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showInkAnnotation="0" codeName="ThisWorkbook"/>
  <mc:AlternateContent xmlns:mc="http://schemas.openxmlformats.org/markup-compatibility/2006">
    <mc:Choice Requires="x15">
      <x15ac:absPath xmlns:x15ac="http://schemas.microsoft.com/office/spreadsheetml/2010/11/ac" url="/Users/mclemens/Dropbox/Systems Agency/SMP dev/gsap/authorized/demo/structure/"/>
    </mc:Choice>
  </mc:AlternateContent>
  <bookViews>
    <workbookView xWindow="4400" yWindow="3620" windowWidth="44400" windowHeight="26940" tabRatio="500" xr2:uid="{00000000-000D-0000-FFFF-FFFF00000000}"/>
  </bookViews>
  <sheets>
    <sheet name="Structure" sheetId="5" r:id="rId1"/>
    <sheet name="Story" sheetId="6" r:id="rId2"/>
    <sheet name="Animation" sheetId="7" r:id="rId3"/>
    <sheet name="Datatypes" sheetId="4" r:id="rId4"/>
    <sheet name="Inststructions" sheetId="3" r:id="rId5"/>
  </sheets>
  <definedNames>
    <definedName name="csvdata">Structure!$AG$39:$DM$1087</definedName>
    <definedName name="csvname">Structure!$AI$12</definedName>
    <definedName name="directions">Datatypes!$B$33:$B$36</definedName>
    <definedName name="lineoffsetkind">Datatypes!$B$16:$B$18</definedName>
    <definedName name="nodeIDs">#REF!</definedName>
    <definedName name="routing">Datatypes!$B$21:$B$49</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0" i="5" l="1"/>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70" i="5"/>
  <c r="I471" i="5"/>
  <c r="I472" i="5"/>
  <c r="I473" i="5"/>
  <c r="I474" i="5"/>
  <c r="I475" i="5"/>
  <c r="I476" i="5"/>
  <c r="I477" i="5"/>
  <c r="I480" i="5"/>
  <c r="I481" i="5"/>
  <c r="I482" i="5"/>
  <c r="I483" i="5"/>
  <c r="I484" i="5"/>
  <c r="I485" i="5"/>
  <c r="I486" i="5"/>
  <c r="I487" i="5"/>
  <c r="I489" i="5"/>
  <c r="I490" i="5"/>
  <c r="I491" i="5"/>
  <c r="I492" i="5"/>
  <c r="I493" i="5"/>
  <c r="AH461" i="5"/>
  <c r="BH464" i="5"/>
  <c r="BH463" i="5"/>
  <c r="BH462" i="5"/>
  <c r="AH452" i="5"/>
  <c r="BH461" i="5"/>
  <c r="AH457" i="5"/>
  <c r="BH460" i="5"/>
  <c r="BH459" i="5"/>
  <c r="BH458" i="5"/>
  <c r="BH457" i="5"/>
  <c r="AH453" i="5"/>
  <c r="BH456" i="5"/>
  <c r="BH455" i="5"/>
  <c r="BH454" i="5"/>
  <c r="BH453" i="5"/>
  <c r="AH411" i="5"/>
  <c r="BH452" i="5"/>
  <c r="AH448" i="5"/>
  <c r="BH451" i="5"/>
  <c r="BH450" i="5"/>
  <c r="BH449" i="5"/>
  <c r="AH439" i="5"/>
  <c r="BH448" i="5"/>
  <c r="AH444" i="5"/>
  <c r="BH447" i="5"/>
  <c r="BH446" i="5"/>
  <c r="BH445" i="5"/>
  <c r="BH444" i="5"/>
  <c r="AH440" i="5"/>
  <c r="BH443" i="5"/>
  <c r="BH442" i="5"/>
  <c r="BH441" i="5"/>
  <c r="BH440" i="5"/>
  <c r="BH439" i="5"/>
  <c r="AH435" i="5"/>
  <c r="BH438" i="5"/>
  <c r="BH437" i="5"/>
  <c r="BH436" i="5"/>
  <c r="AH426" i="5"/>
  <c r="BH435" i="5"/>
  <c r="AH431" i="5"/>
  <c r="BH434" i="5"/>
  <c r="BH433" i="5"/>
  <c r="BH432" i="5"/>
  <c r="BH431" i="5"/>
  <c r="AH427" i="5"/>
  <c r="BH430" i="5"/>
  <c r="BH429" i="5"/>
  <c r="BH428" i="5"/>
  <c r="BH427" i="5"/>
  <c r="BH426" i="5"/>
  <c r="AH422" i="5"/>
  <c r="BH425" i="5"/>
  <c r="BH424" i="5"/>
  <c r="BH423" i="5"/>
  <c r="AH413" i="5"/>
  <c r="BH422" i="5"/>
  <c r="AH418" i="5"/>
  <c r="BH421" i="5"/>
  <c r="BH420" i="5"/>
  <c r="BH419" i="5"/>
  <c r="BH418" i="5"/>
  <c r="AH414" i="5"/>
  <c r="BH417" i="5"/>
  <c r="BH416" i="5"/>
  <c r="BH415" i="5"/>
  <c r="BH414" i="5"/>
  <c r="BH413" i="5"/>
  <c r="AH40" i="5"/>
  <c r="BH412" i="5"/>
  <c r="AH408" i="5"/>
  <c r="BH411" i="5"/>
  <c r="BH410" i="5"/>
  <c r="BH409" i="5"/>
  <c r="AH399" i="5"/>
  <c r="BH408" i="5"/>
  <c r="AH404" i="5"/>
  <c r="BH407" i="5"/>
  <c r="BH406" i="5"/>
  <c r="BH405" i="5"/>
  <c r="BH404" i="5"/>
  <c r="AH400" i="5"/>
  <c r="BH403" i="5"/>
  <c r="BH402" i="5"/>
  <c r="BH401" i="5"/>
  <c r="BH400" i="5"/>
  <c r="AH358" i="5"/>
  <c r="BH399" i="5"/>
  <c r="AH395" i="5"/>
  <c r="BH398" i="5"/>
  <c r="BH397" i="5"/>
  <c r="BH396" i="5"/>
  <c r="AH386" i="5"/>
  <c r="BH395" i="5"/>
  <c r="AH391" i="5"/>
  <c r="BH394" i="5"/>
  <c r="BH393" i="5"/>
  <c r="BH392" i="5"/>
  <c r="BH391" i="5"/>
  <c r="AH387" i="5"/>
  <c r="BH390" i="5"/>
  <c r="BH389" i="5"/>
  <c r="BH388" i="5"/>
  <c r="BH387" i="5"/>
  <c r="BH386" i="5"/>
  <c r="AH382" i="5"/>
  <c r="BH385" i="5"/>
  <c r="BH384" i="5"/>
  <c r="BH383" i="5"/>
  <c r="AH373" i="5"/>
  <c r="BH382" i="5"/>
  <c r="AH378" i="5"/>
  <c r="BH381" i="5"/>
  <c r="BH380" i="5"/>
  <c r="BH379" i="5"/>
  <c r="BH378" i="5"/>
  <c r="AH374" i="5"/>
  <c r="BH377" i="5"/>
  <c r="BH376" i="5"/>
  <c r="BH375" i="5"/>
  <c r="BH374" i="5"/>
  <c r="BH373" i="5"/>
  <c r="AH369" i="5"/>
  <c r="BH372" i="5"/>
  <c r="BH371" i="5"/>
  <c r="BH370" i="5"/>
  <c r="AH360" i="5"/>
  <c r="BH369" i="5"/>
  <c r="AH365" i="5"/>
  <c r="BH368" i="5"/>
  <c r="BH367" i="5"/>
  <c r="BH366" i="5"/>
  <c r="BH365" i="5"/>
  <c r="AH361" i="5"/>
  <c r="BH364" i="5"/>
  <c r="BH363" i="5"/>
  <c r="BH362" i="5"/>
  <c r="BH361" i="5"/>
  <c r="BH360" i="5"/>
  <c r="BH359" i="5"/>
  <c r="AH355" i="5"/>
  <c r="BH358" i="5"/>
  <c r="BH357" i="5"/>
  <c r="BH356" i="5"/>
  <c r="AH346" i="5"/>
  <c r="BH355" i="5"/>
  <c r="AH351" i="5"/>
  <c r="BH354" i="5"/>
  <c r="BH353" i="5"/>
  <c r="BH352" i="5"/>
  <c r="BH351" i="5"/>
  <c r="AH347" i="5"/>
  <c r="BH350" i="5"/>
  <c r="BH349" i="5"/>
  <c r="BH348" i="5"/>
  <c r="BH347" i="5"/>
  <c r="AH305" i="5"/>
  <c r="BH346" i="5"/>
  <c r="AH342" i="5"/>
  <c r="BH345" i="5"/>
  <c r="BH344" i="5"/>
  <c r="BH343" i="5"/>
  <c r="AH333" i="5"/>
  <c r="BH342" i="5"/>
  <c r="AH338" i="5"/>
  <c r="BH341" i="5"/>
  <c r="BH340" i="5"/>
  <c r="BH339" i="5"/>
  <c r="BH338" i="5"/>
  <c r="AH334" i="5"/>
  <c r="BH337" i="5"/>
  <c r="BH336" i="5"/>
  <c r="BH335" i="5"/>
  <c r="BH334" i="5"/>
  <c r="BH333" i="5"/>
  <c r="AH329" i="5"/>
  <c r="BH332" i="5"/>
  <c r="BH331" i="5"/>
  <c r="BH330" i="5"/>
  <c r="AH320" i="5"/>
  <c r="BH329" i="5"/>
  <c r="AH325" i="5"/>
  <c r="BH328" i="5"/>
  <c r="BH327" i="5"/>
  <c r="BH326" i="5"/>
  <c r="BH325" i="5"/>
  <c r="AH321" i="5"/>
  <c r="BH324" i="5"/>
  <c r="BH323" i="5"/>
  <c r="BH322" i="5"/>
  <c r="BH321" i="5"/>
  <c r="BH320" i="5"/>
  <c r="AH316" i="5"/>
  <c r="BH319" i="5"/>
  <c r="BH318" i="5"/>
  <c r="BH317" i="5"/>
  <c r="AH307" i="5"/>
  <c r="BH316" i="5"/>
  <c r="AH312" i="5"/>
  <c r="BH315" i="5"/>
  <c r="BH314" i="5"/>
  <c r="BH313" i="5"/>
  <c r="BH312" i="5"/>
  <c r="AH308" i="5"/>
  <c r="BH311" i="5"/>
  <c r="BH310" i="5"/>
  <c r="BH309" i="5"/>
  <c r="BH308" i="5"/>
  <c r="BH307" i="5"/>
  <c r="BH306" i="5"/>
  <c r="AH302" i="5"/>
  <c r="BH305" i="5"/>
  <c r="BH304" i="5"/>
  <c r="BH303" i="5"/>
  <c r="AH293" i="5"/>
  <c r="BH302" i="5"/>
  <c r="AH298" i="5"/>
  <c r="BH301" i="5"/>
  <c r="BH300" i="5"/>
  <c r="BH299" i="5"/>
  <c r="BH298" i="5"/>
  <c r="AH294" i="5"/>
  <c r="BH297" i="5"/>
  <c r="BH296" i="5"/>
  <c r="BH295" i="5"/>
  <c r="BH294" i="5"/>
  <c r="AH252" i="5"/>
  <c r="BH293" i="5"/>
  <c r="AH289" i="5"/>
  <c r="BH292" i="5"/>
  <c r="BH291" i="5"/>
  <c r="BH290" i="5"/>
  <c r="AH280" i="5"/>
  <c r="BH289" i="5"/>
  <c r="AH285" i="5"/>
  <c r="BH288" i="5"/>
  <c r="BH287" i="5"/>
  <c r="BH286" i="5"/>
  <c r="BH285" i="5"/>
  <c r="AH281" i="5"/>
  <c r="BH284" i="5"/>
  <c r="BH283" i="5"/>
  <c r="BH282" i="5"/>
  <c r="BH281" i="5"/>
  <c r="BH280" i="5"/>
  <c r="AH276" i="5"/>
  <c r="BH279" i="5"/>
  <c r="BH278" i="5"/>
  <c r="BH277" i="5"/>
  <c r="AH267" i="5"/>
  <c r="BH276" i="5"/>
  <c r="AH272" i="5"/>
  <c r="BH275" i="5"/>
  <c r="BH274" i="5"/>
  <c r="BH273" i="5"/>
  <c r="BH272" i="5"/>
  <c r="AH268" i="5"/>
  <c r="BH271" i="5"/>
  <c r="BH270" i="5"/>
  <c r="BH269" i="5"/>
  <c r="BH268" i="5"/>
  <c r="BH267" i="5"/>
  <c r="AH263" i="5"/>
  <c r="BH266" i="5"/>
  <c r="BH265" i="5"/>
  <c r="BH264" i="5"/>
  <c r="AH254" i="5"/>
  <c r="BH263" i="5"/>
  <c r="AH259" i="5"/>
  <c r="BH262" i="5"/>
  <c r="BH261" i="5"/>
  <c r="BH260" i="5"/>
  <c r="BH259" i="5"/>
  <c r="AH255" i="5"/>
  <c r="BH258" i="5"/>
  <c r="BH257" i="5"/>
  <c r="BH256" i="5"/>
  <c r="BH255" i="5"/>
  <c r="BH254" i="5"/>
  <c r="BH253" i="5"/>
  <c r="AH249" i="5"/>
  <c r="BH252" i="5"/>
  <c r="BH251" i="5"/>
  <c r="BH250" i="5"/>
  <c r="AH240" i="5"/>
  <c r="BH249" i="5"/>
  <c r="AH245" i="5"/>
  <c r="BH248" i="5"/>
  <c r="BH247" i="5"/>
  <c r="BH246" i="5"/>
  <c r="BH245" i="5"/>
  <c r="AH241" i="5"/>
  <c r="BH244" i="5"/>
  <c r="BH243" i="5"/>
  <c r="BH242" i="5"/>
  <c r="BH241" i="5"/>
  <c r="AH199" i="5"/>
  <c r="BH240" i="5"/>
  <c r="AH236" i="5"/>
  <c r="BH239" i="5"/>
  <c r="BH238" i="5"/>
  <c r="BH237" i="5"/>
  <c r="AH227" i="5"/>
  <c r="BH236" i="5"/>
  <c r="AH232" i="5"/>
  <c r="BH235" i="5"/>
  <c r="BH234" i="5"/>
  <c r="BH233" i="5"/>
  <c r="BH232" i="5"/>
  <c r="AH228" i="5"/>
  <c r="BH231" i="5"/>
  <c r="BH230" i="5"/>
  <c r="BH229" i="5"/>
  <c r="BH228" i="5"/>
  <c r="BH227" i="5"/>
  <c r="AH223" i="5"/>
  <c r="BH226" i="5"/>
  <c r="BH225" i="5"/>
  <c r="BH224" i="5"/>
  <c r="AH214" i="5"/>
  <c r="BH223" i="5"/>
  <c r="AH219" i="5"/>
  <c r="BH222" i="5"/>
  <c r="BH221" i="5"/>
  <c r="BH220" i="5"/>
  <c r="BH219" i="5"/>
  <c r="AH215" i="5"/>
  <c r="BH218" i="5"/>
  <c r="BH217" i="5"/>
  <c r="BH216" i="5"/>
  <c r="BH215" i="5"/>
  <c r="BH214" i="5"/>
  <c r="AH210" i="5"/>
  <c r="BH213" i="5"/>
  <c r="BH212" i="5"/>
  <c r="BH211" i="5"/>
  <c r="AH201" i="5"/>
  <c r="BH210" i="5"/>
  <c r="AH206" i="5"/>
  <c r="BH209" i="5"/>
  <c r="BH208" i="5"/>
  <c r="BH207" i="5"/>
  <c r="BH206" i="5"/>
  <c r="AH202" i="5"/>
  <c r="BH205" i="5"/>
  <c r="BH204" i="5"/>
  <c r="BH203" i="5"/>
  <c r="BH202" i="5"/>
  <c r="BH201" i="5"/>
  <c r="BH200" i="5"/>
  <c r="AH196" i="5"/>
  <c r="BH199" i="5"/>
  <c r="BH198" i="5"/>
  <c r="BH197" i="5"/>
  <c r="AH187" i="5"/>
  <c r="BH196" i="5"/>
  <c r="AH192" i="5"/>
  <c r="BH195" i="5"/>
  <c r="BH194" i="5"/>
  <c r="BH193" i="5"/>
  <c r="BH192" i="5"/>
  <c r="AH188" i="5"/>
  <c r="BH191" i="5"/>
  <c r="BH190" i="5"/>
  <c r="BH189" i="5"/>
  <c r="BH188" i="5"/>
  <c r="AH146" i="5"/>
  <c r="BH187" i="5"/>
  <c r="AH183" i="5"/>
  <c r="BH186" i="5"/>
  <c r="BH185" i="5"/>
  <c r="BH184" i="5"/>
  <c r="AH174" i="5"/>
  <c r="BH183" i="5"/>
  <c r="AH179" i="5"/>
  <c r="BH182" i="5"/>
  <c r="BH181" i="5"/>
  <c r="BH180" i="5"/>
  <c r="BH179" i="5"/>
  <c r="AH175" i="5"/>
  <c r="BH178" i="5"/>
  <c r="BH177" i="5"/>
  <c r="BH176" i="5"/>
  <c r="BH175" i="5"/>
  <c r="BH174" i="5"/>
  <c r="AH170" i="5"/>
  <c r="BH173" i="5"/>
  <c r="BH172" i="5"/>
  <c r="BH171" i="5"/>
  <c r="AH161" i="5"/>
  <c r="BH170" i="5"/>
  <c r="AH166" i="5"/>
  <c r="BH169" i="5"/>
  <c r="BH168" i="5"/>
  <c r="BH167" i="5"/>
  <c r="BH166" i="5"/>
  <c r="AH162" i="5"/>
  <c r="BH165" i="5"/>
  <c r="BH164" i="5"/>
  <c r="BH163" i="5"/>
  <c r="BH162" i="5"/>
  <c r="BH161" i="5"/>
  <c r="AH157" i="5"/>
  <c r="BH160" i="5"/>
  <c r="BH159" i="5"/>
  <c r="BH158" i="5"/>
  <c r="AH148" i="5"/>
  <c r="BH157" i="5"/>
  <c r="AH153" i="5"/>
  <c r="BH156" i="5"/>
  <c r="BH155" i="5"/>
  <c r="BH154" i="5"/>
  <c r="BH153" i="5"/>
  <c r="AH149" i="5"/>
  <c r="BH152" i="5"/>
  <c r="BH151" i="5"/>
  <c r="BH150" i="5"/>
  <c r="BH149" i="5"/>
  <c r="BH148" i="5"/>
  <c r="BH147" i="5"/>
  <c r="AH143" i="5"/>
  <c r="BH146" i="5"/>
  <c r="BH145" i="5"/>
  <c r="BH144" i="5"/>
  <c r="AH134" i="5"/>
  <c r="BH143" i="5"/>
  <c r="AH139" i="5"/>
  <c r="BH142" i="5"/>
  <c r="BH141" i="5"/>
  <c r="BH140" i="5"/>
  <c r="BH139" i="5"/>
  <c r="AH135" i="5"/>
  <c r="BH138" i="5"/>
  <c r="BH137" i="5"/>
  <c r="BH136" i="5"/>
  <c r="BH135" i="5"/>
  <c r="AH93" i="5"/>
  <c r="BH134" i="5"/>
  <c r="AH130" i="5"/>
  <c r="BH133" i="5"/>
  <c r="BH132" i="5"/>
  <c r="BH131" i="5"/>
  <c r="AH121" i="5"/>
  <c r="BH130" i="5"/>
  <c r="AH126" i="5"/>
  <c r="BH129" i="5"/>
  <c r="BH128" i="5"/>
  <c r="BH127" i="5"/>
  <c r="BH126" i="5"/>
  <c r="AH122" i="5"/>
  <c r="BH125" i="5"/>
  <c r="BH124" i="5"/>
  <c r="BH123" i="5"/>
  <c r="BH122" i="5"/>
  <c r="BH121" i="5"/>
  <c r="AH117" i="5"/>
  <c r="BH120" i="5"/>
  <c r="BH119" i="5"/>
  <c r="BH118" i="5"/>
  <c r="AH108" i="5"/>
  <c r="BH117" i="5"/>
  <c r="AH113" i="5"/>
  <c r="BH116" i="5"/>
  <c r="BH115" i="5"/>
  <c r="BH114" i="5"/>
  <c r="BH113" i="5"/>
  <c r="AH109" i="5"/>
  <c r="BH112" i="5"/>
  <c r="BH111" i="5"/>
  <c r="BH110" i="5"/>
  <c r="BH109" i="5"/>
  <c r="BH108" i="5"/>
  <c r="AH104" i="5"/>
  <c r="BH107" i="5"/>
  <c r="BH106" i="5"/>
  <c r="BH105" i="5"/>
  <c r="AH95" i="5"/>
  <c r="BH104" i="5"/>
  <c r="AH100" i="5"/>
  <c r="BH103" i="5"/>
  <c r="BH102" i="5"/>
  <c r="BH101" i="5"/>
  <c r="BH100" i="5"/>
  <c r="AH96" i="5"/>
  <c r="BH99" i="5"/>
  <c r="BH98" i="5"/>
  <c r="BH97" i="5"/>
  <c r="BH96" i="5"/>
  <c r="BH95" i="5"/>
  <c r="BH94" i="5"/>
  <c r="AH90" i="5"/>
  <c r="BH93" i="5"/>
  <c r="BH92" i="5"/>
  <c r="BH91" i="5"/>
  <c r="AH81" i="5"/>
  <c r="BH90" i="5"/>
  <c r="AH86" i="5"/>
  <c r="BH89" i="5"/>
  <c r="BH88" i="5"/>
  <c r="BH87" i="5"/>
  <c r="BH86" i="5"/>
  <c r="AH82" i="5"/>
  <c r="BH85" i="5"/>
  <c r="BH84" i="5"/>
  <c r="BH83" i="5"/>
  <c r="BH82" i="5"/>
  <c r="AF41" i="5"/>
  <c r="AH41" i="5"/>
  <c r="BH81" i="5"/>
  <c r="AH77" i="5"/>
  <c r="BH80" i="5"/>
  <c r="BH79" i="5"/>
  <c r="BH78" i="5"/>
  <c r="AH68" i="5"/>
  <c r="BH77" i="5"/>
  <c r="AH73" i="5"/>
  <c r="BH76" i="5"/>
  <c r="BH75" i="5"/>
  <c r="BH74" i="5"/>
  <c r="BH73" i="5"/>
  <c r="AH69" i="5"/>
  <c r="BH72" i="5"/>
  <c r="BH71" i="5"/>
  <c r="BH70" i="5"/>
  <c r="BH69" i="5"/>
  <c r="BH68" i="5"/>
  <c r="AH64" i="5"/>
  <c r="BH67" i="5"/>
  <c r="BH66" i="5"/>
  <c r="BH65" i="5"/>
  <c r="AH55" i="5"/>
  <c r="BH64" i="5"/>
  <c r="AH60" i="5"/>
  <c r="BH63" i="5"/>
  <c r="BH62" i="5"/>
  <c r="BH61" i="5"/>
  <c r="BH60" i="5"/>
  <c r="AH56" i="5"/>
  <c r="BH59" i="5"/>
  <c r="BH58" i="5"/>
  <c r="BH57" i="5"/>
  <c r="BH56" i="5"/>
  <c r="BH55" i="5"/>
  <c r="AH51" i="5"/>
  <c r="BH54" i="5"/>
  <c r="BH53" i="5"/>
  <c r="BH52" i="5"/>
  <c r="AH42" i="5"/>
  <c r="BH51" i="5"/>
  <c r="AH47" i="5"/>
  <c r="BH50" i="5"/>
  <c r="BH49" i="5"/>
  <c r="BH48" i="5"/>
  <c r="BH47" i="5"/>
  <c r="AH43" i="5"/>
  <c r="BH46" i="5"/>
  <c r="BH45" i="5"/>
  <c r="BH44" i="5"/>
  <c r="BH43" i="5"/>
  <c r="BH42" i="5"/>
  <c r="BH41" i="5"/>
  <c r="AH464" i="5"/>
  <c r="E963" i="5"/>
  <c r="D963" i="5"/>
  <c r="AH463" i="5"/>
  <c r="E962" i="5"/>
  <c r="D962" i="5"/>
  <c r="AH462" i="5"/>
  <c r="E961" i="5"/>
  <c r="D961" i="5"/>
  <c r="E960" i="5"/>
  <c r="D960" i="5"/>
  <c r="AH460" i="5"/>
  <c r="E959" i="5"/>
  <c r="D959" i="5"/>
  <c r="AH459" i="5"/>
  <c r="E958" i="5"/>
  <c r="D958" i="5"/>
  <c r="AH458" i="5"/>
  <c r="E957" i="5"/>
  <c r="D957" i="5"/>
  <c r="E956" i="5"/>
  <c r="D956" i="5"/>
  <c r="AH456" i="5"/>
  <c r="E955" i="5"/>
  <c r="D955" i="5"/>
  <c r="AH455" i="5"/>
  <c r="E954" i="5"/>
  <c r="D954" i="5"/>
  <c r="AH454" i="5"/>
  <c r="E953" i="5"/>
  <c r="D953" i="5"/>
  <c r="E952" i="5"/>
  <c r="D952" i="5"/>
  <c r="E951" i="5"/>
  <c r="D951" i="5"/>
  <c r="AH451" i="5"/>
  <c r="E950" i="5"/>
  <c r="D950" i="5"/>
  <c r="AH450" i="5"/>
  <c r="E949" i="5"/>
  <c r="D949" i="5"/>
  <c r="AH449" i="5"/>
  <c r="E948" i="5"/>
  <c r="D948" i="5"/>
  <c r="E947" i="5"/>
  <c r="D947" i="5"/>
  <c r="AH447" i="5"/>
  <c r="E946" i="5"/>
  <c r="D946" i="5"/>
  <c r="AH446" i="5"/>
  <c r="E945" i="5"/>
  <c r="D945" i="5"/>
  <c r="AH445" i="5"/>
  <c r="E944" i="5"/>
  <c r="D944" i="5"/>
  <c r="E943" i="5"/>
  <c r="D943" i="5"/>
  <c r="AH443" i="5"/>
  <c r="E942" i="5"/>
  <c r="D942" i="5"/>
  <c r="AH442" i="5"/>
  <c r="E941" i="5"/>
  <c r="D941" i="5"/>
  <c r="AH441" i="5"/>
  <c r="E940" i="5"/>
  <c r="D940" i="5"/>
  <c r="E939" i="5"/>
  <c r="D939" i="5"/>
  <c r="E938" i="5"/>
  <c r="D938" i="5"/>
  <c r="AH438" i="5"/>
  <c r="E937" i="5"/>
  <c r="D937" i="5"/>
  <c r="AH437" i="5"/>
  <c r="E936" i="5"/>
  <c r="D936" i="5"/>
  <c r="AH436" i="5"/>
  <c r="E935" i="5"/>
  <c r="D935" i="5"/>
  <c r="E934" i="5"/>
  <c r="D934" i="5"/>
  <c r="AH434" i="5"/>
  <c r="E933" i="5"/>
  <c r="D933" i="5"/>
  <c r="AH433" i="5"/>
  <c r="E932" i="5"/>
  <c r="D932" i="5"/>
  <c r="AH432" i="5"/>
  <c r="E931" i="5"/>
  <c r="D931" i="5"/>
  <c r="E930" i="5"/>
  <c r="D930" i="5"/>
  <c r="AH430" i="5"/>
  <c r="E929" i="5"/>
  <c r="D929" i="5"/>
  <c r="AH429" i="5"/>
  <c r="E928" i="5"/>
  <c r="D928" i="5"/>
  <c r="AH428" i="5"/>
  <c r="E927" i="5"/>
  <c r="D927" i="5"/>
  <c r="E926" i="5"/>
  <c r="D926" i="5"/>
  <c r="E925" i="5"/>
  <c r="D925" i="5"/>
  <c r="AH425" i="5"/>
  <c r="E924" i="5"/>
  <c r="D924" i="5"/>
  <c r="AH424" i="5"/>
  <c r="E923" i="5"/>
  <c r="D923" i="5"/>
  <c r="AH423" i="5"/>
  <c r="E922" i="5"/>
  <c r="D922" i="5"/>
  <c r="E921" i="5"/>
  <c r="D921" i="5"/>
  <c r="AH421" i="5"/>
  <c r="E920" i="5"/>
  <c r="D920" i="5"/>
  <c r="AH420" i="5"/>
  <c r="E919" i="5"/>
  <c r="D919" i="5"/>
  <c r="AH419" i="5"/>
  <c r="E918" i="5"/>
  <c r="D918" i="5"/>
  <c r="E917" i="5"/>
  <c r="D917" i="5"/>
  <c r="AH417" i="5"/>
  <c r="E916" i="5"/>
  <c r="D916" i="5"/>
  <c r="AH416" i="5"/>
  <c r="E915" i="5"/>
  <c r="D915" i="5"/>
  <c r="AH415" i="5"/>
  <c r="E914" i="5"/>
  <c r="D914" i="5"/>
  <c r="E913" i="5"/>
  <c r="D913" i="5"/>
  <c r="E912" i="5"/>
  <c r="D912" i="5"/>
  <c r="AH412" i="5"/>
  <c r="E911" i="5"/>
  <c r="D911" i="5"/>
  <c r="E910" i="5"/>
  <c r="D910" i="5"/>
  <c r="AH410" i="5"/>
  <c r="E909" i="5"/>
  <c r="D909" i="5"/>
  <c r="AH409" i="5"/>
  <c r="E908" i="5"/>
  <c r="D908" i="5"/>
  <c r="E907" i="5"/>
  <c r="D907" i="5"/>
  <c r="AH407" i="5"/>
  <c r="E906" i="5"/>
  <c r="D906" i="5"/>
  <c r="AH406" i="5"/>
  <c r="E905" i="5"/>
  <c r="D905" i="5"/>
  <c r="AH405" i="5"/>
  <c r="E904" i="5"/>
  <c r="D904" i="5"/>
  <c r="E903" i="5"/>
  <c r="D903" i="5"/>
  <c r="AH403" i="5"/>
  <c r="E902" i="5"/>
  <c r="D902" i="5"/>
  <c r="AH402" i="5"/>
  <c r="E901" i="5"/>
  <c r="D901" i="5"/>
  <c r="AH401" i="5"/>
  <c r="E900" i="5"/>
  <c r="D900" i="5"/>
  <c r="E899" i="5"/>
  <c r="D899" i="5"/>
  <c r="E898" i="5"/>
  <c r="D898" i="5"/>
  <c r="AH398" i="5"/>
  <c r="E897" i="5"/>
  <c r="D897" i="5"/>
  <c r="AH397" i="5"/>
  <c r="E896" i="5"/>
  <c r="D896" i="5"/>
  <c r="AH396" i="5"/>
  <c r="E895" i="5"/>
  <c r="D895" i="5"/>
  <c r="E894" i="5"/>
  <c r="D894" i="5"/>
  <c r="AH394" i="5"/>
  <c r="E893" i="5"/>
  <c r="D893" i="5"/>
  <c r="AH393" i="5"/>
  <c r="E892" i="5"/>
  <c r="D892" i="5"/>
  <c r="AH392" i="5"/>
  <c r="E891" i="5"/>
  <c r="D891" i="5"/>
  <c r="E890" i="5"/>
  <c r="D890" i="5"/>
  <c r="AH390" i="5"/>
  <c r="E889" i="5"/>
  <c r="D889" i="5"/>
  <c r="AH389" i="5"/>
  <c r="E888" i="5"/>
  <c r="D888" i="5"/>
  <c r="AH388" i="5"/>
  <c r="E887" i="5"/>
  <c r="D887" i="5"/>
  <c r="E886" i="5"/>
  <c r="D886" i="5"/>
  <c r="E885" i="5"/>
  <c r="D885" i="5"/>
  <c r="AH385" i="5"/>
  <c r="E884" i="5"/>
  <c r="D884" i="5"/>
  <c r="AH384" i="5"/>
  <c r="E883" i="5"/>
  <c r="D883" i="5"/>
  <c r="AH383" i="5"/>
  <c r="E882" i="5"/>
  <c r="D882" i="5"/>
  <c r="E881" i="5"/>
  <c r="D881" i="5"/>
  <c r="AH381" i="5"/>
  <c r="E880" i="5"/>
  <c r="D880" i="5"/>
  <c r="AH380" i="5"/>
  <c r="E879" i="5"/>
  <c r="D879" i="5"/>
  <c r="AH379" i="5"/>
  <c r="E878" i="5"/>
  <c r="D878" i="5"/>
  <c r="E877" i="5"/>
  <c r="D877" i="5"/>
  <c r="AH377" i="5"/>
  <c r="E876" i="5"/>
  <c r="D876" i="5"/>
  <c r="AH376" i="5"/>
  <c r="E875" i="5"/>
  <c r="D875" i="5"/>
  <c r="AH375" i="5"/>
  <c r="E874" i="5"/>
  <c r="D874" i="5"/>
  <c r="E873" i="5"/>
  <c r="D873" i="5"/>
  <c r="E872" i="5"/>
  <c r="D872" i="5"/>
  <c r="AH372" i="5"/>
  <c r="E871" i="5"/>
  <c r="D871" i="5"/>
  <c r="AH371" i="5"/>
  <c r="E870" i="5"/>
  <c r="D870" i="5"/>
  <c r="AH370" i="5"/>
  <c r="E869" i="5"/>
  <c r="D869" i="5"/>
  <c r="E868" i="5"/>
  <c r="D868" i="5"/>
  <c r="AH368" i="5"/>
  <c r="E867" i="5"/>
  <c r="D867" i="5"/>
  <c r="AH367" i="5"/>
  <c r="E866" i="5"/>
  <c r="D866" i="5"/>
  <c r="AH366" i="5"/>
  <c r="E865" i="5"/>
  <c r="D865" i="5"/>
  <c r="E864" i="5"/>
  <c r="D864" i="5"/>
  <c r="AH364" i="5"/>
  <c r="E863" i="5"/>
  <c r="D863" i="5"/>
  <c r="AH363" i="5"/>
  <c r="E862" i="5"/>
  <c r="D862" i="5"/>
  <c r="AH362" i="5"/>
  <c r="E861" i="5"/>
  <c r="D861" i="5"/>
  <c r="E860" i="5"/>
  <c r="D860" i="5"/>
  <c r="E859" i="5"/>
  <c r="D859" i="5"/>
  <c r="AH359" i="5"/>
  <c r="E858" i="5"/>
  <c r="D858" i="5"/>
  <c r="E857" i="5"/>
  <c r="D857" i="5"/>
  <c r="AH357" i="5"/>
  <c r="E856" i="5"/>
  <c r="D856" i="5"/>
  <c r="AH356" i="5"/>
  <c r="E855" i="5"/>
  <c r="D855" i="5"/>
  <c r="E854" i="5"/>
  <c r="D854" i="5"/>
  <c r="AH354" i="5"/>
  <c r="E853" i="5"/>
  <c r="D853" i="5"/>
  <c r="AH353" i="5"/>
  <c r="E852" i="5"/>
  <c r="D852" i="5"/>
  <c r="AH352" i="5"/>
  <c r="E851" i="5"/>
  <c r="D851" i="5"/>
  <c r="E850" i="5"/>
  <c r="D850" i="5"/>
  <c r="AH350" i="5"/>
  <c r="E849" i="5"/>
  <c r="D849" i="5"/>
  <c r="AH349" i="5"/>
  <c r="E848" i="5"/>
  <c r="D848" i="5"/>
  <c r="AH348" i="5"/>
  <c r="E847" i="5"/>
  <c r="D847" i="5"/>
  <c r="E846" i="5"/>
  <c r="D846" i="5"/>
  <c r="E845" i="5"/>
  <c r="D845" i="5"/>
  <c r="AH345" i="5"/>
  <c r="E844" i="5"/>
  <c r="D844" i="5"/>
  <c r="AH344" i="5"/>
  <c r="E843" i="5"/>
  <c r="D843" i="5"/>
  <c r="AH343" i="5"/>
  <c r="E842" i="5"/>
  <c r="D842" i="5"/>
  <c r="E841" i="5"/>
  <c r="D841" i="5"/>
  <c r="AH341" i="5"/>
  <c r="E840" i="5"/>
  <c r="D840" i="5"/>
  <c r="AH340" i="5"/>
  <c r="E839" i="5"/>
  <c r="D839" i="5"/>
  <c r="AH339" i="5"/>
  <c r="E838" i="5"/>
  <c r="D838" i="5"/>
  <c r="E837" i="5"/>
  <c r="D837" i="5"/>
  <c r="AH337" i="5"/>
  <c r="E836" i="5"/>
  <c r="D836" i="5"/>
  <c r="AH336" i="5"/>
  <c r="E835" i="5"/>
  <c r="D835" i="5"/>
  <c r="AH335" i="5"/>
  <c r="E834" i="5"/>
  <c r="D834" i="5"/>
  <c r="E833" i="5"/>
  <c r="D833" i="5"/>
  <c r="E832" i="5"/>
  <c r="D832" i="5"/>
  <c r="AH332" i="5"/>
  <c r="E831" i="5"/>
  <c r="D831" i="5"/>
  <c r="AH331" i="5"/>
  <c r="E830" i="5"/>
  <c r="D830" i="5"/>
  <c r="AH330" i="5"/>
  <c r="E829" i="5"/>
  <c r="D829" i="5"/>
  <c r="E828" i="5"/>
  <c r="D828" i="5"/>
  <c r="AH328" i="5"/>
  <c r="E827" i="5"/>
  <c r="D827" i="5"/>
  <c r="AH327" i="5"/>
  <c r="E826" i="5"/>
  <c r="D826" i="5"/>
  <c r="AH326" i="5"/>
  <c r="E825" i="5"/>
  <c r="D825" i="5"/>
  <c r="E824" i="5"/>
  <c r="D824" i="5"/>
  <c r="AH324" i="5"/>
  <c r="E823" i="5"/>
  <c r="D823" i="5"/>
  <c r="AH323" i="5"/>
  <c r="E822" i="5"/>
  <c r="D822" i="5"/>
  <c r="AH322" i="5"/>
  <c r="E821" i="5"/>
  <c r="D821" i="5"/>
  <c r="E820" i="5"/>
  <c r="D820" i="5"/>
  <c r="E819" i="5"/>
  <c r="D819" i="5"/>
  <c r="AH319" i="5"/>
  <c r="E818" i="5"/>
  <c r="D818" i="5"/>
  <c r="AH318" i="5"/>
  <c r="E817" i="5"/>
  <c r="D817" i="5"/>
  <c r="AH317" i="5"/>
  <c r="E816" i="5"/>
  <c r="D816" i="5"/>
  <c r="E815" i="5"/>
  <c r="D815" i="5"/>
  <c r="AH315" i="5"/>
  <c r="E814" i="5"/>
  <c r="D814" i="5"/>
  <c r="AH314" i="5"/>
  <c r="E813" i="5"/>
  <c r="D813" i="5"/>
  <c r="AH313" i="5"/>
  <c r="E812" i="5"/>
  <c r="D812" i="5"/>
  <c r="E811" i="5"/>
  <c r="D811" i="5"/>
  <c r="AH311" i="5"/>
  <c r="E810" i="5"/>
  <c r="D810" i="5"/>
  <c r="AH310" i="5"/>
  <c r="E809" i="5"/>
  <c r="D809" i="5"/>
  <c r="AH309" i="5"/>
  <c r="E808" i="5"/>
  <c r="D808" i="5"/>
  <c r="E807" i="5"/>
  <c r="D807" i="5"/>
  <c r="E806" i="5"/>
  <c r="D806" i="5"/>
  <c r="AH306" i="5"/>
  <c r="E805" i="5"/>
  <c r="D805" i="5"/>
  <c r="E804" i="5"/>
  <c r="D804" i="5"/>
  <c r="AH304" i="5"/>
  <c r="E803" i="5"/>
  <c r="D803" i="5"/>
  <c r="AH303" i="5"/>
  <c r="E802" i="5"/>
  <c r="D802" i="5"/>
  <c r="E801" i="5"/>
  <c r="D801" i="5"/>
  <c r="AH301" i="5"/>
  <c r="E800" i="5"/>
  <c r="D800" i="5"/>
  <c r="AH300" i="5"/>
  <c r="E799" i="5"/>
  <c r="D799" i="5"/>
  <c r="AH299" i="5"/>
  <c r="E798" i="5"/>
  <c r="D798" i="5"/>
  <c r="E797" i="5"/>
  <c r="D797" i="5"/>
  <c r="AH297" i="5"/>
  <c r="E796" i="5"/>
  <c r="D796" i="5"/>
  <c r="AH296" i="5"/>
  <c r="E795" i="5"/>
  <c r="D795" i="5"/>
  <c r="AH295" i="5"/>
  <c r="E794" i="5"/>
  <c r="D794" i="5"/>
  <c r="E793" i="5"/>
  <c r="D793" i="5"/>
  <c r="E792" i="5"/>
  <c r="D792" i="5"/>
  <c r="AH292" i="5"/>
  <c r="E791" i="5"/>
  <c r="D791" i="5"/>
  <c r="AH291" i="5"/>
  <c r="E790" i="5"/>
  <c r="D790" i="5"/>
  <c r="AH290" i="5"/>
  <c r="E789" i="5"/>
  <c r="D789" i="5"/>
  <c r="E788" i="5"/>
  <c r="D788" i="5"/>
  <c r="AH288" i="5"/>
  <c r="E787" i="5"/>
  <c r="D787" i="5"/>
  <c r="AH287" i="5"/>
  <c r="E786" i="5"/>
  <c r="D786" i="5"/>
  <c r="AH286" i="5"/>
  <c r="E785" i="5"/>
  <c r="D785" i="5"/>
  <c r="E784" i="5"/>
  <c r="D784" i="5"/>
  <c r="AH284" i="5"/>
  <c r="E783" i="5"/>
  <c r="D783" i="5"/>
  <c r="AH283" i="5"/>
  <c r="E782" i="5"/>
  <c r="D782" i="5"/>
  <c r="AH282" i="5"/>
  <c r="E781" i="5"/>
  <c r="D781" i="5"/>
  <c r="E780" i="5"/>
  <c r="D780" i="5"/>
  <c r="E779" i="5"/>
  <c r="D779" i="5"/>
  <c r="AH279" i="5"/>
  <c r="E778" i="5"/>
  <c r="D778" i="5"/>
  <c r="AH278" i="5"/>
  <c r="E777" i="5"/>
  <c r="D777" i="5"/>
  <c r="AH277" i="5"/>
  <c r="E776" i="5"/>
  <c r="D776" i="5"/>
  <c r="E775" i="5"/>
  <c r="D775" i="5"/>
  <c r="AH275" i="5"/>
  <c r="E774" i="5"/>
  <c r="D774" i="5"/>
  <c r="AH274" i="5"/>
  <c r="E773" i="5"/>
  <c r="D773" i="5"/>
  <c r="AH273" i="5"/>
  <c r="E772" i="5"/>
  <c r="D772" i="5"/>
  <c r="E771" i="5"/>
  <c r="D771" i="5"/>
  <c r="AH271" i="5"/>
  <c r="E770" i="5"/>
  <c r="D770" i="5"/>
  <c r="AH270" i="5"/>
  <c r="E769" i="5"/>
  <c r="D769" i="5"/>
  <c r="AH269" i="5"/>
  <c r="E768" i="5"/>
  <c r="D768" i="5"/>
  <c r="E767" i="5"/>
  <c r="D767" i="5"/>
  <c r="E766" i="5"/>
  <c r="D766" i="5"/>
  <c r="AH266" i="5"/>
  <c r="E765" i="5"/>
  <c r="D765" i="5"/>
  <c r="AH265" i="5"/>
  <c r="E764" i="5"/>
  <c r="D764" i="5"/>
  <c r="AH264" i="5"/>
  <c r="E763" i="5"/>
  <c r="D763" i="5"/>
  <c r="E762" i="5"/>
  <c r="D762" i="5"/>
  <c r="AH262" i="5"/>
  <c r="E761" i="5"/>
  <c r="D761" i="5"/>
  <c r="AH261" i="5"/>
  <c r="E760" i="5"/>
  <c r="D760" i="5"/>
  <c r="AH260" i="5"/>
  <c r="E759" i="5"/>
  <c r="D759" i="5"/>
  <c r="E758" i="5"/>
  <c r="D758" i="5"/>
  <c r="AH258" i="5"/>
  <c r="E757" i="5"/>
  <c r="D757" i="5"/>
  <c r="AH257" i="5"/>
  <c r="E756" i="5"/>
  <c r="D756" i="5"/>
  <c r="AH256" i="5"/>
  <c r="E755" i="5"/>
  <c r="D755" i="5"/>
  <c r="E754" i="5"/>
  <c r="D754" i="5"/>
  <c r="E753" i="5"/>
  <c r="D753" i="5"/>
  <c r="AH253" i="5"/>
  <c r="E752" i="5"/>
  <c r="D752" i="5"/>
  <c r="E751" i="5"/>
  <c r="D751" i="5"/>
  <c r="AH251" i="5"/>
  <c r="E750" i="5"/>
  <c r="D750" i="5"/>
  <c r="AH250" i="5"/>
  <c r="E749" i="5"/>
  <c r="D749" i="5"/>
  <c r="E748" i="5"/>
  <c r="D748" i="5"/>
  <c r="AH248" i="5"/>
  <c r="E747" i="5"/>
  <c r="D747" i="5"/>
  <c r="AH247" i="5"/>
  <c r="E746" i="5"/>
  <c r="D746" i="5"/>
  <c r="AH246" i="5"/>
  <c r="E745" i="5"/>
  <c r="D745" i="5"/>
  <c r="E744" i="5"/>
  <c r="D744" i="5"/>
  <c r="AH244" i="5"/>
  <c r="E743" i="5"/>
  <c r="D743" i="5"/>
  <c r="AH243" i="5"/>
  <c r="E742" i="5"/>
  <c r="D742" i="5"/>
  <c r="AH242" i="5"/>
  <c r="E741" i="5"/>
  <c r="D741" i="5"/>
  <c r="E740" i="5"/>
  <c r="D740" i="5"/>
  <c r="E739" i="5"/>
  <c r="D739" i="5"/>
  <c r="AH239" i="5"/>
  <c r="E738" i="5"/>
  <c r="D738" i="5"/>
  <c r="AH238" i="5"/>
  <c r="E737" i="5"/>
  <c r="D737" i="5"/>
  <c r="AH237" i="5"/>
  <c r="E736" i="5"/>
  <c r="D736" i="5"/>
  <c r="E735" i="5"/>
  <c r="D735" i="5"/>
  <c r="AH235" i="5"/>
  <c r="E734" i="5"/>
  <c r="D734" i="5"/>
  <c r="AH234" i="5"/>
  <c r="E733" i="5"/>
  <c r="D733" i="5"/>
  <c r="AH233" i="5"/>
  <c r="E732" i="5"/>
  <c r="D732" i="5"/>
  <c r="E731" i="5"/>
  <c r="D731" i="5"/>
  <c r="AH231" i="5"/>
  <c r="E730" i="5"/>
  <c r="D730" i="5"/>
  <c r="AH230" i="5"/>
  <c r="E729" i="5"/>
  <c r="D729" i="5"/>
  <c r="AH229" i="5"/>
  <c r="E728" i="5"/>
  <c r="D728" i="5"/>
  <c r="E727" i="5"/>
  <c r="D727" i="5"/>
  <c r="E726" i="5"/>
  <c r="D726" i="5"/>
  <c r="AH226" i="5"/>
  <c r="E725" i="5"/>
  <c r="D725" i="5"/>
  <c r="AH225" i="5"/>
  <c r="E724" i="5"/>
  <c r="D724" i="5"/>
  <c r="AH224" i="5"/>
  <c r="E723" i="5"/>
  <c r="D723" i="5"/>
  <c r="E722" i="5"/>
  <c r="D722" i="5"/>
  <c r="AH222" i="5"/>
  <c r="E721" i="5"/>
  <c r="D721" i="5"/>
  <c r="AH221" i="5"/>
  <c r="E720" i="5"/>
  <c r="D720" i="5"/>
  <c r="AH220" i="5"/>
  <c r="E719" i="5"/>
  <c r="D719" i="5"/>
  <c r="E718" i="5"/>
  <c r="D718" i="5"/>
  <c r="AH218" i="5"/>
  <c r="E717" i="5"/>
  <c r="D717" i="5"/>
  <c r="AH217" i="5"/>
  <c r="E716" i="5"/>
  <c r="D716" i="5"/>
  <c r="AH216" i="5"/>
  <c r="E715" i="5"/>
  <c r="D715" i="5"/>
  <c r="E714" i="5"/>
  <c r="D714" i="5"/>
  <c r="E713" i="5"/>
  <c r="D713" i="5"/>
  <c r="AH213" i="5"/>
  <c r="E712" i="5"/>
  <c r="D712" i="5"/>
  <c r="AH212" i="5"/>
  <c r="E711" i="5"/>
  <c r="D711" i="5"/>
  <c r="AH211" i="5"/>
  <c r="E710" i="5"/>
  <c r="D710" i="5"/>
  <c r="E709" i="5"/>
  <c r="D709" i="5"/>
  <c r="AH209" i="5"/>
  <c r="E708" i="5"/>
  <c r="D708" i="5"/>
  <c r="AH208" i="5"/>
  <c r="E707" i="5"/>
  <c r="D707" i="5"/>
  <c r="AH207" i="5"/>
  <c r="E706" i="5"/>
  <c r="D706" i="5"/>
  <c r="E705" i="5"/>
  <c r="D705" i="5"/>
  <c r="AH205" i="5"/>
  <c r="E704" i="5"/>
  <c r="D704" i="5"/>
  <c r="AH204" i="5"/>
  <c r="E703" i="5"/>
  <c r="D703" i="5"/>
  <c r="AH203" i="5"/>
  <c r="E702" i="5"/>
  <c r="D702" i="5"/>
  <c r="E701" i="5"/>
  <c r="D701" i="5"/>
  <c r="E700" i="5"/>
  <c r="D700" i="5"/>
  <c r="AH200" i="5"/>
  <c r="E699" i="5"/>
  <c r="D699" i="5"/>
  <c r="E698" i="5"/>
  <c r="D698" i="5"/>
  <c r="AH198" i="5"/>
  <c r="E697" i="5"/>
  <c r="D697" i="5"/>
  <c r="AH197" i="5"/>
  <c r="E696" i="5"/>
  <c r="D696" i="5"/>
  <c r="E695" i="5"/>
  <c r="D695" i="5"/>
  <c r="AH195" i="5"/>
  <c r="E694" i="5"/>
  <c r="D694" i="5"/>
  <c r="AH194" i="5"/>
  <c r="E693" i="5"/>
  <c r="D693" i="5"/>
  <c r="AH193" i="5"/>
  <c r="E692" i="5"/>
  <c r="D692" i="5"/>
  <c r="E691" i="5"/>
  <c r="D691" i="5"/>
  <c r="AH191" i="5"/>
  <c r="E690" i="5"/>
  <c r="D690" i="5"/>
  <c r="AH190" i="5"/>
  <c r="E689" i="5"/>
  <c r="D689" i="5"/>
  <c r="AH189" i="5"/>
  <c r="E688" i="5"/>
  <c r="D688" i="5"/>
  <c r="E687" i="5"/>
  <c r="D687" i="5"/>
  <c r="E686" i="5"/>
  <c r="D686" i="5"/>
  <c r="AH186" i="5"/>
  <c r="E685" i="5"/>
  <c r="D685" i="5"/>
  <c r="AH185" i="5"/>
  <c r="E684" i="5"/>
  <c r="D684" i="5"/>
  <c r="AH184" i="5"/>
  <c r="E683" i="5"/>
  <c r="D683" i="5"/>
  <c r="E682" i="5"/>
  <c r="D682" i="5"/>
  <c r="AH182" i="5"/>
  <c r="E681" i="5"/>
  <c r="D681" i="5"/>
  <c r="AH181" i="5"/>
  <c r="E680" i="5"/>
  <c r="D680" i="5"/>
  <c r="AH180" i="5"/>
  <c r="E679" i="5"/>
  <c r="D679" i="5"/>
  <c r="E678" i="5"/>
  <c r="D678" i="5"/>
  <c r="AH178" i="5"/>
  <c r="E677" i="5"/>
  <c r="D677" i="5"/>
  <c r="AH177" i="5"/>
  <c r="E676" i="5"/>
  <c r="D676" i="5"/>
  <c r="AH176" i="5"/>
  <c r="E675" i="5"/>
  <c r="D675" i="5"/>
  <c r="E674" i="5"/>
  <c r="D674" i="5"/>
  <c r="E673" i="5"/>
  <c r="D673" i="5"/>
  <c r="AH173" i="5"/>
  <c r="E672" i="5"/>
  <c r="D672" i="5"/>
  <c r="AH172" i="5"/>
  <c r="E671" i="5"/>
  <c r="D671" i="5"/>
  <c r="AH171" i="5"/>
  <c r="E670" i="5"/>
  <c r="D670" i="5"/>
  <c r="E669" i="5"/>
  <c r="D669" i="5"/>
  <c r="AH169" i="5"/>
  <c r="E668" i="5"/>
  <c r="D668" i="5"/>
  <c r="AH168" i="5"/>
  <c r="E667" i="5"/>
  <c r="D667" i="5"/>
  <c r="AH167" i="5"/>
  <c r="E666" i="5"/>
  <c r="D666" i="5"/>
  <c r="E665" i="5"/>
  <c r="D665" i="5"/>
  <c r="AH165" i="5"/>
  <c r="E664" i="5"/>
  <c r="D664" i="5"/>
  <c r="AH164" i="5"/>
  <c r="E663" i="5"/>
  <c r="D663" i="5"/>
  <c r="AH163" i="5"/>
  <c r="E662" i="5"/>
  <c r="D662" i="5"/>
  <c r="E661" i="5"/>
  <c r="D661" i="5"/>
  <c r="E660" i="5"/>
  <c r="D660" i="5"/>
  <c r="AH160" i="5"/>
  <c r="E659" i="5"/>
  <c r="D659" i="5"/>
  <c r="AH159" i="5"/>
  <c r="E658" i="5"/>
  <c r="D658" i="5"/>
  <c r="AH158" i="5"/>
  <c r="E657" i="5"/>
  <c r="D657" i="5"/>
  <c r="E656" i="5"/>
  <c r="D656" i="5"/>
  <c r="AH156" i="5"/>
  <c r="E655" i="5"/>
  <c r="D655" i="5"/>
  <c r="AH155" i="5"/>
  <c r="E654" i="5"/>
  <c r="D654" i="5"/>
  <c r="AH154" i="5"/>
  <c r="E653" i="5"/>
  <c r="D653" i="5"/>
  <c r="E652" i="5"/>
  <c r="D652" i="5"/>
  <c r="AH152" i="5"/>
  <c r="E651" i="5"/>
  <c r="D651" i="5"/>
  <c r="AH151" i="5"/>
  <c r="E650" i="5"/>
  <c r="D650" i="5"/>
  <c r="AH150" i="5"/>
  <c r="E649" i="5"/>
  <c r="D649" i="5"/>
  <c r="E648" i="5"/>
  <c r="D648" i="5"/>
  <c r="E647" i="5"/>
  <c r="D647" i="5"/>
  <c r="AH147" i="5"/>
  <c r="E646" i="5"/>
  <c r="D646" i="5"/>
  <c r="E645" i="5"/>
  <c r="D645" i="5"/>
  <c r="AH145" i="5"/>
  <c r="E644" i="5"/>
  <c r="D644" i="5"/>
  <c r="AH144" i="5"/>
  <c r="E643" i="5"/>
  <c r="D643" i="5"/>
  <c r="E642" i="5"/>
  <c r="D642" i="5"/>
  <c r="AH142" i="5"/>
  <c r="E641" i="5"/>
  <c r="D641" i="5"/>
  <c r="AH141" i="5"/>
  <c r="E640" i="5"/>
  <c r="D640" i="5"/>
  <c r="AH140" i="5"/>
  <c r="E639" i="5"/>
  <c r="D639" i="5"/>
  <c r="E638" i="5"/>
  <c r="D638" i="5"/>
  <c r="AH138" i="5"/>
  <c r="E637" i="5"/>
  <c r="D637" i="5"/>
  <c r="AH137" i="5"/>
  <c r="E636" i="5"/>
  <c r="D636" i="5"/>
  <c r="AH136" i="5"/>
  <c r="E635" i="5"/>
  <c r="D635" i="5"/>
  <c r="E634" i="5"/>
  <c r="D634" i="5"/>
  <c r="E633" i="5"/>
  <c r="D633" i="5"/>
  <c r="AH133" i="5"/>
  <c r="E632" i="5"/>
  <c r="D632" i="5"/>
  <c r="AH132" i="5"/>
  <c r="E631" i="5"/>
  <c r="D631" i="5"/>
  <c r="AH131" i="5"/>
  <c r="E630" i="5"/>
  <c r="D630" i="5"/>
  <c r="E629" i="5"/>
  <c r="D629" i="5"/>
  <c r="AH129" i="5"/>
  <c r="E628" i="5"/>
  <c r="D628" i="5"/>
  <c r="AH128" i="5"/>
  <c r="E627" i="5"/>
  <c r="D627" i="5"/>
  <c r="AH127" i="5"/>
  <c r="E626" i="5"/>
  <c r="D626" i="5"/>
  <c r="E625" i="5"/>
  <c r="D625" i="5"/>
  <c r="AH125" i="5"/>
  <c r="E624" i="5"/>
  <c r="D624" i="5"/>
  <c r="AH124" i="5"/>
  <c r="E623" i="5"/>
  <c r="D623" i="5"/>
  <c r="AH123" i="5"/>
  <c r="E622" i="5"/>
  <c r="D622" i="5"/>
  <c r="E621" i="5"/>
  <c r="D621" i="5"/>
  <c r="E620" i="5"/>
  <c r="D620" i="5"/>
  <c r="AH120" i="5"/>
  <c r="E619" i="5"/>
  <c r="D619" i="5"/>
  <c r="AH119" i="5"/>
  <c r="E618" i="5"/>
  <c r="D618" i="5"/>
  <c r="AH118" i="5"/>
  <c r="E617" i="5"/>
  <c r="D617" i="5"/>
  <c r="E616" i="5"/>
  <c r="D616" i="5"/>
  <c r="AH116" i="5"/>
  <c r="E615" i="5"/>
  <c r="D615" i="5"/>
  <c r="AH115" i="5"/>
  <c r="E614" i="5"/>
  <c r="D614" i="5"/>
  <c r="AH114" i="5"/>
  <c r="E613" i="5"/>
  <c r="D613" i="5"/>
  <c r="E612" i="5"/>
  <c r="D612" i="5"/>
  <c r="AH112" i="5"/>
  <c r="E611" i="5"/>
  <c r="D611" i="5"/>
  <c r="AH111" i="5"/>
  <c r="E610" i="5"/>
  <c r="D610" i="5"/>
  <c r="AH110" i="5"/>
  <c r="E609" i="5"/>
  <c r="D609" i="5"/>
  <c r="E608" i="5"/>
  <c r="D608" i="5"/>
  <c r="E607" i="5"/>
  <c r="D607" i="5"/>
  <c r="AH107" i="5"/>
  <c r="E606" i="5"/>
  <c r="D606" i="5"/>
  <c r="AH106" i="5"/>
  <c r="E605" i="5"/>
  <c r="D605" i="5"/>
  <c r="AH105" i="5"/>
  <c r="E604" i="5"/>
  <c r="D604" i="5"/>
  <c r="E603" i="5"/>
  <c r="D603" i="5"/>
  <c r="AH103" i="5"/>
  <c r="E602" i="5"/>
  <c r="D602" i="5"/>
  <c r="AH102" i="5"/>
  <c r="E601" i="5"/>
  <c r="D601" i="5"/>
  <c r="AH101" i="5"/>
  <c r="E600" i="5"/>
  <c r="D600" i="5"/>
  <c r="E599" i="5"/>
  <c r="D599" i="5"/>
  <c r="AH99" i="5"/>
  <c r="E598" i="5"/>
  <c r="D598" i="5"/>
  <c r="AH98" i="5"/>
  <c r="E597" i="5"/>
  <c r="D597" i="5"/>
  <c r="AH97" i="5"/>
  <c r="E596" i="5"/>
  <c r="D596" i="5"/>
  <c r="E595" i="5"/>
  <c r="D595" i="5"/>
  <c r="E594" i="5"/>
  <c r="D594" i="5"/>
  <c r="AH94" i="5"/>
  <c r="E593" i="5"/>
  <c r="D593" i="5"/>
  <c r="E592" i="5"/>
  <c r="D592" i="5"/>
  <c r="AH92" i="5"/>
  <c r="E591" i="5"/>
  <c r="D591" i="5"/>
  <c r="AH91" i="5"/>
  <c r="E590" i="5"/>
  <c r="D590" i="5"/>
  <c r="E589" i="5"/>
  <c r="D589" i="5"/>
  <c r="AH89" i="5"/>
  <c r="E588" i="5"/>
  <c r="D588" i="5"/>
  <c r="AH88" i="5"/>
  <c r="E587" i="5"/>
  <c r="D587" i="5"/>
  <c r="AH87" i="5"/>
  <c r="E586" i="5"/>
  <c r="D586" i="5"/>
  <c r="E585" i="5"/>
  <c r="D585" i="5"/>
  <c r="AH85" i="5"/>
  <c r="E584" i="5"/>
  <c r="D584" i="5"/>
  <c r="AH84" i="5"/>
  <c r="E583" i="5"/>
  <c r="D583" i="5"/>
  <c r="AH83" i="5"/>
  <c r="E582" i="5"/>
  <c r="D582" i="5"/>
  <c r="E581" i="5"/>
  <c r="D581" i="5"/>
  <c r="E580" i="5"/>
  <c r="D580" i="5"/>
  <c r="AH80" i="5"/>
  <c r="E579" i="5"/>
  <c r="D579" i="5"/>
  <c r="AH79" i="5"/>
  <c r="E578" i="5"/>
  <c r="D578" i="5"/>
  <c r="AH78" i="5"/>
  <c r="E577" i="5"/>
  <c r="D577" i="5"/>
  <c r="E576" i="5"/>
  <c r="D576" i="5"/>
  <c r="AH76" i="5"/>
  <c r="E575" i="5"/>
  <c r="D575" i="5"/>
  <c r="AH75" i="5"/>
  <c r="E574" i="5"/>
  <c r="D574" i="5"/>
  <c r="AH74" i="5"/>
  <c r="E573" i="5"/>
  <c r="D573" i="5"/>
  <c r="E572" i="5"/>
  <c r="D572" i="5"/>
  <c r="AH72" i="5"/>
  <c r="E571" i="5"/>
  <c r="D571" i="5"/>
  <c r="AH71" i="5"/>
  <c r="E570" i="5"/>
  <c r="D570" i="5"/>
  <c r="AH70" i="5"/>
  <c r="E569" i="5"/>
  <c r="D569" i="5"/>
  <c r="E568" i="5"/>
  <c r="D568" i="5"/>
  <c r="E567" i="5"/>
  <c r="D567" i="5"/>
  <c r="AH67" i="5"/>
  <c r="E566" i="5"/>
  <c r="D566" i="5"/>
  <c r="AH66" i="5"/>
  <c r="E565" i="5"/>
  <c r="D565" i="5"/>
  <c r="AH65" i="5"/>
  <c r="E564" i="5"/>
  <c r="D564" i="5"/>
  <c r="E563" i="5"/>
  <c r="D563" i="5"/>
  <c r="AH63" i="5"/>
  <c r="E562" i="5"/>
  <c r="D562" i="5"/>
  <c r="AH62" i="5"/>
  <c r="E561" i="5"/>
  <c r="D561" i="5"/>
  <c r="AH61" i="5"/>
  <c r="E560" i="5"/>
  <c r="D560" i="5"/>
  <c r="E559" i="5"/>
  <c r="D559" i="5"/>
  <c r="AH59" i="5"/>
  <c r="E558" i="5"/>
  <c r="D558" i="5"/>
  <c r="AH58" i="5"/>
  <c r="E557" i="5"/>
  <c r="D557" i="5"/>
  <c r="AH57" i="5"/>
  <c r="E556" i="5"/>
  <c r="D556" i="5"/>
  <c r="E555" i="5"/>
  <c r="D555" i="5"/>
  <c r="E554" i="5"/>
  <c r="D554" i="5"/>
  <c r="AH54" i="5"/>
  <c r="E553" i="5"/>
  <c r="D553" i="5"/>
  <c r="AH53" i="5"/>
  <c r="E552" i="5"/>
  <c r="D552" i="5"/>
  <c r="AH52" i="5"/>
  <c r="E551" i="5"/>
  <c r="D551" i="5"/>
  <c r="E550" i="5"/>
  <c r="D550" i="5"/>
  <c r="AH50" i="5"/>
  <c r="E549" i="5"/>
  <c r="D549" i="5"/>
  <c r="AH49" i="5"/>
  <c r="E548" i="5"/>
  <c r="D548" i="5"/>
  <c r="AH48" i="5"/>
  <c r="E547" i="5"/>
  <c r="D547" i="5"/>
  <c r="E546" i="5"/>
  <c r="D546" i="5"/>
  <c r="AH46" i="5"/>
  <c r="E545" i="5"/>
  <c r="D545" i="5"/>
  <c r="AH45" i="5"/>
  <c r="E544" i="5"/>
  <c r="D544" i="5"/>
  <c r="AH44" i="5"/>
  <c r="E543" i="5"/>
  <c r="D543" i="5"/>
  <c r="E542" i="5"/>
  <c r="D542" i="5"/>
  <c r="E541" i="5"/>
  <c r="D541" i="5"/>
  <c r="E540" i="5"/>
  <c r="AH540" i="5"/>
  <c r="D540" i="5"/>
  <c r="AJ412" i="5"/>
  <c r="AI412" i="5"/>
  <c r="B412" i="5"/>
  <c r="AA493" i="5"/>
  <c r="Z493" i="5"/>
  <c r="Y493" i="5"/>
  <c r="X493" i="5"/>
  <c r="S493" i="5"/>
  <c r="R493" i="5"/>
  <c r="M493" i="5"/>
  <c r="K493" i="5"/>
  <c r="F493" i="5"/>
  <c r="AA492" i="5"/>
  <c r="Z492" i="5"/>
  <c r="Y492" i="5"/>
  <c r="X492" i="5"/>
  <c r="S492" i="5"/>
  <c r="R492" i="5"/>
  <c r="M492" i="5"/>
  <c r="K492" i="5"/>
  <c r="F492" i="5"/>
  <c r="AA491" i="5"/>
  <c r="Z491" i="5"/>
  <c r="Y491" i="5"/>
  <c r="X491" i="5"/>
  <c r="S491" i="5"/>
  <c r="R491" i="5"/>
  <c r="M491" i="5"/>
  <c r="K491" i="5"/>
  <c r="F491" i="5"/>
  <c r="AA490" i="5"/>
  <c r="Z490" i="5"/>
  <c r="Y490" i="5"/>
  <c r="X490" i="5"/>
  <c r="S490" i="5"/>
  <c r="R490" i="5"/>
  <c r="M490" i="5"/>
  <c r="K490" i="5"/>
  <c r="F490" i="5"/>
  <c r="B489" i="5"/>
  <c r="AA489" i="5"/>
  <c r="Z489" i="5"/>
  <c r="Y489" i="5"/>
  <c r="X489" i="5"/>
  <c r="S489" i="5"/>
  <c r="R489" i="5"/>
  <c r="M489" i="5"/>
  <c r="K489" i="5"/>
  <c r="J489" i="5"/>
  <c r="F489" i="5"/>
  <c r="AJ96" i="5"/>
  <c r="BS96" i="5"/>
  <c r="BH963" i="5"/>
  <c r="AJ269" i="5"/>
  <c r="AI269" i="5"/>
  <c r="AJ384" i="5"/>
  <c r="AI384" i="5"/>
  <c r="AJ442" i="5"/>
  <c r="AI442" i="5"/>
  <c r="AH471" i="5"/>
  <c r="AI471" i="5"/>
  <c r="BM40" i="5"/>
  <c r="BN40" i="5"/>
  <c r="BO40" i="5"/>
  <c r="BP40" i="5"/>
  <c r="BQ40" i="5"/>
  <c r="BR40" i="5"/>
  <c r="BS40" i="5"/>
  <c r="AJ41" i="5"/>
  <c r="AI41" i="5"/>
  <c r="AX41" i="5"/>
  <c r="AY41" i="5"/>
  <c r="AZ41" i="5"/>
  <c r="BA41" i="5"/>
  <c r="AY13" i="5"/>
  <c r="BB41" i="5"/>
  <c r="BC41" i="5"/>
  <c r="BD41" i="5"/>
  <c r="BE41" i="5"/>
  <c r="BM41" i="5"/>
  <c r="BN41" i="5"/>
  <c r="BO41" i="5"/>
  <c r="BP41" i="5"/>
  <c r="BQ41" i="5"/>
  <c r="BR41" i="5"/>
  <c r="BS41" i="5"/>
  <c r="AJ42" i="5"/>
  <c r="AI42" i="5"/>
  <c r="AX42" i="5"/>
  <c r="AY42" i="5"/>
  <c r="AZ42" i="5"/>
  <c r="BA42" i="5"/>
  <c r="BB42" i="5"/>
  <c r="BC42" i="5"/>
  <c r="BD42" i="5"/>
  <c r="BE42" i="5"/>
  <c r="BM42" i="5"/>
  <c r="BN42" i="5"/>
  <c r="BO42" i="5"/>
  <c r="BP42" i="5"/>
  <c r="BQ42" i="5"/>
  <c r="BR42" i="5"/>
  <c r="BS42" i="5"/>
  <c r="AJ43" i="5"/>
  <c r="AI43" i="5"/>
  <c r="AX43" i="5"/>
  <c r="AY43" i="5"/>
  <c r="AZ43" i="5"/>
  <c r="BA43" i="5"/>
  <c r="BB43" i="5"/>
  <c r="BC43" i="5"/>
  <c r="BD43" i="5"/>
  <c r="BE43" i="5"/>
  <c r="BM43" i="5"/>
  <c r="BN43" i="5"/>
  <c r="BO43" i="5"/>
  <c r="BP43" i="5"/>
  <c r="BQ43" i="5"/>
  <c r="BR43" i="5"/>
  <c r="BS43" i="5"/>
  <c r="AJ44" i="5"/>
  <c r="AI44" i="5"/>
  <c r="AX44" i="5"/>
  <c r="AY44" i="5"/>
  <c r="AZ44" i="5"/>
  <c r="BA44" i="5"/>
  <c r="BB44" i="5"/>
  <c r="BC44" i="5"/>
  <c r="BD44" i="5"/>
  <c r="BE44" i="5"/>
  <c r="BM44" i="5"/>
  <c r="BN44" i="5"/>
  <c r="BO44" i="5"/>
  <c r="BP44" i="5"/>
  <c r="BQ44" i="5"/>
  <c r="BR44" i="5"/>
  <c r="BS44" i="5"/>
  <c r="AJ45" i="5"/>
  <c r="AI45" i="5"/>
  <c r="AX45" i="5"/>
  <c r="AY45" i="5"/>
  <c r="AZ45" i="5"/>
  <c r="BA45" i="5"/>
  <c r="BB45" i="5"/>
  <c r="BC45" i="5"/>
  <c r="BD45" i="5"/>
  <c r="BE45" i="5"/>
  <c r="BM45" i="5"/>
  <c r="BN45" i="5"/>
  <c r="BO45" i="5"/>
  <c r="BP45" i="5"/>
  <c r="BQ45" i="5"/>
  <c r="BR45" i="5"/>
  <c r="BS45" i="5"/>
  <c r="AJ46" i="5"/>
  <c r="AI46" i="5"/>
  <c r="AX46" i="5"/>
  <c r="AY46" i="5"/>
  <c r="AZ46" i="5"/>
  <c r="BA46" i="5"/>
  <c r="BB46" i="5"/>
  <c r="BC46" i="5"/>
  <c r="BD46" i="5"/>
  <c r="BE46" i="5"/>
  <c r="BM46" i="5"/>
  <c r="BN46" i="5"/>
  <c r="BO46" i="5"/>
  <c r="BP46" i="5"/>
  <c r="BQ46" i="5"/>
  <c r="BR46" i="5"/>
  <c r="BS46" i="5"/>
  <c r="AJ47" i="5"/>
  <c r="AI47" i="5"/>
  <c r="AX47" i="5"/>
  <c r="AY47" i="5"/>
  <c r="AZ47" i="5"/>
  <c r="BA47" i="5"/>
  <c r="BB47" i="5"/>
  <c r="BC47" i="5"/>
  <c r="BD47" i="5"/>
  <c r="BE47" i="5"/>
  <c r="BM47" i="5"/>
  <c r="BN47" i="5"/>
  <c r="BO47" i="5"/>
  <c r="BP47" i="5"/>
  <c r="BQ47" i="5"/>
  <c r="BR47" i="5"/>
  <c r="BS47" i="5"/>
  <c r="AJ48" i="5"/>
  <c r="AI48" i="5"/>
  <c r="AX48" i="5"/>
  <c r="AY48" i="5"/>
  <c r="AZ48" i="5"/>
  <c r="BA48" i="5"/>
  <c r="BB48" i="5"/>
  <c r="BC48" i="5"/>
  <c r="BD48" i="5"/>
  <c r="BE48" i="5"/>
  <c r="BM48" i="5"/>
  <c r="BN48" i="5"/>
  <c r="BO48" i="5"/>
  <c r="BP48" i="5"/>
  <c r="BQ48" i="5"/>
  <c r="BR48" i="5"/>
  <c r="BS48" i="5"/>
  <c r="AJ49" i="5"/>
  <c r="AI49" i="5"/>
  <c r="AX49" i="5"/>
  <c r="AY49" i="5"/>
  <c r="AZ49" i="5"/>
  <c r="BA49" i="5"/>
  <c r="BB49" i="5"/>
  <c r="BC49" i="5"/>
  <c r="BD49" i="5"/>
  <c r="BE49" i="5"/>
  <c r="BM49" i="5"/>
  <c r="BN49" i="5"/>
  <c r="BO49" i="5"/>
  <c r="BP49" i="5"/>
  <c r="BQ49" i="5"/>
  <c r="BR49" i="5"/>
  <c r="BS49" i="5"/>
  <c r="AJ50" i="5"/>
  <c r="AI50" i="5"/>
  <c r="AX50" i="5"/>
  <c r="AY50" i="5"/>
  <c r="AZ50" i="5"/>
  <c r="BA50" i="5"/>
  <c r="BB50" i="5"/>
  <c r="BC50" i="5"/>
  <c r="BD50" i="5"/>
  <c r="BE50" i="5"/>
  <c r="BM50" i="5"/>
  <c r="BN50" i="5"/>
  <c r="BO50" i="5"/>
  <c r="BP50" i="5"/>
  <c r="BQ50" i="5"/>
  <c r="BR50" i="5"/>
  <c r="BS50" i="5"/>
  <c r="AJ51" i="5"/>
  <c r="AI51" i="5"/>
  <c r="AX51" i="5"/>
  <c r="AY51" i="5"/>
  <c r="AZ51" i="5"/>
  <c r="BA51" i="5"/>
  <c r="BB51" i="5"/>
  <c r="BC51" i="5"/>
  <c r="BD51" i="5"/>
  <c r="BE51" i="5"/>
  <c r="BM51" i="5"/>
  <c r="BN51" i="5"/>
  <c r="BO51" i="5"/>
  <c r="BP51" i="5"/>
  <c r="BQ51" i="5"/>
  <c r="BR51" i="5"/>
  <c r="BS51" i="5"/>
  <c r="AJ52" i="5"/>
  <c r="AI52" i="5"/>
  <c r="AX52" i="5"/>
  <c r="AY52" i="5"/>
  <c r="AZ52" i="5"/>
  <c r="BA52" i="5"/>
  <c r="BB52" i="5"/>
  <c r="BC52" i="5"/>
  <c r="BD52" i="5"/>
  <c r="BE52" i="5"/>
  <c r="BM52" i="5"/>
  <c r="BN52" i="5"/>
  <c r="BO52" i="5"/>
  <c r="BP52" i="5"/>
  <c r="BQ52" i="5"/>
  <c r="BR52" i="5"/>
  <c r="BS52" i="5"/>
  <c r="AJ53" i="5"/>
  <c r="AI53" i="5"/>
  <c r="AX53" i="5"/>
  <c r="AY53" i="5"/>
  <c r="AZ53" i="5"/>
  <c r="BA53" i="5"/>
  <c r="BB53" i="5"/>
  <c r="BC53" i="5"/>
  <c r="BD53" i="5"/>
  <c r="BE53" i="5"/>
  <c r="BM53" i="5"/>
  <c r="BN53" i="5"/>
  <c r="BO53" i="5"/>
  <c r="BP53" i="5"/>
  <c r="BQ53" i="5"/>
  <c r="BR53" i="5"/>
  <c r="BS53" i="5"/>
  <c r="AJ54" i="5"/>
  <c r="AI54" i="5"/>
  <c r="AX54" i="5"/>
  <c r="AY54" i="5"/>
  <c r="AZ54" i="5"/>
  <c r="BA54" i="5"/>
  <c r="BB54" i="5"/>
  <c r="BC54" i="5"/>
  <c r="BD54" i="5"/>
  <c r="BE54" i="5"/>
  <c r="BM54" i="5"/>
  <c r="BN54" i="5"/>
  <c r="BO54" i="5"/>
  <c r="BP54" i="5"/>
  <c r="BQ54" i="5"/>
  <c r="BR54" i="5"/>
  <c r="BS54" i="5"/>
  <c r="AJ55" i="5"/>
  <c r="AI55" i="5"/>
  <c r="AX55" i="5"/>
  <c r="AY55" i="5"/>
  <c r="AZ55" i="5"/>
  <c r="BA55" i="5"/>
  <c r="BB55" i="5"/>
  <c r="BC55" i="5"/>
  <c r="BD55" i="5"/>
  <c r="BE55" i="5"/>
  <c r="BM55" i="5"/>
  <c r="BN55" i="5"/>
  <c r="BO55" i="5"/>
  <c r="BP55" i="5"/>
  <c r="BQ55" i="5"/>
  <c r="BR55" i="5"/>
  <c r="BS55" i="5"/>
  <c r="AJ56" i="5"/>
  <c r="AI56" i="5"/>
  <c r="AX56" i="5"/>
  <c r="AY56" i="5"/>
  <c r="AZ56" i="5"/>
  <c r="BA56" i="5"/>
  <c r="BB56" i="5"/>
  <c r="BC56" i="5"/>
  <c r="BD56" i="5"/>
  <c r="BE56" i="5"/>
  <c r="BM56" i="5"/>
  <c r="BN56" i="5"/>
  <c r="BO56" i="5"/>
  <c r="BP56" i="5"/>
  <c r="BQ56" i="5"/>
  <c r="BR56" i="5"/>
  <c r="BS56" i="5"/>
  <c r="AJ57" i="5"/>
  <c r="AI57" i="5"/>
  <c r="AX57" i="5"/>
  <c r="AY57" i="5"/>
  <c r="AZ57" i="5"/>
  <c r="BA57" i="5"/>
  <c r="BB57" i="5"/>
  <c r="BC57" i="5"/>
  <c r="BD57" i="5"/>
  <c r="BE57" i="5"/>
  <c r="BM57" i="5"/>
  <c r="BN57" i="5"/>
  <c r="BO57" i="5"/>
  <c r="BP57" i="5"/>
  <c r="BQ57" i="5"/>
  <c r="BR57" i="5"/>
  <c r="BS57" i="5"/>
  <c r="AJ58" i="5"/>
  <c r="AI58" i="5"/>
  <c r="AX58" i="5"/>
  <c r="AY58" i="5"/>
  <c r="AZ58" i="5"/>
  <c r="BA58" i="5"/>
  <c r="BB58" i="5"/>
  <c r="BC58" i="5"/>
  <c r="BD58" i="5"/>
  <c r="BE58" i="5"/>
  <c r="BM58" i="5"/>
  <c r="BN58" i="5"/>
  <c r="BO58" i="5"/>
  <c r="BP58" i="5"/>
  <c r="BQ58" i="5"/>
  <c r="BR58" i="5"/>
  <c r="BS58" i="5"/>
  <c r="AJ59" i="5"/>
  <c r="AI59" i="5"/>
  <c r="AX59" i="5"/>
  <c r="AY59" i="5"/>
  <c r="AZ59" i="5"/>
  <c r="BA59" i="5"/>
  <c r="BB59" i="5"/>
  <c r="BC59" i="5"/>
  <c r="BD59" i="5"/>
  <c r="BE59" i="5"/>
  <c r="BM59" i="5"/>
  <c r="BN59" i="5"/>
  <c r="BO59" i="5"/>
  <c r="BP59" i="5"/>
  <c r="BQ59" i="5"/>
  <c r="BR59" i="5"/>
  <c r="BS59" i="5"/>
  <c r="AJ60" i="5"/>
  <c r="AI60" i="5"/>
  <c r="AX60" i="5"/>
  <c r="AY60" i="5"/>
  <c r="AZ60" i="5"/>
  <c r="BA60" i="5"/>
  <c r="BB60" i="5"/>
  <c r="BC60" i="5"/>
  <c r="BD60" i="5"/>
  <c r="BE60" i="5"/>
  <c r="BM60" i="5"/>
  <c r="BN60" i="5"/>
  <c r="BO60" i="5"/>
  <c r="BP60" i="5"/>
  <c r="BQ60" i="5"/>
  <c r="BR60" i="5"/>
  <c r="BS60" i="5"/>
  <c r="AJ61" i="5"/>
  <c r="AI61" i="5"/>
  <c r="AX61" i="5"/>
  <c r="AY61" i="5"/>
  <c r="AZ61" i="5"/>
  <c r="BA61" i="5"/>
  <c r="BB61" i="5"/>
  <c r="BC61" i="5"/>
  <c r="BD61" i="5"/>
  <c r="BE61" i="5"/>
  <c r="BM61" i="5"/>
  <c r="BN61" i="5"/>
  <c r="BO61" i="5"/>
  <c r="BP61" i="5"/>
  <c r="BQ61" i="5"/>
  <c r="BR61" i="5"/>
  <c r="BS61" i="5"/>
  <c r="AJ62" i="5"/>
  <c r="AI62" i="5"/>
  <c r="AX62" i="5"/>
  <c r="AY62" i="5"/>
  <c r="AZ62" i="5"/>
  <c r="BA62" i="5"/>
  <c r="BB62" i="5"/>
  <c r="BC62" i="5"/>
  <c r="BD62" i="5"/>
  <c r="BE62" i="5"/>
  <c r="BM62" i="5"/>
  <c r="BN62" i="5"/>
  <c r="BO62" i="5"/>
  <c r="BP62" i="5"/>
  <c r="BQ62" i="5"/>
  <c r="BR62" i="5"/>
  <c r="BS62" i="5"/>
  <c r="AJ63" i="5"/>
  <c r="AI63" i="5"/>
  <c r="AX63" i="5"/>
  <c r="AY63" i="5"/>
  <c r="AZ63" i="5"/>
  <c r="BA63" i="5"/>
  <c r="BB63" i="5"/>
  <c r="BC63" i="5"/>
  <c r="BD63" i="5"/>
  <c r="BE63" i="5"/>
  <c r="BM63" i="5"/>
  <c r="BN63" i="5"/>
  <c r="BO63" i="5"/>
  <c r="BP63" i="5"/>
  <c r="BQ63" i="5"/>
  <c r="BR63" i="5"/>
  <c r="BS63" i="5"/>
  <c r="AJ64" i="5"/>
  <c r="AI64" i="5"/>
  <c r="AX64" i="5"/>
  <c r="AY64" i="5"/>
  <c r="AZ64" i="5"/>
  <c r="BA64" i="5"/>
  <c r="BB64" i="5"/>
  <c r="BC64" i="5"/>
  <c r="BD64" i="5"/>
  <c r="BE64" i="5"/>
  <c r="BM64" i="5"/>
  <c r="BN64" i="5"/>
  <c r="BO64" i="5"/>
  <c r="BP64" i="5"/>
  <c r="BQ64" i="5"/>
  <c r="BR64" i="5"/>
  <c r="BS64" i="5"/>
  <c r="AJ65" i="5"/>
  <c r="AI65" i="5"/>
  <c r="AX65" i="5"/>
  <c r="AY65" i="5"/>
  <c r="AZ65" i="5"/>
  <c r="BA65" i="5"/>
  <c r="BB65" i="5"/>
  <c r="BC65" i="5"/>
  <c r="BD65" i="5"/>
  <c r="BE65" i="5"/>
  <c r="BM65" i="5"/>
  <c r="BN65" i="5"/>
  <c r="BO65" i="5"/>
  <c r="BP65" i="5"/>
  <c r="BQ65" i="5"/>
  <c r="BR65" i="5"/>
  <c r="BS65" i="5"/>
  <c r="AJ66" i="5"/>
  <c r="AI66" i="5"/>
  <c r="AX66" i="5"/>
  <c r="AY66" i="5"/>
  <c r="AZ66" i="5"/>
  <c r="BA66" i="5"/>
  <c r="BB66" i="5"/>
  <c r="BC66" i="5"/>
  <c r="BD66" i="5"/>
  <c r="BE66" i="5"/>
  <c r="BM66" i="5"/>
  <c r="BN66" i="5"/>
  <c r="BO66" i="5"/>
  <c r="BP66" i="5"/>
  <c r="BQ66" i="5"/>
  <c r="BR66" i="5"/>
  <c r="BS66" i="5"/>
  <c r="AJ67" i="5"/>
  <c r="AI67" i="5"/>
  <c r="AX67" i="5"/>
  <c r="AY67" i="5"/>
  <c r="AZ67" i="5"/>
  <c r="BA67" i="5"/>
  <c r="BB67" i="5"/>
  <c r="BC67" i="5"/>
  <c r="BD67" i="5"/>
  <c r="BE67" i="5"/>
  <c r="BM67" i="5"/>
  <c r="BN67" i="5"/>
  <c r="BO67" i="5"/>
  <c r="BP67" i="5"/>
  <c r="BQ67" i="5"/>
  <c r="BR67" i="5"/>
  <c r="BS67" i="5"/>
  <c r="AJ68" i="5"/>
  <c r="AI68" i="5"/>
  <c r="AX68" i="5"/>
  <c r="AY68" i="5"/>
  <c r="AZ68" i="5"/>
  <c r="BA68" i="5"/>
  <c r="BB68" i="5"/>
  <c r="BC68" i="5"/>
  <c r="BD68" i="5"/>
  <c r="BE68" i="5"/>
  <c r="BM68" i="5"/>
  <c r="BN68" i="5"/>
  <c r="BO68" i="5"/>
  <c r="BP68" i="5"/>
  <c r="BQ68" i="5"/>
  <c r="BR68" i="5"/>
  <c r="BS68" i="5"/>
  <c r="AJ69" i="5"/>
  <c r="AI69" i="5"/>
  <c r="AX69" i="5"/>
  <c r="AY69" i="5"/>
  <c r="AZ69" i="5"/>
  <c r="BA69" i="5"/>
  <c r="BB69" i="5"/>
  <c r="BC69" i="5"/>
  <c r="BD69" i="5"/>
  <c r="BE69" i="5"/>
  <c r="BM69" i="5"/>
  <c r="BN69" i="5"/>
  <c r="BO69" i="5"/>
  <c r="BP69" i="5"/>
  <c r="BQ69" i="5"/>
  <c r="BR69" i="5"/>
  <c r="BS69" i="5"/>
  <c r="AJ70" i="5"/>
  <c r="AI70" i="5"/>
  <c r="AX70" i="5"/>
  <c r="AY70" i="5"/>
  <c r="AZ70" i="5"/>
  <c r="BA70" i="5"/>
  <c r="BB70" i="5"/>
  <c r="BC70" i="5"/>
  <c r="BD70" i="5"/>
  <c r="BE70" i="5"/>
  <c r="BM70" i="5"/>
  <c r="BN70" i="5"/>
  <c r="BO70" i="5"/>
  <c r="BP70" i="5"/>
  <c r="BQ70" i="5"/>
  <c r="BR70" i="5"/>
  <c r="BS70" i="5"/>
  <c r="AJ71" i="5"/>
  <c r="AI71" i="5"/>
  <c r="AX71" i="5"/>
  <c r="AY71" i="5"/>
  <c r="AZ71" i="5"/>
  <c r="BA71" i="5"/>
  <c r="BB71" i="5"/>
  <c r="BC71" i="5"/>
  <c r="BD71" i="5"/>
  <c r="BE71" i="5"/>
  <c r="BM71" i="5"/>
  <c r="BN71" i="5"/>
  <c r="BO71" i="5"/>
  <c r="BP71" i="5"/>
  <c r="BQ71" i="5"/>
  <c r="BR71" i="5"/>
  <c r="BS71" i="5"/>
  <c r="AJ72" i="5"/>
  <c r="AI72" i="5"/>
  <c r="AX72" i="5"/>
  <c r="AY72" i="5"/>
  <c r="AZ72" i="5"/>
  <c r="BA72" i="5"/>
  <c r="BB72" i="5"/>
  <c r="BC72" i="5"/>
  <c r="BD72" i="5"/>
  <c r="BE72" i="5"/>
  <c r="BM72" i="5"/>
  <c r="BN72" i="5"/>
  <c r="BO72" i="5"/>
  <c r="BP72" i="5"/>
  <c r="BQ72" i="5"/>
  <c r="BR72" i="5"/>
  <c r="BS72" i="5"/>
  <c r="AJ73" i="5"/>
  <c r="AI73" i="5"/>
  <c r="AX73" i="5"/>
  <c r="AY73" i="5"/>
  <c r="AZ73" i="5"/>
  <c r="BA73" i="5"/>
  <c r="BB73" i="5"/>
  <c r="BC73" i="5"/>
  <c r="BD73" i="5"/>
  <c r="BE73" i="5"/>
  <c r="BM73" i="5"/>
  <c r="BN73" i="5"/>
  <c r="BO73" i="5"/>
  <c r="BP73" i="5"/>
  <c r="BQ73" i="5"/>
  <c r="BR73" i="5"/>
  <c r="BS73" i="5"/>
  <c r="AJ74" i="5"/>
  <c r="AI74" i="5"/>
  <c r="AX74" i="5"/>
  <c r="AY74" i="5"/>
  <c r="AZ74" i="5"/>
  <c r="BA74" i="5"/>
  <c r="BB74" i="5"/>
  <c r="BC74" i="5"/>
  <c r="BD74" i="5"/>
  <c r="BE74" i="5"/>
  <c r="BM74" i="5"/>
  <c r="BN74" i="5"/>
  <c r="BO74" i="5"/>
  <c r="BP74" i="5"/>
  <c r="BQ74" i="5"/>
  <c r="BR74" i="5"/>
  <c r="BS74" i="5"/>
  <c r="AJ75" i="5"/>
  <c r="AI75" i="5"/>
  <c r="AX75" i="5"/>
  <c r="AY75" i="5"/>
  <c r="AZ75" i="5"/>
  <c r="BA75" i="5"/>
  <c r="BB75" i="5"/>
  <c r="BC75" i="5"/>
  <c r="BD75" i="5"/>
  <c r="BE75" i="5"/>
  <c r="BM75" i="5"/>
  <c r="BN75" i="5"/>
  <c r="BO75" i="5"/>
  <c r="BP75" i="5"/>
  <c r="BQ75" i="5"/>
  <c r="BR75" i="5"/>
  <c r="BS75" i="5"/>
  <c r="AJ76" i="5"/>
  <c r="AI76" i="5"/>
  <c r="AX76" i="5"/>
  <c r="AY76" i="5"/>
  <c r="AZ76" i="5"/>
  <c r="BA76" i="5"/>
  <c r="BB76" i="5"/>
  <c r="BC76" i="5"/>
  <c r="BD76" i="5"/>
  <c r="BE76" i="5"/>
  <c r="BM76" i="5"/>
  <c r="BN76" i="5"/>
  <c r="BO76" i="5"/>
  <c r="BP76" i="5"/>
  <c r="BQ76" i="5"/>
  <c r="BR76" i="5"/>
  <c r="BS76" i="5"/>
  <c r="AJ77" i="5"/>
  <c r="AI77" i="5"/>
  <c r="AX77" i="5"/>
  <c r="AY77" i="5"/>
  <c r="AZ77" i="5"/>
  <c r="BA77" i="5"/>
  <c r="BB77" i="5"/>
  <c r="BC77" i="5"/>
  <c r="BD77" i="5"/>
  <c r="BE77" i="5"/>
  <c r="BM77" i="5"/>
  <c r="BN77" i="5"/>
  <c r="BO77" i="5"/>
  <c r="BP77" i="5"/>
  <c r="BQ77" i="5"/>
  <c r="BR77" i="5"/>
  <c r="BS77" i="5"/>
  <c r="AJ78" i="5"/>
  <c r="AI78" i="5"/>
  <c r="AX78" i="5"/>
  <c r="AY78" i="5"/>
  <c r="AZ78" i="5"/>
  <c r="BA78" i="5"/>
  <c r="BB78" i="5"/>
  <c r="BC78" i="5"/>
  <c r="BD78" i="5"/>
  <c r="BE78" i="5"/>
  <c r="BM78" i="5"/>
  <c r="BN78" i="5"/>
  <c r="BO78" i="5"/>
  <c r="BP78" i="5"/>
  <c r="BQ78" i="5"/>
  <c r="BR78" i="5"/>
  <c r="BS78" i="5"/>
  <c r="AJ79" i="5"/>
  <c r="AI79" i="5"/>
  <c r="AX79" i="5"/>
  <c r="AY79" i="5"/>
  <c r="AZ79" i="5"/>
  <c r="BA79" i="5"/>
  <c r="BB79" i="5"/>
  <c r="BC79" i="5"/>
  <c r="BD79" i="5"/>
  <c r="BE79" i="5"/>
  <c r="BM79" i="5"/>
  <c r="BN79" i="5"/>
  <c r="BO79" i="5"/>
  <c r="BP79" i="5"/>
  <c r="BQ79" i="5"/>
  <c r="BR79" i="5"/>
  <c r="BS79" i="5"/>
  <c r="AJ80" i="5"/>
  <c r="AI80" i="5"/>
  <c r="AX80" i="5"/>
  <c r="AY80" i="5"/>
  <c r="AZ80" i="5"/>
  <c r="BA80" i="5"/>
  <c r="BB80" i="5"/>
  <c r="BC80" i="5"/>
  <c r="BD80" i="5"/>
  <c r="BE80" i="5"/>
  <c r="BM80" i="5"/>
  <c r="BN80" i="5"/>
  <c r="BO80" i="5"/>
  <c r="BP80" i="5"/>
  <c r="BQ80" i="5"/>
  <c r="BR80" i="5"/>
  <c r="BS80" i="5"/>
  <c r="AJ81" i="5"/>
  <c r="AI81" i="5"/>
  <c r="AX81" i="5"/>
  <c r="AY81" i="5"/>
  <c r="AZ81" i="5"/>
  <c r="BA81" i="5"/>
  <c r="BB81" i="5"/>
  <c r="BC81" i="5"/>
  <c r="BD81" i="5"/>
  <c r="BE81" i="5"/>
  <c r="BM81" i="5"/>
  <c r="BN81" i="5"/>
  <c r="BO81" i="5"/>
  <c r="BP81" i="5"/>
  <c r="BQ81" i="5"/>
  <c r="BR81" i="5"/>
  <c r="BS81" i="5"/>
  <c r="AJ82" i="5"/>
  <c r="AI82" i="5"/>
  <c r="AX82" i="5"/>
  <c r="AY82" i="5"/>
  <c r="AZ82" i="5"/>
  <c r="BA82" i="5"/>
  <c r="BB82" i="5"/>
  <c r="BC82" i="5"/>
  <c r="BD82" i="5"/>
  <c r="BE82" i="5"/>
  <c r="BM82" i="5"/>
  <c r="BN82" i="5"/>
  <c r="BO82" i="5"/>
  <c r="BP82" i="5"/>
  <c r="BQ82" i="5"/>
  <c r="BR82" i="5"/>
  <c r="BS82" i="5"/>
  <c r="AJ83" i="5"/>
  <c r="AI83" i="5"/>
  <c r="AX83" i="5"/>
  <c r="AY83" i="5"/>
  <c r="AZ83" i="5"/>
  <c r="BA83" i="5"/>
  <c r="BB83" i="5"/>
  <c r="BC83" i="5"/>
  <c r="BD83" i="5"/>
  <c r="BE83" i="5"/>
  <c r="BM83" i="5"/>
  <c r="BN83" i="5"/>
  <c r="BO83" i="5"/>
  <c r="BP83" i="5"/>
  <c r="BQ83" i="5"/>
  <c r="BR83" i="5"/>
  <c r="BS83" i="5"/>
  <c r="AJ84" i="5"/>
  <c r="AI84" i="5"/>
  <c r="AX84" i="5"/>
  <c r="AY84" i="5"/>
  <c r="AZ84" i="5"/>
  <c r="BA84" i="5"/>
  <c r="BB84" i="5"/>
  <c r="BC84" i="5"/>
  <c r="BD84" i="5"/>
  <c r="BE84" i="5"/>
  <c r="BM84" i="5"/>
  <c r="BN84" i="5"/>
  <c r="BO84" i="5"/>
  <c r="BP84" i="5"/>
  <c r="BQ84" i="5"/>
  <c r="BR84" i="5"/>
  <c r="BS84" i="5"/>
  <c r="AJ85" i="5"/>
  <c r="AI85" i="5"/>
  <c r="AX85" i="5"/>
  <c r="AY85" i="5"/>
  <c r="AZ85" i="5"/>
  <c r="BA85" i="5"/>
  <c r="BB85" i="5"/>
  <c r="BC85" i="5"/>
  <c r="BD85" i="5"/>
  <c r="BE85" i="5"/>
  <c r="BM85" i="5"/>
  <c r="BN85" i="5"/>
  <c r="BO85" i="5"/>
  <c r="BP85" i="5"/>
  <c r="BQ85" i="5"/>
  <c r="BR85" i="5"/>
  <c r="BS85" i="5"/>
  <c r="AJ86" i="5"/>
  <c r="AI86" i="5"/>
  <c r="AX86" i="5"/>
  <c r="AY86" i="5"/>
  <c r="AZ86" i="5"/>
  <c r="BA86" i="5"/>
  <c r="BB86" i="5"/>
  <c r="BC86" i="5"/>
  <c r="BD86" i="5"/>
  <c r="BE86" i="5"/>
  <c r="BM86" i="5"/>
  <c r="BN86" i="5"/>
  <c r="BO86" i="5"/>
  <c r="BP86" i="5"/>
  <c r="BQ86" i="5"/>
  <c r="BR86" i="5"/>
  <c r="BS86" i="5"/>
  <c r="AJ87" i="5"/>
  <c r="AI87" i="5"/>
  <c r="AX87" i="5"/>
  <c r="AY87" i="5"/>
  <c r="AZ87" i="5"/>
  <c r="BA87" i="5"/>
  <c r="BB87" i="5"/>
  <c r="BC87" i="5"/>
  <c r="BD87" i="5"/>
  <c r="BE87" i="5"/>
  <c r="BM87" i="5"/>
  <c r="BN87" i="5"/>
  <c r="BO87" i="5"/>
  <c r="BP87" i="5"/>
  <c r="BQ87" i="5"/>
  <c r="BR87" i="5"/>
  <c r="BS87" i="5"/>
  <c r="AJ88" i="5"/>
  <c r="AI88" i="5"/>
  <c r="AX88" i="5"/>
  <c r="AY88" i="5"/>
  <c r="AZ88" i="5"/>
  <c r="BA88" i="5"/>
  <c r="BB88" i="5"/>
  <c r="BC88" i="5"/>
  <c r="BD88" i="5"/>
  <c r="BE88" i="5"/>
  <c r="BM88" i="5"/>
  <c r="BN88" i="5"/>
  <c r="BO88" i="5"/>
  <c r="BP88" i="5"/>
  <c r="BQ88" i="5"/>
  <c r="BR88" i="5"/>
  <c r="BS88" i="5"/>
  <c r="AJ89" i="5"/>
  <c r="AI89" i="5"/>
  <c r="AX89" i="5"/>
  <c r="AY89" i="5"/>
  <c r="AZ89" i="5"/>
  <c r="BA89" i="5"/>
  <c r="BB89" i="5"/>
  <c r="BC89" i="5"/>
  <c r="BD89" i="5"/>
  <c r="BE89" i="5"/>
  <c r="BM89" i="5"/>
  <c r="BN89" i="5"/>
  <c r="BO89" i="5"/>
  <c r="BP89" i="5"/>
  <c r="BQ89" i="5"/>
  <c r="BR89" i="5"/>
  <c r="BS89" i="5"/>
  <c r="AJ90" i="5"/>
  <c r="AI90" i="5"/>
  <c r="AX90" i="5"/>
  <c r="AY90" i="5"/>
  <c r="AZ90" i="5"/>
  <c r="BA90" i="5"/>
  <c r="BB90" i="5"/>
  <c r="BC90" i="5"/>
  <c r="BD90" i="5"/>
  <c r="BE90" i="5"/>
  <c r="BM90" i="5"/>
  <c r="BN90" i="5"/>
  <c r="BO90" i="5"/>
  <c r="BP90" i="5"/>
  <c r="BQ90" i="5"/>
  <c r="BR90" i="5"/>
  <c r="BS90" i="5"/>
  <c r="AJ91" i="5"/>
  <c r="AI91" i="5"/>
  <c r="AX91" i="5"/>
  <c r="AY91" i="5"/>
  <c r="AZ91" i="5"/>
  <c r="BA91" i="5"/>
  <c r="BB91" i="5"/>
  <c r="BC91" i="5"/>
  <c r="BD91" i="5"/>
  <c r="BE91" i="5"/>
  <c r="BM91" i="5"/>
  <c r="BN91" i="5"/>
  <c r="BO91" i="5"/>
  <c r="BP91" i="5"/>
  <c r="BQ91" i="5"/>
  <c r="BR91" i="5"/>
  <c r="BS91" i="5"/>
  <c r="AJ92" i="5"/>
  <c r="AI92" i="5"/>
  <c r="AX92" i="5"/>
  <c r="AY92" i="5"/>
  <c r="AZ92" i="5"/>
  <c r="BA92" i="5"/>
  <c r="BB92" i="5"/>
  <c r="BC92" i="5"/>
  <c r="BD92" i="5"/>
  <c r="BE92" i="5"/>
  <c r="BM92" i="5"/>
  <c r="BN92" i="5"/>
  <c r="BO92" i="5"/>
  <c r="BP92" i="5"/>
  <c r="BQ92" i="5"/>
  <c r="BR92" i="5"/>
  <c r="BS92" i="5"/>
  <c r="AJ93" i="5"/>
  <c r="AI93" i="5"/>
  <c r="AX93" i="5"/>
  <c r="AY93" i="5"/>
  <c r="AZ93" i="5"/>
  <c r="BA93" i="5"/>
  <c r="BB93" i="5"/>
  <c r="BC93" i="5"/>
  <c r="BD93" i="5"/>
  <c r="BE93" i="5"/>
  <c r="BM93" i="5"/>
  <c r="BN93" i="5"/>
  <c r="BO93" i="5"/>
  <c r="BP93" i="5"/>
  <c r="BQ93" i="5"/>
  <c r="BR93" i="5"/>
  <c r="BS93" i="5"/>
  <c r="AJ94" i="5"/>
  <c r="AI94" i="5"/>
  <c r="AX94" i="5"/>
  <c r="AY94" i="5"/>
  <c r="AZ94" i="5"/>
  <c r="BA94" i="5"/>
  <c r="BB94" i="5"/>
  <c r="BC94" i="5"/>
  <c r="BD94" i="5"/>
  <c r="BE94" i="5"/>
  <c r="BM94" i="5"/>
  <c r="BN94" i="5"/>
  <c r="BO94" i="5"/>
  <c r="BP94" i="5"/>
  <c r="BQ94" i="5"/>
  <c r="BR94" i="5"/>
  <c r="BS94" i="5"/>
  <c r="AJ95" i="5"/>
  <c r="AI95" i="5"/>
  <c r="AX95" i="5"/>
  <c r="AY95" i="5"/>
  <c r="AZ95" i="5"/>
  <c r="BA95" i="5"/>
  <c r="BB95" i="5"/>
  <c r="BC95" i="5"/>
  <c r="BD95" i="5"/>
  <c r="BE95" i="5"/>
  <c r="BM95" i="5"/>
  <c r="BN95" i="5"/>
  <c r="BO95" i="5"/>
  <c r="BP95" i="5"/>
  <c r="BQ95" i="5"/>
  <c r="BR95" i="5"/>
  <c r="BS95" i="5"/>
  <c r="AI96" i="5"/>
  <c r="AX96" i="5"/>
  <c r="AY96" i="5"/>
  <c r="AZ96" i="5"/>
  <c r="BA96" i="5"/>
  <c r="BB96" i="5"/>
  <c r="BC96" i="5"/>
  <c r="BD96" i="5"/>
  <c r="BE96" i="5"/>
  <c r="BM96" i="5"/>
  <c r="BN96" i="5"/>
  <c r="BO96" i="5"/>
  <c r="BP96" i="5"/>
  <c r="BQ96" i="5"/>
  <c r="BR96" i="5"/>
  <c r="AJ97" i="5"/>
  <c r="AI97" i="5"/>
  <c r="AX97" i="5"/>
  <c r="AY97" i="5"/>
  <c r="AZ97" i="5"/>
  <c r="BA97" i="5"/>
  <c r="BB97" i="5"/>
  <c r="BC97" i="5"/>
  <c r="BD97" i="5"/>
  <c r="BE97" i="5"/>
  <c r="BM97" i="5"/>
  <c r="BN97" i="5"/>
  <c r="BO97" i="5"/>
  <c r="BP97" i="5"/>
  <c r="BQ97" i="5"/>
  <c r="BR97" i="5"/>
  <c r="BS97" i="5"/>
  <c r="AJ98" i="5"/>
  <c r="AI98" i="5"/>
  <c r="AX98" i="5"/>
  <c r="AY98" i="5"/>
  <c r="AZ98" i="5"/>
  <c r="BA98" i="5"/>
  <c r="BB98" i="5"/>
  <c r="BC98" i="5"/>
  <c r="BD98" i="5"/>
  <c r="BE98" i="5"/>
  <c r="BM98" i="5"/>
  <c r="BN98" i="5"/>
  <c r="BO98" i="5"/>
  <c r="BP98" i="5"/>
  <c r="BQ98" i="5"/>
  <c r="BR98" i="5"/>
  <c r="BS98" i="5"/>
  <c r="AJ99" i="5"/>
  <c r="AI99" i="5"/>
  <c r="AX99" i="5"/>
  <c r="AY99" i="5"/>
  <c r="AZ99" i="5"/>
  <c r="BA99" i="5"/>
  <c r="BB99" i="5"/>
  <c r="BC99" i="5"/>
  <c r="BD99" i="5"/>
  <c r="BE99" i="5"/>
  <c r="BM99" i="5"/>
  <c r="BN99" i="5"/>
  <c r="BO99" i="5"/>
  <c r="BP99" i="5"/>
  <c r="BQ99" i="5"/>
  <c r="BR99" i="5"/>
  <c r="BS99" i="5"/>
  <c r="AJ100" i="5"/>
  <c r="AI100" i="5"/>
  <c r="AX100" i="5"/>
  <c r="AY100" i="5"/>
  <c r="AZ100" i="5"/>
  <c r="BA100" i="5"/>
  <c r="BB100" i="5"/>
  <c r="BC100" i="5"/>
  <c r="BD100" i="5"/>
  <c r="BE100" i="5"/>
  <c r="BM100" i="5"/>
  <c r="BN100" i="5"/>
  <c r="BO100" i="5"/>
  <c r="BP100" i="5"/>
  <c r="BQ100" i="5"/>
  <c r="BR100" i="5"/>
  <c r="BS100" i="5"/>
  <c r="AJ101" i="5"/>
  <c r="AI101" i="5"/>
  <c r="AX101" i="5"/>
  <c r="AY101" i="5"/>
  <c r="AZ101" i="5"/>
  <c r="BA101" i="5"/>
  <c r="BB101" i="5"/>
  <c r="BC101" i="5"/>
  <c r="BD101" i="5"/>
  <c r="BE101" i="5"/>
  <c r="BM101" i="5"/>
  <c r="BN101" i="5"/>
  <c r="BO101" i="5"/>
  <c r="BP101" i="5"/>
  <c r="BQ101" i="5"/>
  <c r="BR101" i="5"/>
  <c r="BS101" i="5"/>
  <c r="AJ102" i="5"/>
  <c r="AI102" i="5"/>
  <c r="AX102" i="5"/>
  <c r="AY102" i="5"/>
  <c r="AZ102" i="5"/>
  <c r="BA102" i="5"/>
  <c r="BB102" i="5"/>
  <c r="BC102" i="5"/>
  <c r="BD102" i="5"/>
  <c r="BE102" i="5"/>
  <c r="BM102" i="5"/>
  <c r="BN102" i="5"/>
  <c r="BO102" i="5"/>
  <c r="BP102" i="5"/>
  <c r="BQ102" i="5"/>
  <c r="BR102" i="5"/>
  <c r="BS102" i="5"/>
  <c r="AJ103" i="5"/>
  <c r="AI103" i="5"/>
  <c r="AX103" i="5"/>
  <c r="AY103" i="5"/>
  <c r="AZ103" i="5"/>
  <c r="BA103" i="5"/>
  <c r="BB103" i="5"/>
  <c r="BC103" i="5"/>
  <c r="BD103" i="5"/>
  <c r="BE103" i="5"/>
  <c r="BM103" i="5"/>
  <c r="BN103" i="5"/>
  <c r="BO103" i="5"/>
  <c r="BP103" i="5"/>
  <c r="BQ103" i="5"/>
  <c r="BR103" i="5"/>
  <c r="BS103" i="5"/>
  <c r="AJ104" i="5"/>
  <c r="AI104" i="5"/>
  <c r="AX104" i="5"/>
  <c r="AY104" i="5"/>
  <c r="AZ104" i="5"/>
  <c r="BA104" i="5"/>
  <c r="BB104" i="5"/>
  <c r="BC104" i="5"/>
  <c r="BD104" i="5"/>
  <c r="BE104" i="5"/>
  <c r="BM104" i="5"/>
  <c r="BN104" i="5"/>
  <c r="BO104" i="5"/>
  <c r="BP104" i="5"/>
  <c r="BQ104" i="5"/>
  <c r="BR104" i="5"/>
  <c r="BS104" i="5"/>
  <c r="AJ105" i="5"/>
  <c r="AI105" i="5"/>
  <c r="AX105" i="5"/>
  <c r="AY105" i="5"/>
  <c r="AZ105" i="5"/>
  <c r="BA105" i="5"/>
  <c r="BB105" i="5"/>
  <c r="BC105" i="5"/>
  <c r="BD105" i="5"/>
  <c r="BE105" i="5"/>
  <c r="BM105" i="5"/>
  <c r="BN105" i="5"/>
  <c r="BO105" i="5"/>
  <c r="BP105" i="5"/>
  <c r="BQ105" i="5"/>
  <c r="BR105" i="5"/>
  <c r="BS105" i="5"/>
  <c r="AJ106" i="5"/>
  <c r="AI106" i="5"/>
  <c r="AX106" i="5"/>
  <c r="AY106" i="5"/>
  <c r="AZ106" i="5"/>
  <c r="BA106" i="5"/>
  <c r="BB106" i="5"/>
  <c r="BC106" i="5"/>
  <c r="BD106" i="5"/>
  <c r="BE106" i="5"/>
  <c r="BM106" i="5"/>
  <c r="BN106" i="5"/>
  <c r="BO106" i="5"/>
  <c r="BP106" i="5"/>
  <c r="BQ106" i="5"/>
  <c r="BR106" i="5"/>
  <c r="BS106" i="5"/>
  <c r="AJ107" i="5"/>
  <c r="AI107" i="5"/>
  <c r="AX107" i="5"/>
  <c r="AY107" i="5"/>
  <c r="AZ107" i="5"/>
  <c r="BA107" i="5"/>
  <c r="BB107" i="5"/>
  <c r="BC107" i="5"/>
  <c r="BD107" i="5"/>
  <c r="BE107" i="5"/>
  <c r="BM107" i="5"/>
  <c r="BN107" i="5"/>
  <c r="BO107" i="5"/>
  <c r="BP107" i="5"/>
  <c r="BQ107" i="5"/>
  <c r="BR107" i="5"/>
  <c r="BS107" i="5"/>
  <c r="AJ108" i="5"/>
  <c r="AI108" i="5"/>
  <c r="AX108" i="5"/>
  <c r="AY108" i="5"/>
  <c r="AZ108" i="5"/>
  <c r="BA108" i="5"/>
  <c r="BB108" i="5"/>
  <c r="BC108" i="5"/>
  <c r="BD108" i="5"/>
  <c r="BE108" i="5"/>
  <c r="BM108" i="5"/>
  <c r="BN108" i="5"/>
  <c r="BO108" i="5"/>
  <c r="BP108" i="5"/>
  <c r="BQ108" i="5"/>
  <c r="BR108" i="5"/>
  <c r="BS108" i="5"/>
  <c r="AJ109" i="5"/>
  <c r="AI109" i="5"/>
  <c r="AX109" i="5"/>
  <c r="AY109" i="5"/>
  <c r="AZ109" i="5"/>
  <c r="BA109" i="5"/>
  <c r="BB109" i="5"/>
  <c r="BC109" i="5"/>
  <c r="BD109" i="5"/>
  <c r="BE109" i="5"/>
  <c r="BM109" i="5"/>
  <c r="BN109" i="5"/>
  <c r="BO109" i="5"/>
  <c r="BP109" i="5"/>
  <c r="BQ109" i="5"/>
  <c r="BR109" i="5"/>
  <c r="BS109" i="5"/>
  <c r="AJ110" i="5"/>
  <c r="AI110" i="5"/>
  <c r="AX110" i="5"/>
  <c r="AY110" i="5"/>
  <c r="AZ110" i="5"/>
  <c r="BA110" i="5"/>
  <c r="BB110" i="5"/>
  <c r="BC110" i="5"/>
  <c r="BD110" i="5"/>
  <c r="BE110" i="5"/>
  <c r="BM110" i="5"/>
  <c r="BN110" i="5"/>
  <c r="BO110" i="5"/>
  <c r="BP110" i="5"/>
  <c r="BQ110" i="5"/>
  <c r="BR110" i="5"/>
  <c r="BS110" i="5"/>
  <c r="AJ111" i="5"/>
  <c r="AI111" i="5"/>
  <c r="AX111" i="5"/>
  <c r="AY111" i="5"/>
  <c r="AZ111" i="5"/>
  <c r="BA111" i="5"/>
  <c r="BB111" i="5"/>
  <c r="BC111" i="5"/>
  <c r="BD111" i="5"/>
  <c r="BE111" i="5"/>
  <c r="BM111" i="5"/>
  <c r="BN111" i="5"/>
  <c r="BO111" i="5"/>
  <c r="BP111" i="5"/>
  <c r="BQ111" i="5"/>
  <c r="BR111" i="5"/>
  <c r="BS111" i="5"/>
  <c r="AJ112" i="5"/>
  <c r="AI112" i="5"/>
  <c r="AX112" i="5"/>
  <c r="AY112" i="5"/>
  <c r="AZ112" i="5"/>
  <c r="BA112" i="5"/>
  <c r="BB112" i="5"/>
  <c r="BC112" i="5"/>
  <c r="BD112" i="5"/>
  <c r="BE112" i="5"/>
  <c r="BM112" i="5"/>
  <c r="BN112" i="5"/>
  <c r="BO112" i="5"/>
  <c r="BP112" i="5"/>
  <c r="BQ112" i="5"/>
  <c r="BR112" i="5"/>
  <c r="BS112" i="5"/>
  <c r="AJ113" i="5"/>
  <c r="AI113" i="5"/>
  <c r="AX113" i="5"/>
  <c r="AY113" i="5"/>
  <c r="AZ113" i="5"/>
  <c r="BA113" i="5"/>
  <c r="BB113" i="5"/>
  <c r="BC113" i="5"/>
  <c r="BD113" i="5"/>
  <c r="BE113" i="5"/>
  <c r="BM113" i="5"/>
  <c r="BN113" i="5"/>
  <c r="BO113" i="5"/>
  <c r="BP113" i="5"/>
  <c r="BQ113" i="5"/>
  <c r="BR113" i="5"/>
  <c r="BS113" i="5"/>
  <c r="AJ114" i="5"/>
  <c r="AI114" i="5"/>
  <c r="AX114" i="5"/>
  <c r="AY114" i="5"/>
  <c r="AZ114" i="5"/>
  <c r="BA114" i="5"/>
  <c r="BB114" i="5"/>
  <c r="BC114" i="5"/>
  <c r="BD114" i="5"/>
  <c r="BE114" i="5"/>
  <c r="BM114" i="5"/>
  <c r="BN114" i="5"/>
  <c r="BO114" i="5"/>
  <c r="BP114" i="5"/>
  <c r="BQ114" i="5"/>
  <c r="BR114" i="5"/>
  <c r="BS114" i="5"/>
  <c r="AJ115" i="5"/>
  <c r="AI115" i="5"/>
  <c r="AX115" i="5"/>
  <c r="AY115" i="5"/>
  <c r="AZ115" i="5"/>
  <c r="BA115" i="5"/>
  <c r="BB115" i="5"/>
  <c r="BC115" i="5"/>
  <c r="BD115" i="5"/>
  <c r="BE115" i="5"/>
  <c r="BM115" i="5"/>
  <c r="BN115" i="5"/>
  <c r="BO115" i="5"/>
  <c r="BP115" i="5"/>
  <c r="BQ115" i="5"/>
  <c r="BR115" i="5"/>
  <c r="BS115" i="5"/>
  <c r="AJ116" i="5"/>
  <c r="AI116" i="5"/>
  <c r="AX116" i="5"/>
  <c r="AY116" i="5"/>
  <c r="AZ116" i="5"/>
  <c r="BA116" i="5"/>
  <c r="BB116" i="5"/>
  <c r="BC116" i="5"/>
  <c r="BD116" i="5"/>
  <c r="BE116" i="5"/>
  <c r="BM116" i="5"/>
  <c r="BN116" i="5"/>
  <c r="BO116" i="5"/>
  <c r="BP116" i="5"/>
  <c r="BQ116" i="5"/>
  <c r="BR116" i="5"/>
  <c r="BS116" i="5"/>
  <c r="AJ117" i="5"/>
  <c r="AI117" i="5"/>
  <c r="AX117" i="5"/>
  <c r="AY117" i="5"/>
  <c r="AZ117" i="5"/>
  <c r="BA117" i="5"/>
  <c r="BB117" i="5"/>
  <c r="BC117" i="5"/>
  <c r="BD117" i="5"/>
  <c r="BE117" i="5"/>
  <c r="BM117" i="5"/>
  <c r="BN117" i="5"/>
  <c r="BO117" i="5"/>
  <c r="BP117" i="5"/>
  <c r="BQ117" i="5"/>
  <c r="BR117" i="5"/>
  <c r="BS117" i="5"/>
  <c r="AJ118" i="5"/>
  <c r="AI118" i="5"/>
  <c r="AX118" i="5"/>
  <c r="AY118" i="5"/>
  <c r="AZ118" i="5"/>
  <c r="BA118" i="5"/>
  <c r="BB118" i="5"/>
  <c r="BC118" i="5"/>
  <c r="BD118" i="5"/>
  <c r="BE118" i="5"/>
  <c r="BM118" i="5"/>
  <c r="BN118" i="5"/>
  <c r="BO118" i="5"/>
  <c r="BP118" i="5"/>
  <c r="BQ118" i="5"/>
  <c r="BR118" i="5"/>
  <c r="BS118" i="5"/>
  <c r="AJ119" i="5"/>
  <c r="AI119" i="5"/>
  <c r="AX119" i="5"/>
  <c r="AY119" i="5"/>
  <c r="AZ119" i="5"/>
  <c r="BA119" i="5"/>
  <c r="BB119" i="5"/>
  <c r="BC119" i="5"/>
  <c r="BD119" i="5"/>
  <c r="BE119" i="5"/>
  <c r="BM119" i="5"/>
  <c r="BN119" i="5"/>
  <c r="BO119" i="5"/>
  <c r="BP119" i="5"/>
  <c r="BQ119" i="5"/>
  <c r="BR119" i="5"/>
  <c r="BS119" i="5"/>
  <c r="AJ120" i="5"/>
  <c r="AI120" i="5"/>
  <c r="AX120" i="5"/>
  <c r="AY120" i="5"/>
  <c r="AZ120" i="5"/>
  <c r="BA120" i="5"/>
  <c r="BB120" i="5"/>
  <c r="BC120" i="5"/>
  <c r="BD120" i="5"/>
  <c r="BE120" i="5"/>
  <c r="BM120" i="5"/>
  <c r="BN120" i="5"/>
  <c r="BO120" i="5"/>
  <c r="BP120" i="5"/>
  <c r="BQ120" i="5"/>
  <c r="BR120" i="5"/>
  <c r="BS120" i="5"/>
  <c r="AJ121" i="5"/>
  <c r="AI121" i="5"/>
  <c r="AX121" i="5"/>
  <c r="AY121" i="5"/>
  <c r="AZ121" i="5"/>
  <c r="BA121" i="5"/>
  <c r="BB121" i="5"/>
  <c r="BC121" i="5"/>
  <c r="BD121" i="5"/>
  <c r="BE121" i="5"/>
  <c r="BM121" i="5"/>
  <c r="BN121" i="5"/>
  <c r="BO121" i="5"/>
  <c r="BP121" i="5"/>
  <c r="BQ121" i="5"/>
  <c r="BR121" i="5"/>
  <c r="BS121" i="5"/>
  <c r="AJ122" i="5"/>
  <c r="AI122" i="5"/>
  <c r="AX122" i="5"/>
  <c r="AY122" i="5"/>
  <c r="AZ122" i="5"/>
  <c r="BA122" i="5"/>
  <c r="BB122" i="5"/>
  <c r="BC122" i="5"/>
  <c r="BD122" i="5"/>
  <c r="BE122" i="5"/>
  <c r="BM122" i="5"/>
  <c r="BN122" i="5"/>
  <c r="BO122" i="5"/>
  <c r="BP122" i="5"/>
  <c r="BQ122" i="5"/>
  <c r="BR122" i="5"/>
  <c r="BS122" i="5"/>
  <c r="AJ123" i="5"/>
  <c r="AI123" i="5"/>
  <c r="AX123" i="5"/>
  <c r="AY123" i="5"/>
  <c r="AZ123" i="5"/>
  <c r="BA123" i="5"/>
  <c r="BB123" i="5"/>
  <c r="BC123" i="5"/>
  <c r="BD123" i="5"/>
  <c r="BE123" i="5"/>
  <c r="BM123" i="5"/>
  <c r="BN123" i="5"/>
  <c r="BO123" i="5"/>
  <c r="BP123" i="5"/>
  <c r="BQ123" i="5"/>
  <c r="BR123" i="5"/>
  <c r="BS123" i="5"/>
  <c r="AJ124" i="5"/>
  <c r="AI124" i="5"/>
  <c r="AX124" i="5"/>
  <c r="AY124" i="5"/>
  <c r="AZ124" i="5"/>
  <c r="BA124" i="5"/>
  <c r="BB124" i="5"/>
  <c r="BC124" i="5"/>
  <c r="BD124" i="5"/>
  <c r="BE124" i="5"/>
  <c r="BM124" i="5"/>
  <c r="BN124" i="5"/>
  <c r="BO124" i="5"/>
  <c r="BP124" i="5"/>
  <c r="BQ124" i="5"/>
  <c r="BR124" i="5"/>
  <c r="BS124" i="5"/>
  <c r="AJ125" i="5"/>
  <c r="AI125" i="5"/>
  <c r="AX125" i="5"/>
  <c r="AY125" i="5"/>
  <c r="AZ125" i="5"/>
  <c r="BA125" i="5"/>
  <c r="BB125" i="5"/>
  <c r="BC125" i="5"/>
  <c r="BD125" i="5"/>
  <c r="BE125" i="5"/>
  <c r="BM125" i="5"/>
  <c r="BN125" i="5"/>
  <c r="BO125" i="5"/>
  <c r="BP125" i="5"/>
  <c r="BQ125" i="5"/>
  <c r="BR125" i="5"/>
  <c r="BS125" i="5"/>
  <c r="AJ126" i="5"/>
  <c r="AI126" i="5"/>
  <c r="AX126" i="5"/>
  <c r="AY126" i="5"/>
  <c r="AZ126" i="5"/>
  <c r="BA126" i="5"/>
  <c r="BB126" i="5"/>
  <c r="BC126" i="5"/>
  <c r="BD126" i="5"/>
  <c r="BE126" i="5"/>
  <c r="BM126" i="5"/>
  <c r="BN126" i="5"/>
  <c r="BO126" i="5"/>
  <c r="BP126" i="5"/>
  <c r="BQ126" i="5"/>
  <c r="BR126" i="5"/>
  <c r="BS126" i="5"/>
  <c r="AJ127" i="5"/>
  <c r="AI127" i="5"/>
  <c r="AX127" i="5"/>
  <c r="AY127" i="5"/>
  <c r="AZ127" i="5"/>
  <c r="BA127" i="5"/>
  <c r="BB127" i="5"/>
  <c r="BC127" i="5"/>
  <c r="BD127" i="5"/>
  <c r="BE127" i="5"/>
  <c r="BM127" i="5"/>
  <c r="BN127" i="5"/>
  <c r="BO127" i="5"/>
  <c r="BP127" i="5"/>
  <c r="BQ127" i="5"/>
  <c r="BR127" i="5"/>
  <c r="BS127" i="5"/>
  <c r="AJ128" i="5"/>
  <c r="AI128" i="5"/>
  <c r="AX128" i="5"/>
  <c r="AY128" i="5"/>
  <c r="AZ128" i="5"/>
  <c r="BA128" i="5"/>
  <c r="BB128" i="5"/>
  <c r="BC128" i="5"/>
  <c r="BD128" i="5"/>
  <c r="BE128" i="5"/>
  <c r="BM128" i="5"/>
  <c r="BN128" i="5"/>
  <c r="BO128" i="5"/>
  <c r="BP128" i="5"/>
  <c r="BQ128" i="5"/>
  <c r="BR128" i="5"/>
  <c r="BS128" i="5"/>
  <c r="AJ129" i="5"/>
  <c r="AI129" i="5"/>
  <c r="AX129" i="5"/>
  <c r="AY129" i="5"/>
  <c r="AZ129" i="5"/>
  <c r="BA129" i="5"/>
  <c r="BB129" i="5"/>
  <c r="BC129" i="5"/>
  <c r="BD129" i="5"/>
  <c r="BE129" i="5"/>
  <c r="BM129" i="5"/>
  <c r="BN129" i="5"/>
  <c r="BO129" i="5"/>
  <c r="BP129" i="5"/>
  <c r="BQ129" i="5"/>
  <c r="BR129" i="5"/>
  <c r="BS129" i="5"/>
  <c r="AJ130" i="5"/>
  <c r="AI130" i="5"/>
  <c r="AX130" i="5"/>
  <c r="AY130" i="5"/>
  <c r="AZ130" i="5"/>
  <c r="BA130" i="5"/>
  <c r="BB130" i="5"/>
  <c r="BC130" i="5"/>
  <c r="BD130" i="5"/>
  <c r="BE130" i="5"/>
  <c r="BM130" i="5"/>
  <c r="BN130" i="5"/>
  <c r="BO130" i="5"/>
  <c r="BP130" i="5"/>
  <c r="BQ130" i="5"/>
  <c r="BR130" i="5"/>
  <c r="BS130" i="5"/>
  <c r="AJ131" i="5"/>
  <c r="AI131" i="5"/>
  <c r="AX131" i="5"/>
  <c r="AY131" i="5"/>
  <c r="AZ131" i="5"/>
  <c r="BA131" i="5"/>
  <c r="BB131" i="5"/>
  <c r="BC131" i="5"/>
  <c r="BD131" i="5"/>
  <c r="BE131" i="5"/>
  <c r="BM131" i="5"/>
  <c r="BN131" i="5"/>
  <c r="BO131" i="5"/>
  <c r="BP131" i="5"/>
  <c r="BQ131" i="5"/>
  <c r="BR131" i="5"/>
  <c r="BS131" i="5"/>
  <c r="AJ132" i="5"/>
  <c r="AI132" i="5"/>
  <c r="AX132" i="5"/>
  <c r="AY132" i="5"/>
  <c r="AZ132" i="5"/>
  <c r="BA132" i="5"/>
  <c r="BB132" i="5"/>
  <c r="BC132" i="5"/>
  <c r="BD132" i="5"/>
  <c r="BE132" i="5"/>
  <c r="BM132" i="5"/>
  <c r="BN132" i="5"/>
  <c r="BO132" i="5"/>
  <c r="BP132" i="5"/>
  <c r="BQ132" i="5"/>
  <c r="BR132" i="5"/>
  <c r="BS132" i="5"/>
  <c r="AJ133" i="5"/>
  <c r="AI133" i="5"/>
  <c r="AX133" i="5"/>
  <c r="AY133" i="5"/>
  <c r="AZ133" i="5"/>
  <c r="BA133" i="5"/>
  <c r="BB133" i="5"/>
  <c r="BC133" i="5"/>
  <c r="BD133" i="5"/>
  <c r="BE133" i="5"/>
  <c r="BM133" i="5"/>
  <c r="BN133" i="5"/>
  <c r="BO133" i="5"/>
  <c r="BP133" i="5"/>
  <c r="BQ133" i="5"/>
  <c r="BR133" i="5"/>
  <c r="BS133" i="5"/>
  <c r="AJ134" i="5"/>
  <c r="AI134" i="5"/>
  <c r="AX134" i="5"/>
  <c r="AY134" i="5"/>
  <c r="AZ134" i="5"/>
  <c r="BA134" i="5"/>
  <c r="BB134" i="5"/>
  <c r="BC134" i="5"/>
  <c r="BD134" i="5"/>
  <c r="BE134" i="5"/>
  <c r="BM134" i="5"/>
  <c r="BN134" i="5"/>
  <c r="BO134" i="5"/>
  <c r="BP134" i="5"/>
  <c r="BQ134" i="5"/>
  <c r="BR134" i="5"/>
  <c r="BS134" i="5"/>
  <c r="AJ135" i="5"/>
  <c r="AI135" i="5"/>
  <c r="AX135" i="5"/>
  <c r="AY135" i="5"/>
  <c r="AZ135" i="5"/>
  <c r="BA135" i="5"/>
  <c r="BB135" i="5"/>
  <c r="BC135" i="5"/>
  <c r="BD135" i="5"/>
  <c r="BE135" i="5"/>
  <c r="BM135" i="5"/>
  <c r="BN135" i="5"/>
  <c r="BO135" i="5"/>
  <c r="BP135" i="5"/>
  <c r="BQ135" i="5"/>
  <c r="BR135" i="5"/>
  <c r="BS135" i="5"/>
  <c r="AJ136" i="5"/>
  <c r="AI136" i="5"/>
  <c r="AX136" i="5"/>
  <c r="AY136" i="5"/>
  <c r="AZ136" i="5"/>
  <c r="BA136" i="5"/>
  <c r="BB136" i="5"/>
  <c r="BC136" i="5"/>
  <c r="BD136" i="5"/>
  <c r="BE136" i="5"/>
  <c r="BM136" i="5"/>
  <c r="BN136" i="5"/>
  <c r="BO136" i="5"/>
  <c r="BP136" i="5"/>
  <c r="BQ136" i="5"/>
  <c r="BR136" i="5"/>
  <c r="BS136" i="5"/>
  <c r="AJ137" i="5"/>
  <c r="AI137" i="5"/>
  <c r="AX137" i="5"/>
  <c r="AY137" i="5"/>
  <c r="AZ137" i="5"/>
  <c r="BA137" i="5"/>
  <c r="BB137" i="5"/>
  <c r="BC137" i="5"/>
  <c r="BD137" i="5"/>
  <c r="BE137" i="5"/>
  <c r="BM137" i="5"/>
  <c r="BN137" i="5"/>
  <c r="BO137" i="5"/>
  <c r="BP137" i="5"/>
  <c r="BQ137" i="5"/>
  <c r="BR137" i="5"/>
  <c r="BS137" i="5"/>
  <c r="AJ138" i="5"/>
  <c r="AI138" i="5"/>
  <c r="AX138" i="5"/>
  <c r="AY138" i="5"/>
  <c r="AZ138" i="5"/>
  <c r="BA138" i="5"/>
  <c r="BB138" i="5"/>
  <c r="BC138" i="5"/>
  <c r="BD138" i="5"/>
  <c r="BE138" i="5"/>
  <c r="BM138" i="5"/>
  <c r="BN138" i="5"/>
  <c r="BO138" i="5"/>
  <c r="BP138" i="5"/>
  <c r="BQ138" i="5"/>
  <c r="BR138" i="5"/>
  <c r="BS138" i="5"/>
  <c r="AJ139" i="5"/>
  <c r="AI139" i="5"/>
  <c r="AX139" i="5"/>
  <c r="AY139" i="5"/>
  <c r="AZ139" i="5"/>
  <c r="BA139" i="5"/>
  <c r="BB139" i="5"/>
  <c r="BC139" i="5"/>
  <c r="BD139" i="5"/>
  <c r="BE139" i="5"/>
  <c r="BM139" i="5"/>
  <c r="BN139" i="5"/>
  <c r="BO139" i="5"/>
  <c r="BP139" i="5"/>
  <c r="BQ139" i="5"/>
  <c r="BR139" i="5"/>
  <c r="BS139" i="5"/>
  <c r="AJ140" i="5"/>
  <c r="AI140" i="5"/>
  <c r="AX140" i="5"/>
  <c r="AY140" i="5"/>
  <c r="AZ140" i="5"/>
  <c r="BA140" i="5"/>
  <c r="BB140" i="5"/>
  <c r="BC140" i="5"/>
  <c r="BD140" i="5"/>
  <c r="BE140" i="5"/>
  <c r="BM140" i="5"/>
  <c r="BN140" i="5"/>
  <c r="BO140" i="5"/>
  <c r="BP140" i="5"/>
  <c r="BQ140" i="5"/>
  <c r="BR140" i="5"/>
  <c r="BS140" i="5"/>
  <c r="AJ141" i="5"/>
  <c r="AI141" i="5"/>
  <c r="AX141" i="5"/>
  <c r="AY141" i="5"/>
  <c r="AZ141" i="5"/>
  <c r="BA141" i="5"/>
  <c r="BB141" i="5"/>
  <c r="BC141" i="5"/>
  <c r="BD141" i="5"/>
  <c r="BE141" i="5"/>
  <c r="BM141" i="5"/>
  <c r="BN141" i="5"/>
  <c r="BO141" i="5"/>
  <c r="BP141" i="5"/>
  <c r="BQ141" i="5"/>
  <c r="BR141" i="5"/>
  <c r="BS141" i="5"/>
  <c r="AJ142" i="5"/>
  <c r="AI142" i="5"/>
  <c r="AX142" i="5"/>
  <c r="AY142" i="5"/>
  <c r="AZ142" i="5"/>
  <c r="BA142" i="5"/>
  <c r="BB142" i="5"/>
  <c r="BC142" i="5"/>
  <c r="BD142" i="5"/>
  <c r="BE142" i="5"/>
  <c r="BM142" i="5"/>
  <c r="BN142" i="5"/>
  <c r="BO142" i="5"/>
  <c r="BP142" i="5"/>
  <c r="BQ142" i="5"/>
  <c r="BR142" i="5"/>
  <c r="BS142" i="5"/>
  <c r="AJ143" i="5"/>
  <c r="AI143" i="5"/>
  <c r="AX143" i="5"/>
  <c r="AY143" i="5"/>
  <c r="AZ143" i="5"/>
  <c r="BA143" i="5"/>
  <c r="BB143" i="5"/>
  <c r="BC143" i="5"/>
  <c r="BD143" i="5"/>
  <c r="BE143" i="5"/>
  <c r="BM143" i="5"/>
  <c r="BN143" i="5"/>
  <c r="BO143" i="5"/>
  <c r="BP143" i="5"/>
  <c r="BQ143" i="5"/>
  <c r="BR143" i="5"/>
  <c r="BS143" i="5"/>
  <c r="AJ144" i="5"/>
  <c r="AI144" i="5"/>
  <c r="AX144" i="5"/>
  <c r="AY144" i="5"/>
  <c r="AZ144" i="5"/>
  <c r="BA144" i="5"/>
  <c r="BB144" i="5"/>
  <c r="BC144" i="5"/>
  <c r="BD144" i="5"/>
  <c r="BE144" i="5"/>
  <c r="BM144" i="5"/>
  <c r="BN144" i="5"/>
  <c r="BO144" i="5"/>
  <c r="BP144" i="5"/>
  <c r="BQ144" i="5"/>
  <c r="BR144" i="5"/>
  <c r="BS144" i="5"/>
  <c r="AJ145" i="5"/>
  <c r="AI145" i="5"/>
  <c r="AX145" i="5"/>
  <c r="AY145" i="5"/>
  <c r="AZ145" i="5"/>
  <c r="BA145" i="5"/>
  <c r="BB145" i="5"/>
  <c r="BC145" i="5"/>
  <c r="BD145" i="5"/>
  <c r="BE145" i="5"/>
  <c r="BM145" i="5"/>
  <c r="BN145" i="5"/>
  <c r="BO145" i="5"/>
  <c r="BP145" i="5"/>
  <c r="BQ145" i="5"/>
  <c r="BR145" i="5"/>
  <c r="BS145" i="5"/>
  <c r="AJ146" i="5"/>
  <c r="AI146" i="5"/>
  <c r="AX146" i="5"/>
  <c r="AY146" i="5"/>
  <c r="AZ146" i="5"/>
  <c r="BA146" i="5"/>
  <c r="BB146" i="5"/>
  <c r="BC146" i="5"/>
  <c r="BD146" i="5"/>
  <c r="BE146" i="5"/>
  <c r="BM146" i="5"/>
  <c r="BN146" i="5"/>
  <c r="BO146" i="5"/>
  <c r="BP146" i="5"/>
  <c r="BQ146" i="5"/>
  <c r="BR146" i="5"/>
  <c r="BS146" i="5"/>
  <c r="AJ147" i="5"/>
  <c r="AI147" i="5"/>
  <c r="AX147" i="5"/>
  <c r="AY147" i="5"/>
  <c r="AZ147" i="5"/>
  <c r="BA147" i="5"/>
  <c r="BB147" i="5"/>
  <c r="BC147" i="5"/>
  <c r="BD147" i="5"/>
  <c r="BE147" i="5"/>
  <c r="BM147" i="5"/>
  <c r="BN147" i="5"/>
  <c r="BO147" i="5"/>
  <c r="BP147" i="5"/>
  <c r="BQ147" i="5"/>
  <c r="BR147" i="5"/>
  <c r="BS147" i="5"/>
  <c r="AJ148" i="5"/>
  <c r="AI148" i="5"/>
  <c r="AX148" i="5"/>
  <c r="AY148" i="5"/>
  <c r="AZ148" i="5"/>
  <c r="BA148" i="5"/>
  <c r="BB148" i="5"/>
  <c r="BC148" i="5"/>
  <c r="BD148" i="5"/>
  <c r="BE148" i="5"/>
  <c r="BM148" i="5"/>
  <c r="BN148" i="5"/>
  <c r="BO148" i="5"/>
  <c r="BP148" i="5"/>
  <c r="BQ148" i="5"/>
  <c r="BR148" i="5"/>
  <c r="BS148" i="5"/>
  <c r="AJ149" i="5"/>
  <c r="AI149" i="5"/>
  <c r="AX149" i="5"/>
  <c r="AY149" i="5"/>
  <c r="AZ149" i="5"/>
  <c r="BA149" i="5"/>
  <c r="BB149" i="5"/>
  <c r="BC149" i="5"/>
  <c r="BD149" i="5"/>
  <c r="BE149" i="5"/>
  <c r="BM149" i="5"/>
  <c r="BN149" i="5"/>
  <c r="BO149" i="5"/>
  <c r="BP149" i="5"/>
  <c r="BQ149" i="5"/>
  <c r="BR149" i="5"/>
  <c r="BS149" i="5"/>
  <c r="AJ150" i="5"/>
  <c r="AI150" i="5"/>
  <c r="AX150" i="5"/>
  <c r="AY150" i="5"/>
  <c r="AZ150" i="5"/>
  <c r="BA150" i="5"/>
  <c r="BB150" i="5"/>
  <c r="BC150" i="5"/>
  <c r="BD150" i="5"/>
  <c r="BE150" i="5"/>
  <c r="BM150" i="5"/>
  <c r="BN150" i="5"/>
  <c r="BO150" i="5"/>
  <c r="BP150" i="5"/>
  <c r="BQ150" i="5"/>
  <c r="BR150" i="5"/>
  <c r="BS150" i="5"/>
  <c r="AJ151" i="5"/>
  <c r="AI151" i="5"/>
  <c r="AX151" i="5"/>
  <c r="AY151" i="5"/>
  <c r="AZ151" i="5"/>
  <c r="BA151" i="5"/>
  <c r="BB151" i="5"/>
  <c r="BC151" i="5"/>
  <c r="BD151" i="5"/>
  <c r="BE151" i="5"/>
  <c r="BM151" i="5"/>
  <c r="BN151" i="5"/>
  <c r="BO151" i="5"/>
  <c r="BP151" i="5"/>
  <c r="BQ151" i="5"/>
  <c r="BR151" i="5"/>
  <c r="BS151" i="5"/>
  <c r="AJ152" i="5"/>
  <c r="AI152" i="5"/>
  <c r="AX152" i="5"/>
  <c r="AY152" i="5"/>
  <c r="AZ152" i="5"/>
  <c r="BA152" i="5"/>
  <c r="BB152" i="5"/>
  <c r="BC152" i="5"/>
  <c r="BD152" i="5"/>
  <c r="BE152" i="5"/>
  <c r="BM152" i="5"/>
  <c r="BN152" i="5"/>
  <c r="BO152" i="5"/>
  <c r="BP152" i="5"/>
  <c r="BQ152" i="5"/>
  <c r="BR152" i="5"/>
  <c r="BS152" i="5"/>
  <c r="AJ153" i="5"/>
  <c r="AI153" i="5"/>
  <c r="AX153" i="5"/>
  <c r="AY153" i="5"/>
  <c r="AZ153" i="5"/>
  <c r="BA153" i="5"/>
  <c r="BB153" i="5"/>
  <c r="BC153" i="5"/>
  <c r="BD153" i="5"/>
  <c r="BE153" i="5"/>
  <c r="BM153" i="5"/>
  <c r="BN153" i="5"/>
  <c r="BO153" i="5"/>
  <c r="BP153" i="5"/>
  <c r="BQ153" i="5"/>
  <c r="BR153" i="5"/>
  <c r="BS153" i="5"/>
  <c r="AJ154" i="5"/>
  <c r="AI154" i="5"/>
  <c r="AX154" i="5"/>
  <c r="AY154" i="5"/>
  <c r="AZ154" i="5"/>
  <c r="BA154" i="5"/>
  <c r="BB154" i="5"/>
  <c r="BC154" i="5"/>
  <c r="BD154" i="5"/>
  <c r="BE154" i="5"/>
  <c r="BM154" i="5"/>
  <c r="BN154" i="5"/>
  <c r="BO154" i="5"/>
  <c r="BP154" i="5"/>
  <c r="BQ154" i="5"/>
  <c r="BR154" i="5"/>
  <c r="BS154" i="5"/>
  <c r="AJ155" i="5"/>
  <c r="AI155" i="5"/>
  <c r="AX155" i="5"/>
  <c r="AY155" i="5"/>
  <c r="AZ155" i="5"/>
  <c r="BA155" i="5"/>
  <c r="BB155" i="5"/>
  <c r="BC155" i="5"/>
  <c r="BD155" i="5"/>
  <c r="BE155" i="5"/>
  <c r="BM155" i="5"/>
  <c r="BN155" i="5"/>
  <c r="BO155" i="5"/>
  <c r="BP155" i="5"/>
  <c r="BQ155" i="5"/>
  <c r="BR155" i="5"/>
  <c r="BS155" i="5"/>
  <c r="AJ156" i="5"/>
  <c r="AI156" i="5"/>
  <c r="AX156" i="5"/>
  <c r="AY156" i="5"/>
  <c r="AZ156" i="5"/>
  <c r="BA156" i="5"/>
  <c r="BB156" i="5"/>
  <c r="BC156" i="5"/>
  <c r="BD156" i="5"/>
  <c r="BE156" i="5"/>
  <c r="BM156" i="5"/>
  <c r="BN156" i="5"/>
  <c r="BO156" i="5"/>
  <c r="BP156" i="5"/>
  <c r="BQ156" i="5"/>
  <c r="BR156" i="5"/>
  <c r="BS156" i="5"/>
  <c r="AJ157" i="5"/>
  <c r="AI157" i="5"/>
  <c r="AX157" i="5"/>
  <c r="AY157" i="5"/>
  <c r="AZ157" i="5"/>
  <c r="BA157" i="5"/>
  <c r="BB157" i="5"/>
  <c r="BC157" i="5"/>
  <c r="BD157" i="5"/>
  <c r="BE157" i="5"/>
  <c r="BM157" i="5"/>
  <c r="BN157" i="5"/>
  <c r="BO157" i="5"/>
  <c r="BP157" i="5"/>
  <c r="BQ157" i="5"/>
  <c r="BR157" i="5"/>
  <c r="BS157" i="5"/>
  <c r="AJ158" i="5"/>
  <c r="AI158" i="5"/>
  <c r="AX158" i="5"/>
  <c r="AY158" i="5"/>
  <c r="AZ158" i="5"/>
  <c r="BA158" i="5"/>
  <c r="BB158" i="5"/>
  <c r="BC158" i="5"/>
  <c r="BD158" i="5"/>
  <c r="BE158" i="5"/>
  <c r="BM158" i="5"/>
  <c r="BN158" i="5"/>
  <c r="BO158" i="5"/>
  <c r="BP158" i="5"/>
  <c r="BQ158" i="5"/>
  <c r="BR158" i="5"/>
  <c r="BS158" i="5"/>
  <c r="AJ159" i="5"/>
  <c r="AI159" i="5"/>
  <c r="AX159" i="5"/>
  <c r="AY159" i="5"/>
  <c r="AZ159" i="5"/>
  <c r="BA159" i="5"/>
  <c r="BB159" i="5"/>
  <c r="BC159" i="5"/>
  <c r="BD159" i="5"/>
  <c r="BE159" i="5"/>
  <c r="BM159" i="5"/>
  <c r="BN159" i="5"/>
  <c r="BO159" i="5"/>
  <c r="BP159" i="5"/>
  <c r="BQ159" i="5"/>
  <c r="BR159" i="5"/>
  <c r="BS159" i="5"/>
  <c r="AJ160" i="5"/>
  <c r="AI160" i="5"/>
  <c r="AX160" i="5"/>
  <c r="AY160" i="5"/>
  <c r="AZ160" i="5"/>
  <c r="BA160" i="5"/>
  <c r="BB160" i="5"/>
  <c r="BC160" i="5"/>
  <c r="BD160" i="5"/>
  <c r="BE160" i="5"/>
  <c r="BM160" i="5"/>
  <c r="BN160" i="5"/>
  <c r="BO160" i="5"/>
  <c r="BP160" i="5"/>
  <c r="BQ160" i="5"/>
  <c r="BR160" i="5"/>
  <c r="BS160" i="5"/>
  <c r="AJ161" i="5"/>
  <c r="AI161" i="5"/>
  <c r="AX161" i="5"/>
  <c r="AY161" i="5"/>
  <c r="AZ161" i="5"/>
  <c r="BA161" i="5"/>
  <c r="BB161" i="5"/>
  <c r="BC161" i="5"/>
  <c r="BD161" i="5"/>
  <c r="BE161" i="5"/>
  <c r="BM161" i="5"/>
  <c r="BN161" i="5"/>
  <c r="BO161" i="5"/>
  <c r="BP161" i="5"/>
  <c r="BQ161" i="5"/>
  <c r="BR161" i="5"/>
  <c r="BS161" i="5"/>
  <c r="AJ162" i="5"/>
  <c r="AI162" i="5"/>
  <c r="AX162" i="5"/>
  <c r="AY162" i="5"/>
  <c r="AZ162" i="5"/>
  <c r="BA162" i="5"/>
  <c r="BB162" i="5"/>
  <c r="BC162" i="5"/>
  <c r="BD162" i="5"/>
  <c r="BE162" i="5"/>
  <c r="BM162" i="5"/>
  <c r="BN162" i="5"/>
  <c r="BO162" i="5"/>
  <c r="BP162" i="5"/>
  <c r="BQ162" i="5"/>
  <c r="BR162" i="5"/>
  <c r="BS162" i="5"/>
  <c r="AJ163" i="5"/>
  <c r="AI163" i="5"/>
  <c r="AX163" i="5"/>
  <c r="AY163" i="5"/>
  <c r="AZ163" i="5"/>
  <c r="BA163" i="5"/>
  <c r="BB163" i="5"/>
  <c r="BC163" i="5"/>
  <c r="BD163" i="5"/>
  <c r="BE163" i="5"/>
  <c r="BM163" i="5"/>
  <c r="BN163" i="5"/>
  <c r="BO163" i="5"/>
  <c r="BP163" i="5"/>
  <c r="BQ163" i="5"/>
  <c r="BR163" i="5"/>
  <c r="BS163" i="5"/>
  <c r="AJ164" i="5"/>
  <c r="AI164" i="5"/>
  <c r="AX164" i="5"/>
  <c r="AY164" i="5"/>
  <c r="AZ164" i="5"/>
  <c r="BA164" i="5"/>
  <c r="BB164" i="5"/>
  <c r="BC164" i="5"/>
  <c r="BD164" i="5"/>
  <c r="BE164" i="5"/>
  <c r="BM164" i="5"/>
  <c r="BN164" i="5"/>
  <c r="BO164" i="5"/>
  <c r="BP164" i="5"/>
  <c r="BQ164" i="5"/>
  <c r="BR164" i="5"/>
  <c r="BS164" i="5"/>
  <c r="AJ165" i="5"/>
  <c r="AI165" i="5"/>
  <c r="AX165" i="5"/>
  <c r="AY165" i="5"/>
  <c r="AZ165" i="5"/>
  <c r="BA165" i="5"/>
  <c r="BB165" i="5"/>
  <c r="BC165" i="5"/>
  <c r="BD165" i="5"/>
  <c r="BE165" i="5"/>
  <c r="BM165" i="5"/>
  <c r="BN165" i="5"/>
  <c r="BO165" i="5"/>
  <c r="BP165" i="5"/>
  <c r="BQ165" i="5"/>
  <c r="BR165" i="5"/>
  <c r="BS165" i="5"/>
  <c r="AJ166" i="5"/>
  <c r="AI166" i="5"/>
  <c r="AX166" i="5"/>
  <c r="AY166" i="5"/>
  <c r="AZ166" i="5"/>
  <c r="BA166" i="5"/>
  <c r="BB166" i="5"/>
  <c r="BC166" i="5"/>
  <c r="BD166" i="5"/>
  <c r="BE166" i="5"/>
  <c r="BM166" i="5"/>
  <c r="BN166" i="5"/>
  <c r="BO166" i="5"/>
  <c r="BP166" i="5"/>
  <c r="BQ166" i="5"/>
  <c r="BR166" i="5"/>
  <c r="BS166" i="5"/>
  <c r="AJ167" i="5"/>
  <c r="AI167" i="5"/>
  <c r="AX167" i="5"/>
  <c r="AY167" i="5"/>
  <c r="AZ167" i="5"/>
  <c r="BA167" i="5"/>
  <c r="BB167" i="5"/>
  <c r="BC167" i="5"/>
  <c r="BD167" i="5"/>
  <c r="BE167" i="5"/>
  <c r="BM167" i="5"/>
  <c r="BN167" i="5"/>
  <c r="BO167" i="5"/>
  <c r="BP167" i="5"/>
  <c r="BQ167" i="5"/>
  <c r="BR167" i="5"/>
  <c r="BS167" i="5"/>
  <c r="AJ168" i="5"/>
  <c r="AI168" i="5"/>
  <c r="AX168" i="5"/>
  <c r="AY168" i="5"/>
  <c r="AZ168" i="5"/>
  <c r="BA168" i="5"/>
  <c r="BB168" i="5"/>
  <c r="BC168" i="5"/>
  <c r="BD168" i="5"/>
  <c r="BE168" i="5"/>
  <c r="BM168" i="5"/>
  <c r="BN168" i="5"/>
  <c r="BO168" i="5"/>
  <c r="BP168" i="5"/>
  <c r="BQ168" i="5"/>
  <c r="BR168" i="5"/>
  <c r="BS168" i="5"/>
  <c r="AJ169" i="5"/>
  <c r="AI169" i="5"/>
  <c r="AX169" i="5"/>
  <c r="AY169" i="5"/>
  <c r="AZ169" i="5"/>
  <c r="BA169" i="5"/>
  <c r="BB169" i="5"/>
  <c r="BC169" i="5"/>
  <c r="BD169" i="5"/>
  <c r="BE169" i="5"/>
  <c r="BM169" i="5"/>
  <c r="BN169" i="5"/>
  <c r="BO169" i="5"/>
  <c r="BP169" i="5"/>
  <c r="BQ169" i="5"/>
  <c r="BR169" i="5"/>
  <c r="BS169" i="5"/>
  <c r="AJ170" i="5"/>
  <c r="AI170" i="5"/>
  <c r="AX170" i="5"/>
  <c r="AY170" i="5"/>
  <c r="AZ170" i="5"/>
  <c r="BA170" i="5"/>
  <c r="BB170" i="5"/>
  <c r="BC170" i="5"/>
  <c r="BD170" i="5"/>
  <c r="BE170" i="5"/>
  <c r="BM170" i="5"/>
  <c r="BN170" i="5"/>
  <c r="BO170" i="5"/>
  <c r="BP170" i="5"/>
  <c r="BQ170" i="5"/>
  <c r="BR170" i="5"/>
  <c r="BS170" i="5"/>
  <c r="AJ171" i="5"/>
  <c r="AI171" i="5"/>
  <c r="AX171" i="5"/>
  <c r="AY171" i="5"/>
  <c r="AZ171" i="5"/>
  <c r="BA171" i="5"/>
  <c r="BB171" i="5"/>
  <c r="BC171" i="5"/>
  <c r="BD171" i="5"/>
  <c r="BE171" i="5"/>
  <c r="BM171" i="5"/>
  <c r="BN171" i="5"/>
  <c r="BO171" i="5"/>
  <c r="BP171" i="5"/>
  <c r="BQ171" i="5"/>
  <c r="BR171" i="5"/>
  <c r="BS171" i="5"/>
  <c r="AJ172" i="5"/>
  <c r="AI172" i="5"/>
  <c r="AX172" i="5"/>
  <c r="AY172" i="5"/>
  <c r="AZ172" i="5"/>
  <c r="BA172" i="5"/>
  <c r="BB172" i="5"/>
  <c r="BC172" i="5"/>
  <c r="BD172" i="5"/>
  <c r="BE172" i="5"/>
  <c r="BM172" i="5"/>
  <c r="BN172" i="5"/>
  <c r="BO172" i="5"/>
  <c r="BP172" i="5"/>
  <c r="BQ172" i="5"/>
  <c r="BR172" i="5"/>
  <c r="BS172" i="5"/>
  <c r="AJ173" i="5"/>
  <c r="AI173" i="5"/>
  <c r="AX173" i="5"/>
  <c r="AY173" i="5"/>
  <c r="AZ173" i="5"/>
  <c r="BA173" i="5"/>
  <c r="BB173" i="5"/>
  <c r="BC173" i="5"/>
  <c r="BD173" i="5"/>
  <c r="BE173" i="5"/>
  <c r="BM173" i="5"/>
  <c r="BN173" i="5"/>
  <c r="BO173" i="5"/>
  <c r="BP173" i="5"/>
  <c r="BQ173" i="5"/>
  <c r="BR173" i="5"/>
  <c r="BS173" i="5"/>
  <c r="AJ174" i="5"/>
  <c r="AI174" i="5"/>
  <c r="AX174" i="5"/>
  <c r="AY174" i="5"/>
  <c r="AZ174" i="5"/>
  <c r="BA174" i="5"/>
  <c r="BB174" i="5"/>
  <c r="BC174" i="5"/>
  <c r="BD174" i="5"/>
  <c r="BE174" i="5"/>
  <c r="BM174" i="5"/>
  <c r="BN174" i="5"/>
  <c r="BO174" i="5"/>
  <c r="BP174" i="5"/>
  <c r="BQ174" i="5"/>
  <c r="BR174" i="5"/>
  <c r="BS174" i="5"/>
  <c r="AJ175" i="5"/>
  <c r="AI175" i="5"/>
  <c r="AX175" i="5"/>
  <c r="AY175" i="5"/>
  <c r="AZ175" i="5"/>
  <c r="BA175" i="5"/>
  <c r="BB175" i="5"/>
  <c r="BC175" i="5"/>
  <c r="BD175" i="5"/>
  <c r="BE175" i="5"/>
  <c r="BM175" i="5"/>
  <c r="BN175" i="5"/>
  <c r="BO175" i="5"/>
  <c r="BP175" i="5"/>
  <c r="BQ175" i="5"/>
  <c r="BR175" i="5"/>
  <c r="BS175" i="5"/>
  <c r="AJ176" i="5"/>
  <c r="AI176" i="5"/>
  <c r="AX176" i="5"/>
  <c r="AY176" i="5"/>
  <c r="AZ176" i="5"/>
  <c r="BA176" i="5"/>
  <c r="BB176" i="5"/>
  <c r="BC176" i="5"/>
  <c r="BD176" i="5"/>
  <c r="BE176" i="5"/>
  <c r="BM176" i="5"/>
  <c r="BN176" i="5"/>
  <c r="BO176" i="5"/>
  <c r="BP176" i="5"/>
  <c r="BQ176" i="5"/>
  <c r="BR176" i="5"/>
  <c r="BS176" i="5"/>
  <c r="AJ177" i="5"/>
  <c r="AI177" i="5"/>
  <c r="AX177" i="5"/>
  <c r="AY177" i="5"/>
  <c r="AZ177" i="5"/>
  <c r="BA177" i="5"/>
  <c r="BB177" i="5"/>
  <c r="BC177" i="5"/>
  <c r="BD177" i="5"/>
  <c r="BE177" i="5"/>
  <c r="BM177" i="5"/>
  <c r="BN177" i="5"/>
  <c r="BO177" i="5"/>
  <c r="BP177" i="5"/>
  <c r="BQ177" i="5"/>
  <c r="BR177" i="5"/>
  <c r="BS177" i="5"/>
  <c r="AJ178" i="5"/>
  <c r="AI178" i="5"/>
  <c r="AX178" i="5"/>
  <c r="AY178" i="5"/>
  <c r="AZ178" i="5"/>
  <c r="BA178" i="5"/>
  <c r="BB178" i="5"/>
  <c r="BC178" i="5"/>
  <c r="BD178" i="5"/>
  <c r="BE178" i="5"/>
  <c r="BM178" i="5"/>
  <c r="BN178" i="5"/>
  <c r="BO178" i="5"/>
  <c r="BP178" i="5"/>
  <c r="BQ178" i="5"/>
  <c r="BR178" i="5"/>
  <c r="BS178" i="5"/>
  <c r="AJ179" i="5"/>
  <c r="AI179" i="5"/>
  <c r="AX179" i="5"/>
  <c r="AY179" i="5"/>
  <c r="AZ179" i="5"/>
  <c r="BA179" i="5"/>
  <c r="BB179" i="5"/>
  <c r="BC179" i="5"/>
  <c r="BD179" i="5"/>
  <c r="BE179" i="5"/>
  <c r="BM179" i="5"/>
  <c r="BN179" i="5"/>
  <c r="BO179" i="5"/>
  <c r="BP179" i="5"/>
  <c r="BQ179" i="5"/>
  <c r="BR179" i="5"/>
  <c r="BS179" i="5"/>
  <c r="AJ180" i="5"/>
  <c r="AI180" i="5"/>
  <c r="AX180" i="5"/>
  <c r="AY180" i="5"/>
  <c r="AZ180" i="5"/>
  <c r="BA180" i="5"/>
  <c r="BB180" i="5"/>
  <c r="BC180" i="5"/>
  <c r="BD180" i="5"/>
  <c r="BE180" i="5"/>
  <c r="BM180" i="5"/>
  <c r="BN180" i="5"/>
  <c r="BO180" i="5"/>
  <c r="BP180" i="5"/>
  <c r="BQ180" i="5"/>
  <c r="BR180" i="5"/>
  <c r="BS180" i="5"/>
  <c r="AJ181" i="5"/>
  <c r="AI181" i="5"/>
  <c r="AX181" i="5"/>
  <c r="AY181" i="5"/>
  <c r="AZ181" i="5"/>
  <c r="BA181" i="5"/>
  <c r="BB181" i="5"/>
  <c r="BC181" i="5"/>
  <c r="BD181" i="5"/>
  <c r="BE181" i="5"/>
  <c r="BM181" i="5"/>
  <c r="BN181" i="5"/>
  <c r="BO181" i="5"/>
  <c r="BP181" i="5"/>
  <c r="BQ181" i="5"/>
  <c r="BR181" i="5"/>
  <c r="BS181" i="5"/>
  <c r="AJ182" i="5"/>
  <c r="AI182" i="5"/>
  <c r="AX182" i="5"/>
  <c r="AY182" i="5"/>
  <c r="AZ182" i="5"/>
  <c r="BA182" i="5"/>
  <c r="BB182" i="5"/>
  <c r="BC182" i="5"/>
  <c r="BD182" i="5"/>
  <c r="BE182" i="5"/>
  <c r="BM182" i="5"/>
  <c r="BN182" i="5"/>
  <c r="BO182" i="5"/>
  <c r="BP182" i="5"/>
  <c r="BQ182" i="5"/>
  <c r="BR182" i="5"/>
  <c r="BS182" i="5"/>
  <c r="AJ183" i="5"/>
  <c r="AI183" i="5"/>
  <c r="AX183" i="5"/>
  <c r="AY183" i="5"/>
  <c r="AZ183" i="5"/>
  <c r="BA183" i="5"/>
  <c r="BB183" i="5"/>
  <c r="BC183" i="5"/>
  <c r="BD183" i="5"/>
  <c r="BE183" i="5"/>
  <c r="BM183" i="5"/>
  <c r="BN183" i="5"/>
  <c r="BO183" i="5"/>
  <c r="BP183" i="5"/>
  <c r="BQ183" i="5"/>
  <c r="BR183" i="5"/>
  <c r="BS183" i="5"/>
  <c r="AJ184" i="5"/>
  <c r="AI184" i="5"/>
  <c r="AX184" i="5"/>
  <c r="AY184" i="5"/>
  <c r="AZ184" i="5"/>
  <c r="BA184" i="5"/>
  <c r="BB184" i="5"/>
  <c r="BC184" i="5"/>
  <c r="BD184" i="5"/>
  <c r="BE184" i="5"/>
  <c r="BM184" i="5"/>
  <c r="BN184" i="5"/>
  <c r="BO184" i="5"/>
  <c r="BP184" i="5"/>
  <c r="BQ184" i="5"/>
  <c r="BR184" i="5"/>
  <c r="BS184" i="5"/>
  <c r="AJ185" i="5"/>
  <c r="AI185" i="5"/>
  <c r="AX185" i="5"/>
  <c r="AY185" i="5"/>
  <c r="AZ185" i="5"/>
  <c r="BA185" i="5"/>
  <c r="BB185" i="5"/>
  <c r="BC185" i="5"/>
  <c r="BD185" i="5"/>
  <c r="BE185" i="5"/>
  <c r="BM185" i="5"/>
  <c r="BN185" i="5"/>
  <c r="BO185" i="5"/>
  <c r="BP185" i="5"/>
  <c r="BQ185" i="5"/>
  <c r="BR185" i="5"/>
  <c r="BS185" i="5"/>
  <c r="AJ186" i="5"/>
  <c r="AI186" i="5"/>
  <c r="AX186" i="5"/>
  <c r="AY186" i="5"/>
  <c r="AZ186" i="5"/>
  <c r="BA186" i="5"/>
  <c r="BB186" i="5"/>
  <c r="BC186" i="5"/>
  <c r="BD186" i="5"/>
  <c r="BE186" i="5"/>
  <c r="BM186" i="5"/>
  <c r="BN186" i="5"/>
  <c r="BO186" i="5"/>
  <c r="BP186" i="5"/>
  <c r="BQ186" i="5"/>
  <c r="BR186" i="5"/>
  <c r="BS186" i="5"/>
  <c r="AJ187" i="5"/>
  <c r="AI187" i="5"/>
  <c r="AX187" i="5"/>
  <c r="AY187" i="5"/>
  <c r="AZ187" i="5"/>
  <c r="BA187" i="5"/>
  <c r="BB187" i="5"/>
  <c r="BC187" i="5"/>
  <c r="BD187" i="5"/>
  <c r="BE187" i="5"/>
  <c r="BM187" i="5"/>
  <c r="BN187" i="5"/>
  <c r="BO187" i="5"/>
  <c r="BP187" i="5"/>
  <c r="BQ187" i="5"/>
  <c r="BR187" i="5"/>
  <c r="BS187" i="5"/>
  <c r="AJ188" i="5"/>
  <c r="AI188" i="5"/>
  <c r="AX188" i="5"/>
  <c r="AY188" i="5"/>
  <c r="AZ188" i="5"/>
  <c r="BA188" i="5"/>
  <c r="BB188" i="5"/>
  <c r="BC188" i="5"/>
  <c r="BD188" i="5"/>
  <c r="BE188" i="5"/>
  <c r="BM188" i="5"/>
  <c r="BN188" i="5"/>
  <c r="BO188" i="5"/>
  <c r="BP188" i="5"/>
  <c r="BQ188" i="5"/>
  <c r="BR188" i="5"/>
  <c r="BS188" i="5"/>
  <c r="AJ189" i="5"/>
  <c r="AI189" i="5"/>
  <c r="AX189" i="5"/>
  <c r="AY189" i="5"/>
  <c r="AZ189" i="5"/>
  <c r="BA189" i="5"/>
  <c r="BB189" i="5"/>
  <c r="BC189" i="5"/>
  <c r="BD189" i="5"/>
  <c r="BE189" i="5"/>
  <c r="BM189" i="5"/>
  <c r="BN189" i="5"/>
  <c r="BO189" i="5"/>
  <c r="BP189" i="5"/>
  <c r="BQ189" i="5"/>
  <c r="BR189" i="5"/>
  <c r="BS189" i="5"/>
  <c r="AJ190" i="5"/>
  <c r="AI190" i="5"/>
  <c r="AX190" i="5"/>
  <c r="AY190" i="5"/>
  <c r="AZ190" i="5"/>
  <c r="BA190" i="5"/>
  <c r="BB190" i="5"/>
  <c r="BC190" i="5"/>
  <c r="BD190" i="5"/>
  <c r="BE190" i="5"/>
  <c r="BM190" i="5"/>
  <c r="BN190" i="5"/>
  <c r="BO190" i="5"/>
  <c r="BP190" i="5"/>
  <c r="BQ190" i="5"/>
  <c r="BR190" i="5"/>
  <c r="BS190" i="5"/>
  <c r="AJ191" i="5"/>
  <c r="AI191" i="5"/>
  <c r="AX191" i="5"/>
  <c r="AY191" i="5"/>
  <c r="AZ191" i="5"/>
  <c r="BA191" i="5"/>
  <c r="BB191" i="5"/>
  <c r="BC191" i="5"/>
  <c r="BD191" i="5"/>
  <c r="BE191" i="5"/>
  <c r="BM191" i="5"/>
  <c r="BN191" i="5"/>
  <c r="BO191" i="5"/>
  <c r="BP191" i="5"/>
  <c r="BQ191" i="5"/>
  <c r="BR191" i="5"/>
  <c r="BS191" i="5"/>
  <c r="AJ192" i="5"/>
  <c r="AI192" i="5"/>
  <c r="AX192" i="5"/>
  <c r="AY192" i="5"/>
  <c r="AZ192" i="5"/>
  <c r="BA192" i="5"/>
  <c r="BB192" i="5"/>
  <c r="BC192" i="5"/>
  <c r="BD192" i="5"/>
  <c r="BE192" i="5"/>
  <c r="BM192" i="5"/>
  <c r="BN192" i="5"/>
  <c r="BO192" i="5"/>
  <c r="BP192" i="5"/>
  <c r="BQ192" i="5"/>
  <c r="BR192" i="5"/>
  <c r="BS192" i="5"/>
  <c r="AJ193" i="5"/>
  <c r="AI193" i="5"/>
  <c r="AX193" i="5"/>
  <c r="AY193" i="5"/>
  <c r="AZ193" i="5"/>
  <c r="BA193" i="5"/>
  <c r="BB193" i="5"/>
  <c r="BC193" i="5"/>
  <c r="BD193" i="5"/>
  <c r="BE193" i="5"/>
  <c r="BM193" i="5"/>
  <c r="BN193" i="5"/>
  <c r="BO193" i="5"/>
  <c r="BP193" i="5"/>
  <c r="BQ193" i="5"/>
  <c r="BR193" i="5"/>
  <c r="BS193" i="5"/>
  <c r="AJ194" i="5"/>
  <c r="AI194" i="5"/>
  <c r="AX194" i="5"/>
  <c r="AY194" i="5"/>
  <c r="AZ194" i="5"/>
  <c r="BA194" i="5"/>
  <c r="BB194" i="5"/>
  <c r="BC194" i="5"/>
  <c r="BD194" i="5"/>
  <c r="BE194" i="5"/>
  <c r="BM194" i="5"/>
  <c r="BN194" i="5"/>
  <c r="BO194" i="5"/>
  <c r="BP194" i="5"/>
  <c r="BQ194" i="5"/>
  <c r="BR194" i="5"/>
  <c r="BS194" i="5"/>
  <c r="AJ195" i="5"/>
  <c r="AI195" i="5"/>
  <c r="AX195" i="5"/>
  <c r="AY195" i="5"/>
  <c r="AZ195" i="5"/>
  <c r="BA195" i="5"/>
  <c r="BB195" i="5"/>
  <c r="BC195" i="5"/>
  <c r="BD195" i="5"/>
  <c r="BE195" i="5"/>
  <c r="BM195" i="5"/>
  <c r="BN195" i="5"/>
  <c r="BO195" i="5"/>
  <c r="BP195" i="5"/>
  <c r="BQ195" i="5"/>
  <c r="BR195" i="5"/>
  <c r="BS195" i="5"/>
  <c r="AJ196" i="5"/>
  <c r="AI196" i="5"/>
  <c r="AX196" i="5"/>
  <c r="AY196" i="5"/>
  <c r="AZ196" i="5"/>
  <c r="BA196" i="5"/>
  <c r="BB196" i="5"/>
  <c r="BC196" i="5"/>
  <c r="BD196" i="5"/>
  <c r="BE196" i="5"/>
  <c r="BM196" i="5"/>
  <c r="BN196" i="5"/>
  <c r="BO196" i="5"/>
  <c r="BP196" i="5"/>
  <c r="BQ196" i="5"/>
  <c r="BR196" i="5"/>
  <c r="BS196" i="5"/>
  <c r="AJ197" i="5"/>
  <c r="AI197" i="5"/>
  <c r="AX197" i="5"/>
  <c r="AY197" i="5"/>
  <c r="AZ197" i="5"/>
  <c r="BA197" i="5"/>
  <c r="BB197" i="5"/>
  <c r="BC197" i="5"/>
  <c r="BD197" i="5"/>
  <c r="BE197" i="5"/>
  <c r="BM197" i="5"/>
  <c r="BN197" i="5"/>
  <c r="BO197" i="5"/>
  <c r="BP197" i="5"/>
  <c r="BQ197" i="5"/>
  <c r="BR197" i="5"/>
  <c r="BS197" i="5"/>
  <c r="AJ198" i="5"/>
  <c r="AI198" i="5"/>
  <c r="AX198" i="5"/>
  <c r="AY198" i="5"/>
  <c r="AZ198" i="5"/>
  <c r="BA198" i="5"/>
  <c r="BB198" i="5"/>
  <c r="BC198" i="5"/>
  <c r="BD198" i="5"/>
  <c r="BE198" i="5"/>
  <c r="BM198" i="5"/>
  <c r="BN198" i="5"/>
  <c r="BO198" i="5"/>
  <c r="BP198" i="5"/>
  <c r="BQ198" i="5"/>
  <c r="BR198" i="5"/>
  <c r="BS198" i="5"/>
  <c r="AJ199" i="5"/>
  <c r="AI199" i="5"/>
  <c r="AX199" i="5"/>
  <c r="AY199" i="5"/>
  <c r="AZ199" i="5"/>
  <c r="BA199" i="5"/>
  <c r="BB199" i="5"/>
  <c r="BC199" i="5"/>
  <c r="BD199" i="5"/>
  <c r="BE199" i="5"/>
  <c r="BM199" i="5"/>
  <c r="BN199" i="5"/>
  <c r="BO199" i="5"/>
  <c r="BP199" i="5"/>
  <c r="BQ199" i="5"/>
  <c r="BR199" i="5"/>
  <c r="BS199" i="5"/>
  <c r="AJ200" i="5"/>
  <c r="AI200" i="5"/>
  <c r="AX200" i="5"/>
  <c r="AY200" i="5"/>
  <c r="AZ200" i="5"/>
  <c r="BA200" i="5"/>
  <c r="BB200" i="5"/>
  <c r="BC200" i="5"/>
  <c r="BD200" i="5"/>
  <c r="BE200" i="5"/>
  <c r="BM200" i="5"/>
  <c r="BN200" i="5"/>
  <c r="BO200" i="5"/>
  <c r="BP200" i="5"/>
  <c r="BQ200" i="5"/>
  <c r="BR200" i="5"/>
  <c r="BS200" i="5"/>
  <c r="AJ201" i="5"/>
  <c r="AI201" i="5"/>
  <c r="AX201" i="5"/>
  <c r="AY201" i="5"/>
  <c r="AZ201" i="5"/>
  <c r="BA201" i="5"/>
  <c r="BB201" i="5"/>
  <c r="BC201" i="5"/>
  <c r="BD201" i="5"/>
  <c r="BE201" i="5"/>
  <c r="BM201" i="5"/>
  <c r="BN201" i="5"/>
  <c r="BO201" i="5"/>
  <c r="BP201" i="5"/>
  <c r="BQ201" i="5"/>
  <c r="BR201" i="5"/>
  <c r="BS201" i="5"/>
  <c r="AJ202" i="5"/>
  <c r="AI202" i="5"/>
  <c r="AX202" i="5"/>
  <c r="AY202" i="5"/>
  <c r="AZ202" i="5"/>
  <c r="BA202" i="5"/>
  <c r="BB202" i="5"/>
  <c r="BC202" i="5"/>
  <c r="BD202" i="5"/>
  <c r="BE202" i="5"/>
  <c r="BM202" i="5"/>
  <c r="BN202" i="5"/>
  <c r="BO202" i="5"/>
  <c r="BP202" i="5"/>
  <c r="BQ202" i="5"/>
  <c r="BR202" i="5"/>
  <c r="BS202" i="5"/>
  <c r="AJ203" i="5"/>
  <c r="AI203" i="5"/>
  <c r="AX203" i="5"/>
  <c r="AY203" i="5"/>
  <c r="AZ203" i="5"/>
  <c r="BA203" i="5"/>
  <c r="BB203" i="5"/>
  <c r="BC203" i="5"/>
  <c r="BD203" i="5"/>
  <c r="BE203" i="5"/>
  <c r="BM203" i="5"/>
  <c r="BN203" i="5"/>
  <c r="BO203" i="5"/>
  <c r="BP203" i="5"/>
  <c r="BQ203" i="5"/>
  <c r="BR203" i="5"/>
  <c r="BS203" i="5"/>
  <c r="AJ204" i="5"/>
  <c r="AI204" i="5"/>
  <c r="AX204" i="5"/>
  <c r="AY204" i="5"/>
  <c r="AZ204" i="5"/>
  <c r="BA204" i="5"/>
  <c r="BB204" i="5"/>
  <c r="BC204" i="5"/>
  <c r="BD204" i="5"/>
  <c r="BE204" i="5"/>
  <c r="BM204" i="5"/>
  <c r="BN204" i="5"/>
  <c r="BO204" i="5"/>
  <c r="BP204" i="5"/>
  <c r="BQ204" i="5"/>
  <c r="BR204" i="5"/>
  <c r="BS204" i="5"/>
  <c r="AJ205" i="5"/>
  <c r="AI205" i="5"/>
  <c r="AX205" i="5"/>
  <c r="AY205" i="5"/>
  <c r="AZ205" i="5"/>
  <c r="BA205" i="5"/>
  <c r="BB205" i="5"/>
  <c r="BC205" i="5"/>
  <c r="BD205" i="5"/>
  <c r="BE205" i="5"/>
  <c r="BM205" i="5"/>
  <c r="BN205" i="5"/>
  <c r="BO205" i="5"/>
  <c r="BP205" i="5"/>
  <c r="BQ205" i="5"/>
  <c r="BR205" i="5"/>
  <c r="BS205" i="5"/>
  <c r="AJ206" i="5"/>
  <c r="AI206" i="5"/>
  <c r="AX206" i="5"/>
  <c r="AY206" i="5"/>
  <c r="AZ206" i="5"/>
  <c r="BA206" i="5"/>
  <c r="BB206" i="5"/>
  <c r="BC206" i="5"/>
  <c r="BD206" i="5"/>
  <c r="BE206" i="5"/>
  <c r="BM206" i="5"/>
  <c r="BN206" i="5"/>
  <c r="BO206" i="5"/>
  <c r="BP206" i="5"/>
  <c r="BQ206" i="5"/>
  <c r="BR206" i="5"/>
  <c r="BS206" i="5"/>
  <c r="AJ207" i="5"/>
  <c r="AI207" i="5"/>
  <c r="AX207" i="5"/>
  <c r="AY207" i="5"/>
  <c r="AZ207" i="5"/>
  <c r="BA207" i="5"/>
  <c r="BB207" i="5"/>
  <c r="BC207" i="5"/>
  <c r="BD207" i="5"/>
  <c r="BE207" i="5"/>
  <c r="BM207" i="5"/>
  <c r="BN207" i="5"/>
  <c r="BO207" i="5"/>
  <c r="BP207" i="5"/>
  <c r="BQ207" i="5"/>
  <c r="BR207" i="5"/>
  <c r="BS207" i="5"/>
  <c r="AJ208" i="5"/>
  <c r="AI208" i="5"/>
  <c r="AX208" i="5"/>
  <c r="AY208" i="5"/>
  <c r="AZ208" i="5"/>
  <c r="BA208" i="5"/>
  <c r="BB208" i="5"/>
  <c r="BC208" i="5"/>
  <c r="BD208" i="5"/>
  <c r="BE208" i="5"/>
  <c r="BM208" i="5"/>
  <c r="BN208" i="5"/>
  <c r="BO208" i="5"/>
  <c r="BP208" i="5"/>
  <c r="BQ208" i="5"/>
  <c r="BR208" i="5"/>
  <c r="BS208" i="5"/>
  <c r="AJ209" i="5"/>
  <c r="AI209" i="5"/>
  <c r="AX209" i="5"/>
  <c r="AY209" i="5"/>
  <c r="AZ209" i="5"/>
  <c r="BA209" i="5"/>
  <c r="BB209" i="5"/>
  <c r="BC209" i="5"/>
  <c r="BD209" i="5"/>
  <c r="BE209" i="5"/>
  <c r="BM209" i="5"/>
  <c r="BN209" i="5"/>
  <c r="BO209" i="5"/>
  <c r="BP209" i="5"/>
  <c r="BQ209" i="5"/>
  <c r="BR209" i="5"/>
  <c r="BS209" i="5"/>
  <c r="AJ210" i="5"/>
  <c r="AI210" i="5"/>
  <c r="AX210" i="5"/>
  <c r="AY210" i="5"/>
  <c r="AZ210" i="5"/>
  <c r="BA210" i="5"/>
  <c r="BB210" i="5"/>
  <c r="BC210" i="5"/>
  <c r="BD210" i="5"/>
  <c r="BE210" i="5"/>
  <c r="BM210" i="5"/>
  <c r="BN210" i="5"/>
  <c r="BO210" i="5"/>
  <c r="BP210" i="5"/>
  <c r="BQ210" i="5"/>
  <c r="BR210" i="5"/>
  <c r="BS210" i="5"/>
  <c r="AJ211" i="5"/>
  <c r="AI211" i="5"/>
  <c r="AX211" i="5"/>
  <c r="AY211" i="5"/>
  <c r="AZ211" i="5"/>
  <c r="BA211" i="5"/>
  <c r="BB211" i="5"/>
  <c r="BC211" i="5"/>
  <c r="BD211" i="5"/>
  <c r="BE211" i="5"/>
  <c r="BM211" i="5"/>
  <c r="BN211" i="5"/>
  <c r="BO211" i="5"/>
  <c r="BP211" i="5"/>
  <c r="BQ211" i="5"/>
  <c r="BR211" i="5"/>
  <c r="BS211" i="5"/>
  <c r="AJ212" i="5"/>
  <c r="AI212" i="5"/>
  <c r="AX212" i="5"/>
  <c r="AY212" i="5"/>
  <c r="AZ212" i="5"/>
  <c r="BA212" i="5"/>
  <c r="BB212" i="5"/>
  <c r="BC212" i="5"/>
  <c r="BD212" i="5"/>
  <c r="BE212" i="5"/>
  <c r="BM212" i="5"/>
  <c r="BN212" i="5"/>
  <c r="BO212" i="5"/>
  <c r="BP212" i="5"/>
  <c r="BQ212" i="5"/>
  <c r="BR212" i="5"/>
  <c r="BS212" i="5"/>
  <c r="AJ213" i="5"/>
  <c r="AI213" i="5"/>
  <c r="AX213" i="5"/>
  <c r="AY213" i="5"/>
  <c r="AZ213" i="5"/>
  <c r="BA213" i="5"/>
  <c r="BB213" i="5"/>
  <c r="BC213" i="5"/>
  <c r="BD213" i="5"/>
  <c r="BE213" i="5"/>
  <c r="BM213" i="5"/>
  <c r="BN213" i="5"/>
  <c r="BO213" i="5"/>
  <c r="BP213" i="5"/>
  <c r="BQ213" i="5"/>
  <c r="BR213" i="5"/>
  <c r="BS213" i="5"/>
  <c r="AJ214" i="5"/>
  <c r="AI214" i="5"/>
  <c r="AX214" i="5"/>
  <c r="AY214" i="5"/>
  <c r="AZ214" i="5"/>
  <c r="BA214" i="5"/>
  <c r="BB214" i="5"/>
  <c r="BC214" i="5"/>
  <c r="BD214" i="5"/>
  <c r="BE214" i="5"/>
  <c r="BM214" i="5"/>
  <c r="BN214" i="5"/>
  <c r="BO214" i="5"/>
  <c r="BP214" i="5"/>
  <c r="BQ214" i="5"/>
  <c r="BR214" i="5"/>
  <c r="BS214" i="5"/>
  <c r="AJ215" i="5"/>
  <c r="AI215" i="5"/>
  <c r="AX215" i="5"/>
  <c r="AY215" i="5"/>
  <c r="AZ215" i="5"/>
  <c r="BA215" i="5"/>
  <c r="BB215" i="5"/>
  <c r="BC215" i="5"/>
  <c r="BD215" i="5"/>
  <c r="BE215" i="5"/>
  <c r="BM215" i="5"/>
  <c r="BN215" i="5"/>
  <c r="BO215" i="5"/>
  <c r="BP215" i="5"/>
  <c r="BQ215" i="5"/>
  <c r="BR215" i="5"/>
  <c r="BS215" i="5"/>
  <c r="AJ216" i="5"/>
  <c r="AI216" i="5"/>
  <c r="AX216" i="5"/>
  <c r="AY216" i="5"/>
  <c r="AZ216" i="5"/>
  <c r="BA216" i="5"/>
  <c r="BB216" i="5"/>
  <c r="BC216" i="5"/>
  <c r="BD216" i="5"/>
  <c r="BE216" i="5"/>
  <c r="BM216" i="5"/>
  <c r="BN216" i="5"/>
  <c r="BO216" i="5"/>
  <c r="BP216" i="5"/>
  <c r="BQ216" i="5"/>
  <c r="BR216" i="5"/>
  <c r="BS216" i="5"/>
  <c r="AJ217" i="5"/>
  <c r="AI217" i="5"/>
  <c r="AX217" i="5"/>
  <c r="AY217" i="5"/>
  <c r="AZ217" i="5"/>
  <c r="BA217" i="5"/>
  <c r="BB217" i="5"/>
  <c r="BC217" i="5"/>
  <c r="BD217" i="5"/>
  <c r="BE217" i="5"/>
  <c r="BM217" i="5"/>
  <c r="BN217" i="5"/>
  <c r="BO217" i="5"/>
  <c r="BP217" i="5"/>
  <c r="BQ217" i="5"/>
  <c r="BR217" i="5"/>
  <c r="BS217" i="5"/>
  <c r="AJ218" i="5"/>
  <c r="AI218" i="5"/>
  <c r="AX218" i="5"/>
  <c r="AY218" i="5"/>
  <c r="AZ218" i="5"/>
  <c r="BA218" i="5"/>
  <c r="BB218" i="5"/>
  <c r="BC218" i="5"/>
  <c r="BD218" i="5"/>
  <c r="BE218" i="5"/>
  <c r="BM218" i="5"/>
  <c r="BN218" i="5"/>
  <c r="BO218" i="5"/>
  <c r="BP218" i="5"/>
  <c r="BQ218" i="5"/>
  <c r="BR218" i="5"/>
  <c r="BS218" i="5"/>
  <c r="AJ219" i="5"/>
  <c r="AI219" i="5"/>
  <c r="AX219" i="5"/>
  <c r="AY219" i="5"/>
  <c r="AZ219" i="5"/>
  <c r="BA219" i="5"/>
  <c r="BB219" i="5"/>
  <c r="BC219" i="5"/>
  <c r="BD219" i="5"/>
  <c r="BE219" i="5"/>
  <c r="BM219" i="5"/>
  <c r="BN219" i="5"/>
  <c r="BO219" i="5"/>
  <c r="BP219" i="5"/>
  <c r="BQ219" i="5"/>
  <c r="BR219" i="5"/>
  <c r="BS219" i="5"/>
  <c r="AJ220" i="5"/>
  <c r="AI220" i="5"/>
  <c r="AX220" i="5"/>
  <c r="AY220" i="5"/>
  <c r="AZ220" i="5"/>
  <c r="BA220" i="5"/>
  <c r="BB220" i="5"/>
  <c r="BC220" i="5"/>
  <c r="BD220" i="5"/>
  <c r="BE220" i="5"/>
  <c r="BM220" i="5"/>
  <c r="BN220" i="5"/>
  <c r="BO220" i="5"/>
  <c r="BP220" i="5"/>
  <c r="BQ220" i="5"/>
  <c r="BR220" i="5"/>
  <c r="BS220" i="5"/>
  <c r="AJ221" i="5"/>
  <c r="AI221" i="5"/>
  <c r="AX221" i="5"/>
  <c r="AY221" i="5"/>
  <c r="AZ221" i="5"/>
  <c r="BA221" i="5"/>
  <c r="BB221" i="5"/>
  <c r="BC221" i="5"/>
  <c r="BD221" i="5"/>
  <c r="BE221" i="5"/>
  <c r="BM221" i="5"/>
  <c r="BN221" i="5"/>
  <c r="BO221" i="5"/>
  <c r="BP221" i="5"/>
  <c r="BQ221" i="5"/>
  <c r="BR221" i="5"/>
  <c r="BS221" i="5"/>
  <c r="AJ222" i="5"/>
  <c r="AI222" i="5"/>
  <c r="AX222" i="5"/>
  <c r="AY222" i="5"/>
  <c r="AZ222" i="5"/>
  <c r="BA222" i="5"/>
  <c r="BB222" i="5"/>
  <c r="BC222" i="5"/>
  <c r="BD222" i="5"/>
  <c r="BE222" i="5"/>
  <c r="BM222" i="5"/>
  <c r="BN222" i="5"/>
  <c r="BO222" i="5"/>
  <c r="BP222" i="5"/>
  <c r="BQ222" i="5"/>
  <c r="BR222" i="5"/>
  <c r="BS222" i="5"/>
  <c r="AJ223" i="5"/>
  <c r="AI223" i="5"/>
  <c r="AX223" i="5"/>
  <c r="AY223" i="5"/>
  <c r="AZ223" i="5"/>
  <c r="BA223" i="5"/>
  <c r="BB223" i="5"/>
  <c r="BC223" i="5"/>
  <c r="BD223" i="5"/>
  <c r="BE223" i="5"/>
  <c r="BM223" i="5"/>
  <c r="BN223" i="5"/>
  <c r="BO223" i="5"/>
  <c r="BP223" i="5"/>
  <c r="BQ223" i="5"/>
  <c r="BR223" i="5"/>
  <c r="BS223" i="5"/>
  <c r="AJ224" i="5"/>
  <c r="AI224" i="5"/>
  <c r="AX224" i="5"/>
  <c r="AY224" i="5"/>
  <c r="AZ224" i="5"/>
  <c r="BA224" i="5"/>
  <c r="BB224" i="5"/>
  <c r="BC224" i="5"/>
  <c r="BD224" i="5"/>
  <c r="BE224" i="5"/>
  <c r="BM224" i="5"/>
  <c r="BN224" i="5"/>
  <c r="BO224" i="5"/>
  <c r="BP224" i="5"/>
  <c r="BQ224" i="5"/>
  <c r="BR224" i="5"/>
  <c r="BS224" i="5"/>
  <c r="AJ225" i="5"/>
  <c r="AI225" i="5"/>
  <c r="AX225" i="5"/>
  <c r="AY225" i="5"/>
  <c r="AZ225" i="5"/>
  <c r="BA225" i="5"/>
  <c r="BB225" i="5"/>
  <c r="BC225" i="5"/>
  <c r="BD225" i="5"/>
  <c r="BE225" i="5"/>
  <c r="BM225" i="5"/>
  <c r="BN225" i="5"/>
  <c r="BO225" i="5"/>
  <c r="BP225" i="5"/>
  <c r="BQ225" i="5"/>
  <c r="BR225" i="5"/>
  <c r="BS225" i="5"/>
  <c r="AJ226" i="5"/>
  <c r="AI226" i="5"/>
  <c r="AX226" i="5"/>
  <c r="AY226" i="5"/>
  <c r="AZ226" i="5"/>
  <c r="BA226" i="5"/>
  <c r="BB226" i="5"/>
  <c r="BC226" i="5"/>
  <c r="BD226" i="5"/>
  <c r="BE226" i="5"/>
  <c r="BM226" i="5"/>
  <c r="BN226" i="5"/>
  <c r="BO226" i="5"/>
  <c r="BP226" i="5"/>
  <c r="BQ226" i="5"/>
  <c r="BR226" i="5"/>
  <c r="BS226" i="5"/>
  <c r="AJ227" i="5"/>
  <c r="AI227" i="5"/>
  <c r="AX227" i="5"/>
  <c r="AY227" i="5"/>
  <c r="AZ227" i="5"/>
  <c r="BA227" i="5"/>
  <c r="BB227" i="5"/>
  <c r="BC227" i="5"/>
  <c r="BD227" i="5"/>
  <c r="BE227" i="5"/>
  <c r="BM227" i="5"/>
  <c r="BN227" i="5"/>
  <c r="BO227" i="5"/>
  <c r="BP227" i="5"/>
  <c r="BQ227" i="5"/>
  <c r="BR227" i="5"/>
  <c r="BS227" i="5"/>
  <c r="AJ228" i="5"/>
  <c r="AI228" i="5"/>
  <c r="AX228" i="5"/>
  <c r="AY228" i="5"/>
  <c r="AZ228" i="5"/>
  <c r="BA228" i="5"/>
  <c r="BB228" i="5"/>
  <c r="BC228" i="5"/>
  <c r="BD228" i="5"/>
  <c r="BE228" i="5"/>
  <c r="BM228" i="5"/>
  <c r="BN228" i="5"/>
  <c r="BO228" i="5"/>
  <c r="BP228" i="5"/>
  <c r="BQ228" i="5"/>
  <c r="BR228" i="5"/>
  <c r="BS228" i="5"/>
  <c r="AJ229" i="5"/>
  <c r="AI229" i="5"/>
  <c r="AX229" i="5"/>
  <c r="AY229" i="5"/>
  <c r="AZ229" i="5"/>
  <c r="BA229" i="5"/>
  <c r="BB229" i="5"/>
  <c r="BC229" i="5"/>
  <c r="BD229" i="5"/>
  <c r="BE229" i="5"/>
  <c r="BM229" i="5"/>
  <c r="BN229" i="5"/>
  <c r="BO229" i="5"/>
  <c r="BP229" i="5"/>
  <c r="BQ229" i="5"/>
  <c r="BR229" i="5"/>
  <c r="BS229" i="5"/>
  <c r="AJ230" i="5"/>
  <c r="AI230" i="5"/>
  <c r="AX230" i="5"/>
  <c r="AY230" i="5"/>
  <c r="AZ230" i="5"/>
  <c r="BA230" i="5"/>
  <c r="BB230" i="5"/>
  <c r="BC230" i="5"/>
  <c r="BD230" i="5"/>
  <c r="BE230" i="5"/>
  <c r="BM230" i="5"/>
  <c r="BN230" i="5"/>
  <c r="BO230" i="5"/>
  <c r="BP230" i="5"/>
  <c r="BQ230" i="5"/>
  <c r="BR230" i="5"/>
  <c r="BS230" i="5"/>
  <c r="AJ231" i="5"/>
  <c r="AI231" i="5"/>
  <c r="AX231" i="5"/>
  <c r="AY231" i="5"/>
  <c r="AZ231" i="5"/>
  <c r="BA231" i="5"/>
  <c r="BB231" i="5"/>
  <c r="BC231" i="5"/>
  <c r="BD231" i="5"/>
  <c r="BE231" i="5"/>
  <c r="BM231" i="5"/>
  <c r="BN231" i="5"/>
  <c r="BO231" i="5"/>
  <c r="BP231" i="5"/>
  <c r="BQ231" i="5"/>
  <c r="BR231" i="5"/>
  <c r="BS231" i="5"/>
  <c r="AJ232" i="5"/>
  <c r="AI232" i="5"/>
  <c r="AX232" i="5"/>
  <c r="AY232" i="5"/>
  <c r="AZ232" i="5"/>
  <c r="BA232" i="5"/>
  <c r="BB232" i="5"/>
  <c r="BC232" i="5"/>
  <c r="BD232" i="5"/>
  <c r="BE232" i="5"/>
  <c r="BM232" i="5"/>
  <c r="BN232" i="5"/>
  <c r="BO232" i="5"/>
  <c r="BP232" i="5"/>
  <c r="BQ232" i="5"/>
  <c r="BR232" i="5"/>
  <c r="BS232" i="5"/>
  <c r="AJ233" i="5"/>
  <c r="AI233" i="5"/>
  <c r="AX233" i="5"/>
  <c r="AY233" i="5"/>
  <c r="AZ233" i="5"/>
  <c r="BA233" i="5"/>
  <c r="BB233" i="5"/>
  <c r="BC233" i="5"/>
  <c r="BD233" i="5"/>
  <c r="BE233" i="5"/>
  <c r="BM233" i="5"/>
  <c r="BN233" i="5"/>
  <c r="BO233" i="5"/>
  <c r="BP233" i="5"/>
  <c r="BQ233" i="5"/>
  <c r="BR233" i="5"/>
  <c r="BS233" i="5"/>
  <c r="AJ234" i="5"/>
  <c r="AI234" i="5"/>
  <c r="AX234" i="5"/>
  <c r="AY234" i="5"/>
  <c r="AZ234" i="5"/>
  <c r="BA234" i="5"/>
  <c r="BB234" i="5"/>
  <c r="BC234" i="5"/>
  <c r="BD234" i="5"/>
  <c r="BE234" i="5"/>
  <c r="BM234" i="5"/>
  <c r="BN234" i="5"/>
  <c r="BO234" i="5"/>
  <c r="BP234" i="5"/>
  <c r="BQ234" i="5"/>
  <c r="BR234" i="5"/>
  <c r="BS234" i="5"/>
  <c r="AJ235" i="5"/>
  <c r="AI235" i="5"/>
  <c r="AX235" i="5"/>
  <c r="AY235" i="5"/>
  <c r="AZ235" i="5"/>
  <c r="BA235" i="5"/>
  <c r="BB235" i="5"/>
  <c r="BC235" i="5"/>
  <c r="BD235" i="5"/>
  <c r="BE235" i="5"/>
  <c r="BM235" i="5"/>
  <c r="BN235" i="5"/>
  <c r="BO235" i="5"/>
  <c r="BP235" i="5"/>
  <c r="BQ235" i="5"/>
  <c r="BR235" i="5"/>
  <c r="BS235" i="5"/>
  <c r="AJ236" i="5"/>
  <c r="AI236" i="5"/>
  <c r="AX236" i="5"/>
  <c r="AY236" i="5"/>
  <c r="AZ236" i="5"/>
  <c r="BA236" i="5"/>
  <c r="BB236" i="5"/>
  <c r="BC236" i="5"/>
  <c r="BD236" i="5"/>
  <c r="BE236" i="5"/>
  <c r="BM236" i="5"/>
  <c r="BN236" i="5"/>
  <c r="BO236" i="5"/>
  <c r="BP236" i="5"/>
  <c r="BQ236" i="5"/>
  <c r="BR236" i="5"/>
  <c r="BS236" i="5"/>
  <c r="AJ237" i="5"/>
  <c r="AI237" i="5"/>
  <c r="AX237" i="5"/>
  <c r="AY237" i="5"/>
  <c r="AZ237" i="5"/>
  <c r="BA237" i="5"/>
  <c r="BB237" i="5"/>
  <c r="BC237" i="5"/>
  <c r="BD237" i="5"/>
  <c r="BE237" i="5"/>
  <c r="BM237" i="5"/>
  <c r="BN237" i="5"/>
  <c r="BO237" i="5"/>
  <c r="BP237" i="5"/>
  <c r="BQ237" i="5"/>
  <c r="BR237" i="5"/>
  <c r="BS237" i="5"/>
  <c r="AJ238" i="5"/>
  <c r="AI238" i="5"/>
  <c r="AX238" i="5"/>
  <c r="AY238" i="5"/>
  <c r="AZ238" i="5"/>
  <c r="BA238" i="5"/>
  <c r="BB238" i="5"/>
  <c r="BC238" i="5"/>
  <c r="BD238" i="5"/>
  <c r="BE238" i="5"/>
  <c r="BM238" i="5"/>
  <c r="BN238" i="5"/>
  <c r="BO238" i="5"/>
  <c r="BP238" i="5"/>
  <c r="BQ238" i="5"/>
  <c r="BR238" i="5"/>
  <c r="BS238" i="5"/>
  <c r="AJ239" i="5"/>
  <c r="AI239" i="5"/>
  <c r="AX239" i="5"/>
  <c r="AY239" i="5"/>
  <c r="AZ239" i="5"/>
  <c r="BA239" i="5"/>
  <c r="BB239" i="5"/>
  <c r="BC239" i="5"/>
  <c r="BD239" i="5"/>
  <c r="BE239" i="5"/>
  <c r="BM239" i="5"/>
  <c r="BN239" i="5"/>
  <c r="BO239" i="5"/>
  <c r="BP239" i="5"/>
  <c r="BQ239" i="5"/>
  <c r="BR239" i="5"/>
  <c r="BS239" i="5"/>
  <c r="AJ240" i="5"/>
  <c r="AI240" i="5"/>
  <c r="AX240" i="5"/>
  <c r="AY240" i="5"/>
  <c r="AZ240" i="5"/>
  <c r="BA240" i="5"/>
  <c r="BB240" i="5"/>
  <c r="BC240" i="5"/>
  <c r="BD240" i="5"/>
  <c r="BE240" i="5"/>
  <c r="BM240" i="5"/>
  <c r="BN240" i="5"/>
  <c r="BO240" i="5"/>
  <c r="BP240" i="5"/>
  <c r="BQ240" i="5"/>
  <c r="BR240" i="5"/>
  <c r="BS240" i="5"/>
  <c r="AJ241" i="5"/>
  <c r="AI241" i="5"/>
  <c r="AX241" i="5"/>
  <c r="AY241" i="5"/>
  <c r="AZ241" i="5"/>
  <c r="BA241" i="5"/>
  <c r="BB241" i="5"/>
  <c r="BC241" i="5"/>
  <c r="BD241" i="5"/>
  <c r="BE241" i="5"/>
  <c r="BM241" i="5"/>
  <c r="BN241" i="5"/>
  <c r="BO241" i="5"/>
  <c r="BP241" i="5"/>
  <c r="BQ241" i="5"/>
  <c r="BR241" i="5"/>
  <c r="BS241" i="5"/>
  <c r="AJ242" i="5"/>
  <c r="AI242" i="5"/>
  <c r="AX242" i="5"/>
  <c r="AY242" i="5"/>
  <c r="AZ242" i="5"/>
  <c r="BA242" i="5"/>
  <c r="BB242" i="5"/>
  <c r="BC242" i="5"/>
  <c r="BD242" i="5"/>
  <c r="BE242" i="5"/>
  <c r="BM242" i="5"/>
  <c r="BN242" i="5"/>
  <c r="BO242" i="5"/>
  <c r="BP242" i="5"/>
  <c r="BQ242" i="5"/>
  <c r="BR242" i="5"/>
  <c r="BS242" i="5"/>
  <c r="AJ243" i="5"/>
  <c r="AI243" i="5"/>
  <c r="AX243" i="5"/>
  <c r="AY243" i="5"/>
  <c r="AZ243" i="5"/>
  <c r="BA243" i="5"/>
  <c r="BB243" i="5"/>
  <c r="BC243" i="5"/>
  <c r="BD243" i="5"/>
  <c r="BE243" i="5"/>
  <c r="BM243" i="5"/>
  <c r="BN243" i="5"/>
  <c r="BO243" i="5"/>
  <c r="BP243" i="5"/>
  <c r="BQ243" i="5"/>
  <c r="BR243" i="5"/>
  <c r="BS243" i="5"/>
  <c r="AJ244" i="5"/>
  <c r="AI244" i="5"/>
  <c r="AX244" i="5"/>
  <c r="AY244" i="5"/>
  <c r="AZ244" i="5"/>
  <c r="BA244" i="5"/>
  <c r="BB244" i="5"/>
  <c r="BC244" i="5"/>
  <c r="BD244" i="5"/>
  <c r="BE244" i="5"/>
  <c r="BM244" i="5"/>
  <c r="BN244" i="5"/>
  <c r="BO244" i="5"/>
  <c r="BP244" i="5"/>
  <c r="BQ244" i="5"/>
  <c r="BR244" i="5"/>
  <c r="BS244" i="5"/>
  <c r="AJ245" i="5"/>
  <c r="AI245" i="5"/>
  <c r="AX245" i="5"/>
  <c r="AY245" i="5"/>
  <c r="AZ245" i="5"/>
  <c r="BA245" i="5"/>
  <c r="BB245" i="5"/>
  <c r="BC245" i="5"/>
  <c r="BD245" i="5"/>
  <c r="BE245" i="5"/>
  <c r="BM245" i="5"/>
  <c r="BN245" i="5"/>
  <c r="BO245" i="5"/>
  <c r="BP245" i="5"/>
  <c r="BQ245" i="5"/>
  <c r="BR245" i="5"/>
  <c r="BS245" i="5"/>
  <c r="AJ246" i="5"/>
  <c r="AI246" i="5"/>
  <c r="AX246" i="5"/>
  <c r="AY246" i="5"/>
  <c r="AZ246" i="5"/>
  <c r="BA246" i="5"/>
  <c r="BB246" i="5"/>
  <c r="BC246" i="5"/>
  <c r="BD246" i="5"/>
  <c r="BE246" i="5"/>
  <c r="BM246" i="5"/>
  <c r="BN246" i="5"/>
  <c r="BO246" i="5"/>
  <c r="BP246" i="5"/>
  <c r="BQ246" i="5"/>
  <c r="BR246" i="5"/>
  <c r="BS246" i="5"/>
  <c r="AJ247" i="5"/>
  <c r="AI247" i="5"/>
  <c r="AX247" i="5"/>
  <c r="AY247" i="5"/>
  <c r="AZ247" i="5"/>
  <c r="BA247" i="5"/>
  <c r="BB247" i="5"/>
  <c r="BC247" i="5"/>
  <c r="BD247" i="5"/>
  <c r="BE247" i="5"/>
  <c r="BM247" i="5"/>
  <c r="BN247" i="5"/>
  <c r="BO247" i="5"/>
  <c r="BP247" i="5"/>
  <c r="BQ247" i="5"/>
  <c r="BR247" i="5"/>
  <c r="BS247" i="5"/>
  <c r="AJ248" i="5"/>
  <c r="AI248" i="5"/>
  <c r="AX248" i="5"/>
  <c r="AY248" i="5"/>
  <c r="AZ248" i="5"/>
  <c r="BA248" i="5"/>
  <c r="BB248" i="5"/>
  <c r="BC248" i="5"/>
  <c r="BD248" i="5"/>
  <c r="BE248" i="5"/>
  <c r="BM248" i="5"/>
  <c r="BN248" i="5"/>
  <c r="BO248" i="5"/>
  <c r="BP248" i="5"/>
  <c r="BQ248" i="5"/>
  <c r="BR248" i="5"/>
  <c r="BS248" i="5"/>
  <c r="AJ249" i="5"/>
  <c r="AI249" i="5"/>
  <c r="AX249" i="5"/>
  <c r="AY249" i="5"/>
  <c r="AZ249" i="5"/>
  <c r="BA249" i="5"/>
  <c r="BB249" i="5"/>
  <c r="BC249" i="5"/>
  <c r="BD249" i="5"/>
  <c r="BE249" i="5"/>
  <c r="BM249" i="5"/>
  <c r="BN249" i="5"/>
  <c r="BO249" i="5"/>
  <c r="BP249" i="5"/>
  <c r="BQ249" i="5"/>
  <c r="BR249" i="5"/>
  <c r="BS249" i="5"/>
  <c r="AJ250" i="5"/>
  <c r="AI250" i="5"/>
  <c r="AX250" i="5"/>
  <c r="AY250" i="5"/>
  <c r="AZ250" i="5"/>
  <c r="BA250" i="5"/>
  <c r="BB250" i="5"/>
  <c r="BC250" i="5"/>
  <c r="BD250" i="5"/>
  <c r="BE250" i="5"/>
  <c r="BM250" i="5"/>
  <c r="BN250" i="5"/>
  <c r="BO250" i="5"/>
  <c r="BP250" i="5"/>
  <c r="BQ250" i="5"/>
  <c r="BR250" i="5"/>
  <c r="BS250" i="5"/>
  <c r="AJ251" i="5"/>
  <c r="AI251" i="5"/>
  <c r="AX251" i="5"/>
  <c r="AY251" i="5"/>
  <c r="AZ251" i="5"/>
  <c r="BA251" i="5"/>
  <c r="BB251" i="5"/>
  <c r="BC251" i="5"/>
  <c r="BD251" i="5"/>
  <c r="BE251" i="5"/>
  <c r="BM251" i="5"/>
  <c r="BN251" i="5"/>
  <c r="BO251" i="5"/>
  <c r="BP251" i="5"/>
  <c r="BQ251" i="5"/>
  <c r="BR251" i="5"/>
  <c r="BS251" i="5"/>
  <c r="AJ252" i="5"/>
  <c r="AI252" i="5"/>
  <c r="AX252" i="5"/>
  <c r="AY252" i="5"/>
  <c r="AZ252" i="5"/>
  <c r="BA252" i="5"/>
  <c r="BB252" i="5"/>
  <c r="BC252" i="5"/>
  <c r="BD252" i="5"/>
  <c r="BE252" i="5"/>
  <c r="BM252" i="5"/>
  <c r="BN252" i="5"/>
  <c r="BO252" i="5"/>
  <c r="BP252" i="5"/>
  <c r="BQ252" i="5"/>
  <c r="BR252" i="5"/>
  <c r="BS252" i="5"/>
  <c r="AJ253" i="5"/>
  <c r="AI253" i="5"/>
  <c r="AX253" i="5"/>
  <c r="AY253" i="5"/>
  <c r="AZ253" i="5"/>
  <c r="BA253" i="5"/>
  <c r="BB253" i="5"/>
  <c r="BC253" i="5"/>
  <c r="BD253" i="5"/>
  <c r="BE253" i="5"/>
  <c r="BM253" i="5"/>
  <c r="BN253" i="5"/>
  <c r="BO253" i="5"/>
  <c r="BP253" i="5"/>
  <c r="BQ253" i="5"/>
  <c r="BR253" i="5"/>
  <c r="BS253" i="5"/>
  <c r="AJ254" i="5"/>
  <c r="AI254" i="5"/>
  <c r="AX254" i="5"/>
  <c r="AY254" i="5"/>
  <c r="AZ254" i="5"/>
  <c r="BA254" i="5"/>
  <c r="BB254" i="5"/>
  <c r="BC254" i="5"/>
  <c r="BD254" i="5"/>
  <c r="BE254" i="5"/>
  <c r="BM254" i="5"/>
  <c r="BN254" i="5"/>
  <c r="BO254" i="5"/>
  <c r="BP254" i="5"/>
  <c r="BQ254" i="5"/>
  <c r="BR254" i="5"/>
  <c r="BS254" i="5"/>
  <c r="AJ255" i="5"/>
  <c r="AI255" i="5"/>
  <c r="AX255" i="5"/>
  <c r="AY255" i="5"/>
  <c r="AZ255" i="5"/>
  <c r="BA255" i="5"/>
  <c r="BB255" i="5"/>
  <c r="BC255" i="5"/>
  <c r="BD255" i="5"/>
  <c r="BE255" i="5"/>
  <c r="BM255" i="5"/>
  <c r="BN255" i="5"/>
  <c r="BO255" i="5"/>
  <c r="BP255" i="5"/>
  <c r="BQ255" i="5"/>
  <c r="BR255" i="5"/>
  <c r="BS255" i="5"/>
  <c r="AJ256" i="5"/>
  <c r="AI256" i="5"/>
  <c r="AX256" i="5"/>
  <c r="AY256" i="5"/>
  <c r="AZ256" i="5"/>
  <c r="BA256" i="5"/>
  <c r="BB256" i="5"/>
  <c r="BC256" i="5"/>
  <c r="BD256" i="5"/>
  <c r="BE256" i="5"/>
  <c r="BM256" i="5"/>
  <c r="BN256" i="5"/>
  <c r="BO256" i="5"/>
  <c r="BP256" i="5"/>
  <c r="BQ256" i="5"/>
  <c r="BR256" i="5"/>
  <c r="BS256" i="5"/>
  <c r="AJ257" i="5"/>
  <c r="AI257" i="5"/>
  <c r="AX257" i="5"/>
  <c r="AY257" i="5"/>
  <c r="AZ257" i="5"/>
  <c r="BA257" i="5"/>
  <c r="BB257" i="5"/>
  <c r="BC257" i="5"/>
  <c r="BD257" i="5"/>
  <c r="BE257" i="5"/>
  <c r="BM257" i="5"/>
  <c r="BN257" i="5"/>
  <c r="BO257" i="5"/>
  <c r="BP257" i="5"/>
  <c r="BQ257" i="5"/>
  <c r="BR257" i="5"/>
  <c r="BS257" i="5"/>
  <c r="AJ258" i="5"/>
  <c r="AI258" i="5"/>
  <c r="AX258" i="5"/>
  <c r="AY258" i="5"/>
  <c r="AZ258" i="5"/>
  <c r="BA258" i="5"/>
  <c r="BB258" i="5"/>
  <c r="BC258" i="5"/>
  <c r="BD258" i="5"/>
  <c r="BE258" i="5"/>
  <c r="BM258" i="5"/>
  <c r="BN258" i="5"/>
  <c r="BO258" i="5"/>
  <c r="BP258" i="5"/>
  <c r="BQ258" i="5"/>
  <c r="BR258" i="5"/>
  <c r="BS258" i="5"/>
  <c r="AJ259" i="5"/>
  <c r="AI259" i="5"/>
  <c r="AX259" i="5"/>
  <c r="AY259" i="5"/>
  <c r="AZ259" i="5"/>
  <c r="BA259" i="5"/>
  <c r="BB259" i="5"/>
  <c r="BC259" i="5"/>
  <c r="BD259" i="5"/>
  <c r="BE259" i="5"/>
  <c r="BM259" i="5"/>
  <c r="BN259" i="5"/>
  <c r="BO259" i="5"/>
  <c r="BP259" i="5"/>
  <c r="BQ259" i="5"/>
  <c r="BR259" i="5"/>
  <c r="BS259" i="5"/>
  <c r="AJ260" i="5"/>
  <c r="AI260" i="5"/>
  <c r="AX260" i="5"/>
  <c r="AY260" i="5"/>
  <c r="AZ260" i="5"/>
  <c r="BA260" i="5"/>
  <c r="BB260" i="5"/>
  <c r="BC260" i="5"/>
  <c r="BD260" i="5"/>
  <c r="BE260" i="5"/>
  <c r="BM260" i="5"/>
  <c r="BN260" i="5"/>
  <c r="BO260" i="5"/>
  <c r="BP260" i="5"/>
  <c r="BQ260" i="5"/>
  <c r="BR260" i="5"/>
  <c r="BS260" i="5"/>
  <c r="AJ261" i="5"/>
  <c r="AI261" i="5"/>
  <c r="AX261" i="5"/>
  <c r="AY261" i="5"/>
  <c r="AZ261" i="5"/>
  <c r="BA261" i="5"/>
  <c r="BB261" i="5"/>
  <c r="BC261" i="5"/>
  <c r="BD261" i="5"/>
  <c r="BE261" i="5"/>
  <c r="BM261" i="5"/>
  <c r="BN261" i="5"/>
  <c r="BO261" i="5"/>
  <c r="BP261" i="5"/>
  <c r="BQ261" i="5"/>
  <c r="BR261" i="5"/>
  <c r="BS261" i="5"/>
  <c r="AJ262" i="5"/>
  <c r="AI262" i="5"/>
  <c r="AX262" i="5"/>
  <c r="AY262" i="5"/>
  <c r="AZ262" i="5"/>
  <c r="BA262" i="5"/>
  <c r="BB262" i="5"/>
  <c r="BC262" i="5"/>
  <c r="BD262" i="5"/>
  <c r="BE262" i="5"/>
  <c r="BM262" i="5"/>
  <c r="BN262" i="5"/>
  <c r="BO262" i="5"/>
  <c r="BP262" i="5"/>
  <c r="BQ262" i="5"/>
  <c r="BR262" i="5"/>
  <c r="BS262" i="5"/>
  <c r="AJ263" i="5"/>
  <c r="AI263" i="5"/>
  <c r="AX263" i="5"/>
  <c r="AY263" i="5"/>
  <c r="AZ263" i="5"/>
  <c r="BA263" i="5"/>
  <c r="BB263" i="5"/>
  <c r="BC263" i="5"/>
  <c r="BD263" i="5"/>
  <c r="BE263" i="5"/>
  <c r="BM263" i="5"/>
  <c r="BN263" i="5"/>
  <c r="BO263" i="5"/>
  <c r="BP263" i="5"/>
  <c r="BQ263" i="5"/>
  <c r="BR263" i="5"/>
  <c r="BS263" i="5"/>
  <c r="AJ264" i="5"/>
  <c r="AI264" i="5"/>
  <c r="AX264" i="5"/>
  <c r="AY264" i="5"/>
  <c r="AZ264" i="5"/>
  <c r="BA264" i="5"/>
  <c r="BB264" i="5"/>
  <c r="BC264" i="5"/>
  <c r="BD264" i="5"/>
  <c r="BE264" i="5"/>
  <c r="BM264" i="5"/>
  <c r="BN264" i="5"/>
  <c r="BO264" i="5"/>
  <c r="BP264" i="5"/>
  <c r="BQ264" i="5"/>
  <c r="BR264" i="5"/>
  <c r="BS264" i="5"/>
  <c r="AJ265" i="5"/>
  <c r="AI265" i="5"/>
  <c r="AX265" i="5"/>
  <c r="AY265" i="5"/>
  <c r="AZ265" i="5"/>
  <c r="BA265" i="5"/>
  <c r="BB265" i="5"/>
  <c r="BC265" i="5"/>
  <c r="BD265" i="5"/>
  <c r="BE265" i="5"/>
  <c r="BM265" i="5"/>
  <c r="BN265" i="5"/>
  <c r="BO265" i="5"/>
  <c r="BP265" i="5"/>
  <c r="BQ265" i="5"/>
  <c r="BR265" i="5"/>
  <c r="BS265" i="5"/>
  <c r="AJ266" i="5"/>
  <c r="AI266" i="5"/>
  <c r="AX266" i="5"/>
  <c r="AY266" i="5"/>
  <c r="AZ266" i="5"/>
  <c r="BA266" i="5"/>
  <c r="BB266" i="5"/>
  <c r="BC266" i="5"/>
  <c r="BD266" i="5"/>
  <c r="BE266" i="5"/>
  <c r="BM266" i="5"/>
  <c r="BN266" i="5"/>
  <c r="BO266" i="5"/>
  <c r="BP266" i="5"/>
  <c r="BQ266" i="5"/>
  <c r="BR266" i="5"/>
  <c r="BS266" i="5"/>
  <c r="AJ267" i="5"/>
  <c r="AI267" i="5"/>
  <c r="AX267" i="5"/>
  <c r="AY267" i="5"/>
  <c r="AZ267" i="5"/>
  <c r="BA267" i="5"/>
  <c r="BB267" i="5"/>
  <c r="BC267" i="5"/>
  <c r="BD267" i="5"/>
  <c r="BE267" i="5"/>
  <c r="BM267" i="5"/>
  <c r="BN267" i="5"/>
  <c r="BO267" i="5"/>
  <c r="BP267" i="5"/>
  <c r="BQ267" i="5"/>
  <c r="BR267" i="5"/>
  <c r="BS267" i="5"/>
  <c r="AJ268" i="5"/>
  <c r="AI268" i="5"/>
  <c r="AX268" i="5"/>
  <c r="AY268" i="5"/>
  <c r="AZ268" i="5"/>
  <c r="BA268" i="5"/>
  <c r="BB268" i="5"/>
  <c r="BC268" i="5"/>
  <c r="BD268" i="5"/>
  <c r="BE268" i="5"/>
  <c r="BM268" i="5"/>
  <c r="BN268" i="5"/>
  <c r="BO268" i="5"/>
  <c r="BP268" i="5"/>
  <c r="BQ268" i="5"/>
  <c r="BR268" i="5"/>
  <c r="BS268" i="5"/>
  <c r="AX269" i="5"/>
  <c r="AY269" i="5"/>
  <c r="AZ269" i="5"/>
  <c r="BA269" i="5"/>
  <c r="BB269" i="5"/>
  <c r="BC269" i="5"/>
  <c r="BD269" i="5"/>
  <c r="BE269" i="5"/>
  <c r="BM269" i="5"/>
  <c r="BN269" i="5"/>
  <c r="BO269" i="5"/>
  <c r="BP269" i="5"/>
  <c r="BQ269" i="5"/>
  <c r="BR269" i="5"/>
  <c r="BS269" i="5"/>
  <c r="AJ270" i="5"/>
  <c r="AI270" i="5"/>
  <c r="AX270" i="5"/>
  <c r="AY270" i="5"/>
  <c r="AZ270" i="5"/>
  <c r="BA270" i="5"/>
  <c r="BB270" i="5"/>
  <c r="BC270" i="5"/>
  <c r="BD270" i="5"/>
  <c r="BE270" i="5"/>
  <c r="BM270" i="5"/>
  <c r="BN270" i="5"/>
  <c r="BO270" i="5"/>
  <c r="BP270" i="5"/>
  <c r="BQ270" i="5"/>
  <c r="BR270" i="5"/>
  <c r="BS270" i="5"/>
  <c r="AJ271" i="5"/>
  <c r="AI271" i="5"/>
  <c r="AX271" i="5"/>
  <c r="AY271" i="5"/>
  <c r="AZ271" i="5"/>
  <c r="BA271" i="5"/>
  <c r="BB271" i="5"/>
  <c r="BC271" i="5"/>
  <c r="BD271" i="5"/>
  <c r="BE271" i="5"/>
  <c r="BM271" i="5"/>
  <c r="BN271" i="5"/>
  <c r="BO271" i="5"/>
  <c r="BP271" i="5"/>
  <c r="BQ271" i="5"/>
  <c r="BR271" i="5"/>
  <c r="BS271" i="5"/>
  <c r="AJ272" i="5"/>
  <c r="AI272" i="5"/>
  <c r="AX272" i="5"/>
  <c r="AY272" i="5"/>
  <c r="AZ272" i="5"/>
  <c r="BA272" i="5"/>
  <c r="BB272" i="5"/>
  <c r="BC272" i="5"/>
  <c r="BD272" i="5"/>
  <c r="BE272" i="5"/>
  <c r="BM272" i="5"/>
  <c r="BN272" i="5"/>
  <c r="BO272" i="5"/>
  <c r="BP272" i="5"/>
  <c r="BQ272" i="5"/>
  <c r="BR272" i="5"/>
  <c r="BS272" i="5"/>
  <c r="AJ273" i="5"/>
  <c r="AI273" i="5"/>
  <c r="AX273" i="5"/>
  <c r="AY273" i="5"/>
  <c r="AZ273" i="5"/>
  <c r="BA273" i="5"/>
  <c r="BB273" i="5"/>
  <c r="BC273" i="5"/>
  <c r="BD273" i="5"/>
  <c r="BE273" i="5"/>
  <c r="BM273" i="5"/>
  <c r="BN273" i="5"/>
  <c r="BO273" i="5"/>
  <c r="BP273" i="5"/>
  <c r="BQ273" i="5"/>
  <c r="BR273" i="5"/>
  <c r="BS273" i="5"/>
  <c r="AJ274" i="5"/>
  <c r="AI274" i="5"/>
  <c r="AX274" i="5"/>
  <c r="AY274" i="5"/>
  <c r="AZ274" i="5"/>
  <c r="BA274" i="5"/>
  <c r="BB274" i="5"/>
  <c r="BC274" i="5"/>
  <c r="BD274" i="5"/>
  <c r="BE274" i="5"/>
  <c r="BM274" i="5"/>
  <c r="BN274" i="5"/>
  <c r="BO274" i="5"/>
  <c r="BP274" i="5"/>
  <c r="BQ274" i="5"/>
  <c r="BR274" i="5"/>
  <c r="BS274" i="5"/>
  <c r="AJ275" i="5"/>
  <c r="AI275" i="5"/>
  <c r="AX275" i="5"/>
  <c r="AY275" i="5"/>
  <c r="AZ275" i="5"/>
  <c r="BA275" i="5"/>
  <c r="BB275" i="5"/>
  <c r="BC275" i="5"/>
  <c r="BD275" i="5"/>
  <c r="BE275" i="5"/>
  <c r="BM275" i="5"/>
  <c r="BN275" i="5"/>
  <c r="BO275" i="5"/>
  <c r="BP275" i="5"/>
  <c r="BQ275" i="5"/>
  <c r="BR275" i="5"/>
  <c r="BS275" i="5"/>
  <c r="AJ276" i="5"/>
  <c r="AI276" i="5"/>
  <c r="AX276" i="5"/>
  <c r="AY276" i="5"/>
  <c r="AZ276" i="5"/>
  <c r="BA276" i="5"/>
  <c r="BB276" i="5"/>
  <c r="BC276" i="5"/>
  <c r="BD276" i="5"/>
  <c r="BE276" i="5"/>
  <c r="BM276" i="5"/>
  <c r="BN276" i="5"/>
  <c r="BO276" i="5"/>
  <c r="BP276" i="5"/>
  <c r="BQ276" i="5"/>
  <c r="BR276" i="5"/>
  <c r="BS276" i="5"/>
  <c r="AJ277" i="5"/>
  <c r="AI277" i="5"/>
  <c r="AX277" i="5"/>
  <c r="AY277" i="5"/>
  <c r="AZ277" i="5"/>
  <c r="BA277" i="5"/>
  <c r="BB277" i="5"/>
  <c r="BC277" i="5"/>
  <c r="BD277" i="5"/>
  <c r="BE277" i="5"/>
  <c r="BM277" i="5"/>
  <c r="BN277" i="5"/>
  <c r="BO277" i="5"/>
  <c r="BP277" i="5"/>
  <c r="BQ277" i="5"/>
  <c r="BR277" i="5"/>
  <c r="BS277" i="5"/>
  <c r="AJ278" i="5"/>
  <c r="AI278" i="5"/>
  <c r="AX278" i="5"/>
  <c r="AY278" i="5"/>
  <c r="AZ278" i="5"/>
  <c r="BA278" i="5"/>
  <c r="BB278" i="5"/>
  <c r="BC278" i="5"/>
  <c r="BD278" i="5"/>
  <c r="BE278" i="5"/>
  <c r="BM278" i="5"/>
  <c r="BN278" i="5"/>
  <c r="BO278" i="5"/>
  <c r="BP278" i="5"/>
  <c r="BQ278" i="5"/>
  <c r="BR278" i="5"/>
  <c r="BS278" i="5"/>
  <c r="AJ279" i="5"/>
  <c r="AI279" i="5"/>
  <c r="AX279" i="5"/>
  <c r="AY279" i="5"/>
  <c r="AZ279" i="5"/>
  <c r="BA279" i="5"/>
  <c r="BB279" i="5"/>
  <c r="BC279" i="5"/>
  <c r="BD279" i="5"/>
  <c r="BE279" i="5"/>
  <c r="BM279" i="5"/>
  <c r="BN279" i="5"/>
  <c r="BO279" i="5"/>
  <c r="BP279" i="5"/>
  <c r="BQ279" i="5"/>
  <c r="BR279" i="5"/>
  <c r="BS279" i="5"/>
  <c r="AJ280" i="5"/>
  <c r="AI280" i="5"/>
  <c r="AX280" i="5"/>
  <c r="AY280" i="5"/>
  <c r="AZ280" i="5"/>
  <c r="BA280" i="5"/>
  <c r="BB280" i="5"/>
  <c r="BC280" i="5"/>
  <c r="BD280" i="5"/>
  <c r="BE280" i="5"/>
  <c r="BM280" i="5"/>
  <c r="BN280" i="5"/>
  <c r="BO280" i="5"/>
  <c r="BP280" i="5"/>
  <c r="BQ280" i="5"/>
  <c r="BR280" i="5"/>
  <c r="BS280" i="5"/>
  <c r="AJ281" i="5"/>
  <c r="AI281" i="5"/>
  <c r="AX281" i="5"/>
  <c r="AY281" i="5"/>
  <c r="AZ281" i="5"/>
  <c r="BA281" i="5"/>
  <c r="BB281" i="5"/>
  <c r="BC281" i="5"/>
  <c r="BD281" i="5"/>
  <c r="BE281" i="5"/>
  <c r="BM281" i="5"/>
  <c r="BN281" i="5"/>
  <c r="BO281" i="5"/>
  <c r="BP281" i="5"/>
  <c r="BQ281" i="5"/>
  <c r="BR281" i="5"/>
  <c r="BS281" i="5"/>
  <c r="AJ282" i="5"/>
  <c r="AI282" i="5"/>
  <c r="AX282" i="5"/>
  <c r="AY282" i="5"/>
  <c r="AZ282" i="5"/>
  <c r="BA282" i="5"/>
  <c r="BB282" i="5"/>
  <c r="BC282" i="5"/>
  <c r="BD282" i="5"/>
  <c r="BE282" i="5"/>
  <c r="BM282" i="5"/>
  <c r="BN282" i="5"/>
  <c r="BO282" i="5"/>
  <c r="BP282" i="5"/>
  <c r="BQ282" i="5"/>
  <c r="BR282" i="5"/>
  <c r="BS282" i="5"/>
  <c r="AJ283" i="5"/>
  <c r="AI283" i="5"/>
  <c r="AX283" i="5"/>
  <c r="AY283" i="5"/>
  <c r="AZ283" i="5"/>
  <c r="BA283" i="5"/>
  <c r="BB283" i="5"/>
  <c r="BC283" i="5"/>
  <c r="BD283" i="5"/>
  <c r="BE283" i="5"/>
  <c r="BM283" i="5"/>
  <c r="BN283" i="5"/>
  <c r="BO283" i="5"/>
  <c r="BP283" i="5"/>
  <c r="BQ283" i="5"/>
  <c r="BR283" i="5"/>
  <c r="BS283" i="5"/>
  <c r="AJ284" i="5"/>
  <c r="AI284" i="5"/>
  <c r="AX284" i="5"/>
  <c r="AY284" i="5"/>
  <c r="AZ284" i="5"/>
  <c r="BA284" i="5"/>
  <c r="BB284" i="5"/>
  <c r="BC284" i="5"/>
  <c r="BD284" i="5"/>
  <c r="BE284" i="5"/>
  <c r="BM284" i="5"/>
  <c r="BN284" i="5"/>
  <c r="BO284" i="5"/>
  <c r="BP284" i="5"/>
  <c r="BQ284" i="5"/>
  <c r="BR284" i="5"/>
  <c r="BS284" i="5"/>
  <c r="AJ285" i="5"/>
  <c r="AI285" i="5"/>
  <c r="AX285" i="5"/>
  <c r="AY285" i="5"/>
  <c r="AZ285" i="5"/>
  <c r="BA285" i="5"/>
  <c r="BB285" i="5"/>
  <c r="BC285" i="5"/>
  <c r="BD285" i="5"/>
  <c r="BE285" i="5"/>
  <c r="BM285" i="5"/>
  <c r="BN285" i="5"/>
  <c r="BO285" i="5"/>
  <c r="BP285" i="5"/>
  <c r="BQ285" i="5"/>
  <c r="BR285" i="5"/>
  <c r="BS285" i="5"/>
  <c r="AJ286" i="5"/>
  <c r="AI286" i="5"/>
  <c r="AX286" i="5"/>
  <c r="AY286" i="5"/>
  <c r="AZ286" i="5"/>
  <c r="BA286" i="5"/>
  <c r="BB286" i="5"/>
  <c r="BC286" i="5"/>
  <c r="BD286" i="5"/>
  <c r="BE286" i="5"/>
  <c r="BM286" i="5"/>
  <c r="BN286" i="5"/>
  <c r="BO286" i="5"/>
  <c r="BP286" i="5"/>
  <c r="BQ286" i="5"/>
  <c r="BR286" i="5"/>
  <c r="BS286" i="5"/>
  <c r="AJ287" i="5"/>
  <c r="AI287" i="5"/>
  <c r="AX287" i="5"/>
  <c r="AY287" i="5"/>
  <c r="AZ287" i="5"/>
  <c r="BA287" i="5"/>
  <c r="BB287" i="5"/>
  <c r="BC287" i="5"/>
  <c r="BD287" i="5"/>
  <c r="BE287" i="5"/>
  <c r="BM287" i="5"/>
  <c r="BN287" i="5"/>
  <c r="BO287" i="5"/>
  <c r="BP287" i="5"/>
  <c r="BQ287" i="5"/>
  <c r="BR287" i="5"/>
  <c r="BS287" i="5"/>
  <c r="AJ288" i="5"/>
  <c r="AI288" i="5"/>
  <c r="AX288" i="5"/>
  <c r="AY288" i="5"/>
  <c r="AZ288" i="5"/>
  <c r="BA288" i="5"/>
  <c r="BB288" i="5"/>
  <c r="BC288" i="5"/>
  <c r="BD288" i="5"/>
  <c r="BE288" i="5"/>
  <c r="BM288" i="5"/>
  <c r="BN288" i="5"/>
  <c r="BO288" i="5"/>
  <c r="BP288" i="5"/>
  <c r="BQ288" i="5"/>
  <c r="BR288" i="5"/>
  <c r="BS288" i="5"/>
  <c r="AJ289" i="5"/>
  <c r="AI289" i="5"/>
  <c r="AX289" i="5"/>
  <c r="AY289" i="5"/>
  <c r="AZ289" i="5"/>
  <c r="BA289" i="5"/>
  <c r="BB289" i="5"/>
  <c r="BC289" i="5"/>
  <c r="BD289" i="5"/>
  <c r="BE289" i="5"/>
  <c r="BM289" i="5"/>
  <c r="BN289" i="5"/>
  <c r="BO289" i="5"/>
  <c r="BP289" i="5"/>
  <c r="BQ289" i="5"/>
  <c r="BR289" i="5"/>
  <c r="BS289" i="5"/>
  <c r="AJ290" i="5"/>
  <c r="AI290" i="5"/>
  <c r="AX290" i="5"/>
  <c r="AY290" i="5"/>
  <c r="AZ290" i="5"/>
  <c r="BA290" i="5"/>
  <c r="BB290" i="5"/>
  <c r="BC290" i="5"/>
  <c r="BD290" i="5"/>
  <c r="BE290" i="5"/>
  <c r="BM290" i="5"/>
  <c r="BN290" i="5"/>
  <c r="BO290" i="5"/>
  <c r="BP290" i="5"/>
  <c r="BQ290" i="5"/>
  <c r="BR290" i="5"/>
  <c r="BS290" i="5"/>
  <c r="AJ291" i="5"/>
  <c r="AI291" i="5"/>
  <c r="AX291" i="5"/>
  <c r="AY291" i="5"/>
  <c r="AZ291" i="5"/>
  <c r="BA291" i="5"/>
  <c r="BB291" i="5"/>
  <c r="BC291" i="5"/>
  <c r="BD291" i="5"/>
  <c r="BE291" i="5"/>
  <c r="BM291" i="5"/>
  <c r="BN291" i="5"/>
  <c r="BO291" i="5"/>
  <c r="BP291" i="5"/>
  <c r="BQ291" i="5"/>
  <c r="BR291" i="5"/>
  <c r="BS291" i="5"/>
  <c r="AJ292" i="5"/>
  <c r="AI292" i="5"/>
  <c r="AX292" i="5"/>
  <c r="AY292" i="5"/>
  <c r="AZ292" i="5"/>
  <c r="BA292" i="5"/>
  <c r="BB292" i="5"/>
  <c r="BC292" i="5"/>
  <c r="BD292" i="5"/>
  <c r="BE292" i="5"/>
  <c r="BM292" i="5"/>
  <c r="BN292" i="5"/>
  <c r="BO292" i="5"/>
  <c r="BP292" i="5"/>
  <c r="BQ292" i="5"/>
  <c r="BR292" i="5"/>
  <c r="BS292" i="5"/>
  <c r="AJ293" i="5"/>
  <c r="AI293" i="5"/>
  <c r="AX293" i="5"/>
  <c r="AY293" i="5"/>
  <c r="AZ293" i="5"/>
  <c r="BA293" i="5"/>
  <c r="BB293" i="5"/>
  <c r="BC293" i="5"/>
  <c r="BD293" i="5"/>
  <c r="BE293" i="5"/>
  <c r="BM293" i="5"/>
  <c r="BN293" i="5"/>
  <c r="BO293" i="5"/>
  <c r="BP293" i="5"/>
  <c r="BQ293" i="5"/>
  <c r="BR293" i="5"/>
  <c r="BS293" i="5"/>
  <c r="AJ294" i="5"/>
  <c r="AI294" i="5"/>
  <c r="AX294" i="5"/>
  <c r="AY294" i="5"/>
  <c r="AZ294" i="5"/>
  <c r="BA294" i="5"/>
  <c r="BB294" i="5"/>
  <c r="BC294" i="5"/>
  <c r="BD294" i="5"/>
  <c r="BE294" i="5"/>
  <c r="BM294" i="5"/>
  <c r="BN294" i="5"/>
  <c r="BO294" i="5"/>
  <c r="BP294" i="5"/>
  <c r="BQ294" i="5"/>
  <c r="BR294" i="5"/>
  <c r="BS294" i="5"/>
  <c r="AJ295" i="5"/>
  <c r="AI295" i="5"/>
  <c r="AX295" i="5"/>
  <c r="AY295" i="5"/>
  <c r="AZ295" i="5"/>
  <c r="BA295" i="5"/>
  <c r="BB295" i="5"/>
  <c r="BC295" i="5"/>
  <c r="BD295" i="5"/>
  <c r="BE295" i="5"/>
  <c r="BM295" i="5"/>
  <c r="BN295" i="5"/>
  <c r="BO295" i="5"/>
  <c r="BP295" i="5"/>
  <c r="BQ295" i="5"/>
  <c r="BR295" i="5"/>
  <c r="BS295" i="5"/>
  <c r="AJ296" i="5"/>
  <c r="AI296" i="5"/>
  <c r="AX296" i="5"/>
  <c r="AY296" i="5"/>
  <c r="AZ296" i="5"/>
  <c r="BA296" i="5"/>
  <c r="BB296" i="5"/>
  <c r="BC296" i="5"/>
  <c r="BD296" i="5"/>
  <c r="BE296" i="5"/>
  <c r="BM296" i="5"/>
  <c r="BN296" i="5"/>
  <c r="BO296" i="5"/>
  <c r="BP296" i="5"/>
  <c r="BQ296" i="5"/>
  <c r="BR296" i="5"/>
  <c r="BS296" i="5"/>
  <c r="AJ297" i="5"/>
  <c r="AI297" i="5"/>
  <c r="AX297" i="5"/>
  <c r="AY297" i="5"/>
  <c r="AZ297" i="5"/>
  <c r="BA297" i="5"/>
  <c r="BB297" i="5"/>
  <c r="BC297" i="5"/>
  <c r="BD297" i="5"/>
  <c r="BE297" i="5"/>
  <c r="BM297" i="5"/>
  <c r="BN297" i="5"/>
  <c r="BO297" i="5"/>
  <c r="BP297" i="5"/>
  <c r="BQ297" i="5"/>
  <c r="BR297" i="5"/>
  <c r="BS297" i="5"/>
  <c r="AJ298" i="5"/>
  <c r="AI298" i="5"/>
  <c r="AX298" i="5"/>
  <c r="AY298" i="5"/>
  <c r="AZ298" i="5"/>
  <c r="BA298" i="5"/>
  <c r="BB298" i="5"/>
  <c r="BC298" i="5"/>
  <c r="BD298" i="5"/>
  <c r="BE298" i="5"/>
  <c r="BM298" i="5"/>
  <c r="BN298" i="5"/>
  <c r="BO298" i="5"/>
  <c r="BP298" i="5"/>
  <c r="BQ298" i="5"/>
  <c r="BR298" i="5"/>
  <c r="BS298" i="5"/>
  <c r="AJ299" i="5"/>
  <c r="AI299" i="5"/>
  <c r="AX299" i="5"/>
  <c r="AY299" i="5"/>
  <c r="AZ299" i="5"/>
  <c r="BA299" i="5"/>
  <c r="BB299" i="5"/>
  <c r="BC299" i="5"/>
  <c r="BD299" i="5"/>
  <c r="BE299" i="5"/>
  <c r="BM299" i="5"/>
  <c r="BN299" i="5"/>
  <c r="BO299" i="5"/>
  <c r="BP299" i="5"/>
  <c r="BQ299" i="5"/>
  <c r="BR299" i="5"/>
  <c r="BS299" i="5"/>
  <c r="AJ300" i="5"/>
  <c r="AI300" i="5"/>
  <c r="AX300" i="5"/>
  <c r="AY300" i="5"/>
  <c r="AZ300" i="5"/>
  <c r="BA300" i="5"/>
  <c r="BB300" i="5"/>
  <c r="BC300" i="5"/>
  <c r="BD300" i="5"/>
  <c r="BE300" i="5"/>
  <c r="BM300" i="5"/>
  <c r="BN300" i="5"/>
  <c r="BO300" i="5"/>
  <c r="BP300" i="5"/>
  <c r="BQ300" i="5"/>
  <c r="BR300" i="5"/>
  <c r="BS300" i="5"/>
  <c r="AJ301" i="5"/>
  <c r="AI301" i="5"/>
  <c r="AX301" i="5"/>
  <c r="AY301" i="5"/>
  <c r="AZ301" i="5"/>
  <c r="BA301" i="5"/>
  <c r="BB301" i="5"/>
  <c r="BC301" i="5"/>
  <c r="BD301" i="5"/>
  <c r="BE301" i="5"/>
  <c r="BM301" i="5"/>
  <c r="BN301" i="5"/>
  <c r="BO301" i="5"/>
  <c r="BP301" i="5"/>
  <c r="BQ301" i="5"/>
  <c r="BR301" i="5"/>
  <c r="BS301" i="5"/>
  <c r="AJ302" i="5"/>
  <c r="AI302" i="5"/>
  <c r="AX302" i="5"/>
  <c r="AY302" i="5"/>
  <c r="AZ302" i="5"/>
  <c r="BA302" i="5"/>
  <c r="BB302" i="5"/>
  <c r="BC302" i="5"/>
  <c r="BD302" i="5"/>
  <c r="BE302" i="5"/>
  <c r="BM302" i="5"/>
  <c r="BN302" i="5"/>
  <c r="BO302" i="5"/>
  <c r="BP302" i="5"/>
  <c r="BQ302" i="5"/>
  <c r="BR302" i="5"/>
  <c r="BS302" i="5"/>
  <c r="AJ303" i="5"/>
  <c r="AI303" i="5"/>
  <c r="AX303" i="5"/>
  <c r="AY303" i="5"/>
  <c r="AZ303" i="5"/>
  <c r="BA303" i="5"/>
  <c r="BB303" i="5"/>
  <c r="BC303" i="5"/>
  <c r="BD303" i="5"/>
  <c r="BE303" i="5"/>
  <c r="BM303" i="5"/>
  <c r="BN303" i="5"/>
  <c r="BO303" i="5"/>
  <c r="BP303" i="5"/>
  <c r="BQ303" i="5"/>
  <c r="BR303" i="5"/>
  <c r="BS303" i="5"/>
  <c r="AJ304" i="5"/>
  <c r="AI304" i="5"/>
  <c r="AX304" i="5"/>
  <c r="AY304" i="5"/>
  <c r="AZ304" i="5"/>
  <c r="BA304" i="5"/>
  <c r="BB304" i="5"/>
  <c r="BC304" i="5"/>
  <c r="BD304" i="5"/>
  <c r="BE304" i="5"/>
  <c r="BM304" i="5"/>
  <c r="BN304" i="5"/>
  <c r="BO304" i="5"/>
  <c r="BP304" i="5"/>
  <c r="BQ304" i="5"/>
  <c r="BR304" i="5"/>
  <c r="BS304" i="5"/>
  <c r="AJ305" i="5"/>
  <c r="AI305" i="5"/>
  <c r="AX305" i="5"/>
  <c r="AY305" i="5"/>
  <c r="AZ305" i="5"/>
  <c r="BA305" i="5"/>
  <c r="BB305" i="5"/>
  <c r="BC305" i="5"/>
  <c r="BD305" i="5"/>
  <c r="BE305" i="5"/>
  <c r="BM305" i="5"/>
  <c r="BN305" i="5"/>
  <c r="BO305" i="5"/>
  <c r="BP305" i="5"/>
  <c r="BQ305" i="5"/>
  <c r="BR305" i="5"/>
  <c r="BS305" i="5"/>
  <c r="AJ306" i="5"/>
  <c r="AI306" i="5"/>
  <c r="AX306" i="5"/>
  <c r="AY306" i="5"/>
  <c r="AZ306" i="5"/>
  <c r="BA306" i="5"/>
  <c r="BB306" i="5"/>
  <c r="BC306" i="5"/>
  <c r="BD306" i="5"/>
  <c r="BE306" i="5"/>
  <c r="BM306" i="5"/>
  <c r="BN306" i="5"/>
  <c r="BO306" i="5"/>
  <c r="BP306" i="5"/>
  <c r="BQ306" i="5"/>
  <c r="BR306" i="5"/>
  <c r="BS306" i="5"/>
  <c r="AJ307" i="5"/>
  <c r="AI307" i="5"/>
  <c r="AX307" i="5"/>
  <c r="AY307" i="5"/>
  <c r="AZ307" i="5"/>
  <c r="BA307" i="5"/>
  <c r="BB307" i="5"/>
  <c r="BC307" i="5"/>
  <c r="BD307" i="5"/>
  <c r="BE307" i="5"/>
  <c r="BM307" i="5"/>
  <c r="BN307" i="5"/>
  <c r="BO307" i="5"/>
  <c r="BP307" i="5"/>
  <c r="BQ307" i="5"/>
  <c r="BR307" i="5"/>
  <c r="BS307" i="5"/>
  <c r="AJ308" i="5"/>
  <c r="AI308" i="5"/>
  <c r="AX308" i="5"/>
  <c r="AY308" i="5"/>
  <c r="AZ308" i="5"/>
  <c r="BA308" i="5"/>
  <c r="BB308" i="5"/>
  <c r="BC308" i="5"/>
  <c r="BD308" i="5"/>
  <c r="BE308" i="5"/>
  <c r="BM308" i="5"/>
  <c r="BN308" i="5"/>
  <c r="BO308" i="5"/>
  <c r="BP308" i="5"/>
  <c r="BQ308" i="5"/>
  <c r="BR308" i="5"/>
  <c r="BS308" i="5"/>
  <c r="AJ309" i="5"/>
  <c r="AI309" i="5"/>
  <c r="AX309" i="5"/>
  <c r="AY309" i="5"/>
  <c r="AZ309" i="5"/>
  <c r="BA309" i="5"/>
  <c r="BB309" i="5"/>
  <c r="BC309" i="5"/>
  <c r="BD309" i="5"/>
  <c r="BE309" i="5"/>
  <c r="BM309" i="5"/>
  <c r="BN309" i="5"/>
  <c r="BO309" i="5"/>
  <c r="BP309" i="5"/>
  <c r="BQ309" i="5"/>
  <c r="BR309" i="5"/>
  <c r="BS309" i="5"/>
  <c r="AJ310" i="5"/>
  <c r="AI310" i="5"/>
  <c r="AX310" i="5"/>
  <c r="AY310" i="5"/>
  <c r="AZ310" i="5"/>
  <c r="BA310" i="5"/>
  <c r="BB310" i="5"/>
  <c r="BC310" i="5"/>
  <c r="BD310" i="5"/>
  <c r="BE310" i="5"/>
  <c r="BM310" i="5"/>
  <c r="BN310" i="5"/>
  <c r="BO310" i="5"/>
  <c r="BP310" i="5"/>
  <c r="BQ310" i="5"/>
  <c r="BR310" i="5"/>
  <c r="BS310" i="5"/>
  <c r="AJ311" i="5"/>
  <c r="AI311" i="5"/>
  <c r="AX311" i="5"/>
  <c r="AY311" i="5"/>
  <c r="AZ311" i="5"/>
  <c r="BA311" i="5"/>
  <c r="BB311" i="5"/>
  <c r="BC311" i="5"/>
  <c r="BD311" i="5"/>
  <c r="BE311" i="5"/>
  <c r="BM311" i="5"/>
  <c r="BN311" i="5"/>
  <c r="BO311" i="5"/>
  <c r="BP311" i="5"/>
  <c r="BQ311" i="5"/>
  <c r="BR311" i="5"/>
  <c r="BS311" i="5"/>
  <c r="AJ312" i="5"/>
  <c r="AI312" i="5"/>
  <c r="AX312" i="5"/>
  <c r="AY312" i="5"/>
  <c r="AZ312" i="5"/>
  <c r="BA312" i="5"/>
  <c r="BB312" i="5"/>
  <c r="BC312" i="5"/>
  <c r="BD312" i="5"/>
  <c r="BE312" i="5"/>
  <c r="BM312" i="5"/>
  <c r="BN312" i="5"/>
  <c r="BO312" i="5"/>
  <c r="BP312" i="5"/>
  <c r="BQ312" i="5"/>
  <c r="BR312" i="5"/>
  <c r="BS312" i="5"/>
  <c r="AJ313" i="5"/>
  <c r="AI313" i="5"/>
  <c r="AX313" i="5"/>
  <c r="AY313" i="5"/>
  <c r="AZ313" i="5"/>
  <c r="BA313" i="5"/>
  <c r="BB313" i="5"/>
  <c r="BC313" i="5"/>
  <c r="BD313" i="5"/>
  <c r="BE313" i="5"/>
  <c r="BM313" i="5"/>
  <c r="BN313" i="5"/>
  <c r="BO313" i="5"/>
  <c r="BP313" i="5"/>
  <c r="BQ313" i="5"/>
  <c r="BR313" i="5"/>
  <c r="BS313" i="5"/>
  <c r="AJ314" i="5"/>
  <c r="AI314" i="5"/>
  <c r="AX314" i="5"/>
  <c r="AY314" i="5"/>
  <c r="AZ314" i="5"/>
  <c r="BA314" i="5"/>
  <c r="BB314" i="5"/>
  <c r="BC314" i="5"/>
  <c r="BD314" i="5"/>
  <c r="BE314" i="5"/>
  <c r="BM314" i="5"/>
  <c r="BN314" i="5"/>
  <c r="BO314" i="5"/>
  <c r="BP314" i="5"/>
  <c r="BQ314" i="5"/>
  <c r="BR314" i="5"/>
  <c r="BS314" i="5"/>
  <c r="AJ315" i="5"/>
  <c r="AI315" i="5"/>
  <c r="AX315" i="5"/>
  <c r="AY315" i="5"/>
  <c r="AZ315" i="5"/>
  <c r="BA315" i="5"/>
  <c r="BB315" i="5"/>
  <c r="BC315" i="5"/>
  <c r="BD315" i="5"/>
  <c r="BE315" i="5"/>
  <c r="BM315" i="5"/>
  <c r="BN315" i="5"/>
  <c r="BO315" i="5"/>
  <c r="BP315" i="5"/>
  <c r="BQ315" i="5"/>
  <c r="BR315" i="5"/>
  <c r="BS315" i="5"/>
  <c r="AJ316" i="5"/>
  <c r="AI316" i="5"/>
  <c r="AX316" i="5"/>
  <c r="AY316" i="5"/>
  <c r="AZ316" i="5"/>
  <c r="BA316" i="5"/>
  <c r="BB316" i="5"/>
  <c r="BC316" i="5"/>
  <c r="BD316" i="5"/>
  <c r="BE316" i="5"/>
  <c r="BM316" i="5"/>
  <c r="BN316" i="5"/>
  <c r="BO316" i="5"/>
  <c r="BP316" i="5"/>
  <c r="BQ316" i="5"/>
  <c r="BR316" i="5"/>
  <c r="BS316" i="5"/>
  <c r="AJ317" i="5"/>
  <c r="AI317" i="5"/>
  <c r="AX317" i="5"/>
  <c r="AY317" i="5"/>
  <c r="AZ317" i="5"/>
  <c r="BA317" i="5"/>
  <c r="BB317" i="5"/>
  <c r="BC317" i="5"/>
  <c r="BD317" i="5"/>
  <c r="BE317" i="5"/>
  <c r="BM317" i="5"/>
  <c r="BN317" i="5"/>
  <c r="BO317" i="5"/>
  <c r="BP317" i="5"/>
  <c r="BQ317" i="5"/>
  <c r="BR317" i="5"/>
  <c r="BS317" i="5"/>
  <c r="AJ318" i="5"/>
  <c r="AI318" i="5"/>
  <c r="AX318" i="5"/>
  <c r="AY318" i="5"/>
  <c r="AZ318" i="5"/>
  <c r="BA318" i="5"/>
  <c r="BB318" i="5"/>
  <c r="BC318" i="5"/>
  <c r="BD318" i="5"/>
  <c r="BE318" i="5"/>
  <c r="BM318" i="5"/>
  <c r="BN318" i="5"/>
  <c r="BO318" i="5"/>
  <c r="BP318" i="5"/>
  <c r="BQ318" i="5"/>
  <c r="BR318" i="5"/>
  <c r="BS318" i="5"/>
  <c r="AJ319" i="5"/>
  <c r="AI319" i="5"/>
  <c r="AX319" i="5"/>
  <c r="AY319" i="5"/>
  <c r="AZ319" i="5"/>
  <c r="BA319" i="5"/>
  <c r="BB319" i="5"/>
  <c r="BC319" i="5"/>
  <c r="BD319" i="5"/>
  <c r="BE319" i="5"/>
  <c r="BM319" i="5"/>
  <c r="BN319" i="5"/>
  <c r="BO319" i="5"/>
  <c r="BP319" i="5"/>
  <c r="BQ319" i="5"/>
  <c r="BR319" i="5"/>
  <c r="BS319" i="5"/>
  <c r="AJ320" i="5"/>
  <c r="AI320" i="5"/>
  <c r="AX320" i="5"/>
  <c r="AY320" i="5"/>
  <c r="AZ320" i="5"/>
  <c r="BA320" i="5"/>
  <c r="BB320" i="5"/>
  <c r="BC320" i="5"/>
  <c r="BD320" i="5"/>
  <c r="BE320" i="5"/>
  <c r="BM320" i="5"/>
  <c r="BN320" i="5"/>
  <c r="BO320" i="5"/>
  <c r="BP320" i="5"/>
  <c r="BQ320" i="5"/>
  <c r="BR320" i="5"/>
  <c r="BS320" i="5"/>
  <c r="AJ321" i="5"/>
  <c r="AI321" i="5"/>
  <c r="AX321" i="5"/>
  <c r="AY321" i="5"/>
  <c r="AZ321" i="5"/>
  <c r="BA321" i="5"/>
  <c r="BB321" i="5"/>
  <c r="BC321" i="5"/>
  <c r="BD321" i="5"/>
  <c r="BE321" i="5"/>
  <c r="BM321" i="5"/>
  <c r="BN321" i="5"/>
  <c r="BO321" i="5"/>
  <c r="BP321" i="5"/>
  <c r="BQ321" i="5"/>
  <c r="BR321" i="5"/>
  <c r="BS321" i="5"/>
  <c r="AJ322" i="5"/>
  <c r="AI322" i="5"/>
  <c r="AX322" i="5"/>
  <c r="AY322" i="5"/>
  <c r="AZ322" i="5"/>
  <c r="BA322" i="5"/>
  <c r="BB322" i="5"/>
  <c r="BC322" i="5"/>
  <c r="BD322" i="5"/>
  <c r="BE322" i="5"/>
  <c r="BM322" i="5"/>
  <c r="BN322" i="5"/>
  <c r="BO322" i="5"/>
  <c r="BP322" i="5"/>
  <c r="BQ322" i="5"/>
  <c r="BR322" i="5"/>
  <c r="BS322" i="5"/>
  <c r="AJ323" i="5"/>
  <c r="AI323" i="5"/>
  <c r="AX323" i="5"/>
  <c r="AY323" i="5"/>
  <c r="AZ323" i="5"/>
  <c r="BA323" i="5"/>
  <c r="BB323" i="5"/>
  <c r="BC323" i="5"/>
  <c r="BD323" i="5"/>
  <c r="BE323" i="5"/>
  <c r="BM323" i="5"/>
  <c r="BN323" i="5"/>
  <c r="BO323" i="5"/>
  <c r="BP323" i="5"/>
  <c r="BQ323" i="5"/>
  <c r="BR323" i="5"/>
  <c r="BS323" i="5"/>
  <c r="AJ324" i="5"/>
  <c r="AI324" i="5"/>
  <c r="AX324" i="5"/>
  <c r="AY324" i="5"/>
  <c r="AZ324" i="5"/>
  <c r="BA324" i="5"/>
  <c r="BB324" i="5"/>
  <c r="BC324" i="5"/>
  <c r="BD324" i="5"/>
  <c r="BE324" i="5"/>
  <c r="BM324" i="5"/>
  <c r="BN324" i="5"/>
  <c r="BO324" i="5"/>
  <c r="BP324" i="5"/>
  <c r="BQ324" i="5"/>
  <c r="BR324" i="5"/>
  <c r="BS324" i="5"/>
  <c r="AJ325" i="5"/>
  <c r="AI325" i="5"/>
  <c r="AX325" i="5"/>
  <c r="AY325" i="5"/>
  <c r="AZ325" i="5"/>
  <c r="BA325" i="5"/>
  <c r="BB325" i="5"/>
  <c r="BC325" i="5"/>
  <c r="BD325" i="5"/>
  <c r="BE325" i="5"/>
  <c r="BM325" i="5"/>
  <c r="BN325" i="5"/>
  <c r="BO325" i="5"/>
  <c r="BP325" i="5"/>
  <c r="BQ325" i="5"/>
  <c r="BR325" i="5"/>
  <c r="BS325" i="5"/>
  <c r="AJ326" i="5"/>
  <c r="AI326" i="5"/>
  <c r="AX326" i="5"/>
  <c r="AY326" i="5"/>
  <c r="AZ326" i="5"/>
  <c r="BA326" i="5"/>
  <c r="BB326" i="5"/>
  <c r="BC326" i="5"/>
  <c r="BD326" i="5"/>
  <c r="BE326" i="5"/>
  <c r="BM326" i="5"/>
  <c r="BN326" i="5"/>
  <c r="BO326" i="5"/>
  <c r="BP326" i="5"/>
  <c r="BQ326" i="5"/>
  <c r="BR326" i="5"/>
  <c r="BS326" i="5"/>
  <c r="AJ327" i="5"/>
  <c r="AI327" i="5"/>
  <c r="AX327" i="5"/>
  <c r="AY327" i="5"/>
  <c r="AZ327" i="5"/>
  <c r="BA327" i="5"/>
  <c r="BB327" i="5"/>
  <c r="BC327" i="5"/>
  <c r="BD327" i="5"/>
  <c r="BE327" i="5"/>
  <c r="BM327" i="5"/>
  <c r="BN327" i="5"/>
  <c r="BO327" i="5"/>
  <c r="BP327" i="5"/>
  <c r="BQ327" i="5"/>
  <c r="BR327" i="5"/>
  <c r="BS327" i="5"/>
  <c r="AJ328" i="5"/>
  <c r="AI328" i="5"/>
  <c r="AX328" i="5"/>
  <c r="AY328" i="5"/>
  <c r="AZ328" i="5"/>
  <c r="BA328" i="5"/>
  <c r="BB328" i="5"/>
  <c r="BC328" i="5"/>
  <c r="BD328" i="5"/>
  <c r="BE328" i="5"/>
  <c r="BM328" i="5"/>
  <c r="BN328" i="5"/>
  <c r="BO328" i="5"/>
  <c r="BP328" i="5"/>
  <c r="BQ328" i="5"/>
  <c r="BR328" i="5"/>
  <c r="BS328" i="5"/>
  <c r="AJ329" i="5"/>
  <c r="AI329" i="5"/>
  <c r="AX329" i="5"/>
  <c r="AY329" i="5"/>
  <c r="AZ329" i="5"/>
  <c r="BA329" i="5"/>
  <c r="BB329" i="5"/>
  <c r="BC329" i="5"/>
  <c r="BD329" i="5"/>
  <c r="BE329" i="5"/>
  <c r="BM329" i="5"/>
  <c r="BN329" i="5"/>
  <c r="BO329" i="5"/>
  <c r="BP329" i="5"/>
  <c r="BQ329" i="5"/>
  <c r="BR329" i="5"/>
  <c r="BS329" i="5"/>
  <c r="AJ330" i="5"/>
  <c r="AI330" i="5"/>
  <c r="AX330" i="5"/>
  <c r="AY330" i="5"/>
  <c r="AZ330" i="5"/>
  <c r="BA330" i="5"/>
  <c r="BB330" i="5"/>
  <c r="BC330" i="5"/>
  <c r="BD330" i="5"/>
  <c r="BE330" i="5"/>
  <c r="BM330" i="5"/>
  <c r="BN330" i="5"/>
  <c r="BO330" i="5"/>
  <c r="BP330" i="5"/>
  <c r="BQ330" i="5"/>
  <c r="BR330" i="5"/>
  <c r="BS330" i="5"/>
  <c r="AJ331" i="5"/>
  <c r="AI331" i="5"/>
  <c r="AX331" i="5"/>
  <c r="AY331" i="5"/>
  <c r="AZ331" i="5"/>
  <c r="BA331" i="5"/>
  <c r="BB331" i="5"/>
  <c r="BC331" i="5"/>
  <c r="BD331" i="5"/>
  <c r="BE331" i="5"/>
  <c r="BM331" i="5"/>
  <c r="BN331" i="5"/>
  <c r="BO331" i="5"/>
  <c r="BP331" i="5"/>
  <c r="BQ331" i="5"/>
  <c r="BR331" i="5"/>
  <c r="BS331" i="5"/>
  <c r="AJ332" i="5"/>
  <c r="AI332" i="5"/>
  <c r="AX332" i="5"/>
  <c r="AY332" i="5"/>
  <c r="AZ332" i="5"/>
  <c r="BA332" i="5"/>
  <c r="BB332" i="5"/>
  <c r="BC332" i="5"/>
  <c r="BD332" i="5"/>
  <c r="BE332" i="5"/>
  <c r="BM332" i="5"/>
  <c r="BN332" i="5"/>
  <c r="BO332" i="5"/>
  <c r="BP332" i="5"/>
  <c r="BQ332" i="5"/>
  <c r="BR332" i="5"/>
  <c r="BS332" i="5"/>
  <c r="AJ333" i="5"/>
  <c r="AI333" i="5"/>
  <c r="AX333" i="5"/>
  <c r="AY333" i="5"/>
  <c r="AZ333" i="5"/>
  <c r="BA333" i="5"/>
  <c r="BB333" i="5"/>
  <c r="BC333" i="5"/>
  <c r="BD333" i="5"/>
  <c r="BE333" i="5"/>
  <c r="BM333" i="5"/>
  <c r="BN333" i="5"/>
  <c r="BO333" i="5"/>
  <c r="BP333" i="5"/>
  <c r="BQ333" i="5"/>
  <c r="BR333" i="5"/>
  <c r="BS333" i="5"/>
  <c r="AJ334" i="5"/>
  <c r="AI334" i="5"/>
  <c r="AX334" i="5"/>
  <c r="AY334" i="5"/>
  <c r="AZ334" i="5"/>
  <c r="BA334" i="5"/>
  <c r="BB334" i="5"/>
  <c r="BC334" i="5"/>
  <c r="BD334" i="5"/>
  <c r="BE334" i="5"/>
  <c r="BM334" i="5"/>
  <c r="BN334" i="5"/>
  <c r="BO334" i="5"/>
  <c r="BP334" i="5"/>
  <c r="BQ334" i="5"/>
  <c r="BR334" i="5"/>
  <c r="BS334" i="5"/>
  <c r="AJ335" i="5"/>
  <c r="AI335" i="5"/>
  <c r="AX335" i="5"/>
  <c r="AY335" i="5"/>
  <c r="AZ335" i="5"/>
  <c r="BA335" i="5"/>
  <c r="BB335" i="5"/>
  <c r="BC335" i="5"/>
  <c r="BD335" i="5"/>
  <c r="BE335" i="5"/>
  <c r="BM335" i="5"/>
  <c r="BN335" i="5"/>
  <c r="BO335" i="5"/>
  <c r="BP335" i="5"/>
  <c r="BQ335" i="5"/>
  <c r="BR335" i="5"/>
  <c r="BS335" i="5"/>
  <c r="AJ336" i="5"/>
  <c r="AI336" i="5"/>
  <c r="AX336" i="5"/>
  <c r="AY336" i="5"/>
  <c r="AZ336" i="5"/>
  <c r="BA336" i="5"/>
  <c r="BB336" i="5"/>
  <c r="BC336" i="5"/>
  <c r="BD336" i="5"/>
  <c r="BE336" i="5"/>
  <c r="BM336" i="5"/>
  <c r="BN336" i="5"/>
  <c r="BO336" i="5"/>
  <c r="BP336" i="5"/>
  <c r="BQ336" i="5"/>
  <c r="BR336" i="5"/>
  <c r="BS336" i="5"/>
  <c r="AJ337" i="5"/>
  <c r="AI337" i="5"/>
  <c r="AX337" i="5"/>
  <c r="AY337" i="5"/>
  <c r="AZ337" i="5"/>
  <c r="BA337" i="5"/>
  <c r="BB337" i="5"/>
  <c r="BC337" i="5"/>
  <c r="BD337" i="5"/>
  <c r="BE337" i="5"/>
  <c r="BM337" i="5"/>
  <c r="BN337" i="5"/>
  <c r="BO337" i="5"/>
  <c r="BP337" i="5"/>
  <c r="BQ337" i="5"/>
  <c r="BR337" i="5"/>
  <c r="BS337" i="5"/>
  <c r="AJ338" i="5"/>
  <c r="AI338" i="5"/>
  <c r="AX338" i="5"/>
  <c r="AY338" i="5"/>
  <c r="AZ338" i="5"/>
  <c r="BA338" i="5"/>
  <c r="BB338" i="5"/>
  <c r="BC338" i="5"/>
  <c r="BD338" i="5"/>
  <c r="BE338" i="5"/>
  <c r="BM338" i="5"/>
  <c r="BN338" i="5"/>
  <c r="BO338" i="5"/>
  <c r="BP338" i="5"/>
  <c r="BQ338" i="5"/>
  <c r="BR338" i="5"/>
  <c r="BS338" i="5"/>
  <c r="AJ339" i="5"/>
  <c r="AI339" i="5"/>
  <c r="AX339" i="5"/>
  <c r="AY339" i="5"/>
  <c r="AZ339" i="5"/>
  <c r="BA339" i="5"/>
  <c r="BB339" i="5"/>
  <c r="BC339" i="5"/>
  <c r="BD339" i="5"/>
  <c r="BE339" i="5"/>
  <c r="BM339" i="5"/>
  <c r="BN339" i="5"/>
  <c r="BO339" i="5"/>
  <c r="BP339" i="5"/>
  <c r="BQ339" i="5"/>
  <c r="BR339" i="5"/>
  <c r="BS339" i="5"/>
  <c r="AJ340" i="5"/>
  <c r="AI340" i="5"/>
  <c r="AX340" i="5"/>
  <c r="AY340" i="5"/>
  <c r="AZ340" i="5"/>
  <c r="BA340" i="5"/>
  <c r="BB340" i="5"/>
  <c r="BC340" i="5"/>
  <c r="BD340" i="5"/>
  <c r="BE340" i="5"/>
  <c r="BM340" i="5"/>
  <c r="BN340" i="5"/>
  <c r="BO340" i="5"/>
  <c r="BP340" i="5"/>
  <c r="BQ340" i="5"/>
  <c r="BR340" i="5"/>
  <c r="BS340" i="5"/>
  <c r="AJ341" i="5"/>
  <c r="AI341" i="5"/>
  <c r="AX341" i="5"/>
  <c r="AY341" i="5"/>
  <c r="AZ341" i="5"/>
  <c r="BA341" i="5"/>
  <c r="BB341" i="5"/>
  <c r="BC341" i="5"/>
  <c r="BD341" i="5"/>
  <c r="BE341" i="5"/>
  <c r="BM341" i="5"/>
  <c r="BN341" i="5"/>
  <c r="BO341" i="5"/>
  <c r="BP341" i="5"/>
  <c r="BQ341" i="5"/>
  <c r="BR341" i="5"/>
  <c r="BS341" i="5"/>
  <c r="AJ342" i="5"/>
  <c r="AI342" i="5"/>
  <c r="AX342" i="5"/>
  <c r="AY342" i="5"/>
  <c r="AZ342" i="5"/>
  <c r="BA342" i="5"/>
  <c r="BB342" i="5"/>
  <c r="BC342" i="5"/>
  <c r="BD342" i="5"/>
  <c r="BE342" i="5"/>
  <c r="BM342" i="5"/>
  <c r="BN342" i="5"/>
  <c r="BO342" i="5"/>
  <c r="BP342" i="5"/>
  <c r="BQ342" i="5"/>
  <c r="BR342" i="5"/>
  <c r="BS342" i="5"/>
  <c r="AJ343" i="5"/>
  <c r="AI343" i="5"/>
  <c r="AX343" i="5"/>
  <c r="AY343" i="5"/>
  <c r="AZ343" i="5"/>
  <c r="BA343" i="5"/>
  <c r="BB343" i="5"/>
  <c r="BC343" i="5"/>
  <c r="BD343" i="5"/>
  <c r="BE343" i="5"/>
  <c r="BM343" i="5"/>
  <c r="BN343" i="5"/>
  <c r="BO343" i="5"/>
  <c r="BP343" i="5"/>
  <c r="BQ343" i="5"/>
  <c r="BR343" i="5"/>
  <c r="BS343" i="5"/>
  <c r="AJ344" i="5"/>
  <c r="AI344" i="5"/>
  <c r="AX344" i="5"/>
  <c r="AY344" i="5"/>
  <c r="AZ344" i="5"/>
  <c r="BA344" i="5"/>
  <c r="BB344" i="5"/>
  <c r="BC344" i="5"/>
  <c r="BD344" i="5"/>
  <c r="BE344" i="5"/>
  <c r="BM344" i="5"/>
  <c r="BN344" i="5"/>
  <c r="BO344" i="5"/>
  <c r="BP344" i="5"/>
  <c r="BQ344" i="5"/>
  <c r="BR344" i="5"/>
  <c r="BS344" i="5"/>
  <c r="AJ345" i="5"/>
  <c r="AI345" i="5"/>
  <c r="AX345" i="5"/>
  <c r="AY345" i="5"/>
  <c r="AZ345" i="5"/>
  <c r="BA345" i="5"/>
  <c r="BB345" i="5"/>
  <c r="BC345" i="5"/>
  <c r="BD345" i="5"/>
  <c r="BE345" i="5"/>
  <c r="BM345" i="5"/>
  <c r="BN345" i="5"/>
  <c r="BO345" i="5"/>
  <c r="BP345" i="5"/>
  <c r="BQ345" i="5"/>
  <c r="BR345" i="5"/>
  <c r="BS345" i="5"/>
  <c r="AJ346" i="5"/>
  <c r="AI346" i="5"/>
  <c r="AX346" i="5"/>
  <c r="AY346" i="5"/>
  <c r="AZ346" i="5"/>
  <c r="BA346" i="5"/>
  <c r="BB346" i="5"/>
  <c r="BC346" i="5"/>
  <c r="BD346" i="5"/>
  <c r="BE346" i="5"/>
  <c r="BM346" i="5"/>
  <c r="BN346" i="5"/>
  <c r="BO346" i="5"/>
  <c r="BP346" i="5"/>
  <c r="BQ346" i="5"/>
  <c r="BR346" i="5"/>
  <c r="BS346" i="5"/>
  <c r="AJ347" i="5"/>
  <c r="AI347" i="5"/>
  <c r="AX347" i="5"/>
  <c r="AY347" i="5"/>
  <c r="AZ347" i="5"/>
  <c r="BA347" i="5"/>
  <c r="BB347" i="5"/>
  <c r="BC347" i="5"/>
  <c r="BD347" i="5"/>
  <c r="BE347" i="5"/>
  <c r="BM347" i="5"/>
  <c r="BN347" i="5"/>
  <c r="BO347" i="5"/>
  <c r="BP347" i="5"/>
  <c r="BQ347" i="5"/>
  <c r="BR347" i="5"/>
  <c r="BS347" i="5"/>
  <c r="AJ348" i="5"/>
  <c r="AI348" i="5"/>
  <c r="AX348" i="5"/>
  <c r="AY348" i="5"/>
  <c r="AZ348" i="5"/>
  <c r="BA348" i="5"/>
  <c r="BB348" i="5"/>
  <c r="BC348" i="5"/>
  <c r="BD348" i="5"/>
  <c r="BE348" i="5"/>
  <c r="BM348" i="5"/>
  <c r="BN348" i="5"/>
  <c r="BO348" i="5"/>
  <c r="BP348" i="5"/>
  <c r="BQ348" i="5"/>
  <c r="BR348" i="5"/>
  <c r="BS348" i="5"/>
  <c r="AJ349" i="5"/>
  <c r="AI349" i="5"/>
  <c r="AX349" i="5"/>
  <c r="AY349" i="5"/>
  <c r="AZ349" i="5"/>
  <c r="BA349" i="5"/>
  <c r="BB349" i="5"/>
  <c r="BC349" i="5"/>
  <c r="BD349" i="5"/>
  <c r="BE349" i="5"/>
  <c r="BM349" i="5"/>
  <c r="BN349" i="5"/>
  <c r="BO349" i="5"/>
  <c r="BP349" i="5"/>
  <c r="BQ349" i="5"/>
  <c r="BR349" i="5"/>
  <c r="BS349" i="5"/>
  <c r="AJ350" i="5"/>
  <c r="AI350" i="5"/>
  <c r="AX350" i="5"/>
  <c r="AY350" i="5"/>
  <c r="AZ350" i="5"/>
  <c r="BA350" i="5"/>
  <c r="BB350" i="5"/>
  <c r="BC350" i="5"/>
  <c r="BD350" i="5"/>
  <c r="BE350" i="5"/>
  <c r="BM350" i="5"/>
  <c r="BN350" i="5"/>
  <c r="BO350" i="5"/>
  <c r="BP350" i="5"/>
  <c r="BQ350" i="5"/>
  <c r="BR350" i="5"/>
  <c r="BS350" i="5"/>
  <c r="AJ351" i="5"/>
  <c r="AI351" i="5"/>
  <c r="AX351" i="5"/>
  <c r="AY351" i="5"/>
  <c r="AZ351" i="5"/>
  <c r="BA351" i="5"/>
  <c r="BB351" i="5"/>
  <c r="BC351" i="5"/>
  <c r="BD351" i="5"/>
  <c r="BE351" i="5"/>
  <c r="BM351" i="5"/>
  <c r="BN351" i="5"/>
  <c r="BO351" i="5"/>
  <c r="BP351" i="5"/>
  <c r="BQ351" i="5"/>
  <c r="BR351" i="5"/>
  <c r="BS351" i="5"/>
  <c r="AJ352" i="5"/>
  <c r="AI352" i="5"/>
  <c r="AX352" i="5"/>
  <c r="AY352" i="5"/>
  <c r="AZ352" i="5"/>
  <c r="BA352" i="5"/>
  <c r="BB352" i="5"/>
  <c r="BC352" i="5"/>
  <c r="BD352" i="5"/>
  <c r="BE352" i="5"/>
  <c r="BM352" i="5"/>
  <c r="BN352" i="5"/>
  <c r="BO352" i="5"/>
  <c r="BP352" i="5"/>
  <c r="BQ352" i="5"/>
  <c r="BR352" i="5"/>
  <c r="BS352" i="5"/>
  <c r="AJ353" i="5"/>
  <c r="AI353" i="5"/>
  <c r="AX353" i="5"/>
  <c r="AY353" i="5"/>
  <c r="AZ353" i="5"/>
  <c r="BA353" i="5"/>
  <c r="BB353" i="5"/>
  <c r="BC353" i="5"/>
  <c r="BD353" i="5"/>
  <c r="BE353" i="5"/>
  <c r="BM353" i="5"/>
  <c r="BN353" i="5"/>
  <c r="BO353" i="5"/>
  <c r="BP353" i="5"/>
  <c r="BQ353" i="5"/>
  <c r="BR353" i="5"/>
  <c r="BS353" i="5"/>
  <c r="AJ354" i="5"/>
  <c r="AI354" i="5"/>
  <c r="AX354" i="5"/>
  <c r="AY354" i="5"/>
  <c r="AZ354" i="5"/>
  <c r="BA354" i="5"/>
  <c r="BB354" i="5"/>
  <c r="BC354" i="5"/>
  <c r="BD354" i="5"/>
  <c r="BE354" i="5"/>
  <c r="BM354" i="5"/>
  <c r="BN354" i="5"/>
  <c r="BO354" i="5"/>
  <c r="BP354" i="5"/>
  <c r="BQ354" i="5"/>
  <c r="BR354" i="5"/>
  <c r="BS354" i="5"/>
  <c r="AJ355" i="5"/>
  <c r="AI355" i="5"/>
  <c r="AX355" i="5"/>
  <c r="AY355" i="5"/>
  <c r="AZ355" i="5"/>
  <c r="BA355" i="5"/>
  <c r="BB355" i="5"/>
  <c r="BC355" i="5"/>
  <c r="BD355" i="5"/>
  <c r="BE355" i="5"/>
  <c r="BM355" i="5"/>
  <c r="BN355" i="5"/>
  <c r="BO355" i="5"/>
  <c r="BP355" i="5"/>
  <c r="BQ355" i="5"/>
  <c r="BR355" i="5"/>
  <c r="BS355" i="5"/>
  <c r="AJ356" i="5"/>
  <c r="AI356" i="5"/>
  <c r="AX356" i="5"/>
  <c r="AY356" i="5"/>
  <c r="AZ356" i="5"/>
  <c r="BA356" i="5"/>
  <c r="BB356" i="5"/>
  <c r="BC356" i="5"/>
  <c r="BD356" i="5"/>
  <c r="BE356" i="5"/>
  <c r="BM356" i="5"/>
  <c r="BN356" i="5"/>
  <c r="BO356" i="5"/>
  <c r="BP356" i="5"/>
  <c r="BQ356" i="5"/>
  <c r="BR356" i="5"/>
  <c r="BS356" i="5"/>
  <c r="AJ357" i="5"/>
  <c r="AI357" i="5"/>
  <c r="AX357" i="5"/>
  <c r="AY357" i="5"/>
  <c r="AZ357" i="5"/>
  <c r="BA357" i="5"/>
  <c r="BB357" i="5"/>
  <c r="BC357" i="5"/>
  <c r="BD357" i="5"/>
  <c r="BE357" i="5"/>
  <c r="BM357" i="5"/>
  <c r="BN357" i="5"/>
  <c r="BO357" i="5"/>
  <c r="BP357" i="5"/>
  <c r="BQ357" i="5"/>
  <c r="BR357" i="5"/>
  <c r="BS357" i="5"/>
  <c r="AJ358" i="5"/>
  <c r="AI358" i="5"/>
  <c r="AX358" i="5"/>
  <c r="AY358" i="5"/>
  <c r="AZ358" i="5"/>
  <c r="BA358" i="5"/>
  <c r="BB358" i="5"/>
  <c r="BC358" i="5"/>
  <c r="BD358" i="5"/>
  <c r="BE358" i="5"/>
  <c r="BM358" i="5"/>
  <c r="BN358" i="5"/>
  <c r="BO358" i="5"/>
  <c r="BP358" i="5"/>
  <c r="BQ358" i="5"/>
  <c r="BR358" i="5"/>
  <c r="BS358" i="5"/>
  <c r="AJ359" i="5"/>
  <c r="AI359" i="5"/>
  <c r="AX359" i="5"/>
  <c r="AY359" i="5"/>
  <c r="AZ359" i="5"/>
  <c r="BA359" i="5"/>
  <c r="BB359" i="5"/>
  <c r="BC359" i="5"/>
  <c r="BD359" i="5"/>
  <c r="BE359" i="5"/>
  <c r="BM359" i="5"/>
  <c r="BN359" i="5"/>
  <c r="BO359" i="5"/>
  <c r="BP359" i="5"/>
  <c r="BQ359" i="5"/>
  <c r="BR359" i="5"/>
  <c r="BS359" i="5"/>
  <c r="AJ360" i="5"/>
  <c r="AI360" i="5"/>
  <c r="AX360" i="5"/>
  <c r="AY360" i="5"/>
  <c r="AZ360" i="5"/>
  <c r="BA360" i="5"/>
  <c r="BB360" i="5"/>
  <c r="BC360" i="5"/>
  <c r="BD360" i="5"/>
  <c r="BE360" i="5"/>
  <c r="BM360" i="5"/>
  <c r="BN360" i="5"/>
  <c r="BO360" i="5"/>
  <c r="BP360" i="5"/>
  <c r="BQ360" i="5"/>
  <c r="BR360" i="5"/>
  <c r="BS360" i="5"/>
  <c r="AJ361" i="5"/>
  <c r="AI361" i="5"/>
  <c r="AX361" i="5"/>
  <c r="AY361" i="5"/>
  <c r="AZ361" i="5"/>
  <c r="BA361" i="5"/>
  <c r="BB361" i="5"/>
  <c r="BC361" i="5"/>
  <c r="BD361" i="5"/>
  <c r="BE361" i="5"/>
  <c r="BM361" i="5"/>
  <c r="BN361" i="5"/>
  <c r="BO361" i="5"/>
  <c r="BP361" i="5"/>
  <c r="BQ361" i="5"/>
  <c r="BR361" i="5"/>
  <c r="BS361" i="5"/>
  <c r="AJ362" i="5"/>
  <c r="AI362" i="5"/>
  <c r="AX362" i="5"/>
  <c r="AY362" i="5"/>
  <c r="AZ362" i="5"/>
  <c r="BA362" i="5"/>
  <c r="BB362" i="5"/>
  <c r="BC362" i="5"/>
  <c r="BD362" i="5"/>
  <c r="BE362" i="5"/>
  <c r="BM362" i="5"/>
  <c r="BN362" i="5"/>
  <c r="BO362" i="5"/>
  <c r="BP362" i="5"/>
  <c r="BQ362" i="5"/>
  <c r="BR362" i="5"/>
  <c r="BS362" i="5"/>
  <c r="AJ363" i="5"/>
  <c r="AI363" i="5"/>
  <c r="AX363" i="5"/>
  <c r="AY363" i="5"/>
  <c r="AZ363" i="5"/>
  <c r="BA363" i="5"/>
  <c r="BB363" i="5"/>
  <c r="BC363" i="5"/>
  <c r="BD363" i="5"/>
  <c r="BE363" i="5"/>
  <c r="BM363" i="5"/>
  <c r="BN363" i="5"/>
  <c r="BO363" i="5"/>
  <c r="BP363" i="5"/>
  <c r="BQ363" i="5"/>
  <c r="BR363" i="5"/>
  <c r="BS363" i="5"/>
  <c r="AJ364" i="5"/>
  <c r="AI364" i="5"/>
  <c r="AX364" i="5"/>
  <c r="AY364" i="5"/>
  <c r="AZ364" i="5"/>
  <c r="BA364" i="5"/>
  <c r="BB364" i="5"/>
  <c r="BC364" i="5"/>
  <c r="BD364" i="5"/>
  <c r="BE364" i="5"/>
  <c r="BM364" i="5"/>
  <c r="BN364" i="5"/>
  <c r="BO364" i="5"/>
  <c r="BP364" i="5"/>
  <c r="BQ364" i="5"/>
  <c r="BR364" i="5"/>
  <c r="BS364" i="5"/>
  <c r="AJ365" i="5"/>
  <c r="AI365" i="5"/>
  <c r="AX365" i="5"/>
  <c r="AY365" i="5"/>
  <c r="AZ365" i="5"/>
  <c r="BA365" i="5"/>
  <c r="BB365" i="5"/>
  <c r="BC365" i="5"/>
  <c r="BD365" i="5"/>
  <c r="BE365" i="5"/>
  <c r="BM365" i="5"/>
  <c r="BN365" i="5"/>
  <c r="BO365" i="5"/>
  <c r="BP365" i="5"/>
  <c r="BQ365" i="5"/>
  <c r="BR365" i="5"/>
  <c r="BS365" i="5"/>
  <c r="AJ366" i="5"/>
  <c r="AI366" i="5"/>
  <c r="AX366" i="5"/>
  <c r="AY366" i="5"/>
  <c r="AZ366" i="5"/>
  <c r="BA366" i="5"/>
  <c r="BB366" i="5"/>
  <c r="BC366" i="5"/>
  <c r="BD366" i="5"/>
  <c r="BE366" i="5"/>
  <c r="BM366" i="5"/>
  <c r="BN366" i="5"/>
  <c r="BO366" i="5"/>
  <c r="BP366" i="5"/>
  <c r="BQ366" i="5"/>
  <c r="BR366" i="5"/>
  <c r="BS366" i="5"/>
  <c r="AJ367" i="5"/>
  <c r="AI367" i="5"/>
  <c r="AX367" i="5"/>
  <c r="AY367" i="5"/>
  <c r="AZ367" i="5"/>
  <c r="BA367" i="5"/>
  <c r="BB367" i="5"/>
  <c r="BC367" i="5"/>
  <c r="BD367" i="5"/>
  <c r="BE367" i="5"/>
  <c r="BM367" i="5"/>
  <c r="BN367" i="5"/>
  <c r="BO367" i="5"/>
  <c r="BP367" i="5"/>
  <c r="BQ367" i="5"/>
  <c r="BR367" i="5"/>
  <c r="BS367" i="5"/>
  <c r="AJ368" i="5"/>
  <c r="AI368" i="5"/>
  <c r="AX368" i="5"/>
  <c r="AY368" i="5"/>
  <c r="AZ368" i="5"/>
  <c r="BA368" i="5"/>
  <c r="BB368" i="5"/>
  <c r="BC368" i="5"/>
  <c r="BD368" i="5"/>
  <c r="BE368" i="5"/>
  <c r="BM368" i="5"/>
  <c r="BN368" i="5"/>
  <c r="BO368" i="5"/>
  <c r="BP368" i="5"/>
  <c r="BQ368" i="5"/>
  <c r="BR368" i="5"/>
  <c r="BS368" i="5"/>
  <c r="AJ369" i="5"/>
  <c r="AI369" i="5"/>
  <c r="AX369" i="5"/>
  <c r="AY369" i="5"/>
  <c r="AZ369" i="5"/>
  <c r="BA369" i="5"/>
  <c r="BB369" i="5"/>
  <c r="BC369" i="5"/>
  <c r="BD369" i="5"/>
  <c r="BE369" i="5"/>
  <c r="BM369" i="5"/>
  <c r="BN369" i="5"/>
  <c r="BO369" i="5"/>
  <c r="BP369" i="5"/>
  <c r="BQ369" i="5"/>
  <c r="BR369" i="5"/>
  <c r="BS369" i="5"/>
  <c r="AJ370" i="5"/>
  <c r="AI370" i="5"/>
  <c r="AX370" i="5"/>
  <c r="AY370" i="5"/>
  <c r="AZ370" i="5"/>
  <c r="BA370" i="5"/>
  <c r="BB370" i="5"/>
  <c r="BC370" i="5"/>
  <c r="BD370" i="5"/>
  <c r="BE370" i="5"/>
  <c r="BM370" i="5"/>
  <c r="BN370" i="5"/>
  <c r="BO370" i="5"/>
  <c r="BP370" i="5"/>
  <c r="BQ370" i="5"/>
  <c r="BR370" i="5"/>
  <c r="BS370" i="5"/>
  <c r="AJ371" i="5"/>
  <c r="AI371" i="5"/>
  <c r="AX371" i="5"/>
  <c r="AY371" i="5"/>
  <c r="AZ371" i="5"/>
  <c r="BA371" i="5"/>
  <c r="BB371" i="5"/>
  <c r="BC371" i="5"/>
  <c r="BD371" i="5"/>
  <c r="BE371" i="5"/>
  <c r="BM371" i="5"/>
  <c r="BN371" i="5"/>
  <c r="BO371" i="5"/>
  <c r="BP371" i="5"/>
  <c r="BQ371" i="5"/>
  <c r="BR371" i="5"/>
  <c r="BS371" i="5"/>
  <c r="AJ372" i="5"/>
  <c r="AI372" i="5"/>
  <c r="AX372" i="5"/>
  <c r="AY372" i="5"/>
  <c r="AZ372" i="5"/>
  <c r="BA372" i="5"/>
  <c r="BB372" i="5"/>
  <c r="BC372" i="5"/>
  <c r="BD372" i="5"/>
  <c r="BE372" i="5"/>
  <c r="BM372" i="5"/>
  <c r="BN372" i="5"/>
  <c r="BO372" i="5"/>
  <c r="BP372" i="5"/>
  <c r="BQ372" i="5"/>
  <c r="BR372" i="5"/>
  <c r="BS372" i="5"/>
  <c r="AJ373" i="5"/>
  <c r="AI373" i="5"/>
  <c r="AX373" i="5"/>
  <c r="AY373" i="5"/>
  <c r="AZ373" i="5"/>
  <c r="BA373" i="5"/>
  <c r="BB373" i="5"/>
  <c r="BC373" i="5"/>
  <c r="BD373" i="5"/>
  <c r="BE373" i="5"/>
  <c r="BM373" i="5"/>
  <c r="BN373" i="5"/>
  <c r="BO373" i="5"/>
  <c r="BP373" i="5"/>
  <c r="BQ373" i="5"/>
  <c r="BR373" i="5"/>
  <c r="BS373" i="5"/>
  <c r="AJ374" i="5"/>
  <c r="AI374" i="5"/>
  <c r="AX374" i="5"/>
  <c r="AY374" i="5"/>
  <c r="AZ374" i="5"/>
  <c r="BA374" i="5"/>
  <c r="BB374" i="5"/>
  <c r="BC374" i="5"/>
  <c r="BD374" i="5"/>
  <c r="BE374" i="5"/>
  <c r="BM374" i="5"/>
  <c r="BN374" i="5"/>
  <c r="BO374" i="5"/>
  <c r="BP374" i="5"/>
  <c r="BQ374" i="5"/>
  <c r="BR374" i="5"/>
  <c r="BS374" i="5"/>
  <c r="AJ375" i="5"/>
  <c r="AI375" i="5"/>
  <c r="AX375" i="5"/>
  <c r="AY375" i="5"/>
  <c r="AZ375" i="5"/>
  <c r="BA375" i="5"/>
  <c r="BB375" i="5"/>
  <c r="BC375" i="5"/>
  <c r="BD375" i="5"/>
  <c r="BE375" i="5"/>
  <c r="BM375" i="5"/>
  <c r="BN375" i="5"/>
  <c r="BO375" i="5"/>
  <c r="BP375" i="5"/>
  <c r="BQ375" i="5"/>
  <c r="BR375" i="5"/>
  <c r="BS375" i="5"/>
  <c r="AJ376" i="5"/>
  <c r="AI376" i="5"/>
  <c r="AX376" i="5"/>
  <c r="AY376" i="5"/>
  <c r="AZ376" i="5"/>
  <c r="BA376" i="5"/>
  <c r="BB376" i="5"/>
  <c r="BC376" i="5"/>
  <c r="BD376" i="5"/>
  <c r="BE376" i="5"/>
  <c r="BM376" i="5"/>
  <c r="BN376" i="5"/>
  <c r="BO376" i="5"/>
  <c r="BP376" i="5"/>
  <c r="BQ376" i="5"/>
  <c r="BR376" i="5"/>
  <c r="BS376" i="5"/>
  <c r="AJ377" i="5"/>
  <c r="AI377" i="5"/>
  <c r="AX377" i="5"/>
  <c r="AY377" i="5"/>
  <c r="AZ377" i="5"/>
  <c r="BA377" i="5"/>
  <c r="BB377" i="5"/>
  <c r="BC377" i="5"/>
  <c r="BD377" i="5"/>
  <c r="BE377" i="5"/>
  <c r="BM377" i="5"/>
  <c r="BN377" i="5"/>
  <c r="BO377" i="5"/>
  <c r="BP377" i="5"/>
  <c r="BQ377" i="5"/>
  <c r="BR377" i="5"/>
  <c r="BS377" i="5"/>
  <c r="AJ378" i="5"/>
  <c r="AI378" i="5"/>
  <c r="AX378" i="5"/>
  <c r="AY378" i="5"/>
  <c r="AZ378" i="5"/>
  <c r="BA378" i="5"/>
  <c r="BB378" i="5"/>
  <c r="BC378" i="5"/>
  <c r="BD378" i="5"/>
  <c r="BE378" i="5"/>
  <c r="BM378" i="5"/>
  <c r="BN378" i="5"/>
  <c r="BO378" i="5"/>
  <c r="BP378" i="5"/>
  <c r="BQ378" i="5"/>
  <c r="BR378" i="5"/>
  <c r="BS378" i="5"/>
  <c r="AJ379" i="5"/>
  <c r="AI379" i="5"/>
  <c r="AX379" i="5"/>
  <c r="AY379" i="5"/>
  <c r="AZ379" i="5"/>
  <c r="BA379" i="5"/>
  <c r="BB379" i="5"/>
  <c r="BC379" i="5"/>
  <c r="BD379" i="5"/>
  <c r="BE379" i="5"/>
  <c r="BM379" i="5"/>
  <c r="BN379" i="5"/>
  <c r="BO379" i="5"/>
  <c r="BP379" i="5"/>
  <c r="BQ379" i="5"/>
  <c r="BR379" i="5"/>
  <c r="BS379" i="5"/>
  <c r="AJ380" i="5"/>
  <c r="AI380" i="5"/>
  <c r="AX380" i="5"/>
  <c r="AY380" i="5"/>
  <c r="AZ380" i="5"/>
  <c r="BA380" i="5"/>
  <c r="BB380" i="5"/>
  <c r="BC380" i="5"/>
  <c r="BD380" i="5"/>
  <c r="BE380" i="5"/>
  <c r="BM380" i="5"/>
  <c r="BN380" i="5"/>
  <c r="BO380" i="5"/>
  <c r="BP380" i="5"/>
  <c r="BQ380" i="5"/>
  <c r="BR380" i="5"/>
  <c r="BS380" i="5"/>
  <c r="AJ381" i="5"/>
  <c r="AI381" i="5"/>
  <c r="AX381" i="5"/>
  <c r="AY381" i="5"/>
  <c r="AZ381" i="5"/>
  <c r="BA381" i="5"/>
  <c r="BB381" i="5"/>
  <c r="BC381" i="5"/>
  <c r="BD381" i="5"/>
  <c r="BE381" i="5"/>
  <c r="BM381" i="5"/>
  <c r="BN381" i="5"/>
  <c r="BO381" i="5"/>
  <c r="BP381" i="5"/>
  <c r="BQ381" i="5"/>
  <c r="BR381" i="5"/>
  <c r="BS381" i="5"/>
  <c r="AJ382" i="5"/>
  <c r="AI382" i="5"/>
  <c r="AX382" i="5"/>
  <c r="AY382" i="5"/>
  <c r="AZ382" i="5"/>
  <c r="BA382" i="5"/>
  <c r="BB382" i="5"/>
  <c r="BC382" i="5"/>
  <c r="BD382" i="5"/>
  <c r="BE382" i="5"/>
  <c r="BM382" i="5"/>
  <c r="BN382" i="5"/>
  <c r="BO382" i="5"/>
  <c r="BP382" i="5"/>
  <c r="BQ382" i="5"/>
  <c r="BR382" i="5"/>
  <c r="BS382" i="5"/>
  <c r="AJ383" i="5"/>
  <c r="AI383" i="5"/>
  <c r="AX383" i="5"/>
  <c r="AY383" i="5"/>
  <c r="AZ383" i="5"/>
  <c r="BA383" i="5"/>
  <c r="BB383" i="5"/>
  <c r="BC383" i="5"/>
  <c r="BD383" i="5"/>
  <c r="BE383" i="5"/>
  <c r="BM383" i="5"/>
  <c r="BN383" i="5"/>
  <c r="BO383" i="5"/>
  <c r="BP383" i="5"/>
  <c r="BQ383" i="5"/>
  <c r="BR383" i="5"/>
  <c r="BS383" i="5"/>
  <c r="AX384" i="5"/>
  <c r="AY384" i="5"/>
  <c r="AZ384" i="5"/>
  <c r="BA384" i="5"/>
  <c r="BB384" i="5"/>
  <c r="BC384" i="5"/>
  <c r="BD384" i="5"/>
  <c r="BE384" i="5"/>
  <c r="BM384" i="5"/>
  <c r="BN384" i="5"/>
  <c r="BO384" i="5"/>
  <c r="BP384" i="5"/>
  <c r="BQ384" i="5"/>
  <c r="BR384" i="5"/>
  <c r="BS384" i="5"/>
  <c r="AJ385" i="5"/>
  <c r="AI385" i="5"/>
  <c r="AX385" i="5"/>
  <c r="AY385" i="5"/>
  <c r="AZ385" i="5"/>
  <c r="BA385" i="5"/>
  <c r="BB385" i="5"/>
  <c r="BC385" i="5"/>
  <c r="BD385" i="5"/>
  <c r="BE385" i="5"/>
  <c r="BM385" i="5"/>
  <c r="BN385" i="5"/>
  <c r="BO385" i="5"/>
  <c r="BP385" i="5"/>
  <c r="BQ385" i="5"/>
  <c r="BR385" i="5"/>
  <c r="BS385" i="5"/>
  <c r="AJ386" i="5"/>
  <c r="AI386" i="5"/>
  <c r="AX386" i="5"/>
  <c r="AY386" i="5"/>
  <c r="AZ386" i="5"/>
  <c r="BA386" i="5"/>
  <c r="BB386" i="5"/>
  <c r="BC386" i="5"/>
  <c r="BD386" i="5"/>
  <c r="BE386" i="5"/>
  <c r="BM386" i="5"/>
  <c r="BN386" i="5"/>
  <c r="BO386" i="5"/>
  <c r="BP386" i="5"/>
  <c r="BQ386" i="5"/>
  <c r="BR386" i="5"/>
  <c r="BS386" i="5"/>
  <c r="AJ387" i="5"/>
  <c r="AI387" i="5"/>
  <c r="AX387" i="5"/>
  <c r="AY387" i="5"/>
  <c r="AZ387" i="5"/>
  <c r="BA387" i="5"/>
  <c r="BB387" i="5"/>
  <c r="BC387" i="5"/>
  <c r="BD387" i="5"/>
  <c r="BE387" i="5"/>
  <c r="BM387" i="5"/>
  <c r="BN387" i="5"/>
  <c r="BO387" i="5"/>
  <c r="BP387" i="5"/>
  <c r="BQ387" i="5"/>
  <c r="BR387" i="5"/>
  <c r="BS387" i="5"/>
  <c r="AJ388" i="5"/>
  <c r="AI388" i="5"/>
  <c r="AX388" i="5"/>
  <c r="AY388" i="5"/>
  <c r="AZ388" i="5"/>
  <c r="BA388" i="5"/>
  <c r="BB388" i="5"/>
  <c r="BC388" i="5"/>
  <c r="BD388" i="5"/>
  <c r="BE388" i="5"/>
  <c r="BM388" i="5"/>
  <c r="BN388" i="5"/>
  <c r="BO388" i="5"/>
  <c r="BP388" i="5"/>
  <c r="BQ388" i="5"/>
  <c r="BR388" i="5"/>
  <c r="BS388" i="5"/>
  <c r="AJ389" i="5"/>
  <c r="AI389" i="5"/>
  <c r="AX389" i="5"/>
  <c r="AY389" i="5"/>
  <c r="AZ389" i="5"/>
  <c r="BA389" i="5"/>
  <c r="BB389" i="5"/>
  <c r="BC389" i="5"/>
  <c r="BD389" i="5"/>
  <c r="BE389" i="5"/>
  <c r="BM389" i="5"/>
  <c r="BN389" i="5"/>
  <c r="BO389" i="5"/>
  <c r="BP389" i="5"/>
  <c r="BQ389" i="5"/>
  <c r="BR389" i="5"/>
  <c r="BS389" i="5"/>
  <c r="AJ390" i="5"/>
  <c r="AI390" i="5"/>
  <c r="AX390" i="5"/>
  <c r="AY390" i="5"/>
  <c r="AZ390" i="5"/>
  <c r="BA390" i="5"/>
  <c r="BB390" i="5"/>
  <c r="BC390" i="5"/>
  <c r="BD390" i="5"/>
  <c r="BE390" i="5"/>
  <c r="BM390" i="5"/>
  <c r="BN390" i="5"/>
  <c r="BO390" i="5"/>
  <c r="BP390" i="5"/>
  <c r="BQ390" i="5"/>
  <c r="BR390" i="5"/>
  <c r="BS390" i="5"/>
  <c r="AJ391" i="5"/>
  <c r="AI391" i="5"/>
  <c r="AX391" i="5"/>
  <c r="AY391" i="5"/>
  <c r="AZ391" i="5"/>
  <c r="BA391" i="5"/>
  <c r="BB391" i="5"/>
  <c r="BC391" i="5"/>
  <c r="BD391" i="5"/>
  <c r="BE391" i="5"/>
  <c r="BM391" i="5"/>
  <c r="BN391" i="5"/>
  <c r="BO391" i="5"/>
  <c r="BP391" i="5"/>
  <c r="BQ391" i="5"/>
  <c r="BR391" i="5"/>
  <c r="BS391" i="5"/>
  <c r="AJ392" i="5"/>
  <c r="AI392" i="5"/>
  <c r="AX392" i="5"/>
  <c r="AY392" i="5"/>
  <c r="AZ392" i="5"/>
  <c r="BA392" i="5"/>
  <c r="BB392" i="5"/>
  <c r="BC392" i="5"/>
  <c r="BD392" i="5"/>
  <c r="BE392" i="5"/>
  <c r="BM392" i="5"/>
  <c r="BN392" i="5"/>
  <c r="BO392" i="5"/>
  <c r="BP392" i="5"/>
  <c r="BQ392" i="5"/>
  <c r="BR392" i="5"/>
  <c r="BS392" i="5"/>
  <c r="AJ393" i="5"/>
  <c r="AI393" i="5"/>
  <c r="AX393" i="5"/>
  <c r="AY393" i="5"/>
  <c r="AZ393" i="5"/>
  <c r="BA393" i="5"/>
  <c r="BB393" i="5"/>
  <c r="BC393" i="5"/>
  <c r="BD393" i="5"/>
  <c r="BE393" i="5"/>
  <c r="BM393" i="5"/>
  <c r="BN393" i="5"/>
  <c r="BO393" i="5"/>
  <c r="BP393" i="5"/>
  <c r="BQ393" i="5"/>
  <c r="BR393" i="5"/>
  <c r="BS393" i="5"/>
  <c r="AJ394" i="5"/>
  <c r="AI394" i="5"/>
  <c r="AX394" i="5"/>
  <c r="AY394" i="5"/>
  <c r="AZ394" i="5"/>
  <c r="BA394" i="5"/>
  <c r="BB394" i="5"/>
  <c r="BC394" i="5"/>
  <c r="BD394" i="5"/>
  <c r="BE394" i="5"/>
  <c r="BM394" i="5"/>
  <c r="BN394" i="5"/>
  <c r="BO394" i="5"/>
  <c r="BP394" i="5"/>
  <c r="BQ394" i="5"/>
  <c r="BR394" i="5"/>
  <c r="BS394" i="5"/>
  <c r="AJ395" i="5"/>
  <c r="AI395" i="5"/>
  <c r="AX395" i="5"/>
  <c r="AY395" i="5"/>
  <c r="AZ395" i="5"/>
  <c r="BA395" i="5"/>
  <c r="BB395" i="5"/>
  <c r="BC395" i="5"/>
  <c r="BD395" i="5"/>
  <c r="BE395" i="5"/>
  <c r="BM395" i="5"/>
  <c r="BN395" i="5"/>
  <c r="BO395" i="5"/>
  <c r="BP395" i="5"/>
  <c r="BQ395" i="5"/>
  <c r="BR395" i="5"/>
  <c r="BS395" i="5"/>
  <c r="AJ396" i="5"/>
  <c r="AI396" i="5"/>
  <c r="AX396" i="5"/>
  <c r="AY396" i="5"/>
  <c r="AZ396" i="5"/>
  <c r="BA396" i="5"/>
  <c r="BB396" i="5"/>
  <c r="BC396" i="5"/>
  <c r="BD396" i="5"/>
  <c r="BE396" i="5"/>
  <c r="BM396" i="5"/>
  <c r="BN396" i="5"/>
  <c r="BO396" i="5"/>
  <c r="BP396" i="5"/>
  <c r="BQ396" i="5"/>
  <c r="BR396" i="5"/>
  <c r="BS396" i="5"/>
  <c r="AJ397" i="5"/>
  <c r="AI397" i="5"/>
  <c r="AX397" i="5"/>
  <c r="AY397" i="5"/>
  <c r="AZ397" i="5"/>
  <c r="BA397" i="5"/>
  <c r="BB397" i="5"/>
  <c r="BC397" i="5"/>
  <c r="BD397" i="5"/>
  <c r="BE397" i="5"/>
  <c r="BM397" i="5"/>
  <c r="BN397" i="5"/>
  <c r="BO397" i="5"/>
  <c r="BP397" i="5"/>
  <c r="BQ397" i="5"/>
  <c r="BR397" i="5"/>
  <c r="BS397" i="5"/>
  <c r="AJ398" i="5"/>
  <c r="AI398" i="5"/>
  <c r="AX398" i="5"/>
  <c r="AY398" i="5"/>
  <c r="AZ398" i="5"/>
  <c r="BA398" i="5"/>
  <c r="BB398" i="5"/>
  <c r="BC398" i="5"/>
  <c r="BD398" i="5"/>
  <c r="BE398" i="5"/>
  <c r="BM398" i="5"/>
  <c r="BN398" i="5"/>
  <c r="BO398" i="5"/>
  <c r="BP398" i="5"/>
  <c r="BQ398" i="5"/>
  <c r="BR398" i="5"/>
  <c r="BS398" i="5"/>
  <c r="AJ399" i="5"/>
  <c r="AI399" i="5"/>
  <c r="AX399" i="5"/>
  <c r="AY399" i="5"/>
  <c r="AZ399" i="5"/>
  <c r="BA399" i="5"/>
  <c r="BB399" i="5"/>
  <c r="BC399" i="5"/>
  <c r="BD399" i="5"/>
  <c r="BE399" i="5"/>
  <c r="BM399" i="5"/>
  <c r="BN399" i="5"/>
  <c r="BO399" i="5"/>
  <c r="BP399" i="5"/>
  <c r="BQ399" i="5"/>
  <c r="BR399" i="5"/>
  <c r="BS399" i="5"/>
  <c r="AJ400" i="5"/>
  <c r="AI400" i="5"/>
  <c r="AX400" i="5"/>
  <c r="AY400" i="5"/>
  <c r="AZ400" i="5"/>
  <c r="BA400" i="5"/>
  <c r="BB400" i="5"/>
  <c r="BC400" i="5"/>
  <c r="BD400" i="5"/>
  <c r="BE400" i="5"/>
  <c r="BM400" i="5"/>
  <c r="BN400" i="5"/>
  <c r="BO400" i="5"/>
  <c r="BP400" i="5"/>
  <c r="BQ400" i="5"/>
  <c r="BR400" i="5"/>
  <c r="BS400" i="5"/>
  <c r="AJ401" i="5"/>
  <c r="AI401" i="5"/>
  <c r="AX401" i="5"/>
  <c r="AY401" i="5"/>
  <c r="AZ401" i="5"/>
  <c r="BA401" i="5"/>
  <c r="BB401" i="5"/>
  <c r="BC401" i="5"/>
  <c r="BD401" i="5"/>
  <c r="BE401" i="5"/>
  <c r="BM401" i="5"/>
  <c r="BN401" i="5"/>
  <c r="BO401" i="5"/>
  <c r="BP401" i="5"/>
  <c r="BQ401" i="5"/>
  <c r="BR401" i="5"/>
  <c r="BS401" i="5"/>
  <c r="AJ402" i="5"/>
  <c r="AI402" i="5"/>
  <c r="AX402" i="5"/>
  <c r="AY402" i="5"/>
  <c r="AZ402" i="5"/>
  <c r="BA402" i="5"/>
  <c r="BB402" i="5"/>
  <c r="BC402" i="5"/>
  <c r="BD402" i="5"/>
  <c r="BE402" i="5"/>
  <c r="BM402" i="5"/>
  <c r="BN402" i="5"/>
  <c r="BO402" i="5"/>
  <c r="BP402" i="5"/>
  <c r="BQ402" i="5"/>
  <c r="BR402" i="5"/>
  <c r="BS402" i="5"/>
  <c r="AJ403" i="5"/>
  <c r="AI403" i="5"/>
  <c r="AX403" i="5"/>
  <c r="AY403" i="5"/>
  <c r="AZ403" i="5"/>
  <c r="BA403" i="5"/>
  <c r="BB403" i="5"/>
  <c r="BC403" i="5"/>
  <c r="BD403" i="5"/>
  <c r="BE403" i="5"/>
  <c r="BM403" i="5"/>
  <c r="BN403" i="5"/>
  <c r="BO403" i="5"/>
  <c r="BP403" i="5"/>
  <c r="BQ403" i="5"/>
  <c r="BR403" i="5"/>
  <c r="BS403" i="5"/>
  <c r="AJ404" i="5"/>
  <c r="AI404" i="5"/>
  <c r="AX404" i="5"/>
  <c r="AY404" i="5"/>
  <c r="AZ404" i="5"/>
  <c r="BA404" i="5"/>
  <c r="BB404" i="5"/>
  <c r="BC404" i="5"/>
  <c r="BD404" i="5"/>
  <c r="BE404" i="5"/>
  <c r="BM404" i="5"/>
  <c r="BN404" i="5"/>
  <c r="BO404" i="5"/>
  <c r="BP404" i="5"/>
  <c r="BQ404" i="5"/>
  <c r="BR404" i="5"/>
  <c r="BS404" i="5"/>
  <c r="AJ405" i="5"/>
  <c r="AI405" i="5"/>
  <c r="AX405" i="5"/>
  <c r="AY405" i="5"/>
  <c r="AZ405" i="5"/>
  <c r="BA405" i="5"/>
  <c r="BB405" i="5"/>
  <c r="BC405" i="5"/>
  <c r="BD405" i="5"/>
  <c r="BE405" i="5"/>
  <c r="BM405" i="5"/>
  <c r="BN405" i="5"/>
  <c r="BO405" i="5"/>
  <c r="BP405" i="5"/>
  <c r="BQ405" i="5"/>
  <c r="BR405" i="5"/>
  <c r="BS405" i="5"/>
  <c r="AJ406" i="5"/>
  <c r="AI406" i="5"/>
  <c r="AX406" i="5"/>
  <c r="AY406" i="5"/>
  <c r="AZ406" i="5"/>
  <c r="BA406" i="5"/>
  <c r="BB406" i="5"/>
  <c r="BC406" i="5"/>
  <c r="BD406" i="5"/>
  <c r="BE406" i="5"/>
  <c r="BM406" i="5"/>
  <c r="BN406" i="5"/>
  <c r="BO406" i="5"/>
  <c r="BP406" i="5"/>
  <c r="BQ406" i="5"/>
  <c r="BR406" i="5"/>
  <c r="BS406" i="5"/>
  <c r="AJ407" i="5"/>
  <c r="AI407" i="5"/>
  <c r="AX407" i="5"/>
  <c r="AY407" i="5"/>
  <c r="AZ407" i="5"/>
  <c r="BA407" i="5"/>
  <c r="BB407" i="5"/>
  <c r="BC407" i="5"/>
  <c r="BD407" i="5"/>
  <c r="BE407" i="5"/>
  <c r="BM407" i="5"/>
  <c r="BN407" i="5"/>
  <c r="BO407" i="5"/>
  <c r="BP407" i="5"/>
  <c r="BQ407" i="5"/>
  <c r="BR407" i="5"/>
  <c r="BS407" i="5"/>
  <c r="AJ408" i="5"/>
  <c r="AI408" i="5"/>
  <c r="AX408" i="5"/>
  <c r="AY408" i="5"/>
  <c r="AZ408" i="5"/>
  <c r="BA408" i="5"/>
  <c r="BB408" i="5"/>
  <c r="BC408" i="5"/>
  <c r="BD408" i="5"/>
  <c r="BE408" i="5"/>
  <c r="BM408" i="5"/>
  <c r="BN408" i="5"/>
  <c r="BO408" i="5"/>
  <c r="BP408" i="5"/>
  <c r="BQ408" i="5"/>
  <c r="BR408" i="5"/>
  <c r="BS408" i="5"/>
  <c r="AJ409" i="5"/>
  <c r="AI409" i="5"/>
  <c r="AX409" i="5"/>
  <c r="AY409" i="5"/>
  <c r="AZ409" i="5"/>
  <c r="BA409" i="5"/>
  <c r="BB409" i="5"/>
  <c r="BC409" i="5"/>
  <c r="BD409" i="5"/>
  <c r="BE409" i="5"/>
  <c r="BM409" i="5"/>
  <c r="BN409" i="5"/>
  <c r="BO409" i="5"/>
  <c r="BP409" i="5"/>
  <c r="BQ409" i="5"/>
  <c r="BR409" i="5"/>
  <c r="BS409" i="5"/>
  <c r="AJ410" i="5"/>
  <c r="AI410" i="5"/>
  <c r="AX410" i="5"/>
  <c r="AY410" i="5"/>
  <c r="AZ410" i="5"/>
  <c r="BA410" i="5"/>
  <c r="BB410" i="5"/>
  <c r="BC410" i="5"/>
  <c r="BD410" i="5"/>
  <c r="BE410" i="5"/>
  <c r="BM410" i="5"/>
  <c r="BN410" i="5"/>
  <c r="BO410" i="5"/>
  <c r="BP410" i="5"/>
  <c r="BQ410" i="5"/>
  <c r="BR410" i="5"/>
  <c r="BS410" i="5"/>
  <c r="AJ411" i="5"/>
  <c r="AI411" i="5"/>
  <c r="AX411" i="5"/>
  <c r="AY411" i="5"/>
  <c r="AZ411" i="5"/>
  <c r="BA411" i="5"/>
  <c r="BB411" i="5"/>
  <c r="BC411" i="5"/>
  <c r="BD411" i="5"/>
  <c r="BE411" i="5"/>
  <c r="BM411" i="5"/>
  <c r="BN411" i="5"/>
  <c r="BO411" i="5"/>
  <c r="BP411" i="5"/>
  <c r="BQ411" i="5"/>
  <c r="BR411" i="5"/>
  <c r="BS411" i="5"/>
  <c r="AX412" i="5"/>
  <c r="AY412" i="5"/>
  <c r="AZ412" i="5"/>
  <c r="BA412" i="5"/>
  <c r="BB412" i="5"/>
  <c r="BC412" i="5"/>
  <c r="BD412" i="5"/>
  <c r="BE412" i="5"/>
  <c r="BM412" i="5"/>
  <c r="BN412" i="5"/>
  <c r="BO412" i="5"/>
  <c r="BP412" i="5"/>
  <c r="BQ412" i="5"/>
  <c r="BR412" i="5"/>
  <c r="BS412" i="5"/>
  <c r="AJ413" i="5"/>
  <c r="AI413" i="5"/>
  <c r="AX413" i="5"/>
  <c r="AY413" i="5"/>
  <c r="AZ413" i="5"/>
  <c r="BA413" i="5"/>
  <c r="BB413" i="5"/>
  <c r="BC413" i="5"/>
  <c r="BD413" i="5"/>
  <c r="BE413" i="5"/>
  <c r="BM413" i="5"/>
  <c r="BN413" i="5"/>
  <c r="BO413" i="5"/>
  <c r="BP413" i="5"/>
  <c r="BQ413" i="5"/>
  <c r="BR413" i="5"/>
  <c r="BS413" i="5"/>
  <c r="AJ414" i="5"/>
  <c r="AI414" i="5"/>
  <c r="AX414" i="5"/>
  <c r="AY414" i="5"/>
  <c r="AZ414" i="5"/>
  <c r="BA414" i="5"/>
  <c r="BB414" i="5"/>
  <c r="BC414" i="5"/>
  <c r="BD414" i="5"/>
  <c r="BE414" i="5"/>
  <c r="BM414" i="5"/>
  <c r="BN414" i="5"/>
  <c r="BO414" i="5"/>
  <c r="BP414" i="5"/>
  <c r="BQ414" i="5"/>
  <c r="BR414" i="5"/>
  <c r="BS414" i="5"/>
  <c r="AJ415" i="5"/>
  <c r="AI415" i="5"/>
  <c r="AX415" i="5"/>
  <c r="AY415" i="5"/>
  <c r="AZ415" i="5"/>
  <c r="BA415" i="5"/>
  <c r="BB415" i="5"/>
  <c r="BC415" i="5"/>
  <c r="BD415" i="5"/>
  <c r="BE415" i="5"/>
  <c r="BM415" i="5"/>
  <c r="BN415" i="5"/>
  <c r="BO415" i="5"/>
  <c r="BP415" i="5"/>
  <c r="BQ415" i="5"/>
  <c r="BR415" i="5"/>
  <c r="BS415" i="5"/>
  <c r="AJ416" i="5"/>
  <c r="AI416" i="5"/>
  <c r="AX416" i="5"/>
  <c r="AY416" i="5"/>
  <c r="AZ416" i="5"/>
  <c r="BA416" i="5"/>
  <c r="BB416" i="5"/>
  <c r="BC416" i="5"/>
  <c r="BD416" i="5"/>
  <c r="BE416" i="5"/>
  <c r="BM416" i="5"/>
  <c r="BN416" i="5"/>
  <c r="BO416" i="5"/>
  <c r="BP416" i="5"/>
  <c r="BQ416" i="5"/>
  <c r="BR416" i="5"/>
  <c r="BS416" i="5"/>
  <c r="AJ417" i="5"/>
  <c r="AI417" i="5"/>
  <c r="AX417" i="5"/>
  <c r="AY417" i="5"/>
  <c r="AZ417" i="5"/>
  <c r="BA417" i="5"/>
  <c r="BB417" i="5"/>
  <c r="BC417" i="5"/>
  <c r="BD417" i="5"/>
  <c r="BE417" i="5"/>
  <c r="BM417" i="5"/>
  <c r="BN417" i="5"/>
  <c r="BO417" i="5"/>
  <c r="BP417" i="5"/>
  <c r="BQ417" i="5"/>
  <c r="BR417" i="5"/>
  <c r="BS417" i="5"/>
  <c r="AJ418" i="5"/>
  <c r="AI418" i="5"/>
  <c r="AX418" i="5"/>
  <c r="AY418" i="5"/>
  <c r="AZ418" i="5"/>
  <c r="BA418" i="5"/>
  <c r="BB418" i="5"/>
  <c r="BC418" i="5"/>
  <c r="BD418" i="5"/>
  <c r="BE418" i="5"/>
  <c r="BM418" i="5"/>
  <c r="BN418" i="5"/>
  <c r="BO418" i="5"/>
  <c r="BP418" i="5"/>
  <c r="BQ418" i="5"/>
  <c r="BR418" i="5"/>
  <c r="BS418" i="5"/>
  <c r="AJ419" i="5"/>
  <c r="AI419" i="5"/>
  <c r="AX419" i="5"/>
  <c r="AY419" i="5"/>
  <c r="AZ419" i="5"/>
  <c r="BA419" i="5"/>
  <c r="BB419" i="5"/>
  <c r="BC419" i="5"/>
  <c r="BD419" i="5"/>
  <c r="BE419" i="5"/>
  <c r="BM419" i="5"/>
  <c r="BN419" i="5"/>
  <c r="BO419" i="5"/>
  <c r="BP419" i="5"/>
  <c r="BQ419" i="5"/>
  <c r="BR419" i="5"/>
  <c r="BS419" i="5"/>
  <c r="AJ420" i="5"/>
  <c r="AI420" i="5"/>
  <c r="AX420" i="5"/>
  <c r="AY420" i="5"/>
  <c r="AZ420" i="5"/>
  <c r="BA420" i="5"/>
  <c r="BB420" i="5"/>
  <c r="BC420" i="5"/>
  <c r="BD420" i="5"/>
  <c r="BE420" i="5"/>
  <c r="BM420" i="5"/>
  <c r="BN420" i="5"/>
  <c r="BO420" i="5"/>
  <c r="BP420" i="5"/>
  <c r="BQ420" i="5"/>
  <c r="BR420" i="5"/>
  <c r="BS420" i="5"/>
  <c r="AJ421" i="5"/>
  <c r="AI421" i="5"/>
  <c r="AX421" i="5"/>
  <c r="AY421" i="5"/>
  <c r="AZ421" i="5"/>
  <c r="BA421" i="5"/>
  <c r="BB421" i="5"/>
  <c r="BC421" i="5"/>
  <c r="BD421" i="5"/>
  <c r="BE421" i="5"/>
  <c r="BM421" i="5"/>
  <c r="BN421" i="5"/>
  <c r="BO421" i="5"/>
  <c r="BP421" i="5"/>
  <c r="BQ421" i="5"/>
  <c r="BR421" i="5"/>
  <c r="BS421" i="5"/>
  <c r="AJ422" i="5"/>
  <c r="AI422" i="5"/>
  <c r="AX422" i="5"/>
  <c r="AY422" i="5"/>
  <c r="AZ422" i="5"/>
  <c r="BA422" i="5"/>
  <c r="BB422" i="5"/>
  <c r="BC422" i="5"/>
  <c r="BD422" i="5"/>
  <c r="BE422" i="5"/>
  <c r="BM422" i="5"/>
  <c r="BN422" i="5"/>
  <c r="BO422" i="5"/>
  <c r="BP422" i="5"/>
  <c r="BQ422" i="5"/>
  <c r="BR422" i="5"/>
  <c r="BS422" i="5"/>
  <c r="AJ423" i="5"/>
  <c r="AI423" i="5"/>
  <c r="AX423" i="5"/>
  <c r="AY423" i="5"/>
  <c r="AZ423" i="5"/>
  <c r="BA423" i="5"/>
  <c r="BB423" i="5"/>
  <c r="BC423" i="5"/>
  <c r="BD423" i="5"/>
  <c r="BE423" i="5"/>
  <c r="BM423" i="5"/>
  <c r="BN423" i="5"/>
  <c r="BO423" i="5"/>
  <c r="BP423" i="5"/>
  <c r="BQ423" i="5"/>
  <c r="BR423" i="5"/>
  <c r="BS423" i="5"/>
  <c r="AJ424" i="5"/>
  <c r="AI424" i="5"/>
  <c r="AX424" i="5"/>
  <c r="AY424" i="5"/>
  <c r="AZ424" i="5"/>
  <c r="BA424" i="5"/>
  <c r="BB424" i="5"/>
  <c r="BC424" i="5"/>
  <c r="BD424" i="5"/>
  <c r="BE424" i="5"/>
  <c r="BM424" i="5"/>
  <c r="BN424" i="5"/>
  <c r="BO424" i="5"/>
  <c r="BP424" i="5"/>
  <c r="BQ424" i="5"/>
  <c r="BR424" i="5"/>
  <c r="BS424" i="5"/>
  <c r="AJ425" i="5"/>
  <c r="AI425" i="5"/>
  <c r="AX425" i="5"/>
  <c r="AY425" i="5"/>
  <c r="AZ425" i="5"/>
  <c r="BA425" i="5"/>
  <c r="BB425" i="5"/>
  <c r="BC425" i="5"/>
  <c r="BD425" i="5"/>
  <c r="BE425" i="5"/>
  <c r="BM425" i="5"/>
  <c r="BN425" i="5"/>
  <c r="BO425" i="5"/>
  <c r="BP425" i="5"/>
  <c r="BQ425" i="5"/>
  <c r="BR425" i="5"/>
  <c r="BS425" i="5"/>
  <c r="AJ426" i="5"/>
  <c r="AI426" i="5"/>
  <c r="AX426" i="5"/>
  <c r="AY426" i="5"/>
  <c r="AZ426" i="5"/>
  <c r="BA426" i="5"/>
  <c r="BB426" i="5"/>
  <c r="BC426" i="5"/>
  <c r="BD426" i="5"/>
  <c r="BE426" i="5"/>
  <c r="BM426" i="5"/>
  <c r="BN426" i="5"/>
  <c r="BO426" i="5"/>
  <c r="BP426" i="5"/>
  <c r="BQ426" i="5"/>
  <c r="BR426" i="5"/>
  <c r="BS426" i="5"/>
  <c r="AJ427" i="5"/>
  <c r="AI427" i="5"/>
  <c r="AX427" i="5"/>
  <c r="AY427" i="5"/>
  <c r="AZ427" i="5"/>
  <c r="BA427" i="5"/>
  <c r="BB427" i="5"/>
  <c r="BC427" i="5"/>
  <c r="BD427" i="5"/>
  <c r="BE427" i="5"/>
  <c r="BM427" i="5"/>
  <c r="BN427" i="5"/>
  <c r="BO427" i="5"/>
  <c r="BP427" i="5"/>
  <c r="BQ427" i="5"/>
  <c r="BR427" i="5"/>
  <c r="BS427" i="5"/>
  <c r="AJ428" i="5"/>
  <c r="AI428" i="5"/>
  <c r="AX428" i="5"/>
  <c r="AY428" i="5"/>
  <c r="AZ428" i="5"/>
  <c r="BA428" i="5"/>
  <c r="BB428" i="5"/>
  <c r="BC428" i="5"/>
  <c r="BD428" i="5"/>
  <c r="BE428" i="5"/>
  <c r="BM428" i="5"/>
  <c r="BN428" i="5"/>
  <c r="BO428" i="5"/>
  <c r="BP428" i="5"/>
  <c r="BQ428" i="5"/>
  <c r="BR428" i="5"/>
  <c r="BS428" i="5"/>
  <c r="AJ429" i="5"/>
  <c r="AI429" i="5"/>
  <c r="AX429" i="5"/>
  <c r="AY429" i="5"/>
  <c r="AZ429" i="5"/>
  <c r="BA429" i="5"/>
  <c r="BB429" i="5"/>
  <c r="BC429" i="5"/>
  <c r="BD429" i="5"/>
  <c r="BE429" i="5"/>
  <c r="BM429" i="5"/>
  <c r="BN429" i="5"/>
  <c r="BO429" i="5"/>
  <c r="BP429" i="5"/>
  <c r="BQ429" i="5"/>
  <c r="BR429" i="5"/>
  <c r="BS429" i="5"/>
  <c r="AJ430" i="5"/>
  <c r="AI430" i="5"/>
  <c r="AX430" i="5"/>
  <c r="AY430" i="5"/>
  <c r="AZ430" i="5"/>
  <c r="BA430" i="5"/>
  <c r="BB430" i="5"/>
  <c r="BC430" i="5"/>
  <c r="BD430" i="5"/>
  <c r="BE430" i="5"/>
  <c r="BM430" i="5"/>
  <c r="BN430" i="5"/>
  <c r="BO430" i="5"/>
  <c r="BP430" i="5"/>
  <c r="BQ430" i="5"/>
  <c r="BR430" i="5"/>
  <c r="BS430" i="5"/>
  <c r="AJ431" i="5"/>
  <c r="AI431" i="5"/>
  <c r="AX431" i="5"/>
  <c r="AY431" i="5"/>
  <c r="AZ431" i="5"/>
  <c r="BA431" i="5"/>
  <c r="BB431" i="5"/>
  <c r="BC431" i="5"/>
  <c r="BD431" i="5"/>
  <c r="BE431" i="5"/>
  <c r="BM431" i="5"/>
  <c r="BN431" i="5"/>
  <c r="BO431" i="5"/>
  <c r="BP431" i="5"/>
  <c r="BQ431" i="5"/>
  <c r="BR431" i="5"/>
  <c r="BS431" i="5"/>
  <c r="AJ432" i="5"/>
  <c r="AI432" i="5"/>
  <c r="AX432" i="5"/>
  <c r="AY432" i="5"/>
  <c r="AZ432" i="5"/>
  <c r="BA432" i="5"/>
  <c r="BB432" i="5"/>
  <c r="BC432" i="5"/>
  <c r="BD432" i="5"/>
  <c r="BE432" i="5"/>
  <c r="BM432" i="5"/>
  <c r="BN432" i="5"/>
  <c r="BO432" i="5"/>
  <c r="BP432" i="5"/>
  <c r="BQ432" i="5"/>
  <c r="BR432" i="5"/>
  <c r="BS432" i="5"/>
  <c r="AJ433" i="5"/>
  <c r="AI433" i="5"/>
  <c r="AX433" i="5"/>
  <c r="AY433" i="5"/>
  <c r="AZ433" i="5"/>
  <c r="BA433" i="5"/>
  <c r="BB433" i="5"/>
  <c r="BC433" i="5"/>
  <c r="BD433" i="5"/>
  <c r="BE433" i="5"/>
  <c r="BM433" i="5"/>
  <c r="BN433" i="5"/>
  <c r="BO433" i="5"/>
  <c r="BP433" i="5"/>
  <c r="BQ433" i="5"/>
  <c r="BR433" i="5"/>
  <c r="BS433" i="5"/>
  <c r="AJ434" i="5"/>
  <c r="AI434" i="5"/>
  <c r="AX434" i="5"/>
  <c r="AY434" i="5"/>
  <c r="AZ434" i="5"/>
  <c r="BA434" i="5"/>
  <c r="BB434" i="5"/>
  <c r="BC434" i="5"/>
  <c r="BD434" i="5"/>
  <c r="BE434" i="5"/>
  <c r="BM434" i="5"/>
  <c r="BN434" i="5"/>
  <c r="BO434" i="5"/>
  <c r="BP434" i="5"/>
  <c r="BQ434" i="5"/>
  <c r="BR434" i="5"/>
  <c r="BS434" i="5"/>
  <c r="AJ435" i="5"/>
  <c r="AI435" i="5"/>
  <c r="AX435" i="5"/>
  <c r="AY435" i="5"/>
  <c r="AZ435" i="5"/>
  <c r="BA435" i="5"/>
  <c r="BB435" i="5"/>
  <c r="BC435" i="5"/>
  <c r="BD435" i="5"/>
  <c r="BE435" i="5"/>
  <c r="BM435" i="5"/>
  <c r="BN435" i="5"/>
  <c r="BO435" i="5"/>
  <c r="BP435" i="5"/>
  <c r="BQ435" i="5"/>
  <c r="BR435" i="5"/>
  <c r="BS435" i="5"/>
  <c r="AJ436" i="5"/>
  <c r="AI436" i="5"/>
  <c r="AX436" i="5"/>
  <c r="AY436" i="5"/>
  <c r="AZ436" i="5"/>
  <c r="BA436" i="5"/>
  <c r="BB436" i="5"/>
  <c r="BC436" i="5"/>
  <c r="BD436" i="5"/>
  <c r="BE436" i="5"/>
  <c r="BM436" i="5"/>
  <c r="BN436" i="5"/>
  <c r="BO436" i="5"/>
  <c r="BP436" i="5"/>
  <c r="BQ436" i="5"/>
  <c r="BR436" i="5"/>
  <c r="BS436" i="5"/>
  <c r="AJ437" i="5"/>
  <c r="AI437" i="5"/>
  <c r="AX437" i="5"/>
  <c r="AY437" i="5"/>
  <c r="AZ437" i="5"/>
  <c r="BA437" i="5"/>
  <c r="BB437" i="5"/>
  <c r="BC437" i="5"/>
  <c r="BD437" i="5"/>
  <c r="BE437" i="5"/>
  <c r="BM437" i="5"/>
  <c r="BN437" i="5"/>
  <c r="BO437" i="5"/>
  <c r="BP437" i="5"/>
  <c r="BQ437" i="5"/>
  <c r="BR437" i="5"/>
  <c r="BS437" i="5"/>
  <c r="AJ438" i="5"/>
  <c r="AI438" i="5"/>
  <c r="AX438" i="5"/>
  <c r="AY438" i="5"/>
  <c r="AZ438" i="5"/>
  <c r="BA438" i="5"/>
  <c r="BB438" i="5"/>
  <c r="BC438" i="5"/>
  <c r="BD438" i="5"/>
  <c r="BE438" i="5"/>
  <c r="BM438" i="5"/>
  <c r="BN438" i="5"/>
  <c r="BO438" i="5"/>
  <c r="BP438" i="5"/>
  <c r="BQ438" i="5"/>
  <c r="BR438" i="5"/>
  <c r="BS438" i="5"/>
  <c r="AJ439" i="5"/>
  <c r="AI439" i="5"/>
  <c r="AX439" i="5"/>
  <c r="AY439" i="5"/>
  <c r="AZ439" i="5"/>
  <c r="BA439" i="5"/>
  <c r="BB439" i="5"/>
  <c r="BC439" i="5"/>
  <c r="BD439" i="5"/>
  <c r="BE439" i="5"/>
  <c r="BM439" i="5"/>
  <c r="BN439" i="5"/>
  <c r="BO439" i="5"/>
  <c r="BP439" i="5"/>
  <c r="BQ439" i="5"/>
  <c r="BR439" i="5"/>
  <c r="BS439" i="5"/>
  <c r="AJ440" i="5"/>
  <c r="AI440" i="5"/>
  <c r="AX440" i="5"/>
  <c r="AY440" i="5"/>
  <c r="AZ440" i="5"/>
  <c r="BA440" i="5"/>
  <c r="BB440" i="5"/>
  <c r="BC440" i="5"/>
  <c r="BD440" i="5"/>
  <c r="BE440" i="5"/>
  <c r="BM440" i="5"/>
  <c r="BN440" i="5"/>
  <c r="BO440" i="5"/>
  <c r="BP440" i="5"/>
  <c r="BQ440" i="5"/>
  <c r="BR440" i="5"/>
  <c r="BS440" i="5"/>
  <c r="AJ441" i="5"/>
  <c r="AI441" i="5"/>
  <c r="AX441" i="5"/>
  <c r="AY441" i="5"/>
  <c r="AZ441" i="5"/>
  <c r="BA441" i="5"/>
  <c r="BB441" i="5"/>
  <c r="BC441" i="5"/>
  <c r="BD441" i="5"/>
  <c r="BE441" i="5"/>
  <c r="BM441" i="5"/>
  <c r="BN441" i="5"/>
  <c r="BO441" i="5"/>
  <c r="BP441" i="5"/>
  <c r="BQ441" i="5"/>
  <c r="BR441" i="5"/>
  <c r="BS441" i="5"/>
  <c r="AX442" i="5"/>
  <c r="AY442" i="5"/>
  <c r="AZ442" i="5"/>
  <c r="BA442" i="5"/>
  <c r="BB442" i="5"/>
  <c r="BC442" i="5"/>
  <c r="BD442" i="5"/>
  <c r="BE442" i="5"/>
  <c r="BM442" i="5"/>
  <c r="BN442" i="5"/>
  <c r="BO442" i="5"/>
  <c r="BP442" i="5"/>
  <c r="BQ442" i="5"/>
  <c r="BR442" i="5"/>
  <c r="BS442" i="5"/>
  <c r="AJ443" i="5"/>
  <c r="AI443" i="5"/>
  <c r="AX443" i="5"/>
  <c r="AY443" i="5"/>
  <c r="AZ443" i="5"/>
  <c r="BA443" i="5"/>
  <c r="BB443" i="5"/>
  <c r="BC443" i="5"/>
  <c r="BD443" i="5"/>
  <c r="BE443" i="5"/>
  <c r="BM443" i="5"/>
  <c r="BN443" i="5"/>
  <c r="BO443" i="5"/>
  <c r="BP443" i="5"/>
  <c r="BQ443" i="5"/>
  <c r="BR443" i="5"/>
  <c r="BS443" i="5"/>
  <c r="AJ444" i="5"/>
  <c r="AI444" i="5"/>
  <c r="AX444" i="5"/>
  <c r="AY444" i="5"/>
  <c r="AZ444" i="5"/>
  <c r="BA444" i="5"/>
  <c r="BB444" i="5"/>
  <c r="BC444" i="5"/>
  <c r="BD444" i="5"/>
  <c r="BE444" i="5"/>
  <c r="BM444" i="5"/>
  <c r="BN444" i="5"/>
  <c r="BO444" i="5"/>
  <c r="BP444" i="5"/>
  <c r="BQ444" i="5"/>
  <c r="BR444" i="5"/>
  <c r="BS444" i="5"/>
  <c r="AJ445" i="5"/>
  <c r="AI445" i="5"/>
  <c r="AX445" i="5"/>
  <c r="AY445" i="5"/>
  <c r="AZ445" i="5"/>
  <c r="BA445" i="5"/>
  <c r="BB445" i="5"/>
  <c r="BC445" i="5"/>
  <c r="BD445" i="5"/>
  <c r="BE445" i="5"/>
  <c r="BM445" i="5"/>
  <c r="BN445" i="5"/>
  <c r="BO445" i="5"/>
  <c r="BP445" i="5"/>
  <c r="BQ445" i="5"/>
  <c r="BR445" i="5"/>
  <c r="BS445" i="5"/>
  <c r="AJ446" i="5"/>
  <c r="AI446" i="5"/>
  <c r="AX446" i="5"/>
  <c r="AY446" i="5"/>
  <c r="AZ446" i="5"/>
  <c r="BA446" i="5"/>
  <c r="BB446" i="5"/>
  <c r="BC446" i="5"/>
  <c r="BD446" i="5"/>
  <c r="BE446" i="5"/>
  <c r="BM446" i="5"/>
  <c r="BN446" i="5"/>
  <c r="BO446" i="5"/>
  <c r="BP446" i="5"/>
  <c r="BQ446" i="5"/>
  <c r="BR446" i="5"/>
  <c r="BS446" i="5"/>
  <c r="AJ447" i="5"/>
  <c r="AI447" i="5"/>
  <c r="AX447" i="5"/>
  <c r="AY447" i="5"/>
  <c r="AZ447" i="5"/>
  <c r="BA447" i="5"/>
  <c r="BB447" i="5"/>
  <c r="BC447" i="5"/>
  <c r="BD447" i="5"/>
  <c r="BE447" i="5"/>
  <c r="BM447" i="5"/>
  <c r="BN447" i="5"/>
  <c r="BO447" i="5"/>
  <c r="BP447" i="5"/>
  <c r="BQ447" i="5"/>
  <c r="BR447" i="5"/>
  <c r="BS447" i="5"/>
  <c r="AJ448" i="5"/>
  <c r="AI448" i="5"/>
  <c r="AX448" i="5"/>
  <c r="AY448" i="5"/>
  <c r="AZ448" i="5"/>
  <c r="BA448" i="5"/>
  <c r="BB448" i="5"/>
  <c r="BC448" i="5"/>
  <c r="BD448" i="5"/>
  <c r="BE448" i="5"/>
  <c r="BM448" i="5"/>
  <c r="BN448" i="5"/>
  <c r="BO448" i="5"/>
  <c r="BP448" i="5"/>
  <c r="BQ448" i="5"/>
  <c r="BR448" i="5"/>
  <c r="BS448" i="5"/>
  <c r="AJ449" i="5"/>
  <c r="AI449" i="5"/>
  <c r="AX449" i="5"/>
  <c r="AY449" i="5"/>
  <c r="AZ449" i="5"/>
  <c r="BA449" i="5"/>
  <c r="BB449" i="5"/>
  <c r="BC449" i="5"/>
  <c r="BD449" i="5"/>
  <c r="BE449" i="5"/>
  <c r="BM449" i="5"/>
  <c r="BN449" i="5"/>
  <c r="BO449" i="5"/>
  <c r="BP449" i="5"/>
  <c r="BQ449" i="5"/>
  <c r="BR449" i="5"/>
  <c r="BS449" i="5"/>
  <c r="AJ450" i="5"/>
  <c r="AI450" i="5"/>
  <c r="AX450" i="5"/>
  <c r="AY450" i="5"/>
  <c r="AZ450" i="5"/>
  <c r="BA450" i="5"/>
  <c r="BB450" i="5"/>
  <c r="BC450" i="5"/>
  <c r="BD450" i="5"/>
  <c r="BE450" i="5"/>
  <c r="BM450" i="5"/>
  <c r="BN450" i="5"/>
  <c r="BO450" i="5"/>
  <c r="BP450" i="5"/>
  <c r="BQ450" i="5"/>
  <c r="BR450" i="5"/>
  <c r="BS450" i="5"/>
  <c r="AJ451" i="5"/>
  <c r="AI451" i="5"/>
  <c r="AX451" i="5"/>
  <c r="AY451" i="5"/>
  <c r="AZ451" i="5"/>
  <c r="BA451" i="5"/>
  <c r="BB451" i="5"/>
  <c r="BC451" i="5"/>
  <c r="BD451" i="5"/>
  <c r="BE451" i="5"/>
  <c r="BM451" i="5"/>
  <c r="BN451" i="5"/>
  <c r="BO451" i="5"/>
  <c r="BP451" i="5"/>
  <c r="BQ451" i="5"/>
  <c r="BR451" i="5"/>
  <c r="BS451" i="5"/>
  <c r="AJ452" i="5"/>
  <c r="AI452" i="5"/>
  <c r="AX452" i="5"/>
  <c r="AY452" i="5"/>
  <c r="AZ452" i="5"/>
  <c r="BA452" i="5"/>
  <c r="BB452" i="5"/>
  <c r="BC452" i="5"/>
  <c r="BD452" i="5"/>
  <c r="BE452" i="5"/>
  <c r="BM452" i="5"/>
  <c r="BN452" i="5"/>
  <c r="BO452" i="5"/>
  <c r="BP452" i="5"/>
  <c r="BQ452" i="5"/>
  <c r="BR452" i="5"/>
  <c r="BS452" i="5"/>
  <c r="AJ453" i="5"/>
  <c r="AI453" i="5"/>
  <c r="AX453" i="5"/>
  <c r="AY453" i="5"/>
  <c r="AZ453" i="5"/>
  <c r="BA453" i="5"/>
  <c r="BB453" i="5"/>
  <c r="BC453" i="5"/>
  <c r="BD453" i="5"/>
  <c r="BE453" i="5"/>
  <c r="BM453" i="5"/>
  <c r="BN453" i="5"/>
  <c r="BO453" i="5"/>
  <c r="BP453" i="5"/>
  <c r="BQ453" i="5"/>
  <c r="BR453" i="5"/>
  <c r="BS453" i="5"/>
  <c r="AJ454" i="5"/>
  <c r="AI454" i="5"/>
  <c r="AX454" i="5"/>
  <c r="AY454" i="5"/>
  <c r="AZ454" i="5"/>
  <c r="BA454" i="5"/>
  <c r="BB454" i="5"/>
  <c r="BC454" i="5"/>
  <c r="BD454" i="5"/>
  <c r="BE454" i="5"/>
  <c r="BM454" i="5"/>
  <c r="BN454" i="5"/>
  <c r="BO454" i="5"/>
  <c r="BP454" i="5"/>
  <c r="BQ454" i="5"/>
  <c r="BR454" i="5"/>
  <c r="BS454" i="5"/>
  <c r="AJ455" i="5"/>
  <c r="AI455" i="5"/>
  <c r="AX455" i="5"/>
  <c r="AY455" i="5"/>
  <c r="AZ455" i="5"/>
  <c r="BA455" i="5"/>
  <c r="BB455" i="5"/>
  <c r="BC455" i="5"/>
  <c r="BD455" i="5"/>
  <c r="BE455" i="5"/>
  <c r="BM455" i="5"/>
  <c r="BN455" i="5"/>
  <c r="BO455" i="5"/>
  <c r="BP455" i="5"/>
  <c r="BQ455" i="5"/>
  <c r="BR455" i="5"/>
  <c r="BS455" i="5"/>
  <c r="AJ456" i="5"/>
  <c r="AI456" i="5"/>
  <c r="AX456" i="5"/>
  <c r="AY456" i="5"/>
  <c r="AZ456" i="5"/>
  <c r="BA456" i="5"/>
  <c r="BB456" i="5"/>
  <c r="BC456" i="5"/>
  <c r="BD456" i="5"/>
  <c r="BE456" i="5"/>
  <c r="BM456" i="5"/>
  <c r="BN456" i="5"/>
  <c r="BO456" i="5"/>
  <c r="BP456" i="5"/>
  <c r="BQ456" i="5"/>
  <c r="BR456" i="5"/>
  <c r="BS456" i="5"/>
  <c r="AJ457" i="5"/>
  <c r="AI457" i="5"/>
  <c r="AX457" i="5"/>
  <c r="AY457" i="5"/>
  <c r="AZ457" i="5"/>
  <c r="BA457" i="5"/>
  <c r="BB457" i="5"/>
  <c r="BC457" i="5"/>
  <c r="BD457" i="5"/>
  <c r="BE457" i="5"/>
  <c r="BM457" i="5"/>
  <c r="BN457" i="5"/>
  <c r="BO457" i="5"/>
  <c r="BP457" i="5"/>
  <c r="BQ457" i="5"/>
  <c r="BR457" i="5"/>
  <c r="BS457" i="5"/>
  <c r="AJ458" i="5"/>
  <c r="AI458" i="5"/>
  <c r="AX458" i="5"/>
  <c r="AY458" i="5"/>
  <c r="AZ458" i="5"/>
  <c r="BA458" i="5"/>
  <c r="BB458" i="5"/>
  <c r="BC458" i="5"/>
  <c r="BD458" i="5"/>
  <c r="BE458" i="5"/>
  <c r="BM458" i="5"/>
  <c r="BN458" i="5"/>
  <c r="BO458" i="5"/>
  <c r="BP458" i="5"/>
  <c r="BQ458" i="5"/>
  <c r="BR458" i="5"/>
  <c r="BS458" i="5"/>
  <c r="AJ459" i="5"/>
  <c r="AI459" i="5"/>
  <c r="AX459" i="5"/>
  <c r="AY459" i="5"/>
  <c r="AZ459" i="5"/>
  <c r="BA459" i="5"/>
  <c r="BB459" i="5"/>
  <c r="BC459" i="5"/>
  <c r="BD459" i="5"/>
  <c r="BE459" i="5"/>
  <c r="BM459" i="5"/>
  <c r="BN459" i="5"/>
  <c r="BO459" i="5"/>
  <c r="BP459" i="5"/>
  <c r="BQ459" i="5"/>
  <c r="BR459" i="5"/>
  <c r="BS459" i="5"/>
  <c r="AJ460" i="5"/>
  <c r="AI460" i="5"/>
  <c r="AX460" i="5"/>
  <c r="AY460" i="5"/>
  <c r="AZ460" i="5"/>
  <c r="BA460" i="5"/>
  <c r="BB460" i="5"/>
  <c r="BC460" i="5"/>
  <c r="BD460" i="5"/>
  <c r="BE460" i="5"/>
  <c r="BM460" i="5"/>
  <c r="BN460" i="5"/>
  <c r="BO460" i="5"/>
  <c r="BP460" i="5"/>
  <c r="BQ460" i="5"/>
  <c r="BR460" i="5"/>
  <c r="BS460" i="5"/>
  <c r="AJ461" i="5"/>
  <c r="AI461" i="5"/>
  <c r="AX461" i="5"/>
  <c r="AY461" i="5"/>
  <c r="AZ461" i="5"/>
  <c r="BA461" i="5"/>
  <c r="BB461" i="5"/>
  <c r="BC461" i="5"/>
  <c r="BD461" i="5"/>
  <c r="BE461" i="5"/>
  <c r="BM461" i="5"/>
  <c r="BN461" i="5"/>
  <c r="BO461" i="5"/>
  <c r="BP461" i="5"/>
  <c r="BQ461" i="5"/>
  <c r="BR461" i="5"/>
  <c r="BS461" i="5"/>
  <c r="AJ462" i="5"/>
  <c r="AI462" i="5"/>
  <c r="AX462" i="5"/>
  <c r="AY462" i="5"/>
  <c r="AZ462" i="5"/>
  <c r="BA462" i="5"/>
  <c r="BB462" i="5"/>
  <c r="BC462" i="5"/>
  <c r="BD462" i="5"/>
  <c r="BE462" i="5"/>
  <c r="BM462" i="5"/>
  <c r="BN462" i="5"/>
  <c r="BO462" i="5"/>
  <c r="BP462" i="5"/>
  <c r="BQ462" i="5"/>
  <c r="BR462" i="5"/>
  <c r="BS462" i="5"/>
  <c r="AJ463" i="5"/>
  <c r="AI463" i="5"/>
  <c r="AX463" i="5"/>
  <c r="AY463" i="5"/>
  <c r="AZ463" i="5"/>
  <c r="BA463" i="5"/>
  <c r="BB463" i="5"/>
  <c r="BC463" i="5"/>
  <c r="BD463" i="5"/>
  <c r="BE463" i="5"/>
  <c r="BM463" i="5"/>
  <c r="BN463" i="5"/>
  <c r="BO463" i="5"/>
  <c r="BP463" i="5"/>
  <c r="BQ463" i="5"/>
  <c r="BR463" i="5"/>
  <c r="BS463" i="5"/>
  <c r="AJ464" i="5"/>
  <c r="AI464" i="5"/>
  <c r="AX464" i="5"/>
  <c r="AY464" i="5"/>
  <c r="AZ464" i="5"/>
  <c r="BA464" i="5"/>
  <c r="BB464" i="5"/>
  <c r="BC464" i="5"/>
  <c r="BD464" i="5"/>
  <c r="BE464" i="5"/>
  <c r="BM464" i="5"/>
  <c r="BN464" i="5"/>
  <c r="BO464" i="5"/>
  <c r="BP464" i="5"/>
  <c r="BQ464" i="5"/>
  <c r="BR464" i="5"/>
  <c r="BS464" i="5"/>
  <c r="AH470" i="5"/>
  <c r="AI470" i="5"/>
  <c r="BH470" i="5"/>
  <c r="BH471" i="5"/>
  <c r="AH472" i="5"/>
  <c r="AI472" i="5"/>
  <c r="BH472" i="5"/>
  <c r="AH473" i="5"/>
  <c r="AI473" i="5"/>
  <c r="BH473" i="5"/>
  <c r="AH474" i="5"/>
  <c r="AI474" i="5"/>
  <c r="BH474" i="5"/>
  <c r="AH475" i="5"/>
  <c r="AI475" i="5"/>
  <c r="BH475" i="5"/>
  <c r="AH476" i="5"/>
  <c r="AI476" i="5"/>
  <c r="BH476" i="5"/>
  <c r="AH477" i="5"/>
  <c r="AI477" i="5"/>
  <c r="BH477" i="5"/>
  <c r="BM479" i="5"/>
  <c r="BN479" i="5"/>
  <c r="AI480" i="5"/>
  <c r="BH480" i="5"/>
  <c r="BN480" i="5"/>
  <c r="BP480" i="5"/>
  <c r="BQ480" i="5"/>
  <c r="BR480" i="5"/>
  <c r="BS480" i="5"/>
  <c r="AJ481" i="5"/>
  <c r="AI481" i="5"/>
  <c r="BH481" i="5"/>
  <c r="BN481" i="5"/>
  <c r="BP481" i="5"/>
  <c r="BQ481" i="5"/>
  <c r="BR481" i="5"/>
  <c r="BS481" i="5"/>
  <c r="AJ482" i="5"/>
  <c r="AI482" i="5"/>
  <c r="BH482" i="5"/>
  <c r="BN482" i="5"/>
  <c r="BP482" i="5"/>
  <c r="BQ482" i="5"/>
  <c r="BR482" i="5"/>
  <c r="BS482" i="5"/>
  <c r="AJ483" i="5"/>
  <c r="AI483" i="5"/>
  <c r="BH483" i="5"/>
  <c r="BN483" i="5"/>
  <c r="BP483" i="5"/>
  <c r="BQ483" i="5"/>
  <c r="BR483" i="5"/>
  <c r="BS483" i="5"/>
  <c r="AJ484" i="5"/>
  <c r="AI484" i="5"/>
  <c r="BH484" i="5"/>
  <c r="BN484" i="5"/>
  <c r="BP484" i="5"/>
  <c r="BQ484" i="5"/>
  <c r="BR484" i="5"/>
  <c r="BS484" i="5"/>
  <c r="AJ485" i="5"/>
  <c r="AI485" i="5"/>
  <c r="BH485" i="5"/>
  <c r="BN485" i="5"/>
  <c r="BP485" i="5"/>
  <c r="BQ485" i="5"/>
  <c r="BR485" i="5"/>
  <c r="BS485" i="5"/>
  <c r="AJ486" i="5"/>
  <c r="AI486" i="5"/>
  <c r="BH486" i="5"/>
  <c r="BN486" i="5"/>
  <c r="BP486" i="5"/>
  <c r="BQ486" i="5"/>
  <c r="BR486" i="5"/>
  <c r="BS486" i="5"/>
  <c r="AJ487" i="5"/>
  <c r="AI487" i="5"/>
  <c r="BH487" i="5"/>
  <c r="BN487" i="5"/>
  <c r="BP487" i="5"/>
  <c r="BQ487" i="5"/>
  <c r="BR487" i="5"/>
  <c r="BS487" i="5"/>
  <c r="DC963" i="5"/>
  <c r="DB963" i="5"/>
  <c r="BH962" i="5"/>
  <c r="DC962" i="5"/>
  <c r="DB962" i="5"/>
  <c r="BH961" i="5"/>
  <c r="DC961" i="5"/>
  <c r="DB961" i="5"/>
  <c r="BH960" i="5"/>
  <c r="DC960" i="5"/>
  <c r="DB960" i="5"/>
  <c r="BH959" i="5"/>
  <c r="DC959" i="5"/>
  <c r="DB959" i="5"/>
  <c r="BH958" i="5"/>
  <c r="DC958" i="5"/>
  <c r="DB958" i="5"/>
  <c r="BH957" i="5"/>
  <c r="DC957" i="5"/>
  <c r="DB957" i="5"/>
  <c r="BH956" i="5"/>
  <c r="DC956" i="5"/>
  <c r="DB956" i="5"/>
  <c r="BH955" i="5"/>
  <c r="DC955" i="5"/>
  <c r="DB955" i="5"/>
  <c r="BH954" i="5"/>
  <c r="DC954" i="5"/>
  <c r="DB954" i="5"/>
  <c r="BH953" i="5"/>
  <c r="DC953" i="5"/>
  <c r="DB953" i="5"/>
  <c r="BH952" i="5"/>
  <c r="DC952" i="5"/>
  <c r="DB952" i="5"/>
  <c r="BH951" i="5"/>
  <c r="DC951" i="5"/>
  <c r="DB951" i="5"/>
  <c r="BH950" i="5"/>
  <c r="DC950" i="5"/>
  <c r="DB950" i="5"/>
  <c r="BH949" i="5"/>
  <c r="DC949" i="5"/>
  <c r="DB949" i="5"/>
  <c r="BH948" i="5"/>
  <c r="DC948" i="5"/>
  <c r="DB948" i="5"/>
  <c r="BH947" i="5"/>
  <c r="DC947" i="5"/>
  <c r="DB947" i="5"/>
  <c r="BH946" i="5"/>
  <c r="DC946" i="5"/>
  <c r="DB946" i="5"/>
  <c r="BH945" i="5"/>
  <c r="DC945" i="5"/>
  <c r="DB945" i="5"/>
  <c r="BH944" i="5"/>
  <c r="DC944" i="5"/>
  <c r="DB944" i="5"/>
  <c r="BH943" i="5"/>
  <c r="DC943" i="5"/>
  <c r="DB943" i="5"/>
  <c r="BH942" i="5"/>
  <c r="DC942" i="5"/>
  <c r="DB942" i="5"/>
  <c r="BH941" i="5"/>
  <c r="DC941" i="5"/>
  <c r="DB941" i="5"/>
  <c r="BH940" i="5"/>
  <c r="DC940" i="5"/>
  <c r="DB940" i="5"/>
  <c r="BH939" i="5"/>
  <c r="DC939" i="5"/>
  <c r="DB939" i="5"/>
  <c r="BH938" i="5"/>
  <c r="DC938" i="5"/>
  <c r="DB938" i="5"/>
  <c r="BH937" i="5"/>
  <c r="DC937" i="5"/>
  <c r="DB937" i="5"/>
  <c r="BH936" i="5"/>
  <c r="DC936" i="5"/>
  <c r="DB936" i="5"/>
  <c r="BH935" i="5"/>
  <c r="DC935" i="5"/>
  <c r="DB935" i="5"/>
  <c r="BH934" i="5"/>
  <c r="DC934" i="5"/>
  <c r="DB934" i="5"/>
  <c r="BH933" i="5"/>
  <c r="DC933" i="5"/>
  <c r="DB933" i="5"/>
  <c r="BH932" i="5"/>
  <c r="DC932" i="5"/>
  <c r="DB932" i="5"/>
  <c r="BH931" i="5"/>
  <c r="DC931" i="5"/>
  <c r="DB931" i="5"/>
  <c r="BH930" i="5"/>
  <c r="DC930" i="5"/>
  <c r="DB930" i="5"/>
  <c r="BH929" i="5"/>
  <c r="DC929" i="5"/>
  <c r="DB929" i="5"/>
  <c r="BH928" i="5"/>
  <c r="DC928" i="5"/>
  <c r="DB928" i="5"/>
  <c r="BH927" i="5"/>
  <c r="DC927" i="5"/>
  <c r="DB927" i="5"/>
  <c r="BH926" i="5"/>
  <c r="DC926" i="5"/>
  <c r="DB926" i="5"/>
  <c r="BH925" i="5"/>
  <c r="DC925" i="5"/>
  <c r="DB925" i="5"/>
  <c r="BH924" i="5"/>
  <c r="DC924" i="5"/>
  <c r="DB924" i="5"/>
  <c r="BH923" i="5"/>
  <c r="DC923" i="5"/>
  <c r="DB923" i="5"/>
  <c r="BH922" i="5"/>
  <c r="DC922" i="5"/>
  <c r="DB922" i="5"/>
  <c r="BH921" i="5"/>
  <c r="DC921" i="5"/>
  <c r="DB921" i="5"/>
  <c r="BH920" i="5"/>
  <c r="DC920" i="5"/>
  <c r="DB920" i="5"/>
  <c r="BH919" i="5"/>
  <c r="DC919" i="5"/>
  <c r="DB919" i="5"/>
  <c r="BH918" i="5"/>
  <c r="DC918" i="5"/>
  <c r="DB918" i="5"/>
  <c r="BH917" i="5"/>
  <c r="DC917" i="5"/>
  <c r="DB917" i="5"/>
  <c r="BH916" i="5"/>
  <c r="DC916" i="5"/>
  <c r="DB916" i="5"/>
  <c r="BH915" i="5"/>
  <c r="DC915" i="5"/>
  <c r="DB915" i="5"/>
  <c r="BH914" i="5"/>
  <c r="DC914" i="5"/>
  <c r="DB914" i="5"/>
  <c r="BH913" i="5"/>
  <c r="DC913" i="5"/>
  <c r="DB913" i="5"/>
  <c r="BH912" i="5"/>
  <c r="DC912" i="5"/>
  <c r="DB912" i="5"/>
  <c r="BH911" i="5"/>
  <c r="DC911" i="5"/>
  <c r="DB911" i="5"/>
  <c r="BH910" i="5"/>
  <c r="DC910" i="5"/>
  <c r="DB910" i="5"/>
  <c r="BH909" i="5"/>
  <c r="DC909" i="5"/>
  <c r="DB909" i="5"/>
  <c r="BH908" i="5"/>
  <c r="DC908" i="5"/>
  <c r="DB908" i="5"/>
  <c r="BH907" i="5"/>
  <c r="DC907" i="5"/>
  <c r="DB907" i="5"/>
  <c r="BH906" i="5"/>
  <c r="DC906" i="5"/>
  <c r="DB906" i="5"/>
  <c r="BH905" i="5"/>
  <c r="DC905" i="5"/>
  <c r="DB905" i="5"/>
  <c r="BH904" i="5"/>
  <c r="DC904" i="5"/>
  <c r="DB904" i="5"/>
  <c r="BH903" i="5"/>
  <c r="DC903" i="5"/>
  <c r="DB903" i="5"/>
  <c r="BH902" i="5"/>
  <c r="DC902" i="5"/>
  <c r="DB902" i="5"/>
  <c r="BH901" i="5"/>
  <c r="DC901" i="5"/>
  <c r="DB901" i="5"/>
  <c r="BH900" i="5"/>
  <c r="DC900" i="5"/>
  <c r="DB900" i="5"/>
  <c r="BH899" i="5"/>
  <c r="DC899" i="5"/>
  <c r="DB899" i="5"/>
  <c r="BH898" i="5"/>
  <c r="DC898" i="5"/>
  <c r="DB898" i="5"/>
  <c r="BH897" i="5"/>
  <c r="DC897" i="5"/>
  <c r="DB897" i="5"/>
  <c r="BH896" i="5"/>
  <c r="DC896" i="5"/>
  <c r="DB896" i="5"/>
  <c r="BH895" i="5"/>
  <c r="DC895" i="5"/>
  <c r="DB895" i="5"/>
  <c r="BH894" i="5"/>
  <c r="DC894" i="5"/>
  <c r="DB894" i="5"/>
  <c r="BH893" i="5"/>
  <c r="DC893" i="5"/>
  <c r="DB893" i="5"/>
  <c r="BH892" i="5"/>
  <c r="DC892" i="5"/>
  <c r="DB892" i="5"/>
  <c r="BH891" i="5"/>
  <c r="DC891" i="5"/>
  <c r="DB891" i="5"/>
  <c r="BH890" i="5"/>
  <c r="DC890" i="5"/>
  <c r="DB890" i="5"/>
  <c r="BH889" i="5"/>
  <c r="DC889" i="5"/>
  <c r="DB889" i="5"/>
  <c r="BH888" i="5"/>
  <c r="DC888" i="5"/>
  <c r="DB888" i="5"/>
  <c r="BH887" i="5"/>
  <c r="DC887" i="5"/>
  <c r="DB887" i="5"/>
  <c r="BH886" i="5"/>
  <c r="DC886" i="5"/>
  <c r="DB886" i="5"/>
  <c r="BH885" i="5"/>
  <c r="DC885" i="5"/>
  <c r="DB885" i="5"/>
  <c r="BH884" i="5"/>
  <c r="DC884" i="5"/>
  <c r="DB884" i="5"/>
  <c r="BH883" i="5"/>
  <c r="DC883" i="5"/>
  <c r="DB883" i="5"/>
  <c r="BH882" i="5"/>
  <c r="DC882" i="5"/>
  <c r="DB882" i="5"/>
  <c r="BH881" i="5"/>
  <c r="DC881" i="5"/>
  <c r="DB881" i="5"/>
  <c r="BH880" i="5"/>
  <c r="DC880" i="5"/>
  <c r="DB880" i="5"/>
  <c r="BH879" i="5"/>
  <c r="DC879" i="5"/>
  <c r="DB879" i="5"/>
  <c r="BH878" i="5"/>
  <c r="DC878" i="5"/>
  <c r="DB878" i="5"/>
  <c r="BH877" i="5"/>
  <c r="DC877" i="5"/>
  <c r="DB877" i="5"/>
  <c r="BH876" i="5"/>
  <c r="DC876" i="5"/>
  <c r="DB876" i="5"/>
  <c r="BH875" i="5"/>
  <c r="DC875" i="5"/>
  <c r="DB875" i="5"/>
  <c r="BH874" i="5"/>
  <c r="DC874" i="5"/>
  <c r="DB874" i="5"/>
  <c r="BH873" i="5"/>
  <c r="DC873" i="5"/>
  <c r="DB873" i="5"/>
  <c r="BH872" i="5"/>
  <c r="DC872" i="5"/>
  <c r="DB872" i="5"/>
  <c r="BH871" i="5"/>
  <c r="DC871" i="5"/>
  <c r="DB871" i="5"/>
  <c r="BH870" i="5"/>
  <c r="DC870" i="5"/>
  <c r="DB870" i="5"/>
  <c r="BH869" i="5"/>
  <c r="DC869" i="5"/>
  <c r="DB869" i="5"/>
  <c r="BH868" i="5"/>
  <c r="DC868" i="5"/>
  <c r="DB868" i="5"/>
  <c r="BH867" i="5"/>
  <c r="DC867" i="5"/>
  <c r="DB867" i="5"/>
  <c r="BH866" i="5"/>
  <c r="DC866" i="5"/>
  <c r="DB866" i="5"/>
  <c r="BH865" i="5"/>
  <c r="DC865" i="5"/>
  <c r="DB865" i="5"/>
  <c r="BH864" i="5"/>
  <c r="DC864" i="5"/>
  <c r="DB864" i="5"/>
  <c r="BH863" i="5"/>
  <c r="DC863" i="5"/>
  <c r="DB863" i="5"/>
  <c r="BH862" i="5"/>
  <c r="DC862" i="5"/>
  <c r="DB862" i="5"/>
  <c r="BH861" i="5"/>
  <c r="DC861" i="5"/>
  <c r="DB861" i="5"/>
  <c r="BH860" i="5"/>
  <c r="DC860" i="5"/>
  <c r="DB860" i="5"/>
  <c r="BH859" i="5"/>
  <c r="DC859" i="5"/>
  <c r="DB859" i="5"/>
  <c r="BH858" i="5"/>
  <c r="DC858" i="5"/>
  <c r="DB858" i="5"/>
  <c r="BH857" i="5"/>
  <c r="DC857" i="5"/>
  <c r="DB857" i="5"/>
  <c r="BH856" i="5"/>
  <c r="DC856" i="5"/>
  <c r="DB856" i="5"/>
  <c r="BH855" i="5"/>
  <c r="DC855" i="5"/>
  <c r="DB855" i="5"/>
  <c r="BH854" i="5"/>
  <c r="DC854" i="5"/>
  <c r="DB854" i="5"/>
  <c r="BH853" i="5"/>
  <c r="DC853" i="5"/>
  <c r="DB853" i="5"/>
  <c r="BH852" i="5"/>
  <c r="DC852" i="5"/>
  <c r="DB852" i="5"/>
  <c r="BH851" i="5"/>
  <c r="DC851" i="5"/>
  <c r="DB851" i="5"/>
  <c r="BH850" i="5"/>
  <c r="DC850" i="5"/>
  <c r="DB850" i="5"/>
  <c r="BH849" i="5"/>
  <c r="DC849" i="5"/>
  <c r="DB849" i="5"/>
  <c r="BH848" i="5"/>
  <c r="DC848" i="5"/>
  <c r="DB848" i="5"/>
  <c r="BH847" i="5"/>
  <c r="DC847" i="5"/>
  <c r="DB847" i="5"/>
  <c r="BH846" i="5"/>
  <c r="DC846" i="5"/>
  <c r="DB846" i="5"/>
  <c r="BH845" i="5"/>
  <c r="DC845" i="5"/>
  <c r="DB845" i="5"/>
  <c r="BH844" i="5"/>
  <c r="DC844" i="5"/>
  <c r="DB844" i="5"/>
  <c r="BH843" i="5"/>
  <c r="DC843" i="5"/>
  <c r="DB843" i="5"/>
  <c r="BH842" i="5"/>
  <c r="DC842" i="5"/>
  <c r="DB842" i="5"/>
  <c r="BH841" i="5"/>
  <c r="DC841" i="5"/>
  <c r="DB841" i="5"/>
  <c r="BH840" i="5"/>
  <c r="DC840" i="5"/>
  <c r="DB840" i="5"/>
  <c r="BH839" i="5"/>
  <c r="DC839" i="5"/>
  <c r="DB839" i="5"/>
  <c r="BH838" i="5"/>
  <c r="DC838" i="5"/>
  <c r="DB838" i="5"/>
  <c r="BH837" i="5"/>
  <c r="DC837" i="5"/>
  <c r="DB837" i="5"/>
  <c r="BH836" i="5"/>
  <c r="DC836" i="5"/>
  <c r="DB836" i="5"/>
  <c r="BH835" i="5"/>
  <c r="DC835" i="5"/>
  <c r="DB835" i="5"/>
  <c r="BH834" i="5"/>
  <c r="DC834" i="5"/>
  <c r="DB834" i="5"/>
  <c r="BH833" i="5"/>
  <c r="DC833" i="5"/>
  <c r="DB833" i="5"/>
  <c r="BH832" i="5"/>
  <c r="DC832" i="5"/>
  <c r="DB832" i="5"/>
  <c r="BH831" i="5"/>
  <c r="DC831" i="5"/>
  <c r="DB831" i="5"/>
  <c r="BH830" i="5"/>
  <c r="DC830" i="5"/>
  <c r="DB830" i="5"/>
  <c r="BH829" i="5"/>
  <c r="DC829" i="5"/>
  <c r="DB829" i="5"/>
  <c r="BH828" i="5"/>
  <c r="DC828" i="5"/>
  <c r="DB828" i="5"/>
  <c r="BH827" i="5"/>
  <c r="DC827" i="5"/>
  <c r="DB827" i="5"/>
  <c r="BH826" i="5"/>
  <c r="DC826" i="5"/>
  <c r="DB826" i="5"/>
  <c r="BH825" i="5"/>
  <c r="DC825" i="5"/>
  <c r="DB825" i="5"/>
  <c r="BH824" i="5"/>
  <c r="DC824" i="5"/>
  <c r="DB824" i="5"/>
  <c r="BH823" i="5"/>
  <c r="DC823" i="5"/>
  <c r="DB823" i="5"/>
  <c r="BH822" i="5"/>
  <c r="DC822" i="5"/>
  <c r="DB822" i="5"/>
  <c r="BH821" i="5"/>
  <c r="DC821" i="5"/>
  <c r="DB821" i="5"/>
  <c r="BH820" i="5"/>
  <c r="DC820" i="5"/>
  <c r="DB820" i="5"/>
  <c r="BH819" i="5"/>
  <c r="DC819" i="5"/>
  <c r="DB819" i="5"/>
  <c r="BH818" i="5"/>
  <c r="DC818" i="5"/>
  <c r="DB818" i="5"/>
  <c r="BH817" i="5"/>
  <c r="DC817" i="5"/>
  <c r="DB817" i="5"/>
  <c r="BH816" i="5"/>
  <c r="DC816" i="5"/>
  <c r="DB816" i="5"/>
  <c r="BH815" i="5"/>
  <c r="DC815" i="5"/>
  <c r="DB815" i="5"/>
  <c r="BH814" i="5"/>
  <c r="DC814" i="5"/>
  <c r="DB814" i="5"/>
  <c r="BH813" i="5"/>
  <c r="DC813" i="5"/>
  <c r="DB813" i="5"/>
  <c r="BH812" i="5"/>
  <c r="DC812" i="5"/>
  <c r="DB812" i="5"/>
  <c r="BH811" i="5"/>
  <c r="DC811" i="5"/>
  <c r="DB811" i="5"/>
  <c r="BH810" i="5"/>
  <c r="DC810" i="5"/>
  <c r="DB810" i="5"/>
  <c r="BH809" i="5"/>
  <c r="DC809" i="5"/>
  <c r="DB809" i="5"/>
  <c r="BH808" i="5"/>
  <c r="DC808" i="5"/>
  <c r="DB808" i="5"/>
  <c r="BH807" i="5"/>
  <c r="DC807" i="5"/>
  <c r="DB807" i="5"/>
  <c r="BH806" i="5"/>
  <c r="DC806" i="5"/>
  <c r="DB806" i="5"/>
  <c r="BH805" i="5"/>
  <c r="DC805" i="5"/>
  <c r="DB805" i="5"/>
  <c r="BH804" i="5"/>
  <c r="DC804" i="5"/>
  <c r="DB804" i="5"/>
  <c r="BH803" i="5"/>
  <c r="DC803" i="5"/>
  <c r="DB803" i="5"/>
  <c r="BH802" i="5"/>
  <c r="DC802" i="5"/>
  <c r="DB802" i="5"/>
  <c r="BH801" i="5"/>
  <c r="DC801" i="5"/>
  <c r="DB801" i="5"/>
  <c r="BH800" i="5"/>
  <c r="DC800" i="5"/>
  <c r="DB800" i="5"/>
  <c r="BH799" i="5"/>
  <c r="DC799" i="5"/>
  <c r="DB799" i="5"/>
  <c r="BH798" i="5"/>
  <c r="DC798" i="5"/>
  <c r="DB798" i="5"/>
  <c r="BH797" i="5"/>
  <c r="DC797" i="5"/>
  <c r="DB797" i="5"/>
  <c r="BH796" i="5"/>
  <c r="DC796" i="5"/>
  <c r="DB796" i="5"/>
  <c r="BH795" i="5"/>
  <c r="DC795" i="5"/>
  <c r="DB795" i="5"/>
  <c r="BH794" i="5"/>
  <c r="DC794" i="5"/>
  <c r="DB794" i="5"/>
  <c r="BH793" i="5"/>
  <c r="DC793" i="5"/>
  <c r="DB793" i="5"/>
  <c r="BH792" i="5"/>
  <c r="DC792" i="5"/>
  <c r="DB792" i="5"/>
  <c r="BH791" i="5"/>
  <c r="DC791" i="5"/>
  <c r="DB791" i="5"/>
  <c r="BH790" i="5"/>
  <c r="DC790" i="5"/>
  <c r="DB790" i="5"/>
  <c r="BH789" i="5"/>
  <c r="DC789" i="5"/>
  <c r="DB789" i="5"/>
  <c r="BH788" i="5"/>
  <c r="DC788" i="5"/>
  <c r="DB788" i="5"/>
  <c r="BH787" i="5"/>
  <c r="DC787" i="5"/>
  <c r="DB787" i="5"/>
  <c r="BH786" i="5"/>
  <c r="DC786" i="5"/>
  <c r="DB786" i="5"/>
  <c r="BH785" i="5"/>
  <c r="DC785" i="5"/>
  <c r="DB785" i="5"/>
  <c r="BH784" i="5"/>
  <c r="DC784" i="5"/>
  <c r="DB784" i="5"/>
  <c r="BH783" i="5"/>
  <c r="DC783" i="5"/>
  <c r="DB783" i="5"/>
  <c r="BH782" i="5"/>
  <c r="DC782" i="5"/>
  <c r="DB782" i="5"/>
  <c r="BH781" i="5"/>
  <c r="DC781" i="5"/>
  <c r="DB781" i="5"/>
  <c r="BH780" i="5"/>
  <c r="DC780" i="5"/>
  <c r="DB780" i="5"/>
  <c r="BH779" i="5"/>
  <c r="DC779" i="5"/>
  <c r="DB779" i="5"/>
  <c r="BH778" i="5"/>
  <c r="DC778" i="5"/>
  <c r="DB778" i="5"/>
  <c r="BH777" i="5"/>
  <c r="DC777" i="5"/>
  <c r="DB777" i="5"/>
  <c r="BH776" i="5"/>
  <c r="DC776" i="5"/>
  <c r="DB776" i="5"/>
  <c r="BH775" i="5"/>
  <c r="DC775" i="5"/>
  <c r="DB775" i="5"/>
  <c r="BH774" i="5"/>
  <c r="DC774" i="5"/>
  <c r="DB774" i="5"/>
  <c r="BH773" i="5"/>
  <c r="DC773" i="5"/>
  <c r="DB773" i="5"/>
  <c r="BH772" i="5"/>
  <c r="DC772" i="5"/>
  <c r="DB772" i="5"/>
  <c r="BH771" i="5"/>
  <c r="DC771" i="5"/>
  <c r="DB771" i="5"/>
  <c r="BH770" i="5"/>
  <c r="DC770" i="5"/>
  <c r="DB770" i="5"/>
  <c r="BH769" i="5"/>
  <c r="DC769" i="5"/>
  <c r="DB769" i="5"/>
  <c r="BH768" i="5"/>
  <c r="DC768" i="5"/>
  <c r="DB768" i="5"/>
  <c r="BH767" i="5"/>
  <c r="DC767" i="5"/>
  <c r="DB767" i="5"/>
  <c r="BH766" i="5"/>
  <c r="DC766" i="5"/>
  <c r="DB766" i="5"/>
  <c r="BH765" i="5"/>
  <c r="DC765" i="5"/>
  <c r="DB765" i="5"/>
  <c r="BH764" i="5"/>
  <c r="DC764" i="5"/>
  <c r="DB764" i="5"/>
  <c r="BH763" i="5"/>
  <c r="DC763" i="5"/>
  <c r="DB763" i="5"/>
  <c r="BH762" i="5"/>
  <c r="DC762" i="5"/>
  <c r="DB762" i="5"/>
  <c r="BH761" i="5"/>
  <c r="DC761" i="5"/>
  <c r="DB761" i="5"/>
  <c r="BH760" i="5"/>
  <c r="DC760" i="5"/>
  <c r="DB760" i="5"/>
  <c r="BH759" i="5"/>
  <c r="DC759" i="5"/>
  <c r="DB759" i="5"/>
  <c r="BH758" i="5"/>
  <c r="DC758" i="5"/>
  <c r="DB758" i="5"/>
  <c r="BH757" i="5"/>
  <c r="DC757" i="5"/>
  <c r="DB757" i="5"/>
  <c r="BH756" i="5"/>
  <c r="DC756" i="5"/>
  <c r="DB756" i="5"/>
  <c r="BH755" i="5"/>
  <c r="DC755" i="5"/>
  <c r="DB755" i="5"/>
  <c r="BH754" i="5"/>
  <c r="DC754" i="5"/>
  <c r="DB754" i="5"/>
  <c r="BH753" i="5"/>
  <c r="DC753" i="5"/>
  <c r="DB753" i="5"/>
  <c r="BH752" i="5"/>
  <c r="DC752" i="5"/>
  <c r="DB752" i="5"/>
  <c r="BH751" i="5"/>
  <c r="DC751" i="5"/>
  <c r="DB751" i="5"/>
  <c r="BH750" i="5"/>
  <c r="DC750" i="5"/>
  <c r="DB750" i="5"/>
  <c r="BH749" i="5"/>
  <c r="DC749" i="5"/>
  <c r="DB749" i="5"/>
  <c r="BH748" i="5"/>
  <c r="DC748" i="5"/>
  <c r="DB748" i="5"/>
  <c r="BH747" i="5"/>
  <c r="DC747" i="5"/>
  <c r="DB747" i="5"/>
  <c r="BH746" i="5"/>
  <c r="DC746" i="5"/>
  <c r="DB746" i="5"/>
  <c r="BH745" i="5"/>
  <c r="DC745" i="5"/>
  <c r="DB745" i="5"/>
  <c r="BH744" i="5"/>
  <c r="DC744" i="5"/>
  <c r="DB744" i="5"/>
  <c r="BH743" i="5"/>
  <c r="DC743" i="5"/>
  <c r="DB743" i="5"/>
  <c r="BH742" i="5"/>
  <c r="DC742" i="5"/>
  <c r="DB742" i="5"/>
  <c r="BH741" i="5"/>
  <c r="DC741" i="5"/>
  <c r="DB741" i="5"/>
  <c r="BH740" i="5"/>
  <c r="DC740" i="5"/>
  <c r="DB740" i="5"/>
  <c r="BH739" i="5"/>
  <c r="DC739" i="5"/>
  <c r="DB739" i="5"/>
  <c r="BH738" i="5"/>
  <c r="DC738" i="5"/>
  <c r="DB738" i="5"/>
  <c r="BH737" i="5"/>
  <c r="DC737" i="5"/>
  <c r="DB737" i="5"/>
  <c r="BH736" i="5"/>
  <c r="DC736" i="5"/>
  <c r="DB736" i="5"/>
  <c r="BH735" i="5"/>
  <c r="DC735" i="5"/>
  <c r="DB735" i="5"/>
  <c r="BH734" i="5"/>
  <c r="DC734" i="5"/>
  <c r="DB734" i="5"/>
  <c r="BH733" i="5"/>
  <c r="DC733" i="5"/>
  <c r="DB733" i="5"/>
  <c r="BH732" i="5"/>
  <c r="DC732" i="5"/>
  <c r="DB732" i="5"/>
  <c r="BH731" i="5"/>
  <c r="DC731" i="5"/>
  <c r="DB731" i="5"/>
  <c r="BH730" i="5"/>
  <c r="DC730" i="5"/>
  <c r="DB730" i="5"/>
  <c r="BH729" i="5"/>
  <c r="DC729" i="5"/>
  <c r="DB729" i="5"/>
  <c r="BH728" i="5"/>
  <c r="DC728" i="5"/>
  <c r="DB728" i="5"/>
  <c r="BH727" i="5"/>
  <c r="DC727" i="5"/>
  <c r="DB727" i="5"/>
  <c r="BH726" i="5"/>
  <c r="DC726" i="5"/>
  <c r="DB726" i="5"/>
  <c r="BH725" i="5"/>
  <c r="DC725" i="5"/>
  <c r="DB725" i="5"/>
  <c r="BH724" i="5"/>
  <c r="DC724" i="5"/>
  <c r="DB724" i="5"/>
  <c r="BH723" i="5"/>
  <c r="DC723" i="5"/>
  <c r="DB723" i="5"/>
  <c r="BH722" i="5"/>
  <c r="DC722" i="5"/>
  <c r="DB722" i="5"/>
  <c r="BH721" i="5"/>
  <c r="DC721" i="5"/>
  <c r="DB721" i="5"/>
  <c r="BH720" i="5"/>
  <c r="DC720" i="5"/>
  <c r="DB720" i="5"/>
  <c r="BH719" i="5"/>
  <c r="DC719" i="5"/>
  <c r="DB719" i="5"/>
  <c r="BH718" i="5"/>
  <c r="DC718" i="5"/>
  <c r="DB718" i="5"/>
  <c r="BH717" i="5"/>
  <c r="DC717" i="5"/>
  <c r="DB717" i="5"/>
  <c r="BH716" i="5"/>
  <c r="DC716" i="5"/>
  <c r="DB716" i="5"/>
  <c r="BH715" i="5"/>
  <c r="DC715" i="5"/>
  <c r="DB715" i="5"/>
  <c r="BH714" i="5"/>
  <c r="DC714" i="5"/>
  <c r="DB714" i="5"/>
  <c r="BH713" i="5"/>
  <c r="DC713" i="5"/>
  <c r="DB713" i="5"/>
  <c r="BH712" i="5"/>
  <c r="DC712" i="5"/>
  <c r="DB712" i="5"/>
  <c r="BH711" i="5"/>
  <c r="DC711" i="5"/>
  <c r="DB711" i="5"/>
  <c r="BH710" i="5"/>
  <c r="DC710" i="5"/>
  <c r="DB710" i="5"/>
  <c r="BH709" i="5"/>
  <c r="DC709" i="5"/>
  <c r="DB709" i="5"/>
  <c r="BH708" i="5"/>
  <c r="DC708" i="5"/>
  <c r="DB708" i="5"/>
  <c r="BH707" i="5"/>
  <c r="DC707" i="5"/>
  <c r="DB707" i="5"/>
  <c r="BH706" i="5"/>
  <c r="DC706" i="5"/>
  <c r="DB706" i="5"/>
  <c r="BH705" i="5"/>
  <c r="DC705" i="5"/>
  <c r="DB705" i="5"/>
  <c r="BH704" i="5"/>
  <c r="DC704" i="5"/>
  <c r="DB704" i="5"/>
  <c r="BH703" i="5"/>
  <c r="DC703" i="5"/>
  <c r="DB703" i="5"/>
  <c r="BH702" i="5"/>
  <c r="DC702" i="5"/>
  <c r="DB702" i="5"/>
  <c r="BH701" i="5"/>
  <c r="DC701" i="5"/>
  <c r="DB701" i="5"/>
  <c r="BH700" i="5"/>
  <c r="DC700" i="5"/>
  <c r="DB700" i="5"/>
  <c r="BH699" i="5"/>
  <c r="DC699" i="5"/>
  <c r="DB699" i="5"/>
  <c r="BH698" i="5"/>
  <c r="DC698" i="5"/>
  <c r="DB698" i="5"/>
  <c r="BH697" i="5"/>
  <c r="DC697" i="5"/>
  <c r="DB697" i="5"/>
  <c r="BH696" i="5"/>
  <c r="DC696" i="5"/>
  <c r="DB696" i="5"/>
  <c r="BH695" i="5"/>
  <c r="DC695" i="5"/>
  <c r="DB695" i="5"/>
  <c r="BH694" i="5"/>
  <c r="DC694" i="5"/>
  <c r="DB694" i="5"/>
  <c r="BH693" i="5"/>
  <c r="DC693" i="5"/>
  <c r="DB693" i="5"/>
  <c r="BH692" i="5"/>
  <c r="DC692" i="5"/>
  <c r="DB692" i="5"/>
  <c r="BH691" i="5"/>
  <c r="DC691" i="5"/>
  <c r="DB691" i="5"/>
  <c r="BH690" i="5"/>
  <c r="DC690" i="5"/>
  <c r="DB690" i="5"/>
  <c r="BH689" i="5"/>
  <c r="DC689" i="5"/>
  <c r="DB689" i="5"/>
  <c r="BH688" i="5"/>
  <c r="DC688" i="5"/>
  <c r="DB688" i="5"/>
  <c r="BH687" i="5"/>
  <c r="DC687" i="5"/>
  <c r="DB687" i="5"/>
  <c r="BH686" i="5"/>
  <c r="DC686" i="5"/>
  <c r="DB686" i="5"/>
  <c r="BH685" i="5"/>
  <c r="DC685" i="5"/>
  <c r="DB685" i="5"/>
  <c r="BH684" i="5"/>
  <c r="DC684" i="5"/>
  <c r="DB684" i="5"/>
  <c r="BH683" i="5"/>
  <c r="DC683" i="5"/>
  <c r="DB683" i="5"/>
  <c r="BH682" i="5"/>
  <c r="DC682" i="5"/>
  <c r="DB682" i="5"/>
  <c r="BH681" i="5"/>
  <c r="DC681" i="5"/>
  <c r="DB681" i="5"/>
  <c r="BH680" i="5"/>
  <c r="DC680" i="5"/>
  <c r="DB680" i="5"/>
  <c r="BH679" i="5"/>
  <c r="DC679" i="5"/>
  <c r="DB679" i="5"/>
  <c r="BH678" i="5"/>
  <c r="DC678" i="5"/>
  <c r="DB678" i="5"/>
  <c r="BH677" i="5"/>
  <c r="DC677" i="5"/>
  <c r="DB677" i="5"/>
  <c r="BH676" i="5"/>
  <c r="DC676" i="5"/>
  <c r="DB676" i="5"/>
  <c r="BH675" i="5"/>
  <c r="DC675" i="5"/>
  <c r="DB675" i="5"/>
  <c r="BH674" i="5"/>
  <c r="DC674" i="5"/>
  <c r="DB674" i="5"/>
  <c r="BH673" i="5"/>
  <c r="DC673" i="5"/>
  <c r="DB673" i="5"/>
  <c r="BH672" i="5"/>
  <c r="DC672" i="5"/>
  <c r="DB672" i="5"/>
  <c r="BH671" i="5"/>
  <c r="DC671" i="5"/>
  <c r="DB671" i="5"/>
  <c r="BH670" i="5"/>
  <c r="DC670" i="5"/>
  <c r="DB670" i="5"/>
  <c r="BH669" i="5"/>
  <c r="DC669" i="5"/>
  <c r="DB669" i="5"/>
  <c r="BH668" i="5"/>
  <c r="DC668" i="5"/>
  <c r="DB668" i="5"/>
  <c r="BH667" i="5"/>
  <c r="DC667" i="5"/>
  <c r="DB667" i="5"/>
  <c r="BH666" i="5"/>
  <c r="DC666" i="5"/>
  <c r="DB666" i="5"/>
  <c r="BH665" i="5"/>
  <c r="DC665" i="5"/>
  <c r="DB665" i="5"/>
  <c r="BH664" i="5"/>
  <c r="DC664" i="5"/>
  <c r="DB664" i="5"/>
  <c r="BH663" i="5"/>
  <c r="DC663" i="5"/>
  <c r="DB663" i="5"/>
  <c r="BH662" i="5"/>
  <c r="DC662" i="5"/>
  <c r="DB662" i="5"/>
  <c r="BH661" i="5"/>
  <c r="DC661" i="5"/>
  <c r="DB661" i="5"/>
  <c r="BH660" i="5"/>
  <c r="DC660" i="5"/>
  <c r="DB660" i="5"/>
  <c r="BH659" i="5"/>
  <c r="DC659" i="5"/>
  <c r="DB659" i="5"/>
  <c r="BH658" i="5"/>
  <c r="DC658" i="5"/>
  <c r="DB658" i="5"/>
  <c r="BH657" i="5"/>
  <c r="DC657" i="5"/>
  <c r="DB657" i="5"/>
  <c r="BH656" i="5"/>
  <c r="DC656" i="5"/>
  <c r="DB656" i="5"/>
  <c r="BH655" i="5"/>
  <c r="DC655" i="5"/>
  <c r="DB655" i="5"/>
  <c r="BH654" i="5"/>
  <c r="DC654" i="5"/>
  <c r="DB654" i="5"/>
  <c r="BH653" i="5"/>
  <c r="DC653" i="5"/>
  <c r="DB653" i="5"/>
  <c r="BH652" i="5"/>
  <c r="DC652" i="5"/>
  <c r="DB652" i="5"/>
  <c r="BH651" i="5"/>
  <c r="DC651" i="5"/>
  <c r="DB651" i="5"/>
  <c r="BH650" i="5"/>
  <c r="DC650" i="5"/>
  <c r="DB650" i="5"/>
  <c r="BH649" i="5"/>
  <c r="DC649" i="5"/>
  <c r="DB649" i="5"/>
  <c r="BH648" i="5"/>
  <c r="DC648" i="5"/>
  <c r="DB648" i="5"/>
  <c r="BH647" i="5"/>
  <c r="DC647" i="5"/>
  <c r="DB647" i="5"/>
  <c r="BH646" i="5"/>
  <c r="DC646" i="5"/>
  <c r="DB646" i="5"/>
  <c r="BH645" i="5"/>
  <c r="DC645" i="5"/>
  <c r="DB645" i="5"/>
  <c r="BH644" i="5"/>
  <c r="DC644" i="5"/>
  <c r="DB644" i="5"/>
  <c r="BH643" i="5"/>
  <c r="DC643" i="5"/>
  <c r="DB643" i="5"/>
  <c r="BH642" i="5"/>
  <c r="DC642" i="5"/>
  <c r="DB642" i="5"/>
  <c r="BH641" i="5"/>
  <c r="DC641" i="5"/>
  <c r="DB641" i="5"/>
  <c r="BH640" i="5"/>
  <c r="DC640" i="5"/>
  <c r="DB640" i="5"/>
  <c r="BH639" i="5"/>
  <c r="DC639" i="5"/>
  <c r="DB639" i="5"/>
  <c r="BH638" i="5"/>
  <c r="DC638" i="5"/>
  <c r="DB638" i="5"/>
  <c r="BH637" i="5"/>
  <c r="DC637" i="5"/>
  <c r="DB637" i="5"/>
  <c r="BH636" i="5"/>
  <c r="DC636" i="5"/>
  <c r="DB636" i="5"/>
  <c r="BH635" i="5"/>
  <c r="DC635" i="5"/>
  <c r="DB635" i="5"/>
  <c r="BH634" i="5"/>
  <c r="DC634" i="5"/>
  <c r="DB634" i="5"/>
  <c r="BH633" i="5"/>
  <c r="DC633" i="5"/>
  <c r="DB633" i="5"/>
  <c r="BH632" i="5"/>
  <c r="DC632" i="5"/>
  <c r="DB632" i="5"/>
  <c r="BH631" i="5"/>
  <c r="DC631" i="5"/>
  <c r="DB631" i="5"/>
  <c r="BH630" i="5"/>
  <c r="DC630" i="5"/>
  <c r="DB630" i="5"/>
  <c r="BH629" i="5"/>
  <c r="DC629" i="5"/>
  <c r="DB629" i="5"/>
  <c r="BH628" i="5"/>
  <c r="DC628" i="5"/>
  <c r="DB628" i="5"/>
  <c r="BH627" i="5"/>
  <c r="DC627" i="5"/>
  <c r="DB627" i="5"/>
  <c r="BH626" i="5"/>
  <c r="DC626" i="5"/>
  <c r="DB626" i="5"/>
  <c r="BH625" i="5"/>
  <c r="DC625" i="5"/>
  <c r="DB625" i="5"/>
  <c r="BH624" i="5"/>
  <c r="DC624" i="5"/>
  <c r="DB624" i="5"/>
  <c r="BH623" i="5"/>
  <c r="DC623" i="5"/>
  <c r="DB623" i="5"/>
  <c r="BH622" i="5"/>
  <c r="DC622" i="5"/>
  <c r="DB622" i="5"/>
  <c r="BH621" i="5"/>
  <c r="DC621" i="5"/>
  <c r="DB621" i="5"/>
  <c r="BH620" i="5"/>
  <c r="DC620" i="5"/>
  <c r="DB620" i="5"/>
  <c r="BH619" i="5"/>
  <c r="DC619" i="5"/>
  <c r="DB619" i="5"/>
  <c r="BH618" i="5"/>
  <c r="DC618" i="5"/>
  <c r="DB618" i="5"/>
  <c r="BH617" i="5"/>
  <c r="DC617" i="5"/>
  <c r="DB617" i="5"/>
  <c r="BH616" i="5"/>
  <c r="DC616" i="5"/>
  <c r="DB616" i="5"/>
  <c r="BH615" i="5"/>
  <c r="DC615" i="5"/>
  <c r="DB615" i="5"/>
  <c r="BH614" i="5"/>
  <c r="DC614" i="5"/>
  <c r="DB614" i="5"/>
  <c r="BH613" i="5"/>
  <c r="DC613" i="5"/>
  <c r="DB613" i="5"/>
  <c r="BH612" i="5"/>
  <c r="DC612" i="5"/>
  <c r="DB612" i="5"/>
  <c r="BH611" i="5"/>
  <c r="DC611" i="5"/>
  <c r="DB611" i="5"/>
  <c r="BH610" i="5"/>
  <c r="DC610" i="5"/>
  <c r="DB610" i="5"/>
  <c r="BH609" i="5"/>
  <c r="DC609" i="5"/>
  <c r="DB609" i="5"/>
  <c r="BH608" i="5"/>
  <c r="DC608" i="5"/>
  <c r="DB608" i="5"/>
  <c r="BH607" i="5"/>
  <c r="DC607" i="5"/>
  <c r="DB607" i="5"/>
  <c r="BH606" i="5"/>
  <c r="DC606" i="5"/>
  <c r="DB606" i="5"/>
  <c r="BH605" i="5"/>
  <c r="DC605" i="5"/>
  <c r="DB605" i="5"/>
  <c r="BH604" i="5"/>
  <c r="DC604" i="5"/>
  <c r="DB604" i="5"/>
  <c r="BH603" i="5"/>
  <c r="DC603" i="5"/>
  <c r="DB603" i="5"/>
  <c r="BH602" i="5"/>
  <c r="DC602" i="5"/>
  <c r="DB602" i="5"/>
  <c r="BH601" i="5"/>
  <c r="DC601" i="5"/>
  <c r="DB601" i="5"/>
  <c r="BH600" i="5"/>
  <c r="DC600" i="5"/>
  <c r="DB600" i="5"/>
  <c r="BH599" i="5"/>
  <c r="DC599" i="5"/>
  <c r="DB599" i="5"/>
  <c r="BH598" i="5"/>
  <c r="DC598" i="5"/>
  <c r="DB598" i="5"/>
  <c r="BH597" i="5"/>
  <c r="DC597" i="5"/>
  <c r="DB597" i="5"/>
  <c r="BH596" i="5"/>
  <c r="DC596" i="5"/>
  <c r="DB596" i="5"/>
  <c r="BH595" i="5"/>
  <c r="DC595" i="5"/>
  <c r="DB595" i="5"/>
  <c r="BH594" i="5"/>
  <c r="DC594" i="5"/>
  <c r="DB594" i="5"/>
  <c r="BH593" i="5"/>
  <c r="DC593" i="5"/>
  <c r="DB593" i="5"/>
  <c r="BH592" i="5"/>
  <c r="DC592" i="5"/>
  <c r="DB592" i="5"/>
  <c r="BH591" i="5"/>
  <c r="DC591" i="5"/>
  <c r="DB591" i="5"/>
  <c r="BH590" i="5"/>
  <c r="DC590" i="5"/>
  <c r="DB590" i="5"/>
  <c r="BH589" i="5"/>
  <c r="DC589" i="5"/>
  <c r="DB589" i="5"/>
  <c r="BH588" i="5"/>
  <c r="DC588" i="5"/>
  <c r="DB588" i="5"/>
  <c r="BH587" i="5"/>
  <c r="DC587" i="5"/>
  <c r="DB587" i="5"/>
  <c r="BH586" i="5"/>
  <c r="DC586" i="5"/>
  <c r="DB586" i="5"/>
  <c r="BH585" i="5"/>
  <c r="DC585" i="5"/>
  <c r="DB585" i="5"/>
  <c r="BH584" i="5"/>
  <c r="DC584" i="5"/>
  <c r="DB584" i="5"/>
  <c r="BH583" i="5"/>
  <c r="DC583" i="5"/>
  <c r="DB583" i="5"/>
  <c r="BH582" i="5"/>
  <c r="DC582" i="5"/>
  <c r="DB582" i="5"/>
  <c r="BH581" i="5"/>
  <c r="DC581" i="5"/>
  <c r="DB581" i="5"/>
  <c r="BH580" i="5"/>
  <c r="DC580" i="5"/>
  <c r="DB580" i="5"/>
  <c r="BH579" i="5"/>
  <c r="DC579" i="5"/>
  <c r="DB579" i="5"/>
  <c r="BH578" i="5"/>
  <c r="DC578" i="5"/>
  <c r="DB578" i="5"/>
  <c r="BH577" i="5"/>
  <c r="DC577" i="5"/>
  <c r="DB577" i="5"/>
  <c r="BH576" i="5"/>
  <c r="DC576" i="5"/>
  <c r="DB576" i="5"/>
  <c r="BH575" i="5"/>
  <c r="DC575" i="5"/>
  <c r="DB575" i="5"/>
  <c r="BH574" i="5"/>
  <c r="DC574" i="5"/>
  <c r="DB574" i="5"/>
  <c r="BH573" i="5"/>
  <c r="DC573" i="5"/>
  <c r="DB573" i="5"/>
  <c r="BH572" i="5"/>
  <c r="DC572" i="5"/>
  <c r="DB572" i="5"/>
  <c r="BH571" i="5"/>
  <c r="DC571" i="5"/>
  <c r="DB571" i="5"/>
  <c r="BH570" i="5"/>
  <c r="DC570" i="5"/>
  <c r="DB570" i="5"/>
  <c r="BH569" i="5"/>
  <c r="DC569" i="5"/>
  <c r="DB569" i="5"/>
  <c r="BH568" i="5"/>
  <c r="DC568" i="5"/>
  <c r="DB568" i="5"/>
  <c r="BH567" i="5"/>
  <c r="DC567" i="5"/>
  <c r="DB567" i="5"/>
  <c r="BH566" i="5"/>
  <c r="DC566" i="5"/>
  <c r="DB566" i="5"/>
  <c r="BH565" i="5"/>
  <c r="DC565" i="5"/>
  <c r="DB565" i="5"/>
  <c r="BH564" i="5"/>
  <c r="DC564" i="5"/>
  <c r="DB564" i="5"/>
  <c r="BH563" i="5"/>
  <c r="DC563" i="5"/>
  <c r="DB563" i="5"/>
  <c r="BH562" i="5"/>
  <c r="DC562" i="5"/>
  <c r="DB562" i="5"/>
  <c r="BH561" i="5"/>
  <c r="DC561" i="5"/>
  <c r="DB561" i="5"/>
  <c r="BH560" i="5"/>
  <c r="DC560" i="5"/>
  <c r="DB560" i="5"/>
  <c r="BH559" i="5"/>
  <c r="DC559" i="5"/>
  <c r="DB559" i="5"/>
  <c r="BH558" i="5"/>
  <c r="DC558" i="5"/>
  <c r="DB558" i="5"/>
  <c r="BH557" i="5"/>
  <c r="DC557" i="5"/>
  <c r="DB557" i="5"/>
  <c r="BH556" i="5"/>
  <c r="DC556" i="5"/>
  <c r="DB556" i="5"/>
  <c r="BH555" i="5"/>
  <c r="DC555" i="5"/>
  <c r="DB555" i="5"/>
  <c r="BH554" i="5"/>
  <c r="DC554" i="5"/>
  <c r="DB554" i="5"/>
  <c r="BH553" i="5"/>
  <c r="DC553" i="5"/>
  <c r="DB553" i="5"/>
  <c r="BH552" i="5"/>
  <c r="DC552" i="5"/>
  <c r="DB552" i="5"/>
  <c r="BH551" i="5"/>
  <c r="DC551" i="5"/>
  <c r="DB551" i="5"/>
  <c r="BH550" i="5"/>
  <c r="DC550" i="5"/>
  <c r="DB550" i="5"/>
  <c r="BH549" i="5"/>
  <c r="DC549" i="5"/>
  <c r="DB549" i="5"/>
  <c r="BH548" i="5"/>
  <c r="DC548" i="5"/>
  <c r="DB548" i="5"/>
  <c r="BH547" i="5"/>
  <c r="DC547" i="5"/>
  <c r="DB547" i="5"/>
  <c r="BH546" i="5"/>
  <c r="DC546" i="5"/>
  <c r="DB546" i="5"/>
  <c r="BH545" i="5"/>
  <c r="DC545" i="5"/>
  <c r="DB545" i="5"/>
  <c r="BH544" i="5"/>
  <c r="DC544" i="5"/>
  <c r="DB544" i="5"/>
  <c r="BH543" i="5"/>
  <c r="DC543" i="5"/>
  <c r="DB543" i="5"/>
  <c r="BH542" i="5"/>
  <c r="DC542" i="5"/>
  <c r="DB542" i="5"/>
  <c r="BH541" i="5"/>
  <c r="DC541" i="5"/>
  <c r="DB541" i="5"/>
  <c r="BH540" i="5"/>
  <c r="DC540" i="5"/>
  <c r="DB540" i="5"/>
  <c r="AC80" i="6"/>
  <c r="AD80" i="6"/>
  <c r="U80" i="6"/>
  <c r="AC79" i="6"/>
  <c r="AD79" i="6"/>
  <c r="U79" i="6"/>
  <c r="AC78" i="6"/>
  <c r="AD78" i="6"/>
  <c r="U78" i="6"/>
  <c r="AC77" i="6"/>
  <c r="AD77" i="6"/>
  <c r="U77" i="6"/>
  <c r="AC76" i="6"/>
  <c r="AD76" i="6"/>
  <c r="U76" i="6"/>
  <c r="AC75" i="6"/>
  <c r="AD75" i="6"/>
  <c r="U75" i="6"/>
  <c r="AC74" i="6"/>
  <c r="AD74" i="6"/>
  <c r="U74" i="6"/>
  <c r="AC73" i="6"/>
  <c r="AD73" i="6"/>
  <c r="U73" i="6"/>
  <c r="AC72" i="6"/>
  <c r="AD72" i="6"/>
  <c r="U72" i="6"/>
  <c r="AC71" i="6"/>
  <c r="AD71" i="6"/>
  <c r="U71" i="6"/>
  <c r="AC70" i="6"/>
  <c r="AD70" i="6"/>
  <c r="U70" i="6"/>
  <c r="AC69" i="6"/>
  <c r="AD69" i="6"/>
  <c r="U69" i="6"/>
  <c r="AC68" i="6"/>
  <c r="AD68" i="6"/>
  <c r="U68" i="6"/>
  <c r="AC67" i="6"/>
  <c r="AD67" i="6"/>
  <c r="U67" i="6"/>
  <c r="AC66" i="6"/>
  <c r="AD66" i="6"/>
  <c r="U66" i="6"/>
  <c r="AC65" i="6"/>
  <c r="AD65" i="6"/>
  <c r="U65" i="6"/>
  <c r="AC64" i="6"/>
  <c r="AD64" i="6"/>
  <c r="U64" i="6"/>
  <c r="AC63" i="6"/>
  <c r="AD63" i="6"/>
  <c r="U63" i="6"/>
  <c r="AC62" i="6"/>
  <c r="AD62" i="6"/>
  <c r="U62" i="6"/>
  <c r="AC61" i="6"/>
  <c r="AD61" i="6"/>
  <c r="U61" i="6"/>
  <c r="AC60" i="6"/>
  <c r="AD60" i="6"/>
  <c r="U60" i="6"/>
  <c r="AC59" i="6"/>
  <c r="AD59" i="6"/>
  <c r="U59" i="6"/>
  <c r="AC58" i="6"/>
  <c r="AD58" i="6"/>
  <c r="U58" i="6"/>
  <c r="AC57" i="6"/>
  <c r="AD57" i="6"/>
  <c r="U57" i="6"/>
  <c r="AC56" i="6"/>
  <c r="AD56" i="6"/>
  <c r="U56" i="6"/>
  <c r="AC55" i="6"/>
  <c r="AD55" i="6"/>
  <c r="U55" i="6"/>
  <c r="AC54" i="6"/>
  <c r="AD54" i="6"/>
  <c r="U54" i="6"/>
  <c r="AC53" i="6"/>
  <c r="AD53" i="6"/>
  <c r="U53" i="6"/>
  <c r="AC52" i="6"/>
  <c r="AD52" i="6"/>
  <c r="U52" i="6"/>
  <c r="AC51" i="6"/>
  <c r="AD51" i="6"/>
  <c r="U51" i="6"/>
  <c r="AC50" i="6"/>
  <c r="AD50" i="6"/>
  <c r="U50" i="6"/>
  <c r="AC49" i="6"/>
  <c r="AD49" i="6"/>
  <c r="U49" i="6"/>
  <c r="AC48" i="6"/>
  <c r="AD48" i="6"/>
  <c r="U48" i="6"/>
  <c r="AC47" i="6"/>
  <c r="AD47" i="6"/>
  <c r="U47" i="6"/>
  <c r="AC46" i="6"/>
  <c r="AD46" i="6"/>
  <c r="U46" i="6"/>
  <c r="AC45" i="6"/>
  <c r="AD45" i="6"/>
  <c r="U45" i="6"/>
  <c r="AC44" i="6"/>
  <c r="U44" i="6"/>
  <c r="AC43" i="6"/>
  <c r="AD43" i="6"/>
  <c r="U43" i="6"/>
  <c r="AC42" i="6"/>
  <c r="AD42" i="6"/>
  <c r="U42" i="6"/>
  <c r="AC41" i="6"/>
  <c r="AD41" i="6"/>
  <c r="U41" i="6"/>
  <c r="AC40" i="6"/>
  <c r="AD40" i="6"/>
  <c r="U40" i="6"/>
  <c r="AC39" i="6"/>
  <c r="AD39" i="6"/>
  <c r="U39" i="6"/>
  <c r="AC38" i="6"/>
  <c r="AD38" i="6"/>
  <c r="U38" i="6"/>
  <c r="AC37" i="6"/>
  <c r="AD37" i="6"/>
  <c r="U37" i="6"/>
  <c r="AC36" i="6"/>
  <c r="AD36" i="6"/>
  <c r="U36" i="6"/>
  <c r="AC35" i="6"/>
  <c r="AD35" i="6"/>
  <c r="U35" i="6"/>
  <c r="AC34" i="6"/>
  <c r="AD34" i="6"/>
  <c r="U34" i="6"/>
  <c r="AC33" i="6"/>
  <c r="AD33" i="6"/>
  <c r="U33" i="6"/>
  <c r="AC32" i="6"/>
  <c r="AD32" i="6"/>
  <c r="U32" i="6"/>
  <c r="AC31" i="6"/>
  <c r="AD31" i="6"/>
  <c r="U31" i="6"/>
  <c r="AC30" i="6"/>
  <c r="AD30" i="6"/>
  <c r="U30" i="6"/>
  <c r="AC29" i="6"/>
  <c r="AD29" i="6"/>
  <c r="U29" i="6"/>
  <c r="U28" i="6"/>
  <c r="AC27" i="6"/>
  <c r="AD27" i="6"/>
  <c r="U27" i="6"/>
  <c r="AC26" i="6"/>
  <c r="AD26" i="6"/>
  <c r="U26" i="6"/>
  <c r="AC25" i="6"/>
  <c r="AD25" i="6"/>
  <c r="U25" i="6"/>
  <c r="AC24" i="6"/>
  <c r="AD24" i="6"/>
  <c r="U24" i="6"/>
  <c r="AC23" i="6"/>
  <c r="AD23" i="6"/>
  <c r="U23" i="6"/>
  <c r="AC22" i="6"/>
  <c r="AD22" i="6"/>
  <c r="U22" i="6"/>
  <c r="AC21" i="6"/>
  <c r="AD21" i="6"/>
  <c r="U21" i="6"/>
  <c r="AC20" i="6"/>
  <c r="AD20" i="6"/>
  <c r="U20" i="6"/>
  <c r="AC19" i="6"/>
  <c r="AD19" i="6"/>
  <c r="U19" i="6"/>
  <c r="AC18" i="6"/>
  <c r="AD18" i="6"/>
  <c r="U18" i="6"/>
  <c r="AC17" i="6"/>
  <c r="U17" i="6"/>
  <c r="AC16" i="6"/>
  <c r="AD16" i="6"/>
  <c r="U16" i="6"/>
  <c r="AC15" i="6"/>
  <c r="AD15" i="6"/>
  <c r="U15" i="6"/>
  <c r="U14" i="6"/>
  <c r="AD13" i="6"/>
  <c r="AC13" i="6"/>
  <c r="U13" i="6"/>
  <c r="AD12" i="6"/>
  <c r="AC12" i="6"/>
  <c r="U12" i="6"/>
  <c r="AD11" i="6"/>
  <c r="AC11" i="6"/>
  <c r="U11" i="6"/>
  <c r="AC10" i="6"/>
  <c r="AD10" i="6"/>
  <c r="U10" i="6"/>
  <c r="AC9" i="6"/>
  <c r="AD9" i="6"/>
  <c r="U9" i="6"/>
  <c r="AD8" i="6"/>
  <c r="AC8" i="6"/>
  <c r="U8" i="6"/>
  <c r="AD7" i="6"/>
  <c r="AC7" i="6"/>
  <c r="U7" i="6"/>
  <c r="AC6" i="6"/>
  <c r="AD6" i="6"/>
  <c r="U6" i="6"/>
  <c r="U5" i="6"/>
  <c r="A6" i="6"/>
  <c r="A7" i="6"/>
  <c r="A8" i="6"/>
  <c r="A9" i="6"/>
  <c r="A10" i="6"/>
  <c r="A11" i="6"/>
  <c r="A12" i="6"/>
  <c r="A13" i="6"/>
  <c r="A14" i="6"/>
  <c r="A15" i="6"/>
  <c r="A16" i="6"/>
  <c r="A17" i="6"/>
  <c r="A18" i="6"/>
  <c r="A19" i="6"/>
  <c r="A20" i="6"/>
  <c r="A21" i="6"/>
  <c r="A22" i="6"/>
  <c r="A23" i="6"/>
  <c r="A24"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W80" i="6"/>
  <c r="T80" i="6"/>
  <c r="W79" i="6"/>
  <c r="T79" i="6"/>
  <c r="W78" i="6"/>
  <c r="T78" i="6"/>
  <c r="W77" i="6"/>
  <c r="T77" i="6"/>
  <c r="W76" i="6"/>
  <c r="T76" i="6"/>
  <c r="W75" i="6"/>
  <c r="T75" i="6"/>
  <c r="W74" i="6"/>
  <c r="T74" i="6"/>
  <c r="W73" i="6"/>
  <c r="T73" i="6"/>
  <c r="W72" i="6"/>
  <c r="T72" i="6"/>
  <c r="W71" i="6"/>
  <c r="T71" i="6"/>
  <c r="W70" i="6"/>
  <c r="T70" i="6"/>
  <c r="W69" i="6"/>
  <c r="T69" i="6"/>
  <c r="W68" i="6"/>
  <c r="T68" i="6"/>
  <c r="W67" i="6"/>
  <c r="T67" i="6"/>
  <c r="W66" i="6"/>
  <c r="T66" i="6"/>
  <c r="W65" i="6"/>
  <c r="T65" i="6"/>
  <c r="W64" i="6"/>
  <c r="T64" i="6"/>
  <c r="W63" i="6"/>
  <c r="T63" i="6"/>
  <c r="W62" i="6"/>
  <c r="T62" i="6"/>
  <c r="W61" i="6"/>
  <c r="T61" i="6"/>
  <c r="W60" i="6"/>
  <c r="T60" i="6"/>
  <c r="W59" i="6"/>
  <c r="T59" i="6"/>
  <c r="W58" i="6"/>
  <c r="T58" i="6"/>
  <c r="W57" i="6"/>
  <c r="T57" i="6"/>
  <c r="W56" i="6"/>
  <c r="T56" i="6"/>
  <c r="W55" i="6"/>
  <c r="T55" i="6"/>
  <c r="W54" i="6"/>
  <c r="T54" i="6"/>
  <c r="W53" i="6"/>
  <c r="T53" i="6"/>
  <c r="W52" i="6"/>
  <c r="T52" i="6"/>
  <c r="W51" i="6"/>
  <c r="T51" i="6"/>
  <c r="W50" i="6"/>
  <c r="T50" i="6"/>
  <c r="W49" i="6"/>
  <c r="T49" i="6"/>
  <c r="W48" i="6"/>
  <c r="T48" i="6"/>
  <c r="W47" i="6"/>
  <c r="T47" i="6"/>
  <c r="W46" i="6"/>
  <c r="T46" i="6"/>
  <c r="W45" i="6"/>
  <c r="T45" i="6"/>
  <c r="W44" i="6"/>
  <c r="T44" i="6"/>
  <c r="W43" i="6"/>
  <c r="T43" i="6"/>
  <c r="W42" i="6"/>
  <c r="T42" i="6"/>
  <c r="W41" i="6"/>
  <c r="T41" i="6"/>
  <c r="W40" i="6"/>
  <c r="T40" i="6"/>
  <c r="W39" i="6"/>
  <c r="T39" i="6"/>
  <c r="W38" i="6"/>
  <c r="T38" i="6"/>
  <c r="W37" i="6"/>
  <c r="T37" i="6"/>
  <c r="W36" i="6"/>
  <c r="T36" i="6"/>
  <c r="W35" i="6"/>
  <c r="T35" i="6"/>
  <c r="W34" i="6"/>
  <c r="T34" i="6"/>
  <c r="W33" i="6"/>
  <c r="T33" i="6"/>
  <c r="W32" i="6"/>
  <c r="T32" i="6"/>
  <c r="W31" i="6"/>
  <c r="T31" i="6"/>
  <c r="W30" i="6"/>
  <c r="T30" i="6"/>
  <c r="W29" i="6"/>
  <c r="T29" i="6"/>
  <c r="W28" i="6"/>
  <c r="AC28" i="6"/>
  <c r="T28" i="6"/>
  <c r="W27" i="6"/>
  <c r="T27" i="6"/>
  <c r="W26" i="6"/>
  <c r="T26" i="6"/>
  <c r="W25" i="6"/>
  <c r="T25" i="6"/>
  <c r="W24" i="6"/>
  <c r="T24" i="6"/>
  <c r="W23" i="6"/>
  <c r="T23" i="6"/>
  <c r="W22" i="6"/>
  <c r="T22" i="6"/>
  <c r="W21" i="6"/>
  <c r="T21" i="6"/>
  <c r="W20" i="6"/>
  <c r="T20" i="6"/>
  <c r="W19" i="6"/>
  <c r="T19" i="6"/>
  <c r="W18" i="6"/>
  <c r="T18" i="6"/>
  <c r="W17" i="6"/>
  <c r="AD17" i="6"/>
  <c r="T17" i="6"/>
  <c r="W16" i="6"/>
  <c r="T16" i="6"/>
  <c r="W15" i="6"/>
  <c r="T15" i="6"/>
  <c r="W14" i="6"/>
  <c r="T14" i="6"/>
  <c r="W13" i="6"/>
  <c r="T13" i="6"/>
  <c r="W12" i="6"/>
  <c r="T12" i="6"/>
  <c r="W11" i="6"/>
  <c r="T11" i="6"/>
  <c r="W10" i="6"/>
  <c r="T10" i="6"/>
  <c r="W9" i="6"/>
  <c r="T9" i="6"/>
  <c r="W8" i="6"/>
  <c r="T8" i="6"/>
  <c r="W7" i="6"/>
  <c r="T7" i="6"/>
  <c r="W6" i="6"/>
  <c r="T6" i="6"/>
  <c r="W5" i="6"/>
  <c r="T5" i="6"/>
  <c r="AC5" i="6"/>
  <c r="AD44" i="6"/>
  <c r="AD28" i="6"/>
  <c r="AD14" i="6"/>
  <c r="AC14" i="6"/>
  <c r="AD5" i="6"/>
  <c r="AC101" i="6"/>
  <c r="AC100" i="6"/>
  <c r="AC99" i="6"/>
  <c r="AC98" i="6"/>
  <c r="AC97" i="6"/>
  <c r="AC96" i="6"/>
  <c r="AC95" i="6"/>
  <c r="AC94" i="6"/>
  <c r="AC93" i="6"/>
  <c r="AC92" i="6"/>
  <c r="AC91" i="6"/>
  <c r="AC90" i="6"/>
  <c r="AC89" i="6"/>
  <c r="AC88" i="6"/>
  <c r="AC87" i="6"/>
  <c r="AC86" i="6"/>
  <c r="AC85" i="6"/>
  <c r="AC84" i="6"/>
  <c r="AC83" i="6"/>
  <c r="AC82" i="6"/>
  <c r="AC81" i="6"/>
  <c r="A25" i="6"/>
  <c r="A479" i="5"/>
  <c r="AA479" i="5"/>
  <c r="Z479" i="5"/>
  <c r="Y479" i="5"/>
  <c r="X479" i="5"/>
  <c r="CB479" i="5"/>
  <c r="CA479" i="5"/>
  <c r="BZ479" i="5"/>
  <c r="BY479" i="5"/>
  <c r="BT479" i="5"/>
  <c r="F478"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471" i="5"/>
  <c r="AG472" i="5"/>
  <c r="AG473" i="5"/>
  <c r="AG474" i="5"/>
  <c r="AG475" i="5"/>
  <c r="AG476" i="5"/>
  <c r="AG477"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BT487" i="5"/>
  <c r="BT486" i="5"/>
  <c r="BT485" i="5"/>
  <c r="BT484" i="5"/>
  <c r="BT483" i="5"/>
  <c r="BT482" i="5"/>
  <c r="BT481" i="5"/>
  <c r="BT480" i="5"/>
  <c r="CB487" i="5"/>
  <c r="CA487" i="5"/>
  <c r="BZ487" i="5"/>
  <c r="BY487" i="5"/>
  <c r="AH487" i="5"/>
  <c r="AG480" i="5"/>
  <c r="AG481" i="5"/>
  <c r="AG482" i="5"/>
  <c r="AG483" i="5"/>
  <c r="AG484" i="5"/>
  <c r="AG485" i="5"/>
  <c r="AG486" i="5"/>
  <c r="AG487" i="5"/>
  <c r="CB486" i="5"/>
  <c r="CA486" i="5"/>
  <c r="BZ486" i="5"/>
  <c r="BY486" i="5"/>
  <c r="AH486" i="5"/>
  <c r="CB485" i="5"/>
  <c r="CA485" i="5"/>
  <c r="BZ485" i="5"/>
  <c r="BY485" i="5"/>
  <c r="AH485" i="5"/>
  <c r="CB484" i="5"/>
  <c r="CA484" i="5"/>
  <c r="BZ484" i="5"/>
  <c r="BY484" i="5"/>
  <c r="AH484" i="5"/>
  <c r="CB483" i="5"/>
  <c r="CA483" i="5"/>
  <c r="BZ483" i="5"/>
  <c r="BY483" i="5"/>
  <c r="AH483" i="5"/>
  <c r="CB482" i="5"/>
  <c r="CA482" i="5"/>
  <c r="BZ482" i="5"/>
  <c r="BY482" i="5"/>
  <c r="AH482" i="5"/>
  <c r="CB481" i="5"/>
  <c r="CA481" i="5"/>
  <c r="BZ481" i="5"/>
  <c r="BY481" i="5"/>
  <c r="AH481" i="5"/>
  <c r="A487" i="5"/>
  <c r="AA487" i="5"/>
  <c r="Z487" i="5"/>
  <c r="Y487" i="5"/>
  <c r="X487" i="5"/>
  <c r="S487" i="5"/>
  <c r="R487" i="5"/>
  <c r="M487" i="5"/>
  <c r="K487" i="5"/>
  <c r="B487" i="5"/>
  <c r="J487" i="5"/>
  <c r="F487" i="5"/>
  <c r="A486" i="5"/>
  <c r="AA486" i="5"/>
  <c r="Z486" i="5"/>
  <c r="Y486" i="5"/>
  <c r="X486" i="5"/>
  <c r="S486" i="5"/>
  <c r="R486" i="5"/>
  <c r="M486" i="5"/>
  <c r="K486" i="5"/>
  <c r="B486" i="5"/>
  <c r="J486" i="5"/>
  <c r="F486" i="5"/>
  <c r="A485" i="5"/>
  <c r="AA485" i="5"/>
  <c r="Z485" i="5"/>
  <c r="Y485" i="5"/>
  <c r="X485" i="5"/>
  <c r="S485" i="5"/>
  <c r="R485" i="5"/>
  <c r="M485" i="5"/>
  <c r="K485" i="5"/>
  <c r="B485" i="5"/>
  <c r="J485" i="5"/>
  <c r="F485" i="5"/>
  <c r="A484" i="5"/>
  <c r="AA484" i="5"/>
  <c r="Z484" i="5"/>
  <c r="Y484" i="5"/>
  <c r="X484" i="5"/>
  <c r="S484" i="5"/>
  <c r="R484" i="5"/>
  <c r="M484" i="5"/>
  <c r="K484" i="5"/>
  <c r="B484" i="5"/>
  <c r="J484" i="5"/>
  <c r="F484" i="5"/>
  <c r="A483" i="5"/>
  <c r="AA483" i="5"/>
  <c r="Z483" i="5"/>
  <c r="Y483" i="5"/>
  <c r="X483" i="5"/>
  <c r="S483" i="5"/>
  <c r="R483" i="5"/>
  <c r="M483" i="5"/>
  <c r="K483" i="5"/>
  <c r="B483" i="5"/>
  <c r="J483" i="5"/>
  <c r="F483" i="5"/>
  <c r="A482" i="5"/>
  <c r="AA482" i="5"/>
  <c r="Z482" i="5"/>
  <c r="Y482" i="5"/>
  <c r="X482" i="5"/>
  <c r="S482" i="5"/>
  <c r="R482" i="5"/>
  <c r="M482" i="5"/>
  <c r="K482" i="5"/>
  <c r="B482" i="5"/>
  <c r="J482" i="5"/>
  <c r="F482" i="5"/>
  <c r="A481" i="5"/>
  <c r="AA481" i="5"/>
  <c r="Z481" i="5"/>
  <c r="Y481" i="5"/>
  <c r="X481" i="5"/>
  <c r="S481" i="5"/>
  <c r="R481" i="5"/>
  <c r="M481" i="5"/>
  <c r="K481" i="5"/>
  <c r="B481" i="5"/>
  <c r="J481" i="5"/>
  <c r="F481" i="5"/>
  <c r="AH480" i="5"/>
  <c r="A480" i="5"/>
  <c r="AA480" i="5"/>
  <c r="Z480" i="5"/>
  <c r="Y480" i="5"/>
  <c r="X480" i="5"/>
  <c r="S480" i="5"/>
  <c r="R480" i="5"/>
  <c r="M480" i="5"/>
  <c r="K480" i="5"/>
  <c r="B480" i="5"/>
  <c r="J480" i="5"/>
  <c r="F480" i="5"/>
  <c r="CB480" i="5"/>
  <c r="CA480" i="5"/>
  <c r="BZ480" i="5"/>
  <c r="BY480" i="5"/>
  <c r="B464" i="5"/>
  <c r="C464" i="5"/>
  <c r="B463" i="5"/>
  <c r="C463" i="5"/>
  <c r="B462" i="5"/>
  <c r="C462" i="5"/>
  <c r="B461" i="5"/>
  <c r="C461" i="5"/>
  <c r="B460" i="5"/>
  <c r="C460" i="5"/>
  <c r="B459" i="5"/>
  <c r="C459" i="5"/>
  <c r="B458" i="5"/>
  <c r="C458" i="5"/>
  <c r="B457" i="5"/>
  <c r="C457" i="5"/>
  <c r="B456" i="5"/>
  <c r="C456" i="5"/>
  <c r="B455" i="5"/>
  <c r="C455" i="5"/>
  <c r="B454" i="5"/>
  <c r="C454" i="5"/>
  <c r="B453" i="5"/>
  <c r="C453" i="5"/>
  <c r="B452" i="5"/>
  <c r="C452" i="5"/>
  <c r="B451" i="5"/>
  <c r="C451" i="5"/>
  <c r="B450" i="5"/>
  <c r="C450" i="5"/>
  <c r="B449" i="5"/>
  <c r="C449" i="5"/>
  <c r="B448" i="5"/>
  <c r="C448" i="5"/>
  <c r="B447" i="5"/>
  <c r="C447" i="5"/>
  <c r="B446" i="5"/>
  <c r="C446" i="5"/>
  <c r="B445" i="5"/>
  <c r="C445" i="5"/>
  <c r="B444" i="5"/>
  <c r="C444" i="5"/>
  <c r="B443" i="5"/>
  <c r="C443" i="5"/>
  <c r="B442" i="5"/>
  <c r="C442" i="5"/>
  <c r="B441" i="5"/>
  <c r="C441" i="5"/>
  <c r="B440" i="5"/>
  <c r="C440" i="5"/>
  <c r="B439" i="5"/>
  <c r="C439" i="5"/>
  <c r="B438" i="5"/>
  <c r="C438" i="5"/>
  <c r="B437" i="5"/>
  <c r="C437" i="5"/>
  <c r="B436" i="5"/>
  <c r="C436" i="5"/>
  <c r="B435" i="5"/>
  <c r="C435" i="5"/>
  <c r="B434" i="5"/>
  <c r="C434" i="5"/>
  <c r="B433" i="5"/>
  <c r="C433" i="5"/>
  <c r="B432" i="5"/>
  <c r="C432" i="5"/>
  <c r="B431" i="5"/>
  <c r="C431" i="5"/>
  <c r="B430" i="5"/>
  <c r="C430" i="5"/>
  <c r="B429" i="5"/>
  <c r="C429" i="5"/>
  <c r="B428" i="5"/>
  <c r="C428" i="5"/>
  <c r="B427" i="5"/>
  <c r="C427" i="5"/>
  <c r="B426" i="5"/>
  <c r="C426" i="5"/>
  <c r="B425" i="5"/>
  <c r="C425" i="5"/>
  <c r="B424" i="5"/>
  <c r="C424" i="5"/>
  <c r="B423" i="5"/>
  <c r="C423" i="5"/>
  <c r="B422" i="5"/>
  <c r="C422" i="5"/>
  <c r="B421" i="5"/>
  <c r="C421" i="5"/>
  <c r="B420" i="5"/>
  <c r="C420" i="5"/>
  <c r="B419" i="5"/>
  <c r="C419" i="5"/>
  <c r="B418" i="5"/>
  <c r="C418" i="5"/>
  <c r="B417" i="5"/>
  <c r="C417" i="5"/>
  <c r="B416" i="5"/>
  <c r="C416" i="5"/>
  <c r="B415" i="5"/>
  <c r="C415" i="5"/>
  <c r="B414" i="5"/>
  <c r="C414" i="5"/>
  <c r="B413" i="5"/>
  <c r="C413" i="5"/>
  <c r="C412" i="5"/>
  <c r="B411" i="5"/>
  <c r="C411" i="5"/>
  <c r="B410" i="5"/>
  <c r="C410" i="5"/>
  <c r="B409" i="5"/>
  <c r="C409" i="5"/>
  <c r="B408" i="5"/>
  <c r="C408" i="5"/>
  <c r="B407" i="5"/>
  <c r="C407" i="5"/>
  <c r="B406" i="5"/>
  <c r="C406" i="5"/>
  <c r="B405" i="5"/>
  <c r="C405" i="5"/>
  <c r="B404" i="5"/>
  <c r="C404" i="5"/>
  <c r="B403" i="5"/>
  <c r="C403" i="5"/>
  <c r="B402" i="5"/>
  <c r="C402" i="5"/>
  <c r="B401" i="5"/>
  <c r="C401" i="5"/>
  <c r="B400" i="5"/>
  <c r="C400" i="5"/>
  <c r="B399" i="5"/>
  <c r="C399" i="5"/>
  <c r="B398" i="5"/>
  <c r="C398" i="5"/>
  <c r="B397" i="5"/>
  <c r="C397" i="5"/>
  <c r="B396" i="5"/>
  <c r="C396" i="5"/>
  <c r="B395" i="5"/>
  <c r="C395" i="5"/>
  <c r="B394" i="5"/>
  <c r="C394" i="5"/>
  <c r="B393" i="5"/>
  <c r="C393" i="5"/>
  <c r="B392" i="5"/>
  <c r="C392" i="5"/>
  <c r="B391" i="5"/>
  <c r="C391" i="5"/>
  <c r="B390" i="5"/>
  <c r="C390" i="5"/>
  <c r="B389" i="5"/>
  <c r="C389" i="5"/>
  <c r="B388" i="5"/>
  <c r="C388" i="5"/>
  <c r="B387" i="5"/>
  <c r="C387" i="5"/>
  <c r="B386" i="5"/>
  <c r="C386" i="5"/>
  <c r="B385" i="5"/>
  <c r="C385" i="5"/>
  <c r="B384" i="5"/>
  <c r="C384" i="5"/>
  <c r="B383" i="5"/>
  <c r="C383" i="5"/>
  <c r="B382" i="5"/>
  <c r="C382" i="5"/>
  <c r="B381" i="5"/>
  <c r="C381" i="5"/>
  <c r="B380" i="5"/>
  <c r="C380" i="5"/>
  <c r="B379" i="5"/>
  <c r="C379" i="5"/>
  <c r="B378" i="5"/>
  <c r="C378" i="5"/>
  <c r="B377" i="5"/>
  <c r="C377" i="5"/>
  <c r="B376" i="5"/>
  <c r="C376" i="5"/>
  <c r="B375" i="5"/>
  <c r="C375" i="5"/>
  <c r="B374" i="5"/>
  <c r="C374" i="5"/>
  <c r="B373" i="5"/>
  <c r="C373" i="5"/>
  <c r="B372" i="5"/>
  <c r="C372" i="5"/>
  <c r="B371" i="5"/>
  <c r="C371" i="5"/>
  <c r="B370" i="5"/>
  <c r="C370" i="5"/>
  <c r="B369" i="5"/>
  <c r="C369" i="5"/>
  <c r="B368" i="5"/>
  <c r="C368" i="5"/>
  <c r="B367" i="5"/>
  <c r="C367" i="5"/>
  <c r="B366" i="5"/>
  <c r="C366" i="5"/>
  <c r="B365" i="5"/>
  <c r="C365" i="5"/>
  <c r="B364" i="5"/>
  <c r="C364" i="5"/>
  <c r="B363" i="5"/>
  <c r="C363" i="5"/>
  <c r="B362" i="5"/>
  <c r="C362" i="5"/>
  <c r="B361" i="5"/>
  <c r="C361" i="5"/>
  <c r="B360" i="5"/>
  <c r="C360" i="5"/>
  <c r="B359" i="5"/>
  <c r="C359" i="5"/>
  <c r="B358" i="5"/>
  <c r="C358" i="5"/>
  <c r="B357" i="5"/>
  <c r="C357" i="5"/>
  <c r="B356" i="5"/>
  <c r="C356" i="5"/>
  <c r="B355" i="5"/>
  <c r="C355" i="5"/>
  <c r="B354" i="5"/>
  <c r="C354" i="5"/>
  <c r="B353" i="5"/>
  <c r="C353" i="5"/>
  <c r="B352" i="5"/>
  <c r="C352" i="5"/>
  <c r="B351" i="5"/>
  <c r="C351" i="5"/>
  <c r="B350" i="5"/>
  <c r="C350" i="5"/>
  <c r="B349" i="5"/>
  <c r="C349" i="5"/>
  <c r="B348" i="5"/>
  <c r="C348" i="5"/>
  <c r="B347" i="5"/>
  <c r="C347" i="5"/>
  <c r="B346" i="5"/>
  <c r="C346" i="5"/>
  <c r="B345" i="5"/>
  <c r="C345" i="5"/>
  <c r="B344" i="5"/>
  <c r="C344" i="5"/>
  <c r="B343" i="5"/>
  <c r="C343" i="5"/>
  <c r="B342" i="5"/>
  <c r="C342" i="5"/>
  <c r="B341" i="5"/>
  <c r="C341" i="5"/>
  <c r="B340" i="5"/>
  <c r="C340" i="5"/>
  <c r="B339" i="5"/>
  <c r="C339" i="5"/>
  <c r="B338" i="5"/>
  <c r="C338" i="5"/>
  <c r="B337" i="5"/>
  <c r="C337" i="5"/>
  <c r="B336" i="5"/>
  <c r="C336" i="5"/>
  <c r="B335" i="5"/>
  <c r="C335" i="5"/>
  <c r="B334" i="5"/>
  <c r="C334" i="5"/>
  <c r="B333" i="5"/>
  <c r="C333" i="5"/>
  <c r="B332" i="5"/>
  <c r="C332" i="5"/>
  <c r="B331" i="5"/>
  <c r="C331" i="5"/>
  <c r="B330" i="5"/>
  <c r="C330" i="5"/>
  <c r="B329" i="5"/>
  <c r="C329" i="5"/>
  <c r="B328" i="5"/>
  <c r="C328" i="5"/>
  <c r="B327" i="5"/>
  <c r="C327" i="5"/>
  <c r="B326" i="5"/>
  <c r="C326" i="5"/>
  <c r="B325" i="5"/>
  <c r="C325" i="5"/>
  <c r="B324" i="5"/>
  <c r="C324" i="5"/>
  <c r="B323" i="5"/>
  <c r="C323" i="5"/>
  <c r="B322" i="5"/>
  <c r="C322" i="5"/>
  <c r="B321" i="5"/>
  <c r="C321" i="5"/>
  <c r="B320" i="5"/>
  <c r="C320" i="5"/>
  <c r="B319" i="5"/>
  <c r="C319" i="5"/>
  <c r="B318" i="5"/>
  <c r="C318" i="5"/>
  <c r="B317" i="5"/>
  <c r="C317" i="5"/>
  <c r="B316" i="5"/>
  <c r="C316" i="5"/>
  <c r="B315" i="5"/>
  <c r="C315" i="5"/>
  <c r="B314" i="5"/>
  <c r="C314" i="5"/>
  <c r="B313" i="5"/>
  <c r="C313" i="5"/>
  <c r="B312" i="5"/>
  <c r="C312" i="5"/>
  <c r="B311" i="5"/>
  <c r="C311" i="5"/>
  <c r="B310" i="5"/>
  <c r="C310" i="5"/>
  <c r="B309" i="5"/>
  <c r="C309" i="5"/>
  <c r="B308" i="5"/>
  <c r="C308" i="5"/>
  <c r="B307" i="5"/>
  <c r="C307" i="5"/>
  <c r="B306" i="5"/>
  <c r="C306" i="5"/>
  <c r="B305" i="5"/>
  <c r="C305" i="5"/>
  <c r="B304" i="5"/>
  <c r="C304" i="5"/>
  <c r="B303" i="5"/>
  <c r="C303" i="5"/>
  <c r="B302" i="5"/>
  <c r="C302" i="5"/>
  <c r="B301" i="5"/>
  <c r="C301" i="5"/>
  <c r="B300" i="5"/>
  <c r="C300" i="5"/>
  <c r="B299" i="5"/>
  <c r="C299" i="5"/>
  <c r="B298" i="5"/>
  <c r="C298" i="5"/>
  <c r="B297" i="5"/>
  <c r="C297" i="5"/>
  <c r="B296" i="5"/>
  <c r="C296" i="5"/>
  <c r="B295" i="5"/>
  <c r="C295" i="5"/>
  <c r="B294" i="5"/>
  <c r="C294" i="5"/>
  <c r="B293" i="5"/>
  <c r="C293" i="5"/>
  <c r="B292" i="5"/>
  <c r="C292" i="5"/>
  <c r="B291" i="5"/>
  <c r="C291" i="5"/>
  <c r="B290" i="5"/>
  <c r="C290" i="5"/>
  <c r="B289" i="5"/>
  <c r="C289" i="5"/>
  <c r="B288" i="5"/>
  <c r="C288" i="5"/>
  <c r="B287" i="5"/>
  <c r="C287" i="5"/>
  <c r="B286" i="5"/>
  <c r="C286" i="5"/>
  <c r="B285" i="5"/>
  <c r="C285" i="5"/>
  <c r="B284" i="5"/>
  <c r="C284" i="5"/>
  <c r="B283" i="5"/>
  <c r="C283" i="5"/>
  <c r="B282" i="5"/>
  <c r="C282" i="5"/>
  <c r="B281" i="5"/>
  <c r="C281" i="5"/>
  <c r="B280" i="5"/>
  <c r="C280" i="5"/>
  <c r="B279" i="5"/>
  <c r="C279" i="5"/>
  <c r="B278" i="5"/>
  <c r="C278" i="5"/>
  <c r="B277" i="5"/>
  <c r="C277" i="5"/>
  <c r="B276" i="5"/>
  <c r="C276" i="5"/>
  <c r="B275" i="5"/>
  <c r="C275" i="5"/>
  <c r="B274" i="5"/>
  <c r="C274" i="5"/>
  <c r="B273" i="5"/>
  <c r="C273" i="5"/>
  <c r="B272" i="5"/>
  <c r="C272" i="5"/>
  <c r="B271" i="5"/>
  <c r="C271" i="5"/>
  <c r="B270" i="5"/>
  <c r="C270" i="5"/>
  <c r="B269" i="5"/>
  <c r="C269" i="5"/>
  <c r="B268" i="5"/>
  <c r="C268" i="5"/>
  <c r="B267" i="5"/>
  <c r="C267" i="5"/>
  <c r="B266" i="5"/>
  <c r="C266" i="5"/>
  <c r="B265" i="5"/>
  <c r="C265" i="5"/>
  <c r="B264" i="5"/>
  <c r="C264" i="5"/>
  <c r="B263" i="5"/>
  <c r="C263" i="5"/>
  <c r="B262" i="5"/>
  <c r="C262" i="5"/>
  <c r="B261" i="5"/>
  <c r="C261" i="5"/>
  <c r="B260" i="5"/>
  <c r="C260" i="5"/>
  <c r="B259" i="5"/>
  <c r="C259" i="5"/>
  <c r="B258" i="5"/>
  <c r="C258" i="5"/>
  <c r="B257" i="5"/>
  <c r="C257" i="5"/>
  <c r="B256" i="5"/>
  <c r="C256" i="5"/>
  <c r="B255" i="5"/>
  <c r="C255" i="5"/>
  <c r="B254" i="5"/>
  <c r="C254" i="5"/>
  <c r="B253" i="5"/>
  <c r="C253" i="5"/>
  <c r="B252" i="5"/>
  <c r="C252" i="5"/>
  <c r="B251" i="5"/>
  <c r="C251" i="5"/>
  <c r="B250" i="5"/>
  <c r="C250" i="5"/>
  <c r="B249" i="5"/>
  <c r="C249" i="5"/>
  <c r="B248" i="5"/>
  <c r="C248" i="5"/>
  <c r="B247" i="5"/>
  <c r="C247" i="5"/>
  <c r="B246" i="5"/>
  <c r="C246" i="5"/>
  <c r="B245" i="5"/>
  <c r="C245" i="5"/>
  <c r="B244" i="5"/>
  <c r="C244" i="5"/>
  <c r="B243" i="5"/>
  <c r="C243" i="5"/>
  <c r="B242" i="5"/>
  <c r="C242" i="5"/>
  <c r="B241" i="5"/>
  <c r="C241" i="5"/>
  <c r="B240" i="5"/>
  <c r="C240" i="5"/>
  <c r="B239" i="5"/>
  <c r="C239" i="5"/>
  <c r="B238" i="5"/>
  <c r="C238" i="5"/>
  <c r="B237" i="5"/>
  <c r="C237" i="5"/>
  <c r="B236" i="5"/>
  <c r="C236" i="5"/>
  <c r="B235" i="5"/>
  <c r="C235" i="5"/>
  <c r="B234" i="5"/>
  <c r="C234" i="5"/>
  <c r="B233" i="5"/>
  <c r="C233" i="5"/>
  <c r="B232" i="5"/>
  <c r="C232" i="5"/>
  <c r="B231" i="5"/>
  <c r="C231" i="5"/>
  <c r="B230" i="5"/>
  <c r="C230" i="5"/>
  <c r="B229" i="5"/>
  <c r="C229" i="5"/>
  <c r="B228" i="5"/>
  <c r="C228" i="5"/>
  <c r="B227" i="5"/>
  <c r="C227" i="5"/>
  <c r="B226" i="5"/>
  <c r="C226" i="5"/>
  <c r="B225" i="5"/>
  <c r="C225" i="5"/>
  <c r="B224" i="5"/>
  <c r="C224" i="5"/>
  <c r="B223" i="5"/>
  <c r="C223" i="5"/>
  <c r="B222" i="5"/>
  <c r="C222" i="5"/>
  <c r="B221" i="5"/>
  <c r="C221" i="5"/>
  <c r="B220" i="5"/>
  <c r="C220" i="5"/>
  <c r="B219" i="5"/>
  <c r="C219" i="5"/>
  <c r="B218" i="5"/>
  <c r="C218" i="5"/>
  <c r="B217" i="5"/>
  <c r="C217" i="5"/>
  <c r="B216" i="5"/>
  <c r="C216" i="5"/>
  <c r="B215" i="5"/>
  <c r="C215" i="5"/>
  <c r="B214" i="5"/>
  <c r="C214" i="5"/>
  <c r="B213" i="5"/>
  <c r="C213" i="5"/>
  <c r="B212" i="5"/>
  <c r="C212" i="5"/>
  <c r="B211" i="5"/>
  <c r="C211" i="5"/>
  <c r="B210" i="5"/>
  <c r="C210" i="5"/>
  <c r="B209" i="5"/>
  <c r="C209" i="5"/>
  <c r="B208" i="5"/>
  <c r="C208" i="5"/>
  <c r="B207" i="5"/>
  <c r="C207" i="5"/>
  <c r="B206" i="5"/>
  <c r="C206" i="5"/>
  <c r="B205" i="5"/>
  <c r="C205" i="5"/>
  <c r="B204" i="5"/>
  <c r="C204" i="5"/>
  <c r="B203" i="5"/>
  <c r="C203" i="5"/>
  <c r="B202" i="5"/>
  <c r="C202" i="5"/>
  <c r="B201" i="5"/>
  <c r="C201" i="5"/>
  <c r="B200" i="5"/>
  <c r="C200" i="5"/>
  <c r="B199" i="5"/>
  <c r="C199" i="5"/>
  <c r="B198" i="5"/>
  <c r="C198" i="5"/>
  <c r="B197" i="5"/>
  <c r="C197" i="5"/>
  <c r="B196" i="5"/>
  <c r="C196" i="5"/>
  <c r="B195" i="5"/>
  <c r="C195" i="5"/>
  <c r="B194" i="5"/>
  <c r="C194" i="5"/>
  <c r="B193" i="5"/>
  <c r="C193" i="5"/>
  <c r="B192" i="5"/>
  <c r="C192" i="5"/>
  <c r="B191" i="5"/>
  <c r="C191" i="5"/>
  <c r="B190" i="5"/>
  <c r="C190" i="5"/>
  <c r="B189" i="5"/>
  <c r="C189" i="5"/>
  <c r="B188" i="5"/>
  <c r="C188" i="5"/>
  <c r="B187" i="5"/>
  <c r="C187" i="5"/>
  <c r="B186" i="5"/>
  <c r="C186" i="5"/>
  <c r="B185" i="5"/>
  <c r="C185" i="5"/>
  <c r="B184" i="5"/>
  <c r="C184" i="5"/>
  <c r="B183" i="5"/>
  <c r="C183" i="5"/>
  <c r="B182" i="5"/>
  <c r="C182" i="5"/>
  <c r="B181" i="5"/>
  <c r="C181" i="5"/>
  <c r="B180" i="5"/>
  <c r="C180" i="5"/>
  <c r="B179" i="5"/>
  <c r="C179" i="5"/>
  <c r="B178" i="5"/>
  <c r="C178" i="5"/>
  <c r="B177" i="5"/>
  <c r="C177" i="5"/>
  <c r="B176" i="5"/>
  <c r="C176" i="5"/>
  <c r="B175" i="5"/>
  <c r="C175" i="5"/>
  <c r="B174" i="5"/>
  <c r="C174" i="5"/>
  <c r="B173" i="5"/>
  <c r="C173" i="5"/>
  <c r="B172" i="5"/>
  <c r="C172" i="5"/>
  <c r="B171" i="5"/>
  <c r="C171" i="5"/>
  <c r="B170" i="5"/>
  <c r="C170" i="5"/>
  <c r="B169" i="5"/>
  <c r="C169" i="5"/>
  <c r="B168" i="5"/>
  <c r="C168" i="5"/>
  <c r="B167" i="5"/>
  <c r="C167" i="5"/>
  <c r="B166" i="5"/>
  <c r="C166" i="5"/>
  <c r="B165" i="5"/>
  <c r="C165" i="5"/>
  <c r="B164" i="5"/>
  <c r="C164" i="5"/>
  <c r="B163" i="5"/>
  <c r="C163" i="5"/>
  <c r="B162" i="5"/>
  <c r="C162" i="5"/>
  <c r="B161" i="5"/>
  <c r="C161" i="5"/>
  <c r="B160" i="5"/>
  <c r="C160" i="5"/>
  <c r="B159" i="5"/>
  <c r="C159" i="5"/>
  <c r="B158" i="5"/>
  <c r="C158" i="5"/>
  <c r="B157" i="5"/>
  <c r="C157" i="5"/>
  <c r="B156" i="5"/>
  <c r="C156" i="5"/>
  <c r="B155" i="5"/>
  <c r="C155" i="5"/>
  <c r="B154" i="5"/>
  <c r="C154" i="5"/>
  <c r="B153" i="5"/>
  <c r="C153" i="5"/>
  <c r="B152" i="5"/>
  <c r="C152" i="5"/>
  <c r="B151" i="5"/>
  <c r="C151" i="5"/>
  <c r="B150" i="5"/>
  <c r="C150" i="5"/>
  <c r="B149" i="5"/>
  <c r="C149" i="5"/>
  <c r="B148" i="5"/>
  <c r="C148" i="5"/>
  <c r="B147" i="5"/>
  <c r="C147" i="5"/>
  <c r="B146" i="5"/>
  <c r="C146" i="5"/>
  <c r="B145" i="5"/>
  <c r="C145" i="5"/>
  <c r="B144" i="5"/>
  <c r="C144" i="5"/>
  <c r="B143" i="5"/>
  <c r="C143" i="5"/>
  <c r="B142" i="5"/>
  <c r="C142" i="5"/>
  <c r="B141" i="5"/>
  <c r="C141" i="5"/>
  <c r="B140" i="5"/>
  <c r="C140" i="5"/>
  <c r="B139" i="5"/>
  <c r="C139" i="5"/>
  <c r="B138" i="5"/>
  <c r="C138" i="5"/>
  <c r="B137" i="5"/>
  <c r="C137" i="5"/>
  <c r="B136" i="5"/>
  <c r="C136" i="5"/>
  <c r="B135" i="5"/>
  <c r="C135" i="5"/>
  <c r="B134" i="5"/>
  <c r="C134" i="5"/>
  <c r="B133" i="5"/>
  <c r="C133" i="5"/>
  <c r="B132" i="5"/>
  <c r="C132" i="5"/>
  <c r="B131" i="5"/>
  <c r="C131" i="5"/>
  <c r="B130" i="5"/>
  <c r="C130" i="5"/>
  <c r="B129" i="5"/>
  <c r="C129" i="5"/>
  <c r="B128" i="5"/>
  <c r="C128" i="5"/>
  <c r="B127" i="5"/>
  <c r="C127" i="5"/>
  <c r="B126" i="5"/>
  <c r="C126" i="5"/>
  <c r="B125" i="5"/>
  <c r="C125" i="5"/>
  <c r="B124" i="5"/>
  <c r="C124" i="5"/>
  <c r="B123" i="5"/>
  <c r="C123" i="5"/>
  <c r="B122" i="5"/>
  <c r="C122" i="5"/>
  <c r="B121" i="5"/>
  <c r="C121" i="5"/>
  <c r="B120" i="5"/>
  <c r="C120" i="5"/>
  <c r="B119" i="5"/>
  <c r="C119" i="5"/>
  <c r="B118" i="5"/>
  <c r="C118" i="5"/>
  <c r="B117" i="5"/>
  <c r="C117" i="5"/>
  <c r="B116" i="5"/>
  <c r="C116" i="5"/>
  <c r="B115" i="5"/>
  <c r="C115" i="5"/>
  <c r="B114" i="5"/>
  <c r="C114" i="5"/>
  <c r="B113" i="5"/>
  <c r="C113" i="5"/>
  <c r="B112" i="5"/>
  <c r="C112" i="5"/>
  <c r="B111" i="5"/>
  <c r="C111" i="5"/>
  <c r="B110" i="5"/>
  <c r="C110" i="5"/>
  <c r="B109" i="5"/>
  <c r="C109" i="5"/>
  <c r="B108" i="5"/>
  <c r="C108" i="5"/>
  <c r="B107" i="5"/>
  <c r="C107" i="5"/>
  <c r="B106" i="5"/>
  <c r="C106" i="5"/>
  <c r="B105" i="5"/>
  <c r="C105" i="5"/>
  <c r="B104" i="5"/>
  <c r="C104" i="5"/>
  <c r="B103" i="5"/>
  <c r="C103" i="5"/>
  <c r="B102" i="5"/>
  <c r="C102" i="5"/>
  <c r="B101" i="5"/>
  <c r="C101" i="5"/>
  <c r="B100" i="5"/>
  <c r="C100" i="5"/>
  <c r="B99" i="5"/>
  <c r="C99" i="5"/>
  <c r="B98" i="5"/>
  <c r="C98" i="5"/>
  <c r="B97" i="5"/>
  <c r="C97" i="5"/>
  <c r="B96" i="5"/>
  <c r="C96" i="5"/>
  <c r="B95" i="5"/>
  <c r="C95" i="5"/>
  <c r="B94" i="5"/>
  <c r="C94" i="5"/>
  <c r="B93" i="5"/>
  <c r="C93" i="5"/>
  <c r="B92" i="5"/>
  <c r="C92" i="5"/>
  <c r="B91" i="5"/>
  <c r="C91" i="5"/>
  <c r="B90" i="5"/>
  <c r="C90" i="5"/>
  <c r="B89" i="5"/>
  <c r="C89" i="5"/>
  <c r="B88" i="5"/>
  <c r="C88" i="5"/>
  <c r="B87" i="5"/>
  <c r="C87" i="5"/>
  <c r="B86" i="5"/>
  <c r="C86" i="5"/>
  <c r="B85" i="5"/>
  <c r="C85" i="5"/>
  <c r="B84" i="5"/>
  <c r="C84" i="5"/>
  <c r="B83" i="5"/>
  <c r="C83" i="5"/>
  <c r="B82" i="5"/>
  <c r="C82" i="5"/>
  <c r="B81" i="5"/>
  <c r="C81" i="5"/>
  <c r="B80" i="5"/>
  <c r="C80" i="5"/>
  <c r="B79" i="5"/>
  <c r="C79" i="5"/>
  <c r="B78" i="5"/>
  <c r="C78" i="5"/>
  <c r="B77" i="5"/>
  <c r="C77" i="5"/>
  <c r="B76" i="5"/>
  <c r="C76" i="5"/>
  <c r="B75" i="5"/>
  <c r="C75" i="5"/>
  <c r="B74" i="5"/>
  <c r="C74" i="5"/>
  <c r="B73" i="5"/>
  <c r="C73" i="5"/>
  <c r="B72" i="5"/>
  <c r="C72" i="5"/>
  <c r="B71" i="5"/>
  <c r="C71" i="5"/>
  <c r="B70" i="5"/>
  <c r="C70" i="5"/>
  <c r="B69" i="5"/>
  <c r="C69" i="5"/>
  <c r="B68" i="5"/>
  <c r="C68" i="5"/>
  <c r="B67" i="5"/>
  <c r="C67" i="5"/>
  <c r="B66" i="5"/>
  <c r="C66" i="5"/>
  <c r="B65" i="5"/>
  <c r="C65" i="5"/>
  <c r="B64" i="5"/>
  <c r="C64" i="5"/>
  <c r="B63" i="5"/>
  <c r="C63" i="5"/>
  <c r="B62" i="5"/>
  <c r="C62" i="5"/>
  <c r="B61" i="5"/>
  <c r="C61" i="5"/>
  <c r="B60" i="5"/>
  <c r="C60" i="5"/>
  <c r="B59" i="5"/>
  <c r="C59" i="5"/>
  <c r="B58" i="5"/>
  <c r="C58" i="5"/>
  <c r="B57" i="5"/>
  <c r="C57" i="5"/>
  <c r="B56" i="5"/>
  <c r="C56" i="5"/>
  <c r="B55" i="5"/>
  <c r="C55" i="5"/>
  <c r="B54" i="5"/>
  <c r="C54" i="5"/>
  <c r="B53" i="5"/>
  <c r="C53" i="5"/>
  <c r="B52" i="5"/>
  <c r="C52" i="5"/>
  <c r="B51" i="5"/>
  <c r="C51" i="5"/>
  <c r="B50" i="5"/>
  <c r="C50" i="5"/>
  <c r="B49" i="5"/>
  <c r="C49" i="5"/>
  <c r="B48" i="5"/>
  <c r="C48" i="5"/>
  <c r="B47" i="5"/>
  <c r="C47" i="5"/>
  <c r="B46" i="5"/>
  <c r="C46" i="5"/>
  <c r="B45" i="5"/>
  <c r="C45" i="5"/>
  <c r="B44" i="5"/>
  <c r="C44" i="5"/>
  <c r="B43" i="5"/>
  <c r="C43" i="5"/>
  <c r="B42" i="5"/>
  <c r="C42" i="5"/>
  <c r="B41" i="5"/>
  <c r="C41" i="5"/>
  <c r="DE477" i="5"/>
  <c r="DD477" i="5"/>
  <c r="DC477" i="5"/>
  <c r="DB477" i="5"/>
  <c r="CX477" i="5"/>
  <c r="CW477" i="5"/>
  <c r="A477" i="5"/>
  <c r="AA477" i="5"/>
  <c r="Z477" i="5"/>
  <c r="Y477" i="5"/>
  <c r="X477" i="5"/>
  <c r="S477" i="5"/>
  <c r="R477" i="5"/>
  <c r="M477" i="5"/>
  <c r="K477" i="5"/>
  <c r="B477" i="5"/>
  <c r="J477" i="5"/>
  <c r="F477" i="5"/>
  <c r="DE476" i="5"/>
  <c r="DD476" i="5"/>
  <c r="DC476" i="5"/>
  <c r="DB476" i="5"/>
  <c r="CX476" i="5"/>
  <c r="CW476" i="5"/>
  <c r="A476" i="5"/>
  <c r="AA476" i="5"/>
  <c r="Z476" i="5"/>
  <c r="Y476" i="5"/>
  <c r="X476" i="5"/>
  <c r="S476" i="5"/>
  <c r="R476" i="5"/>
  <c r="M476" i="5"/>
  <c r="K476" i="5"/>
  <c r="B476" i="5"/>
  <c r="J476" i="5"/>
  <c r="F476" i="5"/>
  <c r="DE475" i="5"/>
  <c r="DD475" i="5"/>
  <c r="DC475" i="5"/>
  <c r="DB475" i="5"/>
  <c r="CX475" i="5"/>
  <c r="CW475" i="5"/>
  <c r="A475" i="5"/>
  <c r="AA475" i="5"/>
  <c r="Z475" i="5"/>
  <c r="Y475" i="5"/>
  <c r="X475" i="5"/>
  <c r="S475" i="5"/>
  <c r="R475" i="5"/>
  <c r="M475" i="5"/>
  <c r="K475" i="5"/>
  <c r="B475" i="5"/>
  <c r="J475" i="5"/>
  <c r="F475" i="5"/>
  <c r="DE474" i="5"/>
  <c r="DD474" i="5"/>
  <c r="DC474" i="5"/>
  <c r="DB474" i="5"/>
  <c r="CX474" i="5"/>
  <c r="CW474" i="5"/>
  <c r="A474" i="5"/>
  <c r="AA474" i="5"/>
  <c r="Z474" i="5"/>
  <c r="Y474" i="5"/>
  <c r="X474" i="5"/>
  <c r="S474" i="5"/>
  <c r="R474" i="5"/>
  <c r="M474" i="5"/>
  <c r="K474" i="5"/>
  <c r="B474" i="5"/>
  <c r="J474" i="5"/>
  <c r="F474" i="5"/>
  <c r="DE473" i="5"/>
  <c r="DD473" i="5"/>
  <c r="DC473" i="5"/>
  <c r="DB473" i="5"/>
  <c r="CX473" i="5"/>
  <c r="CW473" i="5"/>
  <c r="A473" i="5"/>
  <c r="AA473" i="5"/>
  <c r="Z473" i="5"/>
  <c r="Y473" i="5"/>
  <c r="X473" i="5"/>
  <c r="S473" i="5"/>
  <c r="R473" i="5"/>
  <c r="M473" i="5"/>
  <c r="K473" i="5"/>
  <c r="B473" i="5"/>
  <c r="J473" i="5"/>
  <c r="F473" i="5"/>
  <c r="DE472" i="5"/>
  <c r="DD472" i="5"/>
  <c r="DC472" i="5"/>
  <c r="DB472" i="5"/>
  <c r="CX472" i="5"/>
  <c r="CW472" i="5"/>
  <c r="A472" i="5"/>
  <c r="AA472" i="5"/>
  <c r="Z472" i="5"/>
  <c r="Y472" i="5"/>
  <c r="X472" i="5"/>
  <c r="S472" i="5"/>
  <c r="R472" i="5"/>
  <c r="M472" i="5"/>
  <c r="K472" i="5"/>
  <c r="B472" i="5"/>
  <c r="J472" i="5"/>
  <c r="F472" i="5"/>
  <c r="DE471" i="5"/>
  <c r="DD471" i="5"/>
  <c r="DC471" i="5"/>
  <c r="DB471" i="5"/>
  <c r="CX471" i="5"/>
  <c r="CW471" i="5"/>
  <c r="A471" i="5"/>
  <c r="AA471" i="5"/>
  <c r="Z471" i="5"/>
  <c r="Y471" i="5"/>
  <c r="X471" i="5"/>
  <c r="S471" i="5"/>
  <c r="R471" i="5"/>
  <c r="M471" i="5"/>
  <c r="K471" i="5"/>
  <c r="B471" i="5"/>
  <c r="J471" i="5"/>
  <c r="F471" i="5"/>
  <c r="DE470" i="5"/>
  <c r="DD470" i="5"/>
  <c r="DC470" i="5"/>
  <c r="DB470" i="5"/>
  <c r="CX470" i="5"/>
  <c r="CW470" i="5"/>
  <c r="A470" i="5"/>
  <c r="AA470" i="5"/>
  <c r="Z470" i="5"/>
  <c r="Y470" i="5"/>
  <c r="X470" i="5"/>
  <c r="S470" i="5"/>
  <c r="R470" i="5"/>
  <c r="M470" i="5"/>
  <c r="K470" i="5"/>
  <c r="B470" i="5"/>
  <c r="J470" i="5"/>
  <c r="F470" i="5"/>
  <c r="B40" i="5"/>
  <c r="S464" i="5"/>
  <c r="S463" i="5"/>
  <c r="S462" i="5"/>
  <c r="S461" i="5"/>
  <c r="S460" i="5"/>
  <c r="S459" i="5"/>
  <c r="S458" i="5"/>
  <c r="S457" i="5"/>
  <c r="S456" i="5"/>
  <c r="S455" i="5"/>
  <c r="S454" i="5"/>
  <c r="S453" i="5"/>
  <c r="S452" i="5"/>
  <c r="S451" i="5"/>
  <c r="S450" i="5"/>
  <c r="S449" i="5"/>
  <c r="S448" i="5"/>
  <c r="S447" i="5"/>
  <c r="S446" i="5"/>
  <c r="S445" i="5"/>
  <c r="S444" i="5"/>
  <c r="S443" i="5"/>
  <c r="S442" i="5"/>
  <c r="S441" i="5"/>
  <c r="S440" i="5"/>
  <c r="S439" i="5"/>
  <c r="S438" i="5"/>
  <c r="S437" i="5"/>
  <c r="S436" i="5"/>
  <c r="S435" i="5"/>
  <c r="S434" i="5"/>
  <c r="S433" i="5"/>
  <c r="S432" i="5"/>
  <c r="S431" i="5"/>
  <c r="S430" i="5"/>
  <c r="S429" i="5"/>
  <c r="S428" i="5"/>
  <c r="S427" i="5"/>
  <c r="S426" i="5"/>
  <c r="S425" i="5"/>
  <c r="S424" i="5"/>
  <c r="S423" i="5"/>
  <c r="S422" i="5"/>
  <c r="S421" i="5"/>
  <c r="S420" i="5"/>
  <c r="S419" i="5"/>
  <c r="S418" i="5"/>
  <c r="S417" i="5"/>
  <c r="S416" i="5"/>
  <c r="S415" i="5"/>
  <c r="S414" i="5"/>
  <c r="S413" i="5"/>
  <c r="S412" i="5"/>
  <c r="S411" i="5"/>
  <c r="S410" i="5"/>
  <c r="S409" i="5"/>
  <c r="S408" i="5"/>
  <c r="S407" i="5"/>
  <c r="S406" i="5"/>
  <c r="S405" i="5"/>
  <c r="S404" i="5"/>
  <c r="S403" i="5"/>
  <c r="S402" i="5"/>
  <c r="S401" i="5"/>
  <c r="S400" i="5"/>
  <c r="S399" i="5"/>
  <c r="S398" i="5"/>
  <c r="S397" i="5"/>
  <c r="S396" i="5"/>
  <c r="S395" i="5"/>
  <c r="S394" i="5"/>
  <c r="S393" i="5"/>
  <c r="S392" i="5"/>
  <c r="S391" i="5"/>
  <c r="S390" i="5"/>
  <c r="S389" i="5"/>
  <c r="S388" i="5"/>
  <c r="S387" i="5"/>
  <c r="S386" i="5"/>
  <c r="S385" i="5"/>
  <c r="S384" i="5"/>
  <c r="S383" i="5"/>
  <c r="S382" i="5"/>
  <c r="S381" i="5"/>
  <c r="S380" i="5"/>
  <c r="S379" i="5"/>
  <c r="S378" i="5"/>
  <c r="S377" i="5"/>
  <c r="S376" i="5"/>
  <c r="S375" i="5"/>
  <c r="S374" i="5"/>
  <c r="S373" i="5"/>
  <c r="S372" i="5"/>
  <c r="S371" i="5"/>
  <c r="S370" i="5"/>
  <c r="S369" i="5"/>
  <c r="S368" i="5"/>
  <c r="S367" i="5"/>
  <c r="S366" i="5"/>
  <c r="S365" i="5"/>
  <c r="S364" i="5"/>
  <c r="S363" i="5"/>
  <c r="S362" i="5"/>
  <c r="S361" i="5"/>
  <c r="S360" i="5"/>
  <c r="S359" i="5"/>
  <c r="S358" i="5"/>
  <c r="S357" i="5"/>
  <c r="S356" i="5"/>
  <c r="S355" i="5"/>
  <c r="S354" i="5"/>
  <c r="S353" i="5"/>
  <c r="S352" i="5"/>
  <c r="S351" i="5"/>
  <c r="S350" i="5"/>
  <c r="S349" i="5"/>
  <c r="S348" i="5"/>
  <c r="S347" i="5"/>
  <c r="S346" i="5"/>
  <c r="S345" i="5"/>
  <c r="S344" i="5"/>
  <c r="S343" i="5"/>
  <c r="S342" i="5"/>
  <c r="S341" i="5"/>
  <c r="S340" i="5"/>
  <c r="S339" i="5"/>
  <c r="S338" i="5"/>
  <c r="S337" i="5"/>
  <c r="S336" i="5"/>
  <c r="S335" i="5"/>
  <c r="S334" i="5"/>
  <c r="S333" i="5"/>
  <c r="S332" i="5"/>
  <c r="S331" i="5"/>
  <c r="S330" i="5"/>
  <c r="S329" i="5"/>
  <c r="S328" i="5"/>
  <c r="S327" i="5"/>
  <c r="S326" i="5"/>
  <c r="S325" i="5"/>
  <c r="S324" i="5"/>
  <c r="S323" i="5"/>
  <c r="S322" i="5"/>
  <c r="S321" i="5"/>
  <c r="S320" i="5"/>
  <c r="S319" i="5"/>
  <c r="S318" i="5"/>
  <c r="S317" i="5"/>
  <c r="S316" i="5"/>
  <c r="S315" i="5"/>
  <c r="S314" i="5"/>
  <c r="S313" i="5"/>
  <c r="S312" i="5"/>
  <c r="S311" i="5"/>
  <c r="S310" i="5"/>
  <c r="S309" i="5"/>
  <c r="S308" i="5"/>
  <c r="S307" i="5"/>
  <c r="S306" i="5"/>
  <c r="S305" i="5"/>
  <c r="S304" i="5"/>
  <c r="S303" i="5"/>
  <c r="S302" i="5"/>
  <c r="S301" i="5"/>
  <c r="S300" i="5"/>
  <c r="S299" i="5"/>
  <c r="S298" i="5"/>
  <c r="S297" i="5"/>
  <c r="S296" i="5"/>
  <c r="S295" i="5"/>
  <c r="S294" i="5"/>
  <c r="S293" i="5"/>
  <c r="S292" i="5"/>
  <c r="S291" i="5"/>
  <c r="S290" i="5"/>
  <c r="S289" i="5"/>
  <c r="S288" i="5"/>
  <c r="S287" i="5"/>
  <c r="S286" i="5"/>
  <c r="S285" i="5"/>
  <c r="S284" i="5"/>
  <c r="S283" i="5"/>
  <c r="S282" i="5"/>
  <c r="S281" i="5"/>
  <c r="S280" i="5"/>
  <c r="S279" i="5"/>
  <c r="S278" i="5"/>
  <c r="S277" i="5"/>
  <c r="S276" i="5"/>
  <c r="S275" i="5"/>
  <c r="S274" i="5"/>
  <c r="S273" i="5"/>
  <c r="S272" i="5"/>
  <c r="S271" i="5"/>
  <c r="S270" i="5"/>
  <c r="S269" i="5"/>
  <c r="S268" i="5"/>
  <c r="S267" i="5"/>
  <c r="S266" i="5"/>
  <c r="S265" i="5"/>
  <c r="S264" i="5"/>
  <c r="S263" i="5"/>
  <c r="S262" i="5"/>
  <c r="S261" i="5"/>
  <c r="S260" i="5"/>
  <c r="S259" i="5"/>
  <c r="S258" i="5"/>
  <c r="S257" i="5"/>
  <c r="S256" i="5"/>
  <c r="S255" i="5"/>
  <c r="S254" i="5"/>
  <c r="S253" i="5"/>
  <c r="S252" i="5"/>
  <c r="S251" i="5"/>
  <c r="S250" i="5"/>
  <c r="S249" i="5"/>
  <c r="S248" i="5"/>
  <c r="S247" i="5"/>
  <c r="S246" i="5"/>
  <c r="S245" i="5"/>
  <c r="S244" i="5"/>
  <c r="S243" i="5"/>
  <c r="S242" i="5"/>
  <c r="S241" i="5"/>
  <c r="S240" i="5"/>
  <c r="S239" i="5"/>
  <c r="S238" i="5"/>
  <c r="S237" i="5"/>
  <c r="S236" i="5"/>
  <c r="S235" i="5"/>
  <c r="S234" i="5"/>
  <c r="S233" i="5"/>
  <c r="S232" i="5"/>
  <c r="S231" i="5"/>
  <c r="S230" i="5"/>
  <c r="S229" i="5"/>
  <c r="S228" i="5"/>
  <c r="S227" i="5"/>
  <c r="S226" i="5"/>
  <c r="S225" i="5"/>
  <c r="S224" i="5"/>
  <c r="S223" i="5"/>
  <c r="S222" i="5"/>
  <c r="S221" i="5"/>
  <c r="S220" i="5"/>
  <c r="S219" i="5"/>
  <c r="S218" i="5"/>
  <c r="S217" i="5"/>
  <c r="S216" i="5"/>
  <c r="S215" i="5"/>
  <c r="S214" i="5"/>
  <c r="S213" i="5"/>
  <c r="S212" i="5"/>
  <c r="S211" i="5"/>
  <c r="S210" i="5"/>
  <c r="S209" i="5"/>
  <c r="S208" i="5"/>
  <c r="S207" i="5"/>
  <c r="S206" i="5"/>
  <c r="S205" i="5"/>
  <c r="S204" i="5"/>
  <c r="S203" i="5"/>
  <c r="S202" i="5"/>
  <c r="S201" i="5"/>
  <c r="S200" i="5"/>
  <c r="S199" i="5"/>
  <c r="S198" i="5"/>
  <c r="S197" i="5"/>
  <c r="S196" i="5"/>
  <c r="S195" i="5"/>
  <c r="S194" i="5"/>
  <c r="S193" i="5"/>
  <c r="S192" i="5"/>
  <c r="S191" i="5"/>
  <c r="S190" i="5"/>
  <c r="S189" i="5"/>
  <c r="S188" i="5"/>
  <c r="S187" i="5"/>
  <c r="S186" i="5"/>
  <c r="S185" i="5"/>
  <c r="S184" i="5"/>
  <c r="S183" i="5"/>
  <c r="S182" i="5"/>
  <c r="S181" i="5"/>
  <c r="S180" i="5"/>
  <c r="S179" i="5"/>
  <c r="S178" i="5"/>
  <c r="S177" i="5"/>
  <c r="S176" i="5"/>
  <c r="S175" i="5"/>
  <c r="S174" i="5"/>
  <c r="S173" i="5"/>
  <c r="S172" i="5"/>
  <c r="S171" i="5"/>
  <c r="S170" i="5"/>
  <c r="S169" i="5"/>
  <c r="S168" i="5"/>
  <c r="S167" i="5"/>
  <c r="S166" i="5"/>
  <c r="S165" i="5"/>
  <c r="S164" i="5"/>
  <c r="S163" i="5"/>
  <c r="S162" i="5"/>
  <c r="S161" i="5"/>
  <c r="S160" i="5"/>
  <c r="S159" i="5"/>
  <c r="S158" i="5"/>
  <c r="S157" i="5"/>
  <c r="S156" i="5"/>
  <c r="S155" i="5"/>
  <c r="S154" i="5"/>
  <c r="S153" i="5"/>
  <c r="S152" i="5"/>
  <c r="S151" i="5"/>
  <c r="S150" i="5"/>
  <c r="S149" i="5"/>
  <c r="S148" i="5"/>
  <c r="S147" i="5"/>
  <c r="S146" i="5"/>
  <c r="S145" i="5"/>
  <c r="S144" i="5"/>
  <c r="S143" i="5"/>
  <c r="S142" i="5"/>
  <c r="S141" i="5"/>
  <c r="S140" i="5"/>
  <c r="S139" i="5"/>
  <c r="S138" i="5"/>
  <c r="S137" i="5"/>
  <c r="S136" i="5"/>
  <c r="S135" i="5"/>
  <c r="S134" i="5"/>
  <c r="S133" i="5"/>
  <c r="S132" i="5"/>
  <c r="S131" i="5"/>
  <c r="S130" i="5"/>
  <c r="S129" i="5"/>
  <c r="S128" i="5"/>
  <c r="S127" i="5"/>
  <c r="S126" i="5"/>
  <c r="S125" i="5"/>
  <c r="S124" i="5"/>
  <c r="S123" i="5"/>
  <c r="S122" i="5"/>
  <c r="S121" i="5"/>
  <c r="S120" i="5"/>
  <c r="S119" i="5"/>
  <c r="S118" i="5"/>
  <c r="S117" i="5"/>
  <c r="S116" i="5"/>
  <c r="S115" i="5"/>
  <c r="S114" i="5"/>
  <c r="S113" i="5"/>
  <c r="S112" i="5"/>
  <c r="S111" i="5"/>
  <c r="S110" i="5"/>
  <c r="S109" i="5"/>
  <c r="S108" i="5"/>
  <c r="S107" i="5"/>
  <c r="S106" i="5"/>
  <c r="S105" i="5"/>
  <c r="S104" i="5"/>
  <c r="S103" i="5"/>
  <c r="S102" i="5"/>
  <c r="S101" i="5"/>
  <c r="S100" i="5"/>
  <c r="S99" i="5"/>
  <c r="S98" i="5"/>
  <c r="S97" i="5"/>
  <c r="S96" i="5"/>
  <c r="S95"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F499" i="5"/>
  <c r="F498" i="5"/>
  <c r="F497" i="5"/>
  <c r="F496" i="5"/>
  <c r="F495" i="5"/>
  <c r="F494" i="5"/>
  <c r="F488" i="5"/>
  <c r="F479" i="5"/>
  <c r="F469" i="5"/>
  <c r="F468" i="5"/>
  <c r="F467" i="5"/>
  <c r="F466" i="5"/>
  <c r="F465" i="5"/>
  <c r="J464" i="5"/>
  <c r="AH963" i="5"/>
  <c r="AI963" i="5"/>
  <c r="B963" i="5"/>
  <c r="AH962" i="5"/>
  <c r="AI962" i="5"/>
  <c r="B962" i="5"/>
  <c r="AH961" i="5"/>
  <c r="AI961" i="5"/>
  <c r="B961" i="5"/>
  <c r="AH960" i="5"/>
  <c r="AI960" i="5"/>
  <c r="B960" i="5"/>
  <c r="AH959" i="5"/>
  <c r="AI959" i="5"/>
  <c r="B959" i="5"/>
  <c r="AH958" i="5"/>
  <c r="AI958" i="5"/>
  <c r="B958" i="5"/>
  <c r="AH957" i="5"/>
  <c r="AI957" i="5"/>
  <c r="B957" i="5"/>
  <c r="AH956" i="5"/>
  <c r="AI956" i="5"/>
  <c r="B956" i="5"/>
  <c r="AH955" i="5"/>
  <c r="AI955" i="5"/>
  <c r="B955" i="5"/>
  <c r="AH954" i="5"/>
  <c r="AI954" i="5"/>
  <c r="B954" i="5"/>
  <c r="AH953" i="5"/>
  <c r="AI953" i="5"/>
  <c r="B953" i="5"/>
  <c r="AH952" i="5"/>
  <c r="AI952" i="5"/>
  <c r="B952" i="5"/>
  <c r="AH951" i="5"/>
  <c r="AI951" i="5"/>
  <c r="B951" i="5"/>
  <c r="AH950" i="5"/>
  <c r="AI950" i="5"/>
  <c r="B950" i="5"/>
  <c r="AH949" i="5"/>
  <c r="AI949" i="5"/>
  <c r="B949" i="5"/>
  <c r="AH948" i="5"/>
  <c r="AI948" i="5"/>
  <c r="B948" i="5"/>
  <c r="AH947" i="5"/>
  <c r="AI947" i="5"/>
  <c r="B947" i="5"/>
  <c r="AH946" i="5"/>
  <c r="AI946" i="5"/>
  <c r="B946" i="5"/>
  <c r="AH945" i="5"/>
  <c r="AI945" i="5"/>
  <c r="B945" i="5"/>
  <c r="AH944" i="5"/>
  <c r="AI944" i="5"/>
  <c r="B944" i="5"/>
  <c r="AH943" i="5"/>
  <c r="AI943" i="5"/>
  <c r="B943" i="5"/>
  <c r="AH942" i="5"/>
  <c r="AI942" i="5"/>
  <c r="B942" i="5"/>
  <c r="AH941" i="5"/>
  <c r="AI941" i="5"/>
  <c r="B941" i="5"/>
  <c r="AH940" i="5"/>
  <c r="AI940" i="5"/>
  <c r="B940" i="5"/>
  <c r="AH939" i="5"/>
  <c r="AI939" i="5"/>
  <c r="B939" i="5"/>
  <c r="AH938" i="5"/>
  <c r="AI938" i="5"/>
  <c r="B938" i="5"/>
  <c r="AH937" i="5"/>
  <c r="AI937" i="5"/>
  <c r="B937" i="5"/>
  <c r="AH936" i="5"/>
  <c r="AI936" i="5"/>
  <c r="B936" i="5"/>
  <c r="AH935" i="5"/>
  <c r="AI935" i="5"/>
  <c r="B935" i="5"/>
  <c r="AH934" i="5"/>
  <c r="AI934" i="5"/>
  <c r="B934" i="5"/>
  <c r="AH933" i="5"/>
  <c r="AI933" i="5"/>
  <c r="B933" i="5"/>
  <c r="AH932" i="5"/>
  <c r="AI932" i="5"/>
  <c r="B932" i="5"/>
  <c r="AH931" i="5"/>
  <c r="AI931" i="5"/>
  <c r="B931" i="5"/>
  <c r="AH930" i="5"/>
  <c r="AI930" i="5"/>
  <c r="B930" i="5"/>
  <c r="AH929" i="5"/>
  <c r="AI929" i="5"/>
  <c r="B929" i="5"/>
  <c r="AH928" i="5"/>
  <c r="AI928" i="5"/>
  <c r="B928" i="5"/>
  <c r="AH927" i="5"/>
  <c r="AI927" i="5"/>
  <c r="B927" i="5"/>
  <c r="AH926" i="5"/>
  <c r="AI926" i="5"/>
  <c r="B926" i="5"/>
  <c r="AH925" i="5"/>
  <c r="AI925" i="5"/>
  <c r="B925" i="5"/>
  <c r="AH924" i="5"/>
  <c r="AI924" i="5"/>
  <c r="B924" i="5"/>
  <c r="AH923" i="5"/>
  <c r="AI923" i="5"/>
  <c r="B923" i="5"/>
  <c r="AH922" i="5"/>
  <c r="AI922" i="5"/>
  <c r="B922" i="5"/>
  <c r="AH921" i="5"/>
  <c r="AI921" i="5"/>
  <c r="B921" i="5"/>
  <c r="AH920" i="5"/>
  <c r="AI920" i="5"/>
  <c r="B920" i="5"/>
  <c r="AH919" i="5"/>
  <c r="AI919" i="5"/>
  <c r="B919" i="5"/>
  <c r="AH918" i="5"/>
  <c r="AI918" i="5"/>
  <c r="B918" i="5"/>
  <c r="AH917" i="5"/>
  <c r="AI917" i="5"/>
  <c r="B917" i="5"/>
  <c r="AH916" i="5"/>
  <c r="AI916" i="5"/>
  <c r="B916" i="5"/>
  <c r="AH915" i="5"/>
  <c r="AI915" i="5"/>
  <c r="B915" i="5"/>
  <c r="AH914" i="5"/>
  <c r="AI914" i="5"/>
  <c r="B914" i="5"/>
  <c r="AH913" i="5"/>
  <c r="AI913" i="5"/>
  <c r="B913" i="5"/>
  <c r="AH912" i="5"/>
  <c r="AI912" i="5"/>
  <c r="B912" i="5"/>
  <c r="AH911" i="5"/>
  <c r="AI911" i="5"/>
  <c r="B911" i="5"/>
  <c r="AH910" i="5"/>
  <c r="AI910" i="5"/>
  <c r="B910" i="5"/>
  <c r="AH909" i="5"/>
  <c r="AI909" i="5"/>
  <c r="B909" i="5"/>
  <c r="AH908" i="5"/>
  <c r="AI908" i="5"/>
  <c r="B908" i="5"/>
  <c r="AH907" i="5"/>
  <c r="AI907" i="5"/>
  <c r="B907" i="5"/>
  <c r="AH906" i="5"/>
  <c r="AI906" i="5"/>
  <c r="B906" i="5"/>
  <c r="AH905" i="5"/>
  <c r="AI905" i="5"/>
  <c r="B905" i="5"/>
  <c r="AH904" i="5"/>
  <c r="AI904" i="5"/>
  <c r="B904" i="5"/>
  <c r="AH903" i="5"/>
  <c r="AI903" i="5"/>
  <c r="B903" i="5"/>
  <c r="AH902" i="5"/>
  <c r="AI902" i="5"/>
  <c r="B902" i="5"/>
  <c r="AH901" i="5"/>
  <c r="AI901" i="5"/>
  <c r="B901" i="5"/>
  <c r="AH900" i="5"/>
  <c r="AI900" i="5"/>
  <c r="B900" i="5"/>
  <c r="AH899" i="5"/>
  <c r="AI899" i="5"/>
  <c r="B899" i="5"/>
  <c r="AH898" i="5"/>
  <c r="AI898" i="5"/>
  <c r="B898" i="5"/>
  <c r="AH897" i="5"/>
  <c r="AI897" i="5"/>
  <c r="B897" i="5"/>
  <c r="AH896" i="5"/>
  <c r="AI896" i="5"/>
  <c r="B896" i="5"/>
  <c r="AH895" i="5"/>
  <c r="AI895" i="5"/>
  <c r="B895" i="5"/>
  <c r="AH894" i="5"/>
  <c r="AI894" i="5"/>
  <c r="B894" i="5"/>
  <c r="AH893" i="5"/>
  <c r="AI893" i="5"/>
  <c r="B893" i="5"/>
  <c r="AH892" i="5"/>
  <c r="AI892" i="5"/>
  <c r="B892" i="5"/>
  <c r="AH891" i="5"/>
  <c r="AI891" i="5"/>
  <c r="B891" i="5"/>
  <c r="AH890" i="5"/>
  <c r="AI890" i="5"/>
  <c r="B890" i="5"/>
  <c r="AH889" i="5"/>
  <c r="AI889" i="5"/>
  <c r="B889" i="5"/>
  <c r="AH888" i="5"/>
  <c r="AI888" i="5"/>
  <c r="B888" i="5"/>
  <c r="AH887" i="5"/>
  <c r="AI887" i="5"/>
  <c r="B887" i="5"/>
  <c r="AH886" i="5"/>
  <c r="AI886" i="5"/>
  <c r="B886" i="5"/>
  <c r="AH885" i="5"/>
  <c r="AI885" i="5"/>
  <c r="B885" i="5"/>
  <c r="AH884" i="5"/>
  <c r="AI884" i="5"/>
  <c r="B884" i="5"/>
  <c r="AH883" i="5"/>
  <c r="AI883" i="5"/>
  <c r="B883" i="5"/>
  <c r="AH882" i="5"/>
  <c r="AI882" i="5"/>
  <c r="B882" i="5"/>
  <c r="AH881" i="5"/>
  <c r="AI881" i="5"/>
  <c r="B881" i="5"/>
  <c r="AH880" i="5"/>
  <c r="AI880" i="5"/>
  <c r="B880" i="5"/>
  <c r="AH879" i="5"/>
  <c r="AI879" i="5"/>
  <c r="B879" i="5"/>
  <c r="AH878" i="5"/>
  <c r="AI878" i="5"/>
  <c r="B878" i="5"/>
  <c r="AH877" i="5"/>
  <c r="AI877" i="5"/>
  <c r="B877" i="5"/>
  <c r="AH876" i="5"/>
  <c r="AI876" i="5"/>
  <c r="B876" i="5"/>
  <c r="AH875" i="5"/>
  <c r="AI875" i="5"/>
  <c r="B875" i="5"/>
  <c r="AH874" i="5"/>
  <c r="AI874" i="5"/>
  <c r="B874" i="5"/>
  <c r="AH873" i="5"/>
  <c r="AI873" i="5"/>
  <c r="B873" i="5"/>
  <c r="AH872" i="5"/>
  <c r="AI872" i="5"/>
  <c r="B872" i="5"/>
  <c r="AH871" i="5"/>
  <c r="AI871" i="5"/>
  <c r="B871" i="5"/>
  <c r="AH870" i="5"/>
  <c r="AI870" i="5"/>
  <c r="B870" i="5"/>
  <c r="AH869" i="5"/>
  <c r="AI869" i="5"/>
  <c r="B869" i="5"/>
  <c r="AH868" i="5"/>
  <c r="AI868" i="5"/>
  <c r="B868" i="5"/>
  <c r="AH867" i="5"/>
  <c r="AI867" i="5"/>
  <c r="B867" i="5"/>
  <c r="AH866" i="5"/>
  <c r="AI866" i="5"/>
  <c r="B866" i="5"/>
  <c r="AH865" i="5"/>
  <c r="AI865" i="5"/>
  <c r="B865" i="5"/>
  <c r="AH864" i="5"/>
  <c r="AI864" i="5"/>
  <c r="B864" i="5"/>
  <c r="AH863" i="5"/>
  <c r="AI863" i="5"/>
  <c r="B863" i="5"/>
  <c r="AH862" i="5"/>
  <c r="AI862" i="5"/>
  <c r="B862" i="5"/>
  <c r="AH861" i="5"/>
  <c r="AI861" i="5"/>
  <c r="B861" i="5"/>
  <c r="AH860" i="5"/>
  <c r="AI860" i="5"/>
  <c r="B860" i="5"/>
  <c r="AH859" i="5"/>
  <c r="AI859" i="5"/>
  <c r="B859" i="5"/>
  <c r="AH858" i="5"/>
  <c r="AI858" i="5"/>
  <c r="B858" i="5"/>
  <c r="AH857" i="5"/>
  <c r="AI857" i="5"/>
  <c r="B857" i="5"/>
  <c r="AH856" i="5"/>
  <c r="AI856" i="5"/>
  <c r="B856" i="5"/>
  <c r="AH855" i="5"/>
  <c r="AI855" i="5"/>
  <c r="B855" i="5"/>
  <c r="AH854" i="5"/>
  <c r="AI854" i="5"/>
  <c r="B854" i="5"/>
  <c r="AH853" i="5"/>
  <c r="AI853" i="5"/>
  <c r="B853" i="5"/>
  <c r="AH852" i="5"/>
  <c r="AI852" i="5"/>
  <c r="B852" i="5"/>
  <c r="AH851" i="5"/>
  <c r="AI851" i="5"/>
  <c r="B851" i="5"/>
  <c r="AH850" i="5"/>
  <c r="AI850" i="5"/>
  <c r="B850" i="5"/>
  <c r="AH849" i="5"/>
  <c r="AI849" i="5"/>
  <c r="B849" i="5"/>
  <c r="AH848" i="5"/>
  <c r="AI848" i="5"/>
  <c r="B848" i="5"/>
  <c r="AH847" i="5"/>
  <c r="AI847" i="5"/>
  <c r="B847" i="5"/>
  <c r="AH846" i="5"/>
  <c r="AI846" i="5"/>
  <c r="B846" i="5"/>
  <c r="AH845" i="5"/>
  <c r="AI845" i="5"/>
  <c r="B845" i="5"/>
  <c r="AH844" i="5"/>
  <c r="AI844" i="5"/>
  <c r="B844" i="5"/>
  <c r="AH843" i="5"/>
  <c r="AI843" i="5"/>
  <c r="B843" i="5"/>
  <c r="AH842" i="5"/>
  <c r="AI842" i="5"/>
  <c r="B842" i="5"/>
  <c r="AH841" i="5"/>
  <c r="AI841" i="5"/>
  <c r="B841" i="5"/>
  <c r="AH840" i="5"/>
  <c r="AI840" i="5"/>
  <c r="B840" i="5"/>
  <c r="AH839" i="5"/>
  <c r="AI839" i="5"/>
  <c r="B839" i="5"/>
  <c r="AH838" i="5"/>
  <c r="AI838" i="5"/>
  <c r="B838" i="5"/>
  <c r="AH837" i="5"/>
  <c r="AI837" i="5"/>
  <c r="B837" i="5"/>
  <c r="AH836" i="5"/>
  <c r="AI836" i="5"/>
  <c r="B836" i="5"/>
  <c r="AH835" i="5"/>
  <c r="AI835" i="5"/>
  <c r="B835" i="5"/>
  <c r="AH834" i="5"/>
  <c r="AI834" i="5"/>
  <c r="B834" i="5"/>
  <c r="AH833" i="5"/>
  <c r="AI833" i="5"/>
  <c r="B833" i="5"/>
  <c r="AH832" i="5"/>
  <c r="AI832" i="5"/>
  <c r="B832" i="5"/>
  <c r="AH831" i="5"/>
  <c r="AI831" i="5"/>
  <c r="B831" i="5"/>
  <c r="AH830" i="5"/>
  <c r="AI830" i="5"/>
  <c r="B830" i="5"/>
  <c r="AH829" i="5"/>
  <c r="AI829" i="5"/>
  <c r="B829" i="5"/>
  <c r="AH828" i="5"/>
  <c r="AI828" i="5"/>
  <c r="B828" i="5"/>
  <c r="AH827" i="5"/>
  <c r="AI827" i="5"/>
  <c r="B827" i="5"/>
  <c r="AH826" i="5"/>
  <c r="AI826" i="5"/>
  <c r="B826" i="5"/>
  <c r="AH825" i="5"/>
  <c r="AI825" i="5"/>
  <c r="B825" i="5"/>
  <c r="AH824" i="5"/>
  <c r="AI824" i="5"/>
  <c r="B824" i="5"/>
  <c r="AH823" i="5"/>
  <c r="AI823" i="5"/>
  <c r="B823" i="5"/>
  <c r="AH822" i="5"/>
  <c r="AI822" i="5"/>
  <c r="B822" i="5"/>
  <c r="AH821" i="5"/>
  <c r="AI821" i="5"/>
  <c r="B821" i="5"/>
  <c r="AH820" i="5"/>
  <c r="AI820" i="5"/>
  <c r="B820" i="5"/>
  <c r="AH819" i="5"/>
  <c r="AI819" i="5"/>
  <c r="B819" i="5"/>
  <c r="AH818" i="5"/>
  <c r="AI818" i="5"/>
  <c r="B818" i="5"/>
  <c r="AH817" i="5"/>
  <c r="AI817" i="5"/>
  <c r="B817" i="5"/>
  <c r="AH816" i="5"/>
  <c r="AI816" i="5"/>
  <c r="B816" i="5"/>
  <c r="AH815" i="5"/>
  <c r="AI815" i="5"/>
  <c r="B815" i="5"/>
  <c r="AH814" i="5"/>
  <c r="AI814" i="5"/>
  <c r="B814" i="5"/>
  <c r="AH813" i="5"/>
  <c r="AI813" i="5"/>
  <c r="B813" i="5"/>
  <c r="AH812" i="5"/>
  <c r="AI812" i="5"/>
  <c r="B812" i="5"/>
  <c r="AH811" i="5"/>
  <c r="AI811" i="5"/>
  <c r="B811" i="5"/>
  <c r="AH810" i="5"/>
  <c r="AI810" i="5"/>
  <c r="B810" i="5"/>
  <c r="AH809" i="5"/>
  <c r="AI809" i="5"/>
  <c r="B809" i="5"/>
  <c r="AH808" i="5"/>
  <c r="AI808" i="5"/>
  <c r="B808" i="5"/>
  <c r="AH807" i="5"/>
  <c r="AI807" i="5"/>
  <c r="B807" i="5"/>
  <c r="AH806" i="5"/>
  <c r="AI806" i="5"/>
  <c r="B806" i="5"/>
  <c r="AH805" i="5"/>
  <c r="AI805" i="5"/>
  <c r="B805" i="5"/>
  <c r="AH804" i="5"/>
  <c r="AI804" i="5"/>
  <c r="B804" i="5"/>
  <c r="AH803" i="5"/>
  <c r="AI803" i="5"/>
  <c r="B803" i="5"/>
  <c r="AH802" i="5"/>
  <c r="AI802" i="5"/>
  <c r="B802" i="5"/>
  <c r="AH801" i="5"/>
  <c r="AI801" i="5"/>
  <c r="B801" i="5"/>
  <c r="AH800" i="5"/>
  <c r="AI800" i="5"/>
  <c r="B800" i="5"/>
  <c r="AH799" i="5"/>
  <c r="AI799" i="5"/>
  <c r="B799" i="5"/>
  <c r="AH798" i="5"/>
  <c r="AI798" i="5"/>
  <c r="B798" i="5"/>
  <c r="AH797" i="5"/>
  <c r="AI797" i="5"/>
  <c r="B797" i="5"/>
  <c r="AH796" i="5"/>
  <c r="AI796" i="5"/>
  <c r="B796" i="5"/>
  <c r="AH795" i="5"/>
  <c r="AI795" i="5"/>
  <c r="B795" i="5"/>
  <c r="AH794" i="5"/>
  <c r="AI794" i="5"/>
  <c r="B794" i="5"/>
  <c r="AH793" i="5"/>
  <c r="AI793" i="5"/>
  <c r="B793" i="5"/>
  <c r="AH792" i="5"/>
  <c r="AI792" i="5"/>
  <c r="B792" i="5"/>
  <c r="AH791" i="5"/>
  <c r="AI791" i="5"/>
  <c r="B791" i="5"/>
  <c r="AH790" i="5"/>
  <c r="AI790" i="5"/>
  <c r="B790" i="5"/>
  <c r="AH789" i="5"/>
  <c r="AI789" i="5"/>
  <c r="B789" i="5"/>
  <c r="AH788" i="5"/>
  <c r="AI788" i="5"/>
  <c r="B788" i="5"/>
  <c r="AH787" i="5"/>
  <c r="AI787" i="5"/>
  <c r="B787" i="5"/>
  <c r="AH786" i="5"/>
  <c r="AI786" i="5"/>
  <c r="B786" i="5"/>
  <c r="AH785" i="5"/>
  <c r="AI785" i="5"/>
  <c r="B785" i="5"/>
  <c r="AH784" i="5"/>
  <c r="AI784" i="5"/>
  <c r="B784" i="5"/>
  <c r="AH783" i="5"/>
  <c r="AI783" i="5"/>
  <c r="B783" i="5"/>
  <c r="AH782" i="5"/>
  <c r="AI782" i="5"/>
  <c r="B782" i="5"/>
  <c r="AH781" i="5"/>
  <c r="AI781" i="5"/>
  <c r="B781" i="5"/>
  <c r="AH780" i="5"/>
  <c r="AI780" i="5"/>
  <c r="B780" i="5"/>
  <c r="AH779" i="5"/>
  <c r="AI779" i="5"/>
  <c r="B779" i="5"/>
  <c r="AH778" i="5"/>
  <c r="AI778" i="5"/>
  <c r="B778" i="5"/>
  <c r="AH777" i="5"/>
  <c r="AI777" i="5"/>
  <c r="B777" i="5"/>
  <c r="AH776" i="5"/>
  <c r="AI776" i="5"/>
  <c r="B776" i="5"/>
  <c r="AH775" i="5"/>
  <c r="AI775" i="5"/>
  <c r="B775" i="5"/>
  <c r="AH774" i="5"/>
  <c r="AI774" i="5"/>
  <c r="B774" i="5"/>
  <c r="AH773" i="5"/>
  <c r="AI773" i="5"/>
  <c r="B773" i="5"/>
  <c r="AH772" i="5"/>
  <c r="AI772" i="5"/>
  <c r="B772" i="5"/>
  <c r="AH771" i="5"/>
  <c r="AI771" i="5"/>
  <c r="B771" i="5"/>
  <c r="AH770" i="5"/>
  <c r="AI770" i="5"/>
  <c r="B770" i="5"/>
  <c r="AH769" i="5"/>
  <c r="AI769" i="5"/>
  <c r="B769" i="5"/>
  <c r="AH768" i="5"/>
  <c r="AI768" i="5"/>
  <c r="B768" i="5"/>
  <c r="AH767" i="5"/>
  <c r="AI767" i="5"/>
  <c r="B767" i="5"/>
  <c r="AH766" i="5"/>
  <c r="AI766" i="5"/>
  <c r="B766" i="5"/>
  <c r="AH765" i="5"/>
  <c r="AI765" i="5"/>
  <c r="B765" i="5"/>
  <c r="AH764" i="5"/>
  <c r="AI764" i="5"/>
  <c r="B764" i="5"/>
  <c r="AH763" i="5"/>
  <c r="AI763" i="5"/>
  <c r="B763" i="5"/>
  <c r="AH762" i="5"/>
  <c r="AI762" i="5"/>
  <c r="B762" i="5"/>
  <c r="AH761" i="5"/>
  <c r="AI761" i="5"/>
  <c r="B761" i="5"/>
  <c r="AH760" i="5"/>
  <c r="AI760" i="5"/>
  <c r="B760" i="5"/>
  <c r="AH759" i="5"/>
  <c r="AI759" i="5"/>
  <c r="B759" i="5"/>
  <c r="AH758" i="5"/>
  <c r="AI758" i="5"/>
  <c r="B758" i="5"/>
  <c r="AH757" i="5"/>
  <c r="AI757" i="5"/>
  <c r="B757" i="5"/>
  <c r="AH756" i="5"/>
  <c r="AI756" i="5"/>
  <c r="B756" i="5"/>
  <c r="AH755" i="5"/>
  <c r="AI755" i="5"/>
  <c r="B755" i="5"/>
  <c r="AH754" i="5"/>
  <c r="AI754" i="5"/>
  <c r="B754" i="5"/>
  <c r="AH753" i="5"/>
  <c r="AI753" i="5"/>
  <c r="B753" i="5"/>
  <c r="AH752" i="5"/>
  <c r="AI752" i="5"/>
  <c r="B752" i="5"/>
  <c r="AH751" i="5"/>
  <c r="AI751" i="5"/>
  <c r="B751" i="5"/>
  <c r="AH750" i="5"/>
  <c r="AI750" i="5"/>
  <c r="B750" i="5"/>
  <c r="AH749" i="5"/>
  <c r="AI749" i="5"/>
  <c r="B749" i="5"/>
  <c r="AH748" i="5"/>
  <c r="AI748" i="5"/>
  <c r="B748" i="5"/>
  <c r="AH747" i="5"/>
  <c r="AI747" i="5"/>
  <c r="B747" i="5"/>
  <c r="AH746" i="5"/>
  <c r="AI746" i="5"/>
  <c r="B746" i="5"/>
  <c r="AH745" i="5"/>
  <c r="AI745" i="5"/>
  <c r="B745" i="5"/>
  <c r="AH744" i="5"/>
  <c r="AI744" i="5"/>
  <c r="B744" i="5"/>
  <c r="AH743" i="5"/>
  <c r="AI743" i="5"/>
  <c r="B743" i="5"/>
  <c r="AH742" i="5"/>
  <c r="AI742" i="5"/>
  <c r="B742" i="5"/>
  <c r="AH741" i="5"/>
  <c r="AI741" i="5"/>
  <c r="B741" i="5"/>
  <c r="AH740" i="5"/>
  <c r="AI740" i="5"/>
  <c r="B740" i="5"/>
  <c r="AH739" i="5"/>
  <c r="AI739" i="5"/>
  <c r="B739" i="5"/>
  <c r="AH738" i="5"/>
  <c r="AI738" i="5"/>
  <c r="B738" i="5"/>
  <c r="AH737" i="5"/>
  <c r="AI737" i="5"/>
  <c r="B737" i="5"/>
  <c r="AH736" i="5"/>
  <c r="AI736" i="5"/>
  <c r="B736" i="5"/>
  <c r="AH735" i="5"/>
  <c r="AI735" i="5"/>
  <c r="B735" i="5"/>
  <c r="AH734" i="5"/>
  <c r="AI734" i="5"/>
  <c r="B734" i="5"/>
  <c r="AH733" i="5"/>
  <c r="AI733" i="5"/>
  <c r="B733" i="5"/>
  <c r="AH732" i="5"/>
  <c r="AI732" i="5"/>
  <c r="B732" i="5"/>
  <c r="AH731" i="5"/>
  <c r="AI731" i="5"/>
  <c r="B731" i="5"/>
  <c r="AH730" i="5"/>
  <c r="AI730" i="5"/>
  <c r="B730" i="5"/>
  <c r="AH729" i="5"/>
  <c r="AI729" i="5"/>
  <c r="B729" i="5"/>
  <c r="AH728" i="5"/>
  <c r="AI728" i="5"/>
  <c r="B728" i="5"/>
  <c r="AH727" i="5"/>
  <c r="AI727" i="5"/>
  <c r="B727" i="5"/>
  <c r="AH726" i="5"/>
  <c r="AI726" i="5"/>
  <c r="B726" i="5"/>
  <c r="AH725" i="5"/>
  <c r="AI725" i="5"/>
  <c r="B725" i="5"/>
  <c r="AH724" i="5"/>
  <c r="AI724" i="5"/>
  <c r="B724" i="5"/>
  <c r="AH723" i="5"/>
  <c r="AI723" i="5"/>
  <c r="B723" i="5"/>
  <c r="AH722" i="5"/>
  <c r="AI722" i="5"/>
  <c r="B722" i="5"/>
  <c r="AH721" i="5"/>
  <c r="AI721" i="5"/>
  <c r="B721" i="5"/>
  <c r="AH720" i="5"/>
  <c r="AI720" i="5"/>
  <c r="B720" i="5"/>
  <c r="AH719" i="5"/>
  <c r="AI719" i="5"/>
  <c r="B719" i="5"/>
  <c r="AH718" i="5"/>
  <c r="AI718" i="5"/>
  <c r="B718" i="5"/>
  <c r="AH717" i="5"/>
  <c r="AI717" i="5"/>
  <c r="B717" i="5"/>
  <c r="AH716" i="5"/>
  <c r="AI716" i="5"/>
  <c r="B716" i="5"/>
  <c r="AH715" i="5"/>
  <c r="AI715" i="5"/>
  <c r="B715" i="5"/>
  <c r="AH714" i="5"/>
  <c r="AI714" i="5"/>
  <c r="B714" i="5"/>
  <c r="AH713" i="5"/>
  <c r="AI713" i="5"/>
  <c r="B713" i="5"/>
  <c r="AH712" i="5"/>
  <c r="AI712" i="5"/>
  <c r="B712" i="5"/>
  <c r="AH711" i="5"/>
  <c r="AI711" i="5"/>
  <c r="B711" i="5"/>
  <c r="AH710" i="5"/>
  <c r="AI710" i="5"/>
  <c r="B710" i="5"/>
  <c r="AH709" i="5"/>
  <c r="AI709" i="5"/>
  <c r="B709" i="5"/>
  <c r="AH708" i="5"/>
  <c r="AI708" i="5"/>
  <c r="B708" i="5"/>
  <c r="AH707" i="5"/>
  <c r="AI707" i="5"/>
  <c r="B707" i="5"/>
  <c r="AH706" i="5"/>
  <c r="AI706" i="5"/>
  <c r="B706" i="5"/>
  <c r="AH705" i="5"/>
  <c r="AI705" i="5"/>
  <c r="B705" i="5"/>
  <c r="AH704" i="5"/>
  <c r="AI704" i="5"/>
  <c r="B704" i="5"/>
  <c r="AH703" i="5"/>
  <c r="AI703" i="5"/>
  <c r="B703" i="5"/>
  <c r="AH702" i="5"/>
  <c r="AI702" i="5"/>
  <c r="B702" i="5"/>
  <c r="AH701" i="5"/>
  <c r="AI701" i="5"/>
  <c r="B701" i="5"/>
  <c r="AH700" i="5"/>
  <c r="AI700" i="5"/>
  <c r="B700" i="5"/>
  <c r="AH699" i="5"/>
  <c r="AI699" i="5"/>
  <c r="B699" i="5"/>
  <c r="AH698" i="5"/>
  <c r="AI698" i="5"/>
  <c r="B698" i="5"/>
  <c r="AH697" i="5"/>
  <c r="AI697" i="5"/>
  <c r="B697" i="5"/>
  <c r="AH696" i="5"/>
  <c r="AI696" i="5"/>
  <c r="B696" i="5"/>
  <c r="AH695" i="5"/>
  <c r="AI695" i="5"/>
  <c r="B695" i="5"/>
  <c r="AH694" i="5"/>
  <c r="AI694" i="5"/>
  <c r="B694" i="5"/>
  <c r="AH693" i="5"/>
  <c r="AI693" i="5"/>
  <c r="B693" i="5"/>
  <c r="AH692" i="5"/>
  <c r="AI692" i="5"/>
  <c r="B692" i="5"/>
  <c r="AH691" i="5"/>
  <c r="AI691" i="5"/>
  <c r="B691" i="5"/>
  <c r="AH690" i="5"/>
  <c r="AI690" i="5"/>
  <c r="B690" i="5"/>
  <c r="AH689" i="5"/>
  <c r="AI689" i="5"/>
  <c r="B689" i="5"/>
  <c r="AH688" i="5"/>
  <c r="AI688" i="5"/>
  <c r="B688" i="5"/>
  <c r="AH687" i="5"/>
  <c r="AI687" i="5"/>
  <c r="B687" i="5"/>
  <c r="AH686" i="5"/>
  <c r="AI686" i="5"/>
  <c r="B686" i="5"/>
  <c r="AH685" i="5"/>
  <c r="AI685" i="5"/>
  <c r="B685" i="5"/>
  <c r="AH684" i="5"/>
  <c r="AI684" i="5"/>
  <c r="B684" i="5"/>
  <c r="AH683" i="5"/>
  <c r="AI683" i="5"/>
  <c r="B683" i="5"/>
  <c r="AH682" i="5"/>
  <c r="AI682" i="5"/>
  <c r="B682" i="5"/>
  <c r="AH681" i="5"/>
  <c r="AI681" i="5"/>
  <c r="B681" i="5"/>
  <c r="AH680" i="5"/>
  <c r="AI680" i="5"/>
  <c r="B680" i="5"/>
  <c r="AH679" i="5"/>
  <c r="AI679" i="5"/>
  <c r="B679" i="5"/>
  <c r="AH678" i="5"/>
  <c r="AI678" i="5"/>
  <c r="B678" i="5"/>
  <c r="AH677" i="5"/>
  <c r="AI677" i="5"/>
  <c r="B677" i="5"/>
  <c r="AH676" i="5"/>
  <c r="AI676" i="5"/>
  <c r="B676" i="5"/>
  <c r="AH675" i="5"/>
  <c r="AI675" i="5"/>
  <c r="B675" i="5"/>
  <c r="AH674" i="5"/>
  <c r="AI674" i="5"/>
  <c r="B674" i="5"/>
  <c r="AH673" i="5"/>
  <c r="AI673" i="5"/>
  <c r="B673" i="5"/>
  <c r="AH672" i="5"/>
  <c r="AI672" i="5"/>
  <c r="B672" i="5"/>
  <c r="AH671" i="5"/>
  <c r="AI671" i="5"/>
  <c r="B671" i="5"/>
  <c r="AH670" i="5"/>
  <c r="AI670" i="5"/>
  <c r="B670" i="5"/>
  <c r="AH669" i="5"/>
  <c r="AI669" i="5"/>
  <c r="B669" i="5"/>
  <c r="AH668" i="5"/>
  <c r="AI668" i="5"/>
  <c r="B668" i="5"/>
  <c r="AH667" i="5"/>
  <c r="AI667" i="5"/>
  <c r="B667" i="5"/>
  <c r="AH666" i="5"/>
  <c r="AI666" i="5"/>
  <c r="B666" i="5"/>
  <c r="AH665" i="5"/>
  <c r="AI665" i="5"/>
  <c r="B665" i="5"/>
  <c r="AH664" i="5"/>
  <c r="AI664" i="5"/>
  <c r="B664" i="5"/>
  <c r="AH663" i="5"/>
  <c r="AI663" i="5"/>
  <c r="B663" i="5"/>
  <c r="AH662" i="5"/>
  <c r="AI662" i="5"/>
  <c r="B662" i="5"/>
  <c r="AH661" i="5"/>
  <c r="AI661" i="5"/>
  <c r="B661" i="5"/>
  <c r="AH660" i="5"/>
  <c r="AI660" i="5"/>
  <c r="B660" i="5"/>
  <c r="AH659" i="5"/>
  <c r="AI659" i="5"/>
  <c r="B659" i="5"/>
  <c r="AH658" i="5"/>
  <c r="AI658" i="5"/>
  <c r="B658" i="5"/>
  <c r="AH657" i="5"/>
  <c r="AI657" i="5"/>
  <c r="B657" i="5"/>
  <c r="AH656" i="5"/>
  <c r="AI656" i="5"/>
  <c r="B656" i="5"/>
  <c r="AH655" i="5"/>
  <c r="AI655" i="5"/>
  <c r="B655" i="5"/>
  <c r="AH654" i="5"/>
  <c r="AI654" i="5"/>
  <c r="B654" i="5"/>
  <c r="AH653" i="5"/>
  <c r="AI653" i="5"/>
  <c r="B653" i="5"/>
  <c r="AH652" i="5"/>
  <c r="AI652" i="5"/>
  <c r="B652" i="5"/>
  <c r="AH651" i="5"/>
  <c r="AI651" i="5"/>
  <c r="B651" i="5"/>
  <c r="AH650" i="5"/>
  <c r="AI650" i="5"/>
  <c r="B650" i="5"/>
  <c r="AH649" i="5"/>
  <c r="AI649" i="5"/>
  <c r="B649" i="5"/>
  <c r="AH648" i="5"/>
  <c r="AI648" i="5"/>
  <c r="B648" i="5"/>
  <c r="AH647" i="5"/>
  <c r="AI647" i="5"/>
  <c r="B647" i="5"/>
  <c r="AH646" i="5"/>
  <c r="AI646" i="5"/>
  <c r="B646" i="5"/>
  <c r="AH645" i="5"/>
  <c r="AI645" i="5"/>
  <c r="B645" i="5"/>
  <c r="AH644" i="5"/>
  <c r="AI644" i="5"/>
  <c r="B644" i="5"/>
  <c r="AH643" i="5"/>
  <c r="AI643" i="5"/>
  <c r="B643" i="5"/>
  <c r="AH642" i="5"/>
  <c r="AI642" i="5"/>
  <c r="B642" i="5"/>
  <c r="AH641" i="5"/>
  <c r="AI641" i="5"/>
  <c r="B641" i="5"/>
  <c r="AH640" i="5"/>
  <c r="AI640" i="5"/>
  <c r="B640" i="5"/>
  <c r="AH639" i="5"/>
  <c r="AI639" i="5"/>
  <c r="B639" i="5"/>
  <c r="AH638" i="5"/>
  <c r="AI638" i="5"/>
  <c r="B638" i="5"/>
  <c r="AH637" i="5"/>
  <c r="AI637" i="5"/>
  <c r="B637" i="5"/>
  <c r="AH636" i="5"/>
  <c r="AI636" i="5"/>
  <c r="B636" i="5"/>
  <c r="AH635" i="5"/>
  <c r="AI635" i="5"/>
  <c r="B635" i="5"/>
  <c r="AH634" i="5"/>
  <c r="AI634" i="5"/>
  <c r="B634" i="5"/>
  <c r="AH633" i="5"/>
  <c r="AI633" i="5"/>
  <c r="B633" i="5"/>
  <c r="AH632" i="5"/>
  <c r="AI632" i="5"/>
  <c r="B632" i="5"/>
  <c r="AH631" i="5"/>
  <c r="AI631" i="5"/>
  <c r="B631" i="5"/>
  <c r="AH630" i="5"/>
  <c r="AI630" i="5"/>
  <c r="B630" i="5"/>
  <c r="AH629" i="5"/>
  <c r="AI629" i="5"/>
  <c r="B629" i="5"/>
  <c r="AH628" i="5"/>
  <c r="AI628" i="5"/>
  <c r="B628" i="5"/>
  <c r="AH627" i="5"/>
  <c r="AI627" i="5"/>
  <c r="B627" i="5"/>
  <c r="AH626" i="5"/>
  <c r="AI626" i="5"/>
  <c r="B626" i="5"/>
  <c r="AH625" i="5"/>
  <c r="AI625" i="5"/>
  <c r="B625" i="5"/>
  <c r="AH624" i="5"/>
  <c r="AI624" i="5"/>
  <c r="B624" i="5"/>
  <c r="AH623" i="5"/>
  <c r="AI623" i="5"/>
  <c r="B623" i="5"/>
  <c r="AH622" i="5"/>
  <c r="AI622" i="5"/>
  <c r="B622" i="5"/>
  <c r="AH621" i="5"/>
  <c r="AI621" i="5"/>
  <c r="B621" i="5"/>
  <c r="AH620" i="5"/>
  <c r="AI620" i="5"/>
  <c r="B620" i="5"/>
  <c r="AH619" i="5"/>
  <c r="AI619" i="5"/>
  <c r="B619" i="5"/>
  <c r="AH618" i="5"/>
  <c r="AI618" i="5"/>
  <c r="B618" i="5"/>
  <c r="AH617" i="5"/>
  <c r="AI617" i="5"/>
  <c r="B617" i="5"/>
  <c r="AH616" i="5"/>
  <c r="AI616" i="5"/>
  <c r="B616" i="5"/>
  <c r="AH615" i="5"/>
  <c r="AI615" i="5"/>
  <c r="B615" i="5"/>
  <c r="AH614" i="5"/>
  <c r="AI614" i="5"/>
  <c r="B614" i="5"/>
  <c r="AH613" i="5"/>
  <c r="AI613" i="5"/>
  <c r="B613" i="5"/>
  <c r="AH612" i="5"/>
  <c r="AI612" i="5"/>
  <c r="B612" i="5"/>
  <c r="AH611" i="5"/>
  <c r="AI611" i="5"/>
  <c r="B611" i="5"/>
  <c r="AH610" i="5"/>
  <c r="AI610" i="5"/>
  <c r="B610" i="5"/>
  <c r="AH609" i="5"/>
  <c r="AI609" i="5"/>
  <c r="B609" i="5"/>
  <c r="AH608" i="5"/>
  <c r="AI608" i="5"/>
  <c r="B608" i="5"/>
  <c r="AH607" i="5"/>
  <c r="AI607" i="5"/>
  <c r="B607" i="5"/>
  <c r="AH606" i="5"/>
  <c r="AI606" i="5"/>
  <c r="B606" i="5"/>
  <c r="AH605" i="5"/>
  <c r="AI605" i="5"/>
  <c r="B605" i="5"/>
  <c r="AH604" i="5"/>
  <c r="AI604" i="5"/>
  <c r="B604" i="5"/>
  <c r="AH603" i="5"/>
  <c r="AI603" i="5"/>
  <c r="B603" i="5"/>
  <c r="AH602" i="5"/>
  <c r="AI602" i="5"/>
  <c r="B602" i="5"/>
  <c r="AH601" i="5"/>
  <c r="AI601" i="5"/>
  <c r="B601" i="5"/>
  <c r="AH600" i="5"/>
  <c r="AI600" i="5"/>
  <c r="B600" i="5"/>
  <c r="AH599" i="5"/>
  <c r="AI599" i="5"/>
  <c r="B599" i="5"/>
  <c r="AH598" i="5"/>
  <c r="AI598" i="5"/>
  <c r="B598" i="5"/>
  <c r="AH597" i="5"/>
  <c r="AI597" i="5"/>
  <c r="B597" i="5"/>
  <c r="AH596" i="5"/>
  <c r="AI596" i="5"/>
  <c r="B596" i="5"/>
  <c r="AH595" i="5"/>
  <c r="AI595" i="5"/>
  <c r="B595" i="5"/>
  <c r="AH594" i="5"/>
  <c r="AI594" i="5"/>
  <c r="B594" i="5"/>
  <c r="AH593" i="5"/>
  <c r="AI593" i="5"/>
  <c r="B593" i="5"/>
  <c r="AH592" i="5"/>
  <c r="AI592" i="5"/>
  <c r="B592" i="5"/>
  <c r="AH591" i="5"/>
  <c r="AI591" i="5"/>
  <c r="B591" i="5"/>
  <c r="AH590" i="5"/>
  <c r="AI590" i="5"/>
  <c r="B590" i="5"/>
  <c r="AH589" i="5"/>
  <c r="AI589" i="5"/>
  <c r="B589" i="5"/>
  <c r="AH588" i="5"/>
  <c r="AI588" i="5"/>
  <c r="B588" i="5"/>
  <c r="AH587" i="5"/>
  <c r="AI587" i="5"/>
  <c r="B587" i="5"/>
  <c r="AH586" i="5"/>
  <c r="AI586" i="5"/>
  <c r="B586" i="5"/>
  <c r="AH585" i="5"/>
  <c r="AI585" i="5"/>
  <c r="B585" i="5"/>
  <c r="AH584" i="5"/>
  <c r="AI584" i="5"/>
  <c r="B584" i="5"/>
  <c r="AH583" i="5"/>
  <c r="AI583" i="5"/>
  <c r="B583" i="5"/>
  <c r="AH582" i="5"/>
  <c r="AI582" i="5"/>
  <c r="B582" i="5"/>
  <c r="AH581" i="5"/>
  <c r="AI581" i="5"/>
  <c r="B581" i="5"/>
  <c r="AH580" i="5"/>
  <c r="AI580" i="5"/>
  <c r="B580" i="5"/>
  <c r="AH579" i="5"/>
  <c r="AI579" i="5"/>
  <c r="B579" i="5"/>
  <c r="AH578" i="5"/>
  <c r="AI578" i="5"/>
  <c r="B578" i="5"/>
  <c r="AH577" i="5"/>
  <c r="AI577" i="5"/>
  <c r="B577" i="5"/>
  <c r="AH576" i="5"/>
  <c r="AI576" i="5"/>
  <c r="B576" i="5"/>
  <c r="AH575" i="5"/>
  <c r="AI575" i="5"/>
  <c r="B575" i="5"/>
  <c r="AH574" i="5"/>
  <c r="AI574" i="5"/>
  <c r="B574" i="5"/>
  <c r="AH573" i="5"/>
  <c r="AI573" i="5"/>
  <c r="B573" i="5"/>
  <c r="AH572" i="5"/>
  <c r="AI572" i="5"/>
  <c r="B572" i="5"/>
  <c r="AH571" i="5"/>
  <c r="AI571" i="5"/>
  <c r="B571" i="5"/>
  <c r="AH570" i="5"/>
  <c r="AI570" i="5"/>
  <c r="B570" i="5"/>
  <c r="AH569" i="5"/>
  <c r="AI569" i="5"/>
  <c r="B569" i="5"/>
  <c r="AH568" i="5"/>
  <c r="AI568" i="5"/>
  <c r="B568" i="5"/>
  <c r="AH567" i="5"/>
  <c r="AI567" i="5"/>
  <c r="B567" i="5"/>
  <c r="AH566" i="5"/>
  <c r="AI566" i="5"/>
  <c r="B566" i="5"/>
  <c r="AH565" i="5"/>
  <c r="AI565" i="5"/>
  <c r="B565" i="5"/>
  <c r="AH564" i="5"/>
  <c r="AI564" i="5"/>
  <c r="B564" i="5"/>
  <c r="AH563" i="5"/>
  <c r="AI563" i="5"/>
  <c r="B563" i="5"/>
  <c r="AH562" i="5"/>
  <c r="AI562" i="5"/>
  <c r="B562" i="5"/>
  <c r="AH561" i="5"/>
  <c r="AI561" i="5"/>
  <c r="B561" i="5"/>
  <c r="AH560" i="5"/>
  <c r="AI560" i="5"/>
  <c r="B560" i="5"/>
  <c r="AH559" i="5"/>
  <c r="AI559" i="5"/>
  <c r="B559" i="5"/>
  <c r="AH558" i="5"/>
  <c r="AI558" i="5"/>
  <c r="B558" i="5"/>
  <c r="AH557" i="5"/>
  <c r="AI557" i="5"/>
  <c r="B557" i="5"/>
  <c r="AH556" i="5"/>
  <c r="AI556" i="5"/>
  <c r="B556" i="5"/>
  <c r="AH555" i="5"/>
  <c r="AI555" i="5"/>
  <c r="B555" i="5"/>
  <c r="AH554" i="5"/>
  <c r="AI554" i="5"/>
  <c r="B554" i="5"/>
  <c r="AH553" i="5"/>
  <c r="AI553" i="5"/>
  <c r="B553" i="5"/>
  <c r="AH552" i="5"/>
  <c r="AI552" i="5"/>
  <c r="B552" i="5"/>
  <c r="AH551" i="5"/>
  <c r="AI551" i="5"/>
  <c r="B551" i="5"/>
  <c r="AH550" i="5"/>
  <c r="AI550" i="5"/>
  <c r="B550" i="5"/>
  <c r="AH549" i="5"/>
  <c r="AI549" i="5"/>
  <c r="B549" i="5"/>
  <c r="AH548" i="5"/>
  <c r="AI548" i="5"/>
  <c r="B548" i="5"/>
  <c r="AH547" i="5"/>
  <c r="AI547" i="5"/>
  <c r="B547" i="5"/>
  <c r="AH546" i="5"/>
  <c r="AI546" i="5"/>
  <c r="B546" i="5"/>
  <c r="AH545" i="5"/>
  <c r="AI545" i="5"/>
  <c r="B545" i="5"/>
  <c r="AH544" i="5"/>
  <c r="AI544" i="5"/>
  <c r="B544" i="5"/>
  <c r="AH543" i="5"/>
  <c r="AI543" i="5"/>
  <c r="B543" i="5"/>
  <c r="AH542" i="5"/>
  <c r="AI542" i="5"/>
  <c r="B542" i="5"/>
  <c r="AH541" i="5"/>
  <c r="AI541" i="5"/>
  <c r="B541" i="5"/>
  <c r="AI540" i="5"/>
  <c r="B540" i="5"/>
  <c r="B539" i="5"/>
  <c r="B538"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BT464" i="5"/>
  <c r="BT463" i="5"/>
  <c r="BT462" i="5"/>
  <c r="BT461" i="5"/>
  <c r="BT460" i="5"/>
  <c r="BT459" i="5"/>
  <c r="BT458" i="5"/>
  <c r="BT457" i="5"/>
  <c r="BT456" i="5"/>
  <c r="BT455" i="5"/>
  <c r="BT454" i="5"/>
  <c r="BT453" i="5"/>
  <c r="BT452" i="5"/>
  <c r="BT451" i="5"/>
  <c r="BT450" i="5"/>
  <c r="BT449" i="5"/>
  <c r="BT448" i="5"/>
  <c r="BT447" i="5"/>
  <c r="BT446" i="5"/>
  <c r="BT445" i="5"/>
  <c r="BT444" i="5"/>
  <c r="BT443" i="5"/>
  <c r="BT442" i="5"/>
  <c r="BT441" i="5"/>
  <c r="BT440" i="5"/>
  <c r="BT439" i="5"/>
  <c r="BT438" i="5"/>
  <c r="BT437" i="5"/>
  <c r="BT436" i="5"/>
  <c r="BT435" i="5"/>
  <c r="BT434" i="5"/>
  <c r="BT433" i="5"/>
  <c r="BT432" i="5"/>
  <c r="BT431" i="5"/>
  <c r="BT430" i="5"/>
  <c r="BT429" i="5"/>
  <c r="BT428" i="5"/>
  <c r="BT427" i="5"/>
  <c r="BT426" i="5"/>
  <c r="BT425" i="5"/>
  <c r="BT424" i="5"/>
  <c r="BT423" i="5"/>
  <c r="BT422" i="5"/>
  <c r="BT421" i="5"/>
  <c r="BT420" i="5"/>
  <c r="BT419" i="5"/>
  <c r="BT418" i="5"/>
  <c r="BT417" i="5"/>
  <c r="BT416" i="5"/>
  <c r="BT415" i="5"/>
  <c r="BT414" i="5"/>
  <c r="BT413" i="5"/>
  <c r="BT412" i="5"/>
  <c r="BT411" i="5"/>
  <c r="BT410" i="5"/>
  <c r="BT409" i="5"/>
  <c r="BT408" i="5"/>
  <c r="BT407" i="5"/>
  <c r="BT406" i="5"/>
  <c r="BT405" i="5"/>
  <c r="BT404" i="5"/>
  <c r="BT403" i="5"/>
  <c r="BT402" i="5"/>
  <c r="BT401" i="5"/>
  <c r="BT400" i="5"/>
  <c r="BT399" i="5"/>
  <c r="BT398" i="5"/>
  <c r="BT397" i="5"/>
  <c r="BT396" i="5"/>
  <c r="BT395" i="5"/>
  <c r="BT394" i="5"/>
  <c r="BT393" i="5"/>
  <c r="BT392" i="5"/>
  <c r="BT391" i="5"/>
  <c r="BT390" i="5"/>
  <c r="BT389" i="5"/>
  <c r="BT388" i="5"/>
  <c r="BT387" i="5"/>
  <c r="BT386" i="5"/>
  <c r="BT385" i="5"/>
  <c r="BT384" i="5"/>
  <c r="BT383" i="5"/>
  <c r="BT382" i="5"/>
  <c r="BT381" i="5"/>
  <c r="BT380" i="5"/>
  <c r="BT379" i="5"/>
  <c r="BT378" i="5"/>
  <c r="BT377" i="5"/>
  <c r="BT376" i="5"/>
  <c r="BT375" i="5"/>
  <c r="BT374" i="5"/>
  <c r="BT373" i="5"/>
  <c r="BT372" i="5"/>
  <c r="BT371" i="5"/>
  <c r="BT370" i="5"/>
  <c r="BT369" i="5"/>
  <c r="BT368" i="5"/>
  <c r="BT367" i="5"/>
  <c r="BT366" i="5"/>
  <c r="BT365" i="5"/>
  <c r="BT364" i="5"/>
  <c r="BT363" i="5"/>
  <c r="BT362" i="5"/>
  <c r="BT361" i="5"/>
  <c r="BT360" i="5"/>
  <c r="BT359" i="5"/>
  <c r="BT358" i="5"/>
  <c r="BT357" i="5"/>
  <c r="BT356" i="5"/>
  <c r="BT355" i="5"/>
  <c r="BT354" i="5"/>
  <c r="BT353" i="5"/>
  <c r="BT352" i="5"/>
  <c r="BT351" i="5"/>
  <c r="BT350" i="5"/>
  <c r="BT349" i="5"/>
  <c r="BT348" i="5"/>
  <c r="BT347" i="5"/>
  <c r="BT346" i="5"/>
  <c r="BT345" i="5"/>
  <c r="BT344" i="5"/>
  <c r="BT343" i="5"/>
  <c r="BT342" i="5"/>
  <c r="BT341" i="5"/>
  <c r="BT340" i="5"/>
  <c r="BT339" i="5"/>
  <c r="BT338" i="5"/>
  <c r="BT337" i="5"/>
  <c r="BT336" i="5"/>
  <c r="BT335" i="5"/>
  <c r="BT334" i="5"/>
  <c r="BT333" i="5"/>
  <c r="BT332" i="5"/>
  <c r="BT331" i="5"/>
  <c r="BT330" i="5"/>
  <c r="BT329" i="5"/>
  <c r="BT328" i="5"/>
  <c r="BT327" i="5"/>
  <c r="BT326" i="5"/>
  <c r="BT325" i="5"/>
  <c r="BT324" i="5"/>
  <c r="BT323" i="5"/>
  <c r="BT322" i="5"/>
  <c r="BT321" i="5"/>
  <c r="BT320" i="5"/>
  <c r="BT319" i="5"/>
  <c r="BT318" i="5"/>
  <c r="BT317" i="5"/>
  <c r="BT316" i="5"/>
  <c r="BT315" i="5"/>
  <c r="BT314" i="5"/>
  <c r="BT313" i="5"/>
  <c r="BT312" i="5"/>
  <c r="BT311" i="5"/>
  <c r="BT310" i="5"/>
  <c r="BT309" i="5"/>
  <c r="BT308" i="5"/>
  <c r="BT307" i="5"/>
  <c r="BT306" i="5"/>
  <c r="BT305" i="5"/>
  <c r="BT304" i="5"/>
  <c r="BT303" i="5"/>
  <c r="BT302" i="5"/>
  <c r="BT301" i="5"/>
  <c r="BT300" i="5"/>
  <c r="BT299" i="5"/>
  <c r="BT298" i="5"/>
  <c r="BT297" i="5"/>
  <c r="BT296" i="5"/>
  <c r="BT295" i="5"/>
  <c r="BT294" i="5"/>
  <c r="BT293" i="5"/>
  <c r="BT292" i="5"/>
  <c r="BT291" i="5"/>
  <c r="BT290" i="5"/>
  <c r="BT289" i="5"/>
  <c r="BT288" i="5"/>
  <c r="BT287" i="5"/>
  <c r="BT286" i="5"/>
  <c r="BT285" i="5"/>
  <c r="BT284" i="5"/>
  <c r="BT283" i="5"/>
  <c r="BT282" i="5"/>
  <c r="BT281" i="5"/>
  <c r="BT280" i="5"/>
  <c r="BT279" i="5"/>
  <c r="BT278" i="5"/>
  <c r="BT277" i="5"/>
  <c r="BT276" i="5"/>
  <c r="BT275" i="5"/>
  <c r="BT274" i="5"/>
  <c r="BT273" i="5"/>
  <c r="BT272" i="5"/>
  <c r="BT271" i="5"/>
  <c r="BT270" i="5"/>
  <c r="BT269" i="5"/>
  <c r="BT268" i="5"/>
  <c r="BT267" i="5"/>
  <c r="BT266" i="5"/>
  <c r="BT265" i="5"/>
  <c r="BT264" i="5"/>
  <c r="BT263" i="5"/>
  <c r="BT262" i="5"/>
  <c r="BT261" i="5"/>
  <c r="BT260" i="5"/>
  <c r="BT259" i="5"/>
  <c r="BT258" i="5"/>
  <c r="BT257" i="5"/>
  <c r="BT256" i="5"/>
  <c r="BT255" i="5"/>
  <c r="BT254" i="5"/>
  <c r="BT253" i="5"/>
  <c r="BT252" i="5"/>
  <c r="BT251" i="5"/>
  <c r="BT250" i="5"/>
  <c r="BT249" i="5"/>
  <c r="BT248" i="5"/>
  <c r="BT247" i="5"/>
  <c r="BT246" i="5"/>
  <c r="BT245" i="5"/>
  <c r="BT244" i="5"/>
  <c r="BT243" i="5"/>
  <c r="BT242" i="5"/>
  <c r="BT241" i="5"/>
  <c r="BT240" i="5"/>
  <c r="BT239" i="5"/>
  <c r="BT238" i="5"/>
  <c r="BT237" i="5"/>
  <c r="BT236" i="5"/>
  <c r="BT235" i="5"/>
  <c r="BT234" i="5"/>
  <c r="BT233" i="5"/>
  <c r="BT232" i="5"/>
  <c r="BT231" i="5"/>
  <c r="BT230" i="5"/>
  <c r="BT229" i="5"/>
  <c r="BT228" i="5"/>
  <c r="BT227" i="5"/>
  <c r="BT226" i="5"/>
  <c r="BT225" i="5"/>
  <c r="BT224" i="5"/>
  <c r="BT223" i="5"/>
  <c r="BT222" i="5"/>
  <c r="BT221" i="5"/>
  <c r="BT220" i="5"/>
  <c r="BT219" i="5"/>
  <c r="BT218" i="5"/>
  <c r="BT217" i="5"/>
  <c r="BT216" i="5"/>
  <c r="BT215" i="5"/>
  <c r="BT214" i="5"/>
  <c r="BT213" i="5"/>
  <c r="BT212" i="5"/>
  <c r="BT211" i="5"/>
  <c r="BT210" i="5"/>
  <c r="BT209" i="5"/>
  <c r="BT208" i="5"/>
  <c r="BT207" i="5"/>
  <c r="BT206" i="5"/>
  <c r="BT205" i="5"/>
  <c r="BT204" i="5"/>
  <c r="BT203" i="5"/>
  <c r="BT202" i="5"/>
  <c r="BT201" i="5"/>
  <c r="BT200" i="5"/>
  <c r="BT199" i="5"/>
  <c r="BT198" i="5"/>
  <c r="BT197" i="5"/>
  <c r="BT196" i="5"/>
  <c r="BT195" i="5"/>
  <c r="BT194" i="5"/>
  <c r="BT193" i="5"/>
  <c r="BT192" i="5"/>
  <c r="BT191" i="5"/>
  <c r="BT190" i="5"/>
  <c r="BT189" i="5"/>
  <c r="BT188" i="5"/>
  <c r="BT187" i="5"/>
  <c r="BT186" i="5"/>
  <c r="BT185" i="5"/>
  <c r="BT184" i="5"/>
  <c r="BT183" i="5"/>
  <c r="BT182" i="5"/>
  <c r="BT181" i="5"/>
  <c r="BT180" i="5"/>
  <c r="BT179" i="5"/>
  <c r="BT178" i="5"/>
  <c r="BT177" i="5"/>
  <c r="BT176" i="5"/>
  <c r="BT175" i="5"/>
  <c r="BT174" i="5"/>
  <c r="BT173" i="5"/>
  <c r="BT172" i="5"/>
  <c r="BT171" i="5"/>
  <c r="BT170" i="5"/>
  <c r="BT169" i="5"/>
  <c r="BT168" i="5"/>
  <c r="BT167" i="5"/>
  <c r="BT166" i="5"/>
  <c r="BT165" i="5"/>
  <c r="BT164" i="5"/>
  <c r="BT163" i="5"/>
  <c r="BT162" i="5"/>
  <c r="BT161" i="5"/>
  <c r="BT160" i="5"/>
  <c r="BT159" i="5"/>
  <c r="BT158" i="5"/>
  <c r="BT157" i="5"/>
  <c r="BT156" i="5"/>
  <c r="BT155" i="5"/>
  <c r="BT154" i="5"/>
  <c r="BT153" i="5"/>
  <c r="BT152" i="5"/>
  <c r="BT151" i="5"/>
  <c r="BT150" i="5"/>
  <c r="BT149" i="5"/>
  <c r="BT148" i="5"/>
  <c r="BT147" i="5"/>
  <c r="BT146" i="5"/>
  <c r="BT145" i="5"/>
  <c r="BT144" i="5"/>
  <c r="BT143" i="5"/>
  <c r="BT142" i="5"/>
  <c r="BT141" i="5"/>
  <c r="BT140" i="5"/>
  <c r="BT139" i="5"/>
  <c r="BT138" i="5"/>
  <c r="BT137" i="5"/>
  <c r="BT136" i="5"/>
  <c r="BT135" i="5"/>
  <c r="BT134" i="5"/>
  <c r="BT133" i="5"/>
  <c r="BT132" i="5"/>
  <c r="BT131" i="5"/>
  <c r="BT130" i="5"/>
  <c r="BT129" i="5"/>
  <c r="BT128" i="5"/>
  <c r="BT127" i="5"/>
  <c r="BT126" i="5"/>
  <c r="BT125" i="5"/>
  <c r="BT124" i="5"/>
  <c r="BT123" i="5"/>
  <c r="BT122" i="5"/>
  <c r="BT121" i="5"/>
  <c r="BT120" i="5"/>
  <c r="BT119" i="5"/>
  <c r="BT118" i="5"/>
  <c r="BT117" i="5"/>
  <c r="BT116" i="5"/>
  <c r="BT115" i="5"/>
  <c r="BT114" i="5"/>
  <c r="BT113" i="5"/>
  <c r="BT112" i="5"/>
  <c r="BT111" i="5"/>
  <c r="BT110" i="5"/>
  <c r="BT109" i="5"/>
  <c r="BT108" i="5"/>
  <c r="BT107" i="5"/>
  <c r="BT106" i="5"/>
  <c r="BT105" i="5"/>
  <c r="BT104" i="5"/>
  <c r="BT103" i="5"/>
  <c r="BT102" i="5"/>
  <c r="BT101" i="5"/>
  <c r="BT100" i="5"/>
  <c r="BT99" i="5"/>
  <c r="BT98" i="5"/>
  <c r="BT97" i="5"/>
  <c r="BT96" i="5"/>
  <c r="BT95" i="5"/>
  <c r="BT94" i="5"/>
  <c r="BT93" i="5"/>
  <c r="BT92" i="5"/>
  <c r="BT91" i="5"/>
  <c r="BT90" i="5"/>
  <c r="BT89" i="5"/>
  <c r="BT88" i="5"/>
  <c r="BT87" i="5"/>
  <c r="BT86" i="5"/>
  <c r="BT85" i="5"/>
  <c r="BT84" i="5"/>
  <c r="BT83" i="5"/>
  <c r="BT82" i="5"/>
  <c r="BT81" i="5"/>
  <c r="BT80" i="5"/>
  <c r="BT79" i="5"/>
  <c r="BT78" i="5"/>
  <c r="BT77" i="5"/>
  <c r="BT76" i="5"/>
  <c r="BT75" i="5"/>
  <c r="BT74" i="5"/>
  <c r="BT73" i="5"/>
  <c r="BT72" i="5"/>
  <c r="BT71" i="5"/>
  <c r="BT70" i="5"/>
  <c r="BT69" i="5"/>
  <c r="BT68" i="5"/>
  <c r="BT67" i="5"/>
  <c r="BT66" i="5"/>
  <c r="BT65" i="5"/>
  <c r="BT64" i="5"/>
  <c r="BT63" i="5"/>
  <c r="BT62" i="5"/>
  <c r="BT61" i="5"/>
  <c r="BT60" i="5"/>
  <c r="BT59" i="5"/>
  <c r="BT58" i="5"/>
  <c r="BT57" i="5"/>
  <c r="BT56" i="5"/>
  <c r="BT55" i="5"/>
  <c r="BT54" i="5"/>
  <c r="BT53" i="5"/>
  <c r="BT52" i="5"/>
  <c r="BT51" i="5"/>
  <c r="BT50" i="5"/>
  <c r="BT49" i="5"/>
  <c r="BT48" i="5"/>
  <c r="BT47" i="5"/>
  <c r="BT46" i="5"/>
  <c r="BT45" i="5"/>
  <c r="BT44" i="5"/>
  <c r="BT43" i="5"/>
  <c r="BT42" i="5"/>
  <c r="BT40" i="5"/>
  <c r="BT41" i="5"/>
  <c r="BS963" i="5"/>
  <c r="DE963" i="5"/>
  <c r="BR963" i="5"/>
  <c r="DD963" i="5"/>
  <c r="BS962" i="5"/>
  <c r="DE962" i="5"/>
  <c r="BR962" i="5"/>
  <c r="DD962" i="5"/>
  <c r="BS961" i="5"/>
  <c r="DE961" i="5"/>
  <c r="BR961" i="5"/>
  <c r="DD961" i="5"/>
  <c r="BS960" i="5"/>
  <c r="DE960" i="5"/>
  <c r="BR960" i="5"/>
  <c r="DD960" i="5"/>
  <c r="BS959" i="5"/>
  <c r="DE959" i="5"/>
  <c r="BR959" i="5"/>
  <c r="DD959" i="5"/>
  <c r="BS958" i="5"/>
  <c r="DE958" i="5"/>
  <c r="BR958" i="5"/>
  <c r="DD958" i="5"/>
  <c r="BS957" i="5"/>
  <c r="DE957" i="5"/>
  <c r="BR957" i="5"/>
  <c r="DD957" i="5"/>
  <c r="BS956" i="5"/>
  <c r="DE956" i="5"/>
  <c r="BR956" i="5"/>
  <c r="DD956" i="5"/>
  <c r="BS955" i="5"/>
  <c r="DE955" i="5"/>
  <c r="BR955" i="5"/>
  <c r="DD955" i="5"/>
  <c r="BS954" i="5"/>
  <c r="DE954" i="5"/>
  <c r="BR954" i="5"/>
  <c r="DD954" i="5"/>
  <c r="BS953" i="5"/>
  <c r="DE953" i="5"/>
  <c r="BR953" i="5"/>
  <c r="DD953" i="5"/>
  <c r="BS952" i="5"/>
  <c r="DE952" i="5"/>
  <c r="BR952" i="5"/>
  <c r="DD952" i="5"/>
  <c r="BS951" i="5"/>
  <c r="DE951" i="5"/>
  <c r="BR951" i="5"/>
  <c r="DD951" i="5"/>
  <c r="BS950" i="5"/>
  <c r="DE950" i="5"/>
  <c r="BR950" i="5"/>
  <c r="DD950" i="5"/>
  <c r="BS949" i="5"/>
  <c r="DE949" i="5"/>
  <c r="BR949" i="5"/>
  <c r="DD949" i="5"/>
  <c r="BS948" i="5"/>
  <c r="DE948" i="5"/>
  <c r="BR948" i="5"/>
  <c r="DD948" i="5"/>
  <c r="BS947" i="5"/>
  <c r="DE947" i="5"/>
  <c r="BR947" i="5"/>
  <c r="DD947" i="5"/>
  <c r="BS946" i="5"/>
  <c r="DE946" i="5"/>
  <c r="BR946" i="5"/>
  <c r="DD946" i="5"/>
  <c r="BS945" i="5"/>
  <c r="DE945" i="5"/>
  <c r="BR945" i="5"/>
  <c r="DD945" i="5"/>
  <c r="BS944" i="5"/>
  <c r="DE944" i="5"/>
  <c r="BR944" i="5"/>
  <c r="DD944" i="5"/>
  <c r="BS943" i="5"/>
  <c r="DE943" i="5"/>
  <c r="BR943" i="5"/>
  <c r="DD943" i="5"/>
  <c r="BS942" i="5"/>
  <c r="DE942" i="5"/>
  <c r="BR942" i="5"/>
  <c r="DD942" i="5"/>
  <c r="BS941" i="5"/>
  <c r="DE941" i="5"/>
  <c r="BR941" i="5"/>
  <c r="DD941" i="5"/>
  <c r="BS940" i="5"/>
  <c r="DE940" i="5"/>
  <c r="BR940" i="5"/>
  <c r="DD940" i="5"/>
  <c r="BS939" i="5"/>
  <c r="DE939" i="5"/>
  <c r="BR939" i="5"/>
  <c r="DD939" i="5"/>
  <c r="AG21" i="5"/>
  <c r="AG22" i="5"/>
  <c r="AG23" i="5"/>
  <c r="AG24" i="5"/>
  <c r="AG25" i="5"/>
  <c r="AG26" i="5"/>
  <c r="AH20" i="5"/>
  <c r="AH21" i="5"/>
  <c r="AH22" i="5"/>
  <c r="AH23" i="5"/>
  <c r="AH24" i="5"/>
  <c r="AH25" i="5"/>
  <c r="AH26" i="5"/>
  <c r="G14" i="3"/>
  <c r="G15" i="3"/>
  <c r="G16" i="3"/>
  <c r="G17" i="3"/>
  <c r="G18" i="3"/>
  <c r="H13" i="3"/>
  <c r="H14" i="3"/>
  <c r="H15" i="3"/>
  <c r="H16" i="3"/>
  <c r="H17" i="3"/>
  <c r="H18" i="3"/>
  <c r="G19" i="3"/>
  <c r="H19" i="3"/>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BS938" i="5"/>
  <c r="DE938" i="5"/>
  <c r="BR938" i="5"/>
  <c r="DD938" i="5"/>
  <c r="BS937" i="5"/>
  <c r="DE937" i="5"/>
  <c r="BR937" i="5"/>
  <c r="DD937" i="5"/>
  <c r="BS936" i="5"/>
  <c r="DE936" i="5"/>
  <c r="BR936" i="5"/>
  <c r="DD936" i="5"/>
  <c r="BS935" i="5"/>
  <c r="DE935" i="5"/>
  <c r="BR935" i="5"/>
  <c r="DD935" i="5"/>
  <c r="BS934" i="5"/>
  <c r="DE934" i="5"/>
  <c r="BR934" i="5"/>
  <c r="DD934" i="5"/>
  <c r="BS933" i="5"/>
  <c r="DE933" i="5"/>
  <c r="BR933" i="5"/>
  <c r="DD933" i="5"/>
  <c r="BS932" i="5"/>
  <c r="DE932" i="5"/>
  <c r="BR932" i="5"/>
  <c r="DD932" i="5"/>
  <c r="BS931" i="5"/>
  <c r="DE931" i="5"/>
  <c r="BR931" i="5"/>
  <c r="DD931" i="5"/>
  <c r="BS930" i="5"/>
  <c r="DE930" i="5"/>
  <c r="BR930" i="5"/>
  <c r="DD930" i="5"/>
  <c r="BS929" i="5"/>
  <c r="DE929" i="5"/>
  <c r="BR929" i="5"/>
  <c r="DD929" i="5"/>
  <c r="BS928" i="5"/>
  <c r="DE928" i="5"/>
  <c r="BR928" i="5"/>
  <c r="DD928" i="5"/>
  <c r="BS927" i="5"/>
  <c r="DE927" i="5"/>
  <c r="BR927" i="5"/>
  <c r="DD927" i="5"/>
  <c r="BS926" i="5"/>
  <c r="DE926" i="5"/>
  <c r="BR926" i="5"/>
  <c r="DD926" i="5"/>
  <c r="BS925" i="5"/>
  <c r="DE925" i="5"/>
  <c r="BR925" i="5"/>
  <c r="DD925" i="5"/>
  <c r="BS924" i="5"/>
  <c r="DE924" i="5"/>
  <c r="BR924" i="5"/>
  <c r="DD924" i="5"/>
  <c r="BS923" i="5"/>
  <c r="DE923" i="5"/>
  <c r="BR923" i="5"/>
  <c r="DD923" i="5"/>
  <c r="BS922" i="5"/>
  <c r="DE922" i="5"/>
  <c r="BR922" i="5"/>
  <c r="DD922" i="5"/>
  <c r="BS921" i="5"/>
  <c r="DE921" i="5"/>
  <c r="BR921" i="5"/>
  <c r="DD921" i="5"/>
  <c r="BS920" i="5"/>
  <c r="DE920" i="5"/>
  <c r="BR920" i="5"/>
  <c r="DD920" i="5"/>
  <c r="BS919" i="5"/>
  <c r="DE919" i="5"/>
  <c r="BR919" i="5"/>
  <c r="DD919" i="5"/>
  <c r="BS918" i="5"/>
  <c r="DE918" i="5"/>
  <c r="BR918" i="5"/>
  <c r="DD918" i="5"/>
  <c r="BS917" i="5"/>
  <c r="DE917" i="5"/>
  <c r="BR917" i="5"/>
  <c r="DD917" i="5"/>
  <c r="BS916" i="5"/>
  <c r="DE916" i="5"/>
  <c r="BR916" i="5"/>
  <c r="DD916" i="5"/>
  <c r="BS915" i="5"/>
  <c r="DE915" i="5"/>
  <c r="BR915" i="5"/>
  <c r="DD915" i="5"/>
  <c r="BS914" i="5"/>
  <c r="DE914" i="5"/>
  <c r="BR914" i="5"/>
  <c r="DD914" i="5"/>
  <c r="BS913" i="5"/>
  <c r="DE913" i="5"/>
  <c r="BR913" i="5"/>
  <c r="DD913" i="5"/>
  <c r="BS912" i="5"/>
  <c r="DE912" i="5"/>
  <c r="BR912" i="5"/>
  <c r="DD912" i="5"/>
  <c r="BS911" i="5"/>
  <c r="DE911" i="5"/>
  <c r="BR911" i="5"/>
  <c r="DD911" i="5"/>
  <c r="BS910" i="5"/>
  <c r="DE910" i="5"/>
  <c r="BR910" i="5"/>
  <c r="DD910" i="5"/>
  <c r="BS909" i="5"/>
  <c r="DE909" i="5"/>
  <c r="BR909" i="5"/>
  <c r="DD909" i="5"/>
  <c r="BS908" i="5"/>
  <c r="DE908" i="5"/>
  <c r="BR908" i="5"/>
  <c r="DD908" i="5"/>
  <c r="BS907" i="5"/>
  <c r="DE907" i="5"/>
  <c r="BR907" i="5"/>
  <c r="DD907" i="5"/>
  <c r="BS906" i="5"/>
  <c r="DE906" i="5"/>
  <c r="BR906" i="5"/>
  <c r="DD906" i="5"/>
  <c r="BS905" i="5"/>
  <c r="DE905" i="5"/>
  <c r="BR905" i="5"/>
  <c r="DD905" i="5"/>
  <c r="BS904" i="5"/>
  <c r="DE904" i="5"/>
  <c r="BR904" i="5"/>
  <c r="DD904" i="5"/>
  <c r="BS903" i="5"/>
  <c r="DE903" i="5"/>
  <c r="BR903" i="5"/>
  <c r="DD903" i="5"/>
  <c r="BS902" i="5"/>
  <c r="DE902" i="5"/>
  <c r="BR902" i="5"/>
  <c r="DD902" i="5"/>
  <c r="BS901" i="5"/>
  <c r="DE901" i="5"/>
  <c r="BR901" i="5"/>
  <c r="DD901" i="5"/>
  <c r="BS900" i="5"/>
  <c r="DE900" i="5"/>
  <c r="BR900" i="5"/>
  <c r="DD900" i="5"/>
  <c r="BS899" i="5"/>
  <c r="DE899" i="5"/>
  <c r="BR899" i="5"/>
  <c r="DD899" i="5"/>
  <c r="BS898" i="5"/>
  <c r="DE898" i="5"/>
  <c r="BR898" i="5"/>
  <c r="DD898" i="5"/>
  <c r="BS897" i="5"/>
  <c r="DE897" i="5"/>
  <c r="BR897" i="5"/>
  <c r="DD897" i="5"/>
  <c r="BS896" i="5"/>
  <c r="DE896" i="5"/>
  <c r="BR896" i="5"/>
  <c r="DD896" i="5"/>
  <c r="BS895" i="5"/>
  <c r="DE895" i="5"/>
  <c r="BR895" i="5"/>
  <c r="DD895" i="5"/>
  <c r="BS894" i="5"/>
  <c r="DE894" i="5"/>
  <c r="BR894" i="5"/>
  <c r="DD894" i="5"/>
  <c r="BS893" i="5"/>
  <c r="DE893" i="5"/>
  <c r="BR893" i="5"/>
  <c r="DD893" i="5"/>
  <c r="BS892" i="5"/>
  <c r="DE892" i="5"/>
  <c r="BR892" i="5"/>
  <c r="DD892" i="5"/>
  <c r="BS891" i="5"/>
  <c r="DE891" i="5"/>
  <c r="BR891" i="5"/>
  <c r="DD891" i="5"/>
  <c r="BS890" i="5"/>
  <c r="DE890" i="5"/>
  <c r="BR890" i="5"/>
  <c r="DD890" i="5"/>
  <c r="BS889" i="5"/>
  <c r="DE889" i="5"/>
  <c r="BR889" i="5"/>
  <c r="DD889" i="5"/>
  <c r="BS888" i="5"/>
  <c r="DE888" i="5"/>
  <c r="BR888" i="5"/>
  <c r="DD888" i="5"/>
  <c r="BS887" i="5"/>
  <c r="DE887" i="5"/>
  <c r="BR887" i="5"/>
  <c r="DD887" i="5"/>
  <c r="BS886" i="5"/>
  <c r="DE886" i="5"/>
  <c r="BR886" i="5"/>
  <c r="DD886" i="5"/>
  <c r="BS885" i="5"/>
  <c r="DE885" i="5"/>
  <c r="BR885" i="5"/>
  <c r="DD885" i="5"/>
  <c r="BS884" i="5"/>
  <c r="DE884" i="5"/>
  <c r="BR884" i="5"/>
  <c r="DD884" i="5"/>
  <c r="BS883" i="5"/>
  <c r="DE883" i="5"/>
  <c r="BR883" i="5"/>
  <c r="DD883" i="5"/>
  <c r="BS882" i="5"/>
  <c r="DE882" i="5"/>
  <c r="BR882" i="5"/>
  <c r="DD882" i="5"/>
  <c r="BS881" i="5"/>
  <c r="DE881" i="5"/>
  <c r="BR881" i="5"/>
  <c r="DD881" i="5"/>
  <c r="BS880" i="5"/>
  <c r="DE880" i="5"/>
  <c r="BR880" i="5"/>
  <c r="DD880" i="5"/>
  <c r="BS879" i="5"/>
  <c r="DE879" i="5"/>
  <c r="BR879" i="5"/>
  <c r="DD879" i="5"/>
  <c r="BS878" i="5"/>
  <c r="DE878" i="5"/>
  <c r="BR878" i="5"/>
  <c r="DD878" i="5"/>
  <c r="BS877" i="5"/>
  <c r="DE877" i="5"/>
  <c r="BR877" i="5"/>
  <c r="DD877" i="5"/>
  <c r="BS876" i="5"/>
  <c r="DE876" i="5"/>
  <c r="BR876" i="5"/>
  <c r="DD876" i="5"/>
  <c r="BS875" i="5"/>
  <c r="DE875" i="5"/>
  <c r="BR875" i="5"/>
  <c r="DD875" i="5"/>
  <c r="BS874" i="5"/>
  <c r="DE874" i="5"/>
  <c r="BR874" i="5"/>
  <c r="DD874" i="5"/>
  <c r="BS873" i="5"/>
  <c r="DE873" i="5"/>
  <c r="BR873" i="5"/>
  <c r="DD873" i="5"/>
  <c r="BS872" i="5"/>
  <c r="DE872" i="5"/>
  <c r="BR872" i="5"/>
  <c r="DD872" i="5"/>
  <c r="BS871" i="5"/>
  <c r="DE871" i="5"/>
  <c r="BR871" i="5"/>
  <c r="DD871" i="5"/>
  <c r="BS870" i="5"/>
  <c r="DE870" i="5"/>
  <c r="BR870" i="5"/>
  <c r="DD870" i="5"/>
  <c r="BS869" i="5"/>
  <c r="DE869" i="5"/>
  <c r="BR869" i="5"/>
  <c r="DD869" i="5"/>
  <c r="BS868" i="5"/>
  <c r="DE868" i="5"/>
  <c r="BR868" i="5"/>
  <c r="DD868" i="5"/>
  <c r="BS867" i="5"/>
  <c r="DE867" i="5"/>
  <c r="BR867" i="5"/>
  <c r="DD867" i="5"/>
  <c r="BS866" i="5"/>
  <c r="DE866" i="5"/>
  <c r="BR866" i="5"/>
  <c r="DD866" i="5"/>
  <c r="BS865" i="5"/>
  <c r="DE865" i="5"/>
  <c r="BR865" i="5"/>
  <c r="DD865" i="5"/>
  <c r="BS864" i="5"/>
  <c r="DE864" i="5"/>
  <c r="BR864" i="5"/>
  <c r="DD864" i="5"/>
  <c r="BS863" i="5"/>
  <c r="DE863" i="5"/>
  <c r="BR863" i="5"/>
  <c r="DD863" i="5"/>
  <c r="BS862" i="5"/>
  <c r="DE862" i="5"/>
  <c r="BR862" i="5"/>
  <c r="DD862" i="5"/>
  <c r="BS861" i="5"/>
  <c r="DE861" i="5"/>
  <c r="BR861" i="5"/>
  <c r="DD861" i="5"/>
  <c r="BS860" i="5"/>
  <c r="DE860" i="5"/>
  <c r="BR860" i="5"/>
  <c r="DD860" i="5"/>
  <c r="BS859" i="5"/>
  <c r="DE859" i="5"/>
  <c r="BR859" i="5"/>
  <c r="DD859" i="5"/>
  <c r="BS858" i="5"/>
  <c r="DE858" i="5"/>
  <c r="BR858" i="5"/>
  <c r="DD858" i="5"/>
  <c r="BS857" i="5"/>
  <c r="DE857" i="5"/>
  <c r="BR857" i="5"/>
  <c r="DD857" i="5"/>
  <c r="BS856" i="5"/>
  <c r="DE856" i="5"/>
  <c r="BR856" i="5"/>
  <c r="DD856" i="5"/>
  <c r="BS855" i="5"/>
  <c r="DE855" i="5"/>
  <c r="BR855" i="5"/>
  <c r="DD855" i="5"/>
  <c r="BS854" i="5"/>
  <c r="DE854" i="5"/>
  <c r="BR854" i="5"/>
  <c r="DD854" i="5"/>
  <c r="BS853" i="5"/>
  <c r="DE853" i="5"/>
  <c r="BR853" i="5"/>
  <c r="DD853" i="5"/>
  <c r="BS852" i="5"/>
  <c r="DE852" i="5"/>
  <c r="BR852" i="5"/>
  <c r="DD852" i="5"/>
  <c r="BS851" i="5"/>
  <c r="DE851" i="5"/>
  <c r="BR851" i="5"/>
  <c r="DD851" i="5"/>
  <c r="BS850" i="5"/>
  <c r="DE850" i="5"/>
  <c r="BR850" i="5"/>
  <c r="DD850" i="5"/>
  <c r="BS849" i="5"/>
  <c r="DE849" i="5"/>
  <c r="BR849" i="5"/>
  <c r="DD849" i="5"/>
  <c r="BS848" i="5"/>
  <c r="DE848" i="5"/>
  <c r="BR848" i="5"/>
  <c r="DD848" i="5"/>
  <c r="BS847" i="5"/>
  <c r="DE847" i="5"/>
  <c r="BR847" i="5"/>
  <c r="DD847" i="5"/>
  <c r="BS846" i="5"/>
  <c r="DE846" i="5"/>
  <c r="BR846" i="5"/>
  <c r="DD846" i="5"/>
  <c r="BS845" i="5"/>
  <c r="DE845" i="5"/>
  <c r="BR845" i="5"/>
  <c r="DD845" i="5"/>
  <c r="BS844" i="5"/>
  <c r="DE844" i="5"/>
  <c r="BR844" i="5"/>
  <c r="DD844" i="5"/>
  <c r="BS843" i="5"/>
  <c r="DE843" i="5"/>
  <c r="BR843" i="5"/>
  <c r="DD843" i="5"/>
  <c r="BS842" i="5"/>
  <c r="DE842" i="5"/>
  <c r="BR842" i="5"/>
  <c r="DD842" i="5"/>
  <c r="BS841" i="5"/>
  <c r="DE841" i="5"/>
  <c r="BR841" i="5"/>
  <c r="DD841" i="5"/>
  <c r="BS840" i="5"/>
  <c r="DE840" i="5"/>
  <c r="BR840" i="5"/>
  <c r="DD840" i="5"/>
  <c r="BS839" i="5"/>
  <c r="DE839" i="5"/>
  <c r="BR839" i="5"/>
  <c r="DD839" i="5"/>
  <c r="BS838" i="5"/>
  <c r="DE838" i="5"/>
  <c r="BR838" i="5"/>
  <c r="DD838" i="5"/>
  <c r="BS837" i="5"/>
  <c r="DE837" i="5"/>
  <c r="BR837" i="5"/>
  <c r="DD837" i="5"/>
  <c r="BS836" i="5"/>
  <c r="DE836" i="5"/>
  <c r="BR836" i="5"/>
  <c r="DD836" i="5"/>
  <c r="BS835" i="5"/>
  <c r="DE835" i="5"/>
  <c r="BR835" i="5"/>
  <c r="DD835" i="5"/>
  <c r="BS834" i="5"/>
  <c r="DE834" i="5"/>
  <c r="BR834" i="5"/>
  <c r="DD834" i="5"/>
  <c r="BS833" i="5"/>
  <c r="DE833" i="5"/>
  <c r="BR833" i="5"/>
  <c r="DD833" i="5"/>
  <c r="BS832" i="5"/>
  <c r="DE832" i="5"/>
  <c r="BR832" i="5"/>
  <c r="DD832" i="5"/>
  <c r="BS831" i="5"/>
  <c r="DE831" i="5"/>
  <c r="BR831" i="5"/>
  <c r="DD831" i="5"/>
  <c r="BS830" i="5"/>
  <c r="DE830" i="5"/>
  <c r="BR830" i="5"/>
  <c r="DD830" i="5"/>
  <c r="BS829" i="5"/>
  <c r="DE829" i="5"/>
  <c r="BR829" i="5"/>
  <c r="DD829" i="5"/>
  <c r="BS828" i="5"/>
  <c r="DE828" i="5"/>
  <c r="BR828" i="5"/>
  <c r="DD828" i="5"/>
  <c r="BS827" i="5"/>
  <c r="DE827" i="5"/>
  <c r="BR827" i="5"/>
  <c r="DD827" i="5"/>
  <c r="BS826" i="5"/>
  <c r="DE826" i="5"/>
  <c r="BR826" i="5"/>
  <c r="DD826" i="5"/>
  <c r="BS825" i="5"/>
  <c r="DE825" i="5"/>
  <c r="BR825" i="5"/>
  <c r="DD825" i="5"/>
  <c r="BS824" i="5"/>
  <c r="DE824" i="5"/>
  <c r="BR824" i="5"/>
  <c r="DD824" i="5"/>
  <c r="BS823" i="5"/>
  <c r="DE823" i="5"/>
  <c r="BR823" i="5"/>
  <c r="DD823" i="5"/>
  <c r="BS822" i="5"/>
  <c r="DE822" i="5"/>
  <c r="BR822" i="5"/>
  <c r="DD822" i="5"/>
  <c r="BS821" i="5"/>
  <c r="DE821" i="5"/>
  <c r="BR821" i="5"/>
  <c r="DD821" i="5"/>
  <c r="BS820" i="5"/>
  <c r="DE820" i="5"/>
  <c r="BR820" i="5"/>
  <c r="DD820" i="5"/>
  <c r="BS819" i="5"/>
  <c r="DE819" i="5"/>
  <c r="BR819" i="5"/>
  <c r="DD819" i="5"/>
  <c r="BS818" i="5"/>
  <c r="DE818" i="5"/>
  <c r="BR818" i="5"/>
  <c r="DD818" i="5"/>
  <c r="BS817" i="5"/>
  <c r="DE817" i="5"/>
  <c r="BR817" i="5"/>
  <c r="DD817" i="5"/>
  <c r="BS816" i="5"/>
  <c r="DE816" i="5"/>
  <c r="BR816" i="5"/>
  <c r="DD816" i="5"/>
  <c r="BS815" i="5"/>
  <c r="DE815" i="5"/>
  <c r="BR815" i="5"/>
  <c r="DD815" i="5"/>
  <c r="BS814" i="5"/>
  <c r="DE814" i="5"/>
  <c r="BR814" i="5"/>
  <c r="DD814" i="5"/>
  <c r="BS813" i="5"/>
  <c r="DE813" i="5"/>
  <c r="BR813" i="5"/>
  <c r="DD813" i="5"/>
  <c r="BS812" i="5"/>
  <c r="DE812" i="5"/>
  <c r="BR812" i="5"/>
  <c r="DD812" i="5"/>
  <c r="BS811" i="5"/>
  <c r="DE811" i="5"/>
  <c r="BR811" i="5"/>
  <c r="DD811" i="5"/>
  <c r="BS810" i="5"/>
  <c r="DE810" i="5"/>
  <c r="BR810" i="5"/>
  <c r="DD810" i="5"/>
  <c r="BS809" i="5"/>
  <c r="DE809" i="5"/>
  <c r="BR809" i="5"/>
  <c r="DD809" i="5"/>
  <c r="BS808" i="5"/>
  <c r="DE808" i="5"/>
  <c r="BR808" i="5"/>
  <c r="DD808" i="5"/>
  <c r="BS807" i="5"/>
  <c r="DE807" i="5"/>
  <c r="BR807" i="5"/>
  <c r="DD807" i="5"/>
  <c r="BS806" i="5"/>
  <c r="DE806" i="5"/>
  <c r="BR806" i="5"/>
  <c r="DD806" i="5"/>
  <c r="BS805" i="5"/>
  <c r="DE805" i="5"/>
  <c r="BR805" i="5"/>
  <c r="DD805" i="5"/>
  <c r="BS804" i="5"/>
  <c r="DE804" i="5"/>
  <c r="BR804" i="5"/>
  <c r="DD804" i="5"/>
  <c r="BS803" i="5"/>
  <c r="DE803" i="5"/>
  <c r="BR803" i="5"/>
  <c r="DD803" i="5"/>
  <c r="BS802" i="5"/>
  <c r="DE802" i="5"/>
  <c r="BR802" i="5"/>
  <c r="DD802" i="5"/>
  <c r="BS801" i="5"/>
  <c r="DE801" i="5"/>
  <c r="BR801" i="5"/>
  <c r="DD801" i="5"/>
  <c r="BS800" i="5"/>
  <c r="DE800" i="5"/>
  <c r="BR800" i="5"/>
  <c r="DD800" i="5"/>
  <c r="BS799" i="5"/>
  <c r="DE799" i="5"/>
  <c r="BR799" i="5"/>
  <c r="DD799" i="5"/>
  <c r="BS798" i="5"/>
  <c r="DE798" i="5"/>
  <c r="BR798" i="5"/>
  <c r="DD798" i="5"/>
  <c r="BS797" i="5"/>
  <c r="DE797" i="5"/>
  <c r="BR797" i="5"/>
  <c r="DD797" i="5"/>
  <c r="BS796" i="5"/>
  <c r="DE796" i="5"/>
  <c r="BR796" i="5"/>
  <c r="DD796" i="5"/>
  <c r="BS795" i="5"/>
  <c r="DE795" i="5"/>
  <c r="BR795" i="5"/>
  <c r="DD795" i="5"/>
  <c r="BS794" i="5"/>
  <c r="DE794" i="5"/>
  <c r="BR794" i="5"/>
  <c r="DD794" i="5"/>
  <c r="BS793" i="5"/>
  <c r="DE793" i="5"/>
  <c r="BR793" i="5"/>
  <c r="DD793" i="5"/>
  <c r="BS792" i="5"/>
  <c r="DE792" i="5"/>
  <c r="BR792" i="5"/>
  <c r="DD792" i="5"/>
  <c r="BS791" i="5"/>
  <c r="DE791" i="5"/>
  <c r="BR791" i="5"/>
  <c r="DD791" i="5"/>
  <c r="BS790" i="5"/>
  <c r="DE790" i="5"/>
  <c r="BR790" i="5"/>
  <c r="DD790" i="5"/>
  <c r="BS789" i="5"/>
  <c r="DE789" i="5"/>
  <c r="BR789" i="5"/>
  <c r="DD789" i="5"/>
  <c r="BS788" i="5"/>
  <c r="DE788" i="5"/>
  <c r="BR788" i="5"/>
  <c r="DD788" i="5"/>
  <c r="BS787" i="5"/>
  <c r="DE787" i="5"/>
  <c r="BR787" i="5"/>
  <c r="DD787" i="5"/>
  <c r="BS786" i="5"/>
  <c r="DE786" i="5"/>
  <c r="BR786" i="5"/>
  <c r="DD786" i="5"/>
  <c r="BS785" i="5"/>
  <c r="DE785" i="5"/>
  <c r="BR785" i="5"/>
  <c r="DD785" i="5"/>
  <c r="BS784" i="5"/>
  <c r="DE784" i="5"/>
  <c r="BR784" i="5"/>
  <c r="DD784" i="5"/>
  <c r="BS783" i="5"/>
  <c r="DE783" i="5"/>
  <c r="BR783" i="5"/>
  <c r="DD783" i="5"/>
  <c r="BS782" i="5"/>
  <c r="DE782" i="5"/>
  <c r="BR782" i="5"/>
  <c r="DD782" i="5"/>
  <c r="BS781" i="5"/>
  <c r="DE781" i="5"/>
  <c r="BR781" i="5"/>
  <c r="DD781" i="5"/>
  <c r="BS780" i="5"/>
  <c r="DE780" i="5"/>
  <c r="BR780" i="5"/>
  <c r="DD780" i="5"/>
  <c r="BS779" i="5"/>
  <c r="DE779" i="5"/>
  <c r="BR779" i="5"/>
  <c r="DD779" i="5"/>
  <c r="BS778" i="5"/>
  <c r="DE778" i="5"/>
  <c r="BR778" i="5"/>
  <c r="DD778" i="5"/>
  <c r="BS777" i="5"/>
  <c r="DE777" i="5"/>
  <c r="BR777" i="5"/>
  <c r="DD777" i="5"/>
  <c r="BS776" i="5"/>
  <c r="DE776" i="5"/>
  <c r="BR776" i="5"/>
  <c r="DD776" i="5"/>
  <c r="BS775" i="5"/>
  <c r="DE775" i="5"/>
  <c r="BR775" i="5"/>
  <c r="DD775" i="5"/>
  <c r="BS774" i="5"/>
  <c r="DE774" i="5"/>
  <c r="BR774" i="5"/>
  <c r="DD774" i="5"/>
  <c r="BS773" i="5"/>
  <c r="DE773" i="5"/>
  <c r="BR773" i="5"/>
  <c r="DD773" i="5"/>
  <c r="BS772" i="5"/>
  <c r="DE772" i="5"/>
  <c r="BR772" i="5"/>
  <c r="DD772" i="5"/>
  <c r="BS771" i="5"/>
  <c r="DE771" i="5"/>
  <c r="BR771" i="5"/>
  <c r="DD771" i="5"/>
  <c r="BS770" i="5"/>
  <c r="DE770" i="5"/>
  <c r="BR770" i="5"/>
  <c r="DD770" i="5"/>
  <c r="BS769" i="5"/>
  <c r="DE769" i="5"/>
  <c r="BR769" i="5"/>
  <c r="DD769" i="5"/>
  <c r="BS768" i="5"/>
  <c r="DE768" i="5"/>
  <c r="BR768" i="5"/>
  <c r="DD768" i="5"/>
  <c r="BS767" i="5"/>
  <c r="DE767" i="5"/>
  <c r="BR767" i="5"/>
  <c r="DD767" i="5"/>
  <c r="BS766" i="5"/>
  <c r="DE766" i="5"/>
  <c r="BR766" i="5"/>
  <c r="DD766" i="5"/>
  <c r="BS765" i="5"/>
  <c r="DE765" i="5"/>
  <c r="BR765" i="5"/>
  <c r="DD765" i="5"/>
  <c r="BS764" i="5"/>
  <c r="DE764" i="5"/>
  <c r="BR764" i="5"/>
  <c r="DD764" i="5"/>
  <c r="BS763" i="5"/>
  <c r="DE763" i="5"/>
  <c r="BR763" i="5"/>
  <c r="DD763" i="5"/>
  <c r="BS762" i="5"/>
  <c r="DE762" i="5"/>
  <c r="BR762" i="5"/>
  <c r="DD762" i="5"/>
  <c r="BS761" i="5"/>
  <c r="DE761" i="5"/>
  <c r="BR761" i="5"/>
  <c r="DD761" i="5"/>
  <c r="BS760" i="5"/>
  <c r="DE760" i="5"/>
  <c r="BR760" i="5"/>
  <c r="DD760" i="5"/>
  <c r="BS759" i="5"/>
  <c r="DE759" i="5"/>
  <c r="BR759" i="5"/>
  <c r="DD759" i="5"/>
  <c r="BS758" i="5"/>
  <c r="DE758" i="5"/>
  <c r="BR758" i="5"/>
  <c r="DD758" i="5"/>
  <c r="BS757" i="5"/>
  <c r="DE757" i="5"/>
  <c r="BR757" i="5"/>
  <c r="DD757" i="5"/>
  <c r="BS756" i="5"/>
  <c r="DE756" i="5"/>
  <c r="BR756" i="5"/>
  <c r="DD756" i="5"/>
  <c r="BS755" i="5"/>
  <c r="DE755" i="5"/>
  <c r="BR755" i="5"/>
  <c r="DD755" i="5"/>
  <c r="BS754" i="5"/>
  <c r="DE754" i="5"/>
  <c r="BR754" i="5"/>
  <c r="DD754" i="5"/>
  <c r="BS753" i="5"/>
  <c r="DE753" i="5"/>
  <c r="BR753" i="5"/>
  <c r="DD753" i="5"/>
  <c r="BS752" i="5"/>
  <c r="DE752" i="5"/>
  <c r="BR752" i="5"/>
  <c r="DD752" i="5"/>
  <c r="BS751" i="5"/>
  <c r="DE751" i="5"/>
  <c r="BR751" i="5"/>
  <c r="DD751" i="5"/>
  <c r="BS750" i="5"/>
  <c r="DE750" i="5"/>
  <c r="BR750" i="5"/>
  <c r="DD750" i="5"/>
  <c r="BS749" i="5"/>
  <c r="DE749" i="5"/>
  <c r="BR749" i="5"/>
  <c r="DD749" i="5"/>
  <c r="BS748" i="5"/>
  <c r="DE748" i="5"/>
  <c r="BR748" i="5"/>
  <c r="DD748" i="5"/>
  <c r="BS747" i="5"/>
  <c r="DE747" i="5"/>
  <c r="BR747" i="5"/>
  <c r="DD747" i="5"/>
  <c r="BS746" i="5"/>
  <c r="DE746" i="5"/>
  <c r="BR746" i="5"/>
  <c r="DD746" i="5"/>
  <c r="BS745" i="5"/>
  <c r="DE745" i="5"/>
  <c r="BR745" i="5"/>
  <c r="DD745" i="5"/>
  <c r="BS744" i="5"/>
  <c r="DE744" i="5"/>
  <c r="BR744" i="5"/>
  <c r="DD744" i="5"/>
  <c r="BS743" i="5"/>
  <c r="DE743" i="5"/>
  <c r="BR743" i="5"/>
  <c r="DD743" i="5"/>
  <c r="BS742" i="5"/>
  <c r="DE742" i="5"/>
  <c r="BR742" i="5"/>
  <c r="DD742" i="5"/>
  <c r="BS741" i="5"/>
  <c r="DE741" i="5"/>
  <c r="BR741" i="5"/>
  <c r="DD741" i="5"/>
  <c r="BS740" i="5"/>
  <c r="DE740" i="5"/>
  <c r="BR740" i="5"/>
  <c r="DD740" i="5"/>
  <c r="BS739" i="5"/>
  <c r="DE739" i="5"/>
  <c r="BR739" i="5"/>
  <c r="DD739" i="5"/>
  <c r="BS738" i="5"/>
  <c r="DE738" i="5"/>
  <c r="BR738" i="5"/>
  <c r="DD738" i="5"/>
  <c r="BS737" i="5"/>
  <c r="DE737" i="5"/>
  <c r="BR737" i="5"/>
  <c r="DD737" i="5"/>
  <c r="BS736" i="5"/>
  <c r="DE736" i="5"/>
  <c r="BR736" i="5"/>
  <c r="DD736" i="5"/>
  <c r="BS735" i="5"/>
  <c r="DE735" i="5"/>
  <c r="BR735" i="5"/>
  <c r="DD735" i="5"/>
  <c r="BS734" i="5"/>
  <c r="DE734" i="5"/>
  <c r="BR734" i="5"/>
  <c r="DD734" i="5"/>
  <c r="BS733" i="5"/>
  <c r="DE733" i="5"/>
  <c r="BR733" i="5"/>
  <c r="DD733" i="5"/>
  <c r="BS732" i="5"/>
  <c r="DE732" i="5"/>
  <c r="BR732" i="5"/>
  <c r="DD732" i="5"/>
  <c r="BS731" i="5"/>
  <c r="DE731" i="5"/>
  <c r="BR731" i="5"/>
  <c r="DD731" i="5"/>
  <c r="BS730" i="5"/>
  <c r="DE730" i="5"/>
  <c r="BR730" i="5"/>
  <c r="DD730" i="5"/>
  <c r="BS729" i="5"/>
  <c r="DE729" i="5"/>
  <c r="BR729" i="5"/>
  <c r="DD729" i="5"/>
  <c r="BS728" i="5"/>
  <c r="DE728" i="5"/>
  <c r="BR728" i="5"/>
  <c r="DD728" i="5"/>
  <c r="BS727" i="5"/>
  <c r="DE727" i="5"/>
  <c r="BR727" i="5"/>
  <c r="DD727" i="5"/>
  <c r="BS726" i="5"/>
  <c r="DE726" i="5"/>
  <c r="BR726" i="5"/>
  <c r="DD726" i="5"/>
  <c r="BS725" i="5"/>
  <c r="DE725" i="5"/>
  <c r="BR725" i="5"/>
  <c r="DD725" i="5"/>
  <c r="BS724" i="5"/>
  <c r="DE724" i="5"/>
  <c r="BR724" i="5"/>
  <c r="DD724" i="5"/>
  <c r="BS723" i="5"/>
  <c r="DE723" i="5"/>
  <c r="BR723" i="5"/>
  <c r="DD723" i="5"/>
  <c r="BS722" i="5"/>
  <c r="DE722" i="5"/>
  <c r="BR722" i="5"/>
  <c r="DD722" i="5"/>
  <c r="BS721" i="5"/>
  <c r="DE721" i="5"/>
  <c r="BR721" i="5"/>
  <c r="DD721" i="5"/>
  <c r="BS720" i="5"/>
  <c r="DE720" i="5"/>
  <c r="BR720" i="5"/>
  <c r="DD720" i="5"/>
  <c r="BS719" i="5"/>
  <c r="DE719" i="5"/>
  <c r="BR719" i="5"/>
  <c r="DD719" i="5"/>
  <c r="BS718" i="5"/>
  <c r="DE718" i="5"/>
  <c r="BR718" i="5"/>
  <c r="DD718" i="5"/>
  <c r="BS717" i="5"/>
  <c r="DE717" i="5"/>
  <c r="BR717" i="5"/>
  <c r="DD717" i="5"/>
  <c r="BS716" i="5"/>
  <c r="DE716" i="5"/>
  <c r="BR716" i="5"/>
  <c r="DD716" i="5"/>
  <c r="BS715" i="5"/>
  <c r="DE715" i="5"/>
  <c r="BR715" i="5"/>
  <c r="DD715" i="5"/>
  <c r="BS714" i="5"/>
  <c r="DE714" i="5"/>
  <c r="BR714" i="5"/>
  <c r="DD714" i="5"/>
  <c r="BS713" i="5"/>
  <c r="DE713" i="5"/>
  <c r="BR713" i="5"/>
  <c r="DD713" i="5"/>
  <c r="BS712" i="5"/>
  <c r="DE712" i="5"/>
  <c r="BR712" i="5"/>
  <c r="DD712" i="5"/>
  <c r="BS711" i="5"/>
  <c r="DE711" i="5"/>
  <c r="BR711" i="5"/>
  <c r="DD711" i="5"/>
  <c r="BS710" i="5"/>
  <c r="DE710" i="5"/>
  <c r="BR710" i="5"/>
  <c r="DD710" i="5"/>
  <c r="BS709" i="5"/>
  <c r="DE709" i="5"/>
  <c r="BR709" i="5"/>
  <c r="DD709" i="5"/>
  <c r="BS708" i="5"/>
  <c r="DE708" i="5"/>
  <c r="BR708" i="5"/>
  <c r="DD708" i="5"/>
  <c r="BS707" i="5"/>
  <c r="DE707" i="5"/>
  <c r="BR707" i="5"/>
  <c r="DD707" i="5"/>
  <c r="BS706" i="5"/>
  <c r="DE706" i="5"/>
  <c r="BR706" i="5"/>
  <c r="DD706" i="5"/>
  <c r="BS705" i="5"/>
  <c r="DE705" i="5"/>
  <c r="BR705" i="5"/>
  <c r="DD705" i="5"/>
  <c r="BS704" i="5"/>
  <c r="DE704" i="5"/>
  <c r="BR704" i="5"/>
  <c r="DD704" i="5"/>
  <c r="BS703" i="5"/>
  <c r="DE703" i="5"/>
  <c r="BR703" i="5"/>
  <c r="DD703" i="5"/>
  <c r="BS702" i="5"/>
  <c r="DE702" i="5"/>
  <c r="BR702" i="5"/>
  <c r="DD702" i="5"/>
  <c r="BS701" i="5"/>
  <c r="DE701" i="5"/>
  <c r="BR701" i="5"/>
  <c r="DD701" i="5"/>
  <c r="BS700" i="5"/>
  <c r="DE700" i="5"/>
  <c r="BR700" i="5"/>
  <c r="DD700" i="5"/>
  <c r="BS699" i="5"/>
  <c r="DE699" i="5"/>
  <c r="BR699" i="5"/>
  <c r="DD699" i="5"/>
  <c r="BS698" i="5"/>
  <c r="DE698" i="5"/>
  <c r="BR698" i="5"/>
  <c r="DD698" i="5"/>
  <c r="BS697" i="5"/>
  <c r="DE697" i="5"/>
  <c r="BR697" i="5"/>
  <c r="DD697" i="5"/>
  <c r="BS696" i="5"/>
  <c r="DE696" i="5"/>
  <c r="BR696" i="5"/>
  <c r="DD696" i="5"/>
  <c r="BS695" i="5"/>
  <c r="DE695" i="5"/>
  <c r="BR695" i="5"/>
  <c r="DD695" i="5"/>
  <c r="BS694" i="5"/>
  <c r="DE694" i="5"/>
  <c r="BR694" i="5"/>
  <c r="DD694" i="5"/>
  <c r="BS693" i="5"/>
  <c r="DE693" i="5"/>
  <c r="BR693" i="5"/>
  <c r="DD693" i="5"/>
  <c r="BS692" i="5"/>
  <c r="DE692" i="5"/>
  <c r="BR692" i="5"/>
  <c r="DD692" i="5"/>
  <c r="BS691" i="5"/>
  <c r="DE691" i="5"/>
  <c r="BR691" i="5"/>
  <c r="DD691" i="5"/>
  <c r="BS690" i="5"/>
  <c r="DE690" i="5"/>
  <c r="BR690" i="5"/>
  <c r="DD690" i="5"/>
  <c r="BS689" i="5"/>
  <c r="DE689" i="5"/>
  <c r="BR689" i="5"/>
  <c r="DD689" i="5"/>
  <c r="BS688" i="5"/>
  <c r="DE688" i="5"/>
  <c r="BR688" i="5"/>
  <c r="DD688" i="5"/>
  <c r="BS687" i="5"/>
  <c r="DE687" i="5"/>
  <c r="BR687" i="5"/>
  <c r="DD687" i="5"/>
  <c r="BS686" i="5"/>
  <c r="DE686" i="5"/>
  <c r="BR686" i="5"/>
  <c r="DD686" i="5"/>
  <c r="BS685" i="5"/>
  <c r="DE685" i="5"/>
  <c r="BR685" i="5"/>
  <c r="DD685" i="5"/>
  <c r="BS684" i="5"/>
  <c r="DE684" i="5"/>
  <c r="BR684" i="5"/>
  <c r="DD684" i="5"/>
  <c r="BS683" i="5"/>
  <c r="DE683" i="5"/>
  <c r="BR683" i="5"/>
  <c r="DD683" i="5"/>
  <c r="BS682" i="5"/>
  <c r="DE682" i="5"/>
  <c r="BR682" i="5"/>
  <c r="DD682" i="5"/>
  <c r="BS681" i="5"/>
  <c r="DE681" i="5"/>
  <c r="BR681" i="5"/>
  <c r="DD681" i="5"/>
  <c r="BS680" i="5"/>
  <c r="DE680" i="5"/>
  <c r="BR680" i="5"/>
  <c r="DD680" i="5"/>
  <c r="BS679" i="5"/>
  <c r="DE679" i="5"/>
  <c r="BR679" i="5"/>
  <c r="DD679" i="5"/>
  <c r="BS678" i="5"/>
  <c r="DE678" i="5"/>
  <c r="BR678" i="5"/>
  <c r="DD678" i="5"/>
  <c r="BS677" i="5"/>
  <c r="DE677" i="5"/>
  <c r="BR677" i="5"/>
  <c r="DD677" i="5"/>
  <c r="BS676" i="5"/>
  <c r="DE676" i="5"/>
  <c r="BR676" i="5"/>
  <c r="DD676" i="5"/>
  <c r="BS675" i="5"/>
  <c r="DE675" i="5"/>
  <c r="BR675" i="5"/>
  <c r="DD675" i="5"/>
  <c r="BS674" i="5"/>
  <c r="DE674" i="5"/>
  <c r="BR674" i="5"/>
  <c r="DD674" i="5"/>
  <c r="BS673" i="5"/>
  <c r="DE673" i="5"/>
  <c r="BR673" i="5"/>
  <c r="DD673" i="5"/>
  <c r="BS672" i="5"/>
  <c r="DE672" i="5"/>
  <c r="BR672" i="5"/>
  <c r="DD672" i="5"/>
  <c r="BS671" i="5"/>
  <c r="DE671" i="5"/>
  <c r="BR671" i="5"/>
  <c r="DD671" i="5"/>
  <c r="BS670" i="5"/>
  <c r="DE670" i="5"/>
  <c r="BR670" i="5"/>
  <c r="DD670" i="5"/>
  <c r="BS669" i="5"/>
  <c r="DE669" i="5"/>
  <c r="BR669" i="5"/>
  <c r="DD669" i="5"/>
  <c r="BS668" i="5"/>
  <c r="DE668" i="5"/>
  <c r="BR668" i="5"/>
  <c r="DD668" i="5"/>
  <c r="BS667" i="5"/>
  <c r="DE667" i="5"/>
  <c r="BR667" i="5"/>
  <c r="DD667" i="5"/>
  <c r="BS666" i="5"/>
  <c r="DE666" i="5"/>
  <c r="BR666" i="5"/>
  <c r="DD666" i="5"/>
  <c r="BS665" i="5"/>
  <c r="DE665" i="5"/>
  <c r="BR665" i="5"/>
  <c r="DD665" i="5"/>
  <c r="BS664" i="5"/>
  <c r="DE664" i="5"/>
  <c r="BR664" i="5"/>
  <c r="DD664" i="5"/>
  <c r="BS663" i="5"/>
  <c r="DE663" i="5"/>
  <c r="BR663" i="5"/>
  <c r="DD663" i="5"/>
  <c r="BS662" i="5"/>
  <c r="DE662" i="5"/>
  <c r="BR662" i="5"/>
  <c r="DD662" i="5"/>
  <c r="BS661" i="5"/>
  <c r="DE661" i="5"/>
  <c r="BR661" i="5"/>
  <c r="DD661" i="5"/>
  <c r="BS660" i="5"/>
  <c r="DE660" i="5"/>
  <c r="BR660" i="5"/>
  <c r="DD660" i="5"/>
  <c r="BS659" i="5"/>
  <c r="DE659" i="5"/>
  <c r="BR659" i="5"/>
  <c r="DD659" i="5"/>
  <c r="BS658" i="5"/>
  <c r="DE658" i="5"/>
  <c r="BR658" i="5"/>
  <c r="DD658" i="5"/>
  <c r="BS657" i="5"/>
  <c r="DE657" i="5"/>
  <c r="BR657" i="5"/>
  <c r="DD657" i="5"/>
  <c r="BS656" i="5"/>
  <c r="DE656" i="5"/>
  <c r="BR656" i="5"/>
  <c r="DD656" i="5"/>
  <c r="BS655" i="5"/>
  <c r="DE655" i="5"/>
  <c r="BR655" i="5"/>
  <c r="DD655" i="5"/>
  <c r="BS654" i="5"/>
  <c r="DE654" i="5"/>
  <c r="BR654" i="5"/>
  <c r="DD654" i="5"/>
  <c r="BS653" i="5"/>
  <c r="DE653" i="5"/>
  <c r="BR653" i="5"/>
  <c r="DD653" i="5"/>
  <c r="BS652" i="5"/>
  <c r="DE652" i="5"/>
  <c r="BR652" i="5"/>
  <c r="DD652" i="5"/>
  <c r="BS651" i="5"/>
  <c r="DE651" i="5"/>
  <c r="BR651" i="5"/>
  <c r="DD651" i="5"/>
  <c r="BS650" i="5"/>
  <c r="DE650" i="5"/>
  <c r="BR650" i="5"/>
  <c r="DD650" i="5"/>
  <c r="BS649" i="5"/>
  <c r="DE649" i="5"/>
  <c r="BR649" i="5"/>
  <c r="DD649" i="5"/>
  <c r="BS648" i="5"/>
  <c r="DE648" i="5"/>
  <c r="BR648" i="5"/>
  <c r="DD648" i="5"/>
  <c r="BS647" i="5"/>
  <c r="DE647" i="5"/>
  <c r="BR647" i="5"/>
  <c r="DD647" i="5"/>
  <c r="BS646" i="5"/>
  <c r="DE646" i="5"/>
  <c r="BR646" i="5"/>
  <c r="DD646" i="5"/>
  <c r="BS645" i="5"/>
  <c r="DE645" i="5"/>
  <c r="BR645" i="5"/>
  <c r="DD645" i="5"/>
  <c r="BS644" i="5"/>
  <c r="DE644" i="5"/>
  <c r="BR644" i="5"/>
  <c r="DD644" i="5"/>
  <c r="BS643" i="5"/>
  <c r="DE643" i="5"/>
  <c r="BR643" i="5"/>
  <c r="DD643" i="5"/>
  <c r="BS642" i="5"/>
  <c r="DE642" i="5"/>
  <c r="BR642" i="5"/>
  <c r="DD642" i="5"/>
  <c r="BS641" i="5"/>
  <c r="DE641" i="5"/>
  <c r="BR641" i="5"/>
  <c r="DD641" i="5"/>
  <c r="BS640" i="5"/>
  <c r="DE640" i="5"/>
  <c r="BR640" i="5"/>
  <c r="DD640" i="5"/>
  <c r="BS639" i="5"/>
  <c r="DE639" i="5"/>
  <c r="BR639" i="5"/>
  <c r="DD639" i="5"/>
  <c r="BS638" i="5"/>
  <c r="DE638" i="5"/>
  <c r="BR638" i="5"/>
  <c r="DD638" i="5"/>
  <c r="BS637" i="5"/>
  <c r="DE637" i="5"/>
  <c r="BR637" i="5"/>
  <c r="DD637" i="5"/>
  <c r="BS636" i="5"/>
  <c r="DE636" i="5"/>
  <c r="BR636" i="5"/>
  <c r="DD636" i="5"/>
  <c r="BS635" i="5"/>
  <c r="DE635" i="5"/>
  <c r="BR635" i="5"/>
  <c r="DD635" i="5"/>
  <c r="BS634" i="5"/>
  <c r="DE634" i="5"/>
  <c r="BR634" i="5"/>
  <c r="DD634" i="5"/>
  <c r="BS633" i="5"/>
  <c r="DE633" i="5"/>
  <c r="BR633" i="5"/>
  <c r="DD633" i="5"/>
  <c r="BS632" i="5"/>
  <c r="DE632" i="5"/>
  <c r="BR632" i="5"/>
  <c r="DD632" i="5"/>
  <c r="BS631" i="5"/>
  <c r="DE631" i="5"/>
  <c r="BR631" i="5"/>
  <c r="DD631" i="5"/>
  <c r="BS630" i="5"/>
  <c r="DE630" i="5"/>
  <c r="BR630" i="5"/>
  <c r="DD630" i="5"/>
  <c r="BS629" i="5"/>
  <c r="DE629" i="5"/>
  <c r="BR629" i="5"/>
  <c r="DD629" i="5"/>
  <c r="BS628" i="5"/>
  <c r="DE628" i="5"/>
  <c r="BR628" i="5"/>
  <c r="DD628" i="5"/>
  <c r="BS627" i="5"/>
  <c r="DE627" i="5"/>
  <c r="BR627" i="5"/>
  <c r="DD627" i="5"/>
  <c r="BS626" i="5"/>
  <c r="DE626" i="5"/>
  <c r="BR626" i="5"/>
  <c r="DD626" i="5"/>
  <c r="BS625" i="5"/>
  <c r="DE625" i="5"/>
  <c r="BR625" i="5"/>
  <c r="DD625" i="5"/>
  <c r="BS624" i="5"/>
  <c r="DE624" i="5"/>
  <c r="BR624" i="5"/>
  <c r="DD624" i="5"/>
  <c r="BS623" i="5"/>
  <c r="DE623" i="5"/>
  <c r="BR623" i="5"/>
  <c r="DD623" i="5"/>
  <c r="BS622" i="5"/>
  <c r="DE622" i="5"/>
  <c r="BR622" i="5"/>
  <c r="DD622" i="5"/>
  <c r="BS621" i="5"/>
  <c r="DE621" i="5"/>
  <c r="BR621" i="5"/>
  <c r="DD621" i="5"/>
  <c r="BS620" i="5"/>
  <c r="DE620" i="5"/>
  <c r="BR620" i="5"/>
  <c r="DD620" i="5"/>
  <c r="BS619" i="5"/>
  <c r="DE619" i="5"/>
  <c r="BR619" i="5"/>
  <c r="DD619" i="5"/>
  <c r="BS618" i="5"/>
  <c r="DE618" i="5"/>
  <c r="BR618" i="5"/>
  <c r="DD618" i="5"/>
  <c r="BS617" i="5"/>
  <c r="DE617" i="5"/>
  <c r="BR617" i="5"/>
  <c r="DD617" i="5"/>
  <c r="BS616" i="5"/>
  <c r="DE616" i="5"/>
  <c r="BR616" i="5"/>
  <c r="DD616" i="5"/>
  <c r="BS615" i="5"/>
  <c r="DE615" i="5"/>
  <c r="BR615" i="5"/>
  <c r="DD615" i="5"/>
  <c r="BS614" i="5"/>
  <c r="DE614" i="5"/>
  <c r="BR614" i="5"/>
  <c r="DD614" i="5"/>
  <c r="BS613" i="5"/>
  <c r="DE613" i="5"/>
  <c r="BR613" i="5"/>
  <c r="DD613" i="5"/>
  <c r="BS612" i="5"/>
  <c r="DE612" i="5"/>
  <c r="BR612" i="5"/>
  <c r="DD612" i="5"/>
  <c r="BS611" i="5"/>
  <c r="DE611" i="5"/>
  <c r="BR611" i="5"/>
  <c r="DD611" i="5"/>
  <c r="BS610" i="5"/>
  <c r="DE610" i="5"/>
  <c r="BR610" i="5"/>
  <c r="DD610" i="5"/>
  <c r="BS609" i="5"/>
  <c r="DE609" i="5"/>
  <c r="BR609" i="5"/>
  <c r="DD609" i="5"/>
  <c r="BS608" i="5"/>
  <c r="DE608" i="5"/>
  <c r="BR608" i="5"/>
  <c r="DD608" i="5"/>
  <c r="BS607" i="5"/>
  <c r="DE607" i="5"/>
  <c r="BR607" i="5"/>
  <c r="DD607" i="5"/>
  <c r="BS606" i="5"/>
  <c r="DE606" i="5"/>
  <c r="BR606" i="5"/>
  <c r="DD606" i="5"/>
  <c r="BS605" i="5"/>
  <c r="DE605" i="5"/>
  <c r="BR605" i="5"/>
  <c r="DD605" i="5"/>
  <c r="BS604" i="5"/>
  <c r="DE604" i="5"/>
  <c r="BR604" i="5"/>
  <c r="DD604" i="5"/>
  <c r="BS603" i="5"/>
  <c r="DE603" i="5"/>
  <c r="BR603" i="5"/>
  <c r="DD603" i="5"/>
  <c r="BS602" i="5"/>
  <c r="DE602" i="5"/>
  <c r="BR602" i="5"/>
  <c r="DD602" i="5"/>
  <c r="BS601" i="5"/>
  <c r="DE601" i="5"/>
  <c r="BR601" i="5"/>
  <c r="DD601" i="5"/>
  <c r="BS600" i="5"/>
  <c r="DE600" i="5"/>
  <c r="BR600" i="5"/>
  <c r="DD600" i="5"/>
  <c r="BS599" i="5"/>
  <c r="DE599" i="5"/>
  <c r="BR599" i="5"/>
  <c r="DD599" i="5"/>
  <c r="BS598" i="5"/>
  <c r="DE598" i="5"/>
  <c r="BR598" i="5"/>
  <c r="DD598" i="5"/>
  <c r="BS597" i="5"/>
  <c r="DE597" i="5"/>
  <c r="BR597" i="5"/>
  <c r="DD597" i="5"/>
  <c r="BS596" i="5"/>
  <c r="DE596" i="5"/>
  <c r="BR596" i="5"/>
  <c r="DD596" i="5"/>
  <c r="BS595" i="5"/>
  <c r="DE595" i="5"/>
  <c r="BR595" i="5"/>
  <c r="DD595" i="5"/>
  <c r="BS594" i="5"/>
  <c r="DE594" i="5"/>
  <c r="BR594" i="5"/>
  <c r="DD594" i="5"/>
  <c r="BS593" i="5"/>
  <c r="DE593" i="5"/>
  <c r="BR593" i="5"/>
  <c r="DD593" i="5"/>
  <c r="BS592" i="5"/>
  <c r="DE592" i="5"/>
  <c r="BR592" i="5"/>
  <c r="DD592" i="5"/>
  <c r="BS591" i="5"/>
  <c r="DE591" i="5"/>
  <c r="BR591" i="5"/>
  <c r="DD591" i="5"/>
  <c r="BS590" i="5"/>
  <c r="DE590" i="5"/>
  <c r="BR590" i="5"/>
  <c r="DD590" i="5"/>
  <c r="BS589" i="5"/>
  <c r="DE589" i="5"/>
  <c r="BR589" i="5"/>
  <c r="DD589" i="5"/>
  <c r="BS588" i="5"/>
  <c r="DE588" i="5"/>
  <c r="BR588" i="5"/>
  <c r="DD588" i="5"/>
  <c r="BS587" i="5"/>
  <c r="DE587" i="5"/>
  <c r="BR587" i="5"/>
  <c r="DD587" i="5"/>
  <c r="BS586" i="5"/>
  <c r="DE586" i="5"/>
  <c r="BR586" i="5"/>
  <c r="DD586" i="5"/>
  <c r="BS585" i="5"/>
  <c r="DE585" i="5"/>
  <c r="BR585" i="5"/>
  <c r="DD585" i="5"/>
  <c r="BS584" i="5"/>
  <c r="DE584" i="5"/>
  <c r="BR584" i="5"/>
  <c r="DD584" i="5"/>
  <c r="BS583" i="5"/>
  <c r="DE583" i="5"/>
  <c r="BR583" i="5"/>
  <c r="DD583" i="5"/>
  <c r="BS582" i="5"/>
  <c r="DE582" i="5"/>
  <c r="BR582" i="5"/>
  <c r="DD582" i="5"/>
  <c r="BS581" i="5"/>
  <c r="DE581" i="5"/>
  <c r="BR581" i="5"/>
  <c r="DD581" i="5"/>
  <c r="BS580" i="5"/>
  <c r="DE580" i="5"/>
  <c r="BR580" i="5"/>
  <c r="DD580" i="5"/>
  <c r="BS579" i="5"/>
  <c r="DE579" i="5"/>
  <c r="BR579" i="5"/>
  <c r="DD579" i="5"/>
  <c r="BS578" i="5"/>
  <c r="DE578" i="5"/>
  <c r="BR578" i="5"/>
  <c r="DD578" i="5"/>
  <c r="BS577" i="5"/>
  <c r="DE577" i="5"/>
  <c r="BR577" i="5"/>
  <c r="DD577" i="5"/>
  <c r="BS576" i="5"/>
  <c r="DE576" i="5"/>
  <c r="BR576" i="5"/>
  <c r="DD576" i="5"/>
  <c r="BS575" i="5"/>
  <c r="DE575" i="5"/>
  <c r="BR575" i="5"/>
  <c r="DD575" i="5"/>
  <c r="BS574" i="5"/>
  <c r="DE574" i="5"/>
  <c r="BR574" i="5"/>
  <c r="DD574" i="5"/>
  <c r="BS573" i="5"/>
  <c r="DE573" i="5"/>
  <c r="BR573" i="5"/>
  <c r="DD573" i="5"/>
  <c r="BS572" i="5"/>
  <c r="DE572" i="5"/>
  <c r="BR572" i="5"/>
  <c r="DD572" i="5"/>
  <c r="BS571" i="5"/>
  <c r="DE571" i="5"/>
  <c r="BR571" i="5"/>
  <c r="DD571" i="5"/>
  <c r="BS570" i="5"/>
  <c r="DE570" i="5"/>
  <c r="BR570" i="5"/>
  <c r="DD570" i="5"/>
  <c r="BS569" i="5"/>
  <c r="DE569" i="5"/>
  <c r="BR569" i="5"/>
  <c r="DD569" i="5"/>
  <c r="BS568" i="5"/>
  <c r="DE568" i="5"/>
  <c r="BR568" i="5"/>
  <c r="DD568" i="5"/>
  <c r="BS567" i="5"/>
  <c r="DE567" i="5"/>
  <c r="BR567" i="5"/>
  <c r="DD567" i="5"/>
  <c r="BS566" i="5"/>
  <c r="DE566" i="5"/>
  <c r="BR566" i="5"/>
  <c r="DD566" i="5"/>
  <c r="BS565" i="5"/>
  <c r="DE565" i="5"/>
  <c r="BR565" i="5"/>
  <c r="DD565" i="5"/>
  <c r="BS564" i="5"/>
  <c r="DE564" i="5"/>
  <c r="BR564" i="5"/>
  <c r="DD564" i="5"/>
  <c r="BS563" i="5"/>
  <c r="DE563" i="5"/>
  <c r="BR563" i="5"/>
  <c r="DD563" i="5"/>
  <c r="BS562" i="5"/>
  <c r="DE562" i="5"/>
  <c r="BR562" i="5"/>
  <c r="DD562" i="5"/>
  <c r="BS561" i="5"/>
  <c r="DE561" i="5"/>
  <c r="BR561" i="5"/>
  <c r="DD561" i="5"/>
  <c r="BS560" i="5"/>
  <c r="DE560" i="5"/>
  <c r="BR560" i="5"/>
  <c r="DD560" i="5"/>
  <c r="BS559" i="5"/>
  <c r="DE559" i="5"/>
  <c r="BR559" i="5"/>
  <c r="DD559" i="5"/>
  <c r="BS558" i="5"/>
  <c r="DE558" i="5"/>
  <c r="BR558" i="5"/>
  <c r="DD558" i="5"/>
  <c r="BS557" i="5"/>
  <c r="DE557" i="5"/>
  <c r="BR557" i="5"/>
  <c r="DD557" i="5"/>
  <c r="BS556" i="5"/>
  <c r="DE556" i="5"/>
  <c r="BR556" i="5"/>
  <c r="DD556" i="5"/>
  <c r="BS555" i="5"/>
  <c r="DE555" i="5"/>
  <c r="BR555" i="5"/>
  <c r="DD555" i="5"/>
  <c r="BS554" i="5"/>
  <c r="DE554" i="5"/>
  <c r="BR554" i="5"/>
  <c r="DD554" i="5"/>
  <c r="BS553" i="5"/>
  <c r="DE553" i="5"/>
  <c r="BR553" i="5"/>
  <c r="DD553" i="5"/>
  <c r="BS552" i="5"/>
  <c r="DE552" i="5"/>
  <c r="BR552" i="5"/>
  <c r="DD552" i="5"/>
  <c r="BS551" i="5"/>
  <c r="DE551" i="5"/>
  <c r="BR551" i="5"/>
  <c r="DD551" i="5"/>
  <c r="BS550" i="5"/>
  <c r="DE550" i="5"/>
  <c r="BR550" i="5"/>
  <c r="DD550" i="5"/>
  <c r="BS549" i="5"/>
  <c r="DE549" i="5"/>
  <c r="BR549" i="5"/>
  <c r="DD549" i="5"/>
  <c r="BS548" i="5"/>
  <c r="DE548" i="5"/>
  <c r="BR548" i="5"/>
  <c r="DD548" i="5"/>
  <c r="BS547" i="5"/>
  <c r="DE547" i="5"/>
  <c r="BR547" i="5"/>
  <c r="DD547" i="5"/>
  <c r="BS546" i="5"/>
  <c r="DE546" i="5"/>
  <c r="BR546" i="5"/>
  <c r="DD546" i="5"/>
  <c r="BS545" i="5"/>
  <c r="DE545" i="5"/>
  <c r="BR545" i="5"/>
  <c r="DD545" i="5"/>
  <c r="BS544" i="5"/>
  <c r="DE544" i="5"/>
  <c r="BR544" i="5"/>
  <c r="DD544" i="5"/>
  <c r="BS543" i="5"/>
  <c r="DE543" i="5"/>
  <c r="BR543" i="5"/>
  <c r="DD543" i="5"/>
  <c r="BS542" i="5"/>
  <c r="DE542" i="5"/>
  <c r="BR542" i="5"/>
  <c r="DD542" i="5"/>
  <c r="BS541" i="5"/>
  <c r="DE541" i="5"/>
  <c r="BR541" i="5"/>
  <c r="DD541" i="5"/>
  <c r="BS540" i="5"/>
  <c r="DE540" i="5"/>
  <c r="BR540" i="5"/>
  <c r="DD540" i="5"/>
  <c r="AA464" i="5"/>
  <c r="Z464" i="5"/>
  <c r="Y464" i="5"/>
  <c r="X464" i="5"/>
  <c r="R464" i="5"/>
  <c r="M464" i="5"/>
  <c r="K464" i="5"/>
  <c r="F464" i="5"/>
  <c r="AA463" i="5"/>
  <c r="Z463" i="5"/>
  <c r="Y463" i="5"/>
  <c r="X463" i="5"/>
  <c r="R463" i="5"/>
  <c r="M463" i="5"/>
  <c r="K463" i="5"/>
  <c r="F463" i="5"/>
  <c r="AA462" i="5"/>
  <c r="Z462" i="5"/>
  <c r="Y462" i="5"/>
  <c r="X462" i="5"/>
  <c r="R462" i="5"/>
  <c r="M462" i="5"/>
  <c r="K462" i="5"/>
  <c r="F462" i="5"/>
  <c r="AA461" i="5"/>
  <c r="Z461" i="5"/>
  <c r="Y461" i="5"/>
  <c r="X461" i="5"/>
  <c r="R461" i="5"/>
  <c r="M461" i="5"/>
  <c r="K461" i="5"/>
  <c r="F461" i="5"/>
  <c r="AA460" i="5"/>
  <c r="Z460" i="5"/>
  <c r="Y460" i="5"/>
  <c r="X460" i="5"/>
  <c r="R460" i="5"/>
  <c r="M460" i="5"/>
  <c r="K460" i="5"/>
  <c r="F460" i="5"/>
  <c r="AA459" i="5"/>
  <c r="Z459" i="5"/>
  <c r="Y459" i="5"/>
  <c r="X459" i="5"/>
  <c r="R459" i="5"/>
  <c r="M459" i="5"/>
  <c r="K459" i="5"/>
  <c r="F459" i="5"/>
  <c r="AA458" i="5"/>
  <c r="Z458" i="5"/>
  <c r="Y458" i="5"/>
  <c r="X458" i="5"/>
  <c r="R458" i="5"/>
  <c r="M458" i="5"/>
  <c r="K458" i="5"/>
  <c r="F458" i="5"/>
  <c r="AA457" i="5"/>
  <c r="Z457" i="5"/>
  <c r="Y457" i="5"/>
  <c r="X457" i="5"/>
  <c r="R457" i="5"/>
  <c r="M457" i="5"/>
  <c r="K457" i="5"/>
  <c r="F457" i="5"/>
  <c r="AA456" i="5"/>
  <c r="Z456" i="5"/>
  <c r="Y456" i="5"/>
  <c r="X456" i="5"/>
  <c r="R456" i="5"/>
  <c r="M456" i="5"/>
  <c r="K456" i="5"/>
  <c r="F456" i="5"/>
  <c r="AA455" i="5"/>
  <c r="Z455" i="5"/>
  <c r="Y455" i="5"/>
  <c r="X455" i="5"/>
  <c r="R455" i="5"/>
  <c r="M455" i="5"/>
  <c r="K455" i="5"/>
  <c r="F455" i="5"/>
  <c r="AA454" i="5"/>
  <c r="Z454" i="5"/>
  <c r="Y454" i="5"/>
  <c r="X454" i="5"/>
  <c r="R454" i="5"/>
  <c r="M454" i="5"/>
  <c r="K454" i="5"/>
  <c r="F454" i="5"/>
  <c r="AA453" i="5"/>
  <c r="Z453" i="5"/>
  <c r="Y453" i="5"/>
  <c r="X453" i="5"/>
  <c r="R453" i="5"/>
  <c r="M453" i="5"/>
  <c r="K453" i="5"/>
  <c r="F453" i="5"/>
  <c r="AA452" i="5"/>
  <c r="Z452" i="5"/>
  <c r="Y452" i="5"/>
  <c r="X452" i="5"/>
  <c r="R452" i="5"/>
  <c r="M452" i="5"/>
  <c r="K452" i="5"/>
  <c r="F452" i="5"/>
  <c r="AA451" i="5"/>
  <c r="Z451" i="5"/>
  <c r="Y451" i="5"/>
  <c r="X451" i="5"/>
  <c r="R451" i="5"/>
  <c r="M451" i="5"/>
  <c r="K451" i="5"/>
  <c r="F451" i="5"/>
  <c r="AA450" i="5"/>
  <c r="Z450" i="5"/>
  <c r="Y450" i="5"/>
  <c r="X450" i="5"/>
  <c r="R450" i="5"/>
  <c r="M450" i="5"/>
  <c r="K450" i="5"/>
  <c r="F450" i="5"/>
  <c r="AA449" i="5"/>
  <c r="Z449" i="5"/>
  <c r="Y449" i="5"/>
  <c r="X449" i="5"/>
  <c r="R449" i="5"/>
  <c r="M449" i="5"/>
  <c r="K449" i="5"/>
  <c r="F449" i="5"/>
  <c r="AA448" i="5"/>
  <c r="Z448" i="5"/>
  <c r="Y448" i="5"/>
  <c r="X448" i="5"/>
  <c r="R448" i="5"/>
  <c r="M448" i="5"/>
  <c r="K448" i="5"/>
  <c r="F448" i="5"/>
  <c r="AA447" i="5"/>
  <c r="Z447" i="5"/>
  <c r="Y447" i="5"/>
  <c r="X447" i="5"/>
  <c r="R447" i="5"/>
  <c r="M447" i="5"/>
  <c r="K447" i="5"/>
  <c r="F447" i="5"/>
  <c r="AA446" i="5"/>
  <c r="Z446" i="5"/>
  <c r="Y446" i="5"/>
  <c r="X446" i="5"/>
  <c r="R446" i="5"/>
  <c r="M446" i="5"/>
  <c r="K446" i="5"/>
  <c r="F446" i="5"/>
  <c r="AA445" i="5"/>
  <c r="Z445" i="5"/>
  <c r="Y445" i="5"/>
  <c r="X445" i="5"/>
  <c r="R445" i="5"/>
  <c r="M445" i="5"/>
  <c r="K445" i="5"/>
  <c r="F445" i="5"/>
  <c r="AA444" i="5"/>
  <c r="Z444" i="5"/>
  <c r="Y444" i="5"/>
  <c r="X444" i="5"/>
  <c r="R444" i="5"/>
  <c r="M444" i="5"/>
  <c r="K444" i="5"/>
  <c r="F444" i="5"/>
  <c r="AA443" i="5"/>
  <c r="Z443" i="5"/>
  <c r="Y443" i="5"/>
  <c r="X443" i="5"/>
  <c r="R443" i="5"/>
  <c r="M443" i="5"/>
  <c r="K443" i="5"/>
  <c r="F443" i="5"/>
  <c r="AA442" i="5"/>
  <c r="Z442" i="5"/>
  <c r="Y442" i="5"/>
  <c r="X442" i="5"/>
  <c r="R442" i="5"/>
  <c r="M442" i="5"/>
  <c r="K442" i="5"/>
  <c r="F442" i="5"/>
  <c r="AA441" i="5"/>
  <c r="Z441" i="5"/>
  <c r="Y441" i="5"/>
  <c r="X441" i="5"/>
  <c r="R441" i="5"/>
  <c r="M441" i="5"/>
  <c r="K441" i="5"/>
  <c r="F441" i="5"/>
  <c r="AA440" i="5"/>
  <c r="Z440" i="5"/>
  <c r="Y440" i="5"/>
  <c r="X440" i="5"/>
  <c r="R440" i="5"/>
  <c r="M440" i="5"/>
  <c r="K440" i="5"/>
  <c r="F440" i="5"/>
  <c r="AA439" i="5"/>
  <c r="Z439" i="5"/>
  <c r="Y439" i="5"/>
  <c r="X439" i="5"/>
  <c r="R439" i="5"/>
  <c r="M439" i="5"/>
  <c r="K439" i="5"/>
  <c r="F439" i="5"/>
  <c r="AA438" i="5"/>
  <c r="Z438" i="5"/>
  <c r="Y438" i="5"/>
  <c r="X438" i="5"/>
  <c r="R438" i="5"/>
  <c r="M438" i="5"/>
  <c r="K438" i="5"/>
  <c r="F438" i="5"/>
  <c r="AA437" i="5"/>
  <c r="Z437" i="5"/>
  <c r="Y437" i="5"/>
  <c r="X437" i="5"/>
  <c r="R437" i="5"/>
  <c r="M437" i="5"/>
  <c r="K437" i="5"/>
  <c r="F437" i="5"/>
  <c r="AA436" i="5"/>
  <c r="Z436" i="5"/>
  <c r="Y436" i="5"/>
  <c r="X436" i="5"/>
  <c r="R436" i="5"/>
  <c r="M436" i="5"/>
  <c r="K436" i="5"/>
  <c r="F436" i="5"/>
  <c r="AA435" i="5"/>
  <c r="Z435" i="5"/>
  <c r="Y435" i="5"/>
  <c r="X435" i="5"/>
  <c r="R435" i="5"/>
  <c r="M435" i="5"/>
  <c r="K435" i="5"/>
  <c r="F435" i="5"/>
  <c r="AA434" i="5"/>
  <c r="Z434" i="5"/>
  <c r="Y434" i="5"/>
  <c r="X434" i="5"/>
  <c r="R434" i="5"/>
  <c r="M434" i="5"/>
  <c r="K434" i="5"/>
  <c r="F434" i="5"/>
  <c r="AA433" i="5"/>
  <c r="Z433" i="5"/>
  <c r="Y433" i="5"/>
  <c r="X433" i="5"/>
  <c r="R433" i="5"/>
  <c r="M433" i="5"/>
  <c r="K433" i="5"/>
  <c r="F433" i="5"/>
  <c r="AA432" i="5"/>
  <c r="Z432" i="5"/>
  <c r="Y432" i="5"/>
  <c r="X432" i="5"/>
  <c r="R432" i="5"/>
  <c r="M432" i="5"/>
  <c r="K432" i="5"/>
  <c r="F432" i="5"/>
  <c r="AA431" i="5"/>
  <c r="Z431" i="5"/>
  <c r="Y431" i="5"/>
  <c r="X431" i="5"/>
  <c r="R431" i="5"/>
  <c r="M431" i="5"/>
  <c r="K431" i="5"/>
  <c r="F431" i="5"/>
  <c r="AA430" i="5"/>
  <c r="Z430" i="5"/>
  <c r="Y430" i="5"/>
  <c r="X430" i="5"/>
  <c r="R430" i="5"/>
  <c r="M430" i="5"/>
  <c r="K430" i="5"/>
  <c r="F430" i="5"/>
  <c r="AA429" i="5"/>
  <c r="Z429" i="5"/>
  <c r="Y429" i="5"/>
  <c r="X429" i="5"/>
  <c r="R429" i="5"/>
  <c r="M429" i="5"/>
  <c r="K429" i="5"/>
  <c r="F429" i="5"/>
  <c r="AA428" i="5"/>
  <c r="Z428" i="5"/>
  <c r="Y428" i="5"/>
  <c r="X428" i="5"/>
  <c r="R428" i="5"/>
  <c r="M428" i="5"/>
  <c r="K428" i="5"/>
  <c r="F428" i="5"/>
  <c r="AA427" i="5"/>
  <c r="Z427" i="5"/>
  <c r="Y427" i="5"/>
  <c r="X427" i="5"/>
  <c r="R427" i="5"/>
  <c r="M427" i="5"/>
  <c r="K427" i="5"/>
  <c r="F427" i="5"/>
  <c r="AA426" i="5"/>
  <c r="Z426" i="5"/>
  <c r="Y426" i="5"/>
  <c r="X426" i="5"/>
  <c r="R426" i="5"/>
  <c r="M426" i="5"/>
  <c r="K426" i="5"/>
  <c r="F426" i="5"/>
  <c r="AA425" i="5"/>
  <c r="Z425" i="5"/>
  <c r="Y425" i="5"/>
  <c r="X425" i="5"/>
  <c r="R425" i="5"/>
  <c r="M425" i="5"/>
  <c r="K425" i="5"/>
  <c r="F425" i="5"/>
  <c r="AA424" i="5"/>
  <c r="Z424" i="5"/>
  <c r="Y424" i="5"/>
  <c r="X424" i="5"/>
  <c r="R424" i="5"/>
  <c r="M424" i="5"/>
  <c r="K424" i="5"/>
  <c r="F424" i="5"/>
  <c r="AA423" i="5"/>
  <c r="Z423" i="5"/>
  <c r="Y423" i="5"/>
  <c r="X423" i="5"/>
  <c r="R423" i="5"/>
  <c r="M423" i="5"/>
  <c r="K423" i="5"/>
  <c r="F423" i="5"/>
  <c r="AA422" i="5"/>
  <c r="Z422" i="5"/>
  <c r="Y422" i="5"/>
  <c r="X422" i="5"/>
  <c r="R422" i="5"/>
  <c r="M422" i="5"/>
  <c r="K422" i="5"/>
  <c r="F422" i="5"/>
  <c r="AA421" i="5"/>
  <c r="Z421" i="5"/>
  <c r="Y421" i="5"/>
  <c r="X421" i="5"/>
  <c r="R421" i="5"/>
  <c r="M421" i="5"/>
  <c r="K421" i="5"/>
  <c r="F421" i="5"/>
  <c r="AA420" i="5"/>
  <c r="Z420" i="5"/>
  <c r="Y420" i="5"/>
  <c r="X420" i="5"/>
  <c r="R420" i="5"/>
  <c r="M420" i="5"/>
  <c r="K420" i="5"/>
  <c r="F420" i="5"/>
  <c r="AA419" i="5"/>
  <c r="Z419" i="5"/>
  <c r="Y419" i="5"/>
  <c r="X419" i="5"/>
  <c r="R419" i="5"/>
  <c r="M419" i="5"/>
  <c r="K419" i="5"/>
  <c r="F419" i="5"/>
  <c r="AA418" i="5"/>
  <c r="Z418" i="5"/>
  <c r="Y418" i="5"/>
  <c r="X418" i="5"/>
  <c r="R418" i="5"/>
  <c r="M418" i="5"/>
  <c r="K418" i="5"/>
  <c r="F418" i="5"/>
  <c r="AA417" i="5"/>
  <c r="Z417" i="5"/>
  <c r="Y417" i="5"/>
  <c r="X417" i="5"/>
  <c r="R417" i="5"/>
  <c r="M417" i="5"/>
  <c r="K417" i="5"/>
  <c r="F417" i="5"/>
  <c r="AA416" i="5"/>
  <c r="Z416" i="5"/>
  <c r="Y416" i="5"/>
  <c r="X416" i="5"/>
  <c r="R416" i="5"/>
  <c r="M416" i="5"/>
  <c r="K416" i="5"/>
  <c r="F416" i="5"/>
  <c r="AA415" i="5"/>
  <c r="Z415" i="5"/>
  <c r="Y415" i="5"/>
  <c r="X415" i="5"/>
  <c r="R415" i="5"/>
  <c r="M415" i="5"/>
  <c r="K415" i="5"/>
  <c r="F415" i="5"/>
  <c r="AA414" i="5"/>
  <c r="Z414" i="5"/>
  <c r="Y414" i="5"/>
  <c r="X414" i="5"/>
  <c r="R414" i="5"/>
  <c r="M414" i="5"/>
  <c r="K414" i="5"/>
  <c r="F414" i="5"/>
  <c r="AA413" i="5"/>
  <c r="Z413" i="5"/>
  <c r="Y413" i="5"/>
  <c r="X413" i="5"/>
  <c r="R413" i="5"/>
  <c r="M413" i="5"/>
  <c r="K413" i="5"/>
  <c r="F413" i="5"/>
  <c r="AA412" i="5"/>
  <c r="Z412" i="5"/>
  <c r="Y412" i="5"/>
  <c r="X412" i="5"/>
  <c r="R412" i="5"/>
  <c r="M412" i="5"/>
  <c r="K412" i="5"/>
  <c r="F412" i="5"/>
  <c r="AA411" i="5"/>
  <c r="Z411" i="5"/>
  <c r="Y411" i="5"/>
  <c r="X411" i="5"/>
  <c r="R411" i="5"/>
  <c r="M411" i="5"/>
  <c r="K411" i="5"/>
  <c r="F411" i="5"/>
  <c r="AA410" i="5"/>
  <c r="Z410" i="5"/>
  <c r="Y410" i="5"/>
  <c r="X410" i="5"/>
  <c r="R410" i="5"/>
  <c r="M410" i="5"/>
  <c r="K410" i="5"/>
  <c r="F410" i="5"/>
  <c r="AA409" i="5"/>
  <c r="Z409" i="5"/>
  <c r="Y409" i="5"/>
  <c r="X409" i="5"/>
  <c r="R409" i="5"/>
  <c r="M409" i="5"/>
  <c r="K409" i="5"/>
  <c r="F409" i="5"/>
  <c r="AA408" i="5"/>
  <c r="Z408" i="5"/>
  <c r="Y408" i="5"/>
  <c r="X408" i="5"/>
  <c r="R408" i="5"/>
  <c r="M408" i="5"/>
  <c r="K408" i="5"/>
  <c r="F408" i="5"/>
  <c r="AA407" i="5"/>
  <c r="Z407" i="5"/>
  <c r="Y407" i="5"/>
  <c r="X407" i="5"/>
  <c r="R407" i="5"/>
  <c r="M407" i="5"/>
  <c r="K407" i="5"/>
  <c r="F407" i="5"/>
  <c r="AA406" i="5"/>
  <c r="Z406" i="5"/>
  <c r="Y406" i="5"/>
  <c r="X406" i="5"/>
  <c r="R406" i="5"/>
  <c r="M406" i="5"/>
  <c r="K406" i="5"/>
  <c r="F406" i="5"/>
  <c r="AA405" i="5"/>
  <c r="Z405" i="5"/>
  <c r="Y405" i="5"/>
  <c r="X405" i="5"/>
  <c r="R405" i="5"/>
  <c r="M405" i="5"/>
  <c r="K405" i="5"/>
  <c r="F405" i="5"/>
  <c r="AA404" i="5"/>
  <c r="Z404" i="5"/>
  <c r="Y404" i="5"/>
  <c r="X404" i="5"/>
  <c r="R404" i="5"/>
  <c r="M404" i="5"/>
  <c r="K404" i="5"/>
  <c r="F404" i="5"/>
  <c r="AA403" i="5"/>
  <c r="Z403" i="5"/>
  <c r="Y403" i="5"/>
  <c r="X403" i="5"/>
  <c r="R403" i="5"/>
  <c r="M403" i="5"/>
  <c r="K403" i="5"/>
  <c r="F403" i="5"/>
  <c r="AA402" i="5"/>
  <c r="Z402" i="5"/>
  <c r="Y402" i="5"/>
  <c r="X402" i="5"/>
  <c r="R402" i="5"/>
  <c r="M402" i="5"/>
  <c r="K402" i="5"/>
  <c r="F402" i="5"/>
  <c r="AA401" i="5"/>
  <c r="Z401" i="5"/>
  <c r="Y401" i="5"/>
  <c r="X401" i="5"/>
  <c r="R401" i="5"/>
  <c r="M401" i="5"/>
  <c r="K401" i="5"/>
  <c r="F401" i="5"/>
  <c r="AA400" i="5"/>
  <c r="Z400" i="5"/>
  <c r="Y400" i="5"/>
  <c r="X400" i="5"/>
  <c r="R400" i="5"/>
  <c r="M400" i="5"/>
  <c r="K400" i="5"/>
  <c r="F400" i="5"/>
  <c r="AA399" i="5"/>
  <c r="Z399" i="5"/>
  <c r="Y399" i="5"/>
  <c r="X399" i="5"/>
  <c r="R399" i="5"/>
  <c r="M399" i="5"/>
  <c r="K399" i="5"/>
  <c r="F399" i="5"/>
  <c r="AA398" i="5"/>
  <c r="Z398" i="5"/>
  <c r="Y398" i="5"/>
  <c r="X398" i="5"/>
  <c r="R398" i="5"/>
  <c r="M398" i="5"/>
  <c r="K398" i="5"/>
  <c r="F398" i="5"/>
  <c r="AA397" i="5"/>
  <c r="Z397" i="5"/>
  <c r="Y397" i="5"/>
  <c r="X397" i="5"/>
  <c r="R397" i="5"/>
  <c r="M397" i="5"/>
  <c r="K397" i="5"/>
  <c r="F397" i="5"/>
  <c r="AA396" i="5"/>
  <c r="Z396" i="5"/>
  <c r="Y396" i="5"/>
  <c r="X396" i="5"/>
  <c r="R396" i="5"/>
  <c r="M396" i="5"/>
  <c r="K396" i="5"/>
  <c r="F396" i="5"/>
  <c r="AA395" i="5"/>
  <c r="Z395" i="5"/>
  <c r="Y395" i="5"/>
  <c r="X395" i="5"/>
  <c r="R395" i="5"/>
  <c r="M395" i="5"/>
  <c r="K395" i="5"/>
  <c r="F395" i="5"/>
  <c r="AA394" i="5"/>
  <c r="Z394" i="5"/>
  <c r="Y394" i="5"/>
  <c r="X394" i="5"/>
  <c r="R394" i="5"/>
  <c r="M394" i="5"/>
  <c r="K394" i="5"/>
  <c r="F394" i="5"/>
  <c r="AA393" i="5"/>
  <c r="Z393" i="5"/>
  <c r="Y393" i="5"/>
  <c r="X393" i="5"/>
  <c r="R393" i="5"/>
  <c r="M393" i="5"/>
  <c r="K393" i="5"/>
  <c r="F393" i="5"/>
  <c r="AA392" i="5"/>
  <c r="Z392" i="5"/>
  <c r="Y392" i="5"/>
  <c r="X392" i="5"/>
  <c r="R392" i="5"/>
  <c r="M392" i="5"/>
  <c r="K392" i="5"/>
  <c r="F392" i="5"/>
  <c r="AA391" i="5"/>
  <c r="Z391" i="5"/>
  <c r="Y391" i="5"/>
  <c r="X391" i="5"/>
  <c r="R391" i="5"/>
  <c r="M391" i="5"/>
  <c r="K391" i="5"/>
  <c r="F391" i="5"/>
  <c r="AA390" i="5"/>
  <c r="Z390" i="5"/>
  <c r="Y390" i="5"/>
  <c r="X390" i="5"/>
  <c r="R390" i="5"/>
  <c r="M390" i="5"/>
  <c r="K390" i="5"/>
  <c r="F390" i="5"/>
  <c r="AA389" i="5"/>
  <c r="Z389" i="5"/>
  <c r="Y389" i="5"/>
  <c r="X389" i="5"/>
  <c r="R389" i="5"/>
  <c r="M389" i="5"/>
  <c r="K389" i="5"/>
  <c r="F389" i="5"/>
  <c r="AA388" i="5"/>
  <c r="Z388" i="5"/>
  <c r="Y388" i="5"/>
  <c r="X388" i="5"/>
  <c r="R388" i="5"/>
  <c r="M388" i="5"/>
  <c r="K388" i="5"/>
  <c r="F388" i="5"/>
  <c r="AA387" i="5"/>
  <c r="Z387" i="5"/>
  <c r="Y387" i="5"/>
  <c r="X387" i="5"/>
  <c r="R387" i="5"/>
  <c r="M387" i="5"/>
  <c r="K387" i="5"/>
  <c r="F387" i="5"/>
  <c r="AA386" i="5"/>
  <c r="Z386" i="5"/>
  <c r="Y386" i="5"/>
  <c r="X386" i="5"/>
  <c r="R386" i="5"/>
  <c r="M386" i="5"/>
  <c r="K386" i="5"/>
  <c r="F386" i="5"/>
  <c r="AA385" i="5"/>
  <c r="Z385" i="5"/>
  <c r="Y385" i="5"/>
  <c r="X385" i="5"/>
  <c r="R385" i="5"/>
  <c r="M385" i="5"/>
  <c r="K385" i="5"/>
  <c r="F385" i="5"/>
  <c r="CX963" i="5"/>
  <c r="CW963" i="5"/>
  <c r="BL963" i="5"/>
  <c r="AJ963" i="5"/>
  <c r="AA963" i="5"/>
  <c r="Z963" i="5"/>
  <c r="Y963" i="5"/>
  <c r="X963" i="5"/>
  <c r="R963" i="5"/>
  <c r="M963" i="5"/>
  <c r="K963" i="5"/>
  <c r="F963" i="5"/>
  <c r="CX962" i="5"/>
  <c r="CW962" i="5"/>
  <c r="BL962" i="5"/>
  <c r="AJ962" i="5"/>
  <c r="AA962" i="5"/>
  <c r="Z962" i="5"/>
  <c r="Y962" i="5"/>
  <c r="X962" i="5"/>
  <c r="R962" i="5"/>
  <c r="M962" i="5"/>
  <c r="K962" i="5"/>
  <c r="F962" i="5"/>
  <c r="CX961" i="5"/>
  <c r="CW961" i="5"/>
  <c r="BL961" i="5"/>
  <c r="AJ961" i="5"/>
  <c r="AA961" i="5"/>
  <c r="Z961" i="5"/>
  <c r="Y961" i="5"/>
  <c r="X961" i="5"/>
  <c r="R961" i="5"/>
  <c r="M961" i="5"/>
  <c r="K961" i="5"/>
  <c r="F961" i="5"/>
  <c r="CX960" i="5"/>
  <c r="CW960" i="5"/>
  <c r="BL960" i="5"/>
  <c r="AJ960" i="5"/>
  <c r="AA960" i="5"/>
  <c r="Z960" i="5"/>
  <c r="Y960" i="5"/>
  <c r="X960" i="5"/>
  <c r="R960" i="5"/>
  <c r="M960" i="5"/>
  <c r="K960" i="5"/>
  <c r="F960" i="5"/>
  <c r="CX959" i="5"/>
  <c r="CW959" i="5"/>
  <c r="BL959" i="5"/>
  <c r="AJ959" i="5"/>
  <c r="AA959" i="5"/>
  <c r="Z959" i="5"/>
  <c r="Y959" i="5"/>
  <c r="X959" i="5"/>
  <c r="R959" i="5"/>
  <c r="M959" i="5"/>
  <c r="K959" i="5"/>
  <c r="F959" i="5"/>
  <c r="CX958" i="5"/>
  <c r="CW958" i="5"/>
  <c r="BL958" i="5"/>
  <c r="AJ958" i="5"/>
  <c r="AA958" i="5"/>
  <c r="Z958" i="5"/>
  <c r="Y958" i="5"/>
  <c r="X958" i="5"/>
  <c r="R958" i="5"/>
  <c r="M958" i="5"/>
  <c r="K958" i="5"/>
  <c r="F958" i="5"/>
  <c r="CX957" i="5"/>
  <c r="CW957" i="5"/>
  <c r="BL957" i="5"/>
  <c r="AJ957" i="5"/>
  <c r="AA957" i="5"/>
  <c r="Z957" i="5"/>
  <c r="Y957" i="5"/>
  <c r="X957" i="5"/>
  <c r="R957" i="5"/>
  <c r="M957" i="5"/>
  <c r="K957" i="5"/>
  <c r="F957" i="5"/>
  <c r="CX956" i="5"/>
  <c r="CW956" i="5"/>
  <c r="BL956" i="5"/>
  <c r="AJ956" i="5"/>
  <c r="AA956" i="5"/>
  <c r="Z956" i="5"/>
  <c r="Y956" i="5"/>
  <c r="X956" i="5"/>
  <c r="R956" i="5"/>
  <c r="M956" i="5"/>
  <c r="K956" i="5"/>
  <c r="F956" i="5"/>
  <c r="CX955" i="5"/>
  <c r="CW955" i="5"/>
  <c r="BL955" i="5"/>
  <c r="AJ955" i="5"/>
  <c r="AA955" i="5"/>
  <c r="Z955" i="5"/>
  <c r="Y955" i="5"/>
  <c r="X955" i="5"/>
  <c r="R955" i="5"/>
  <c r="M955" i="5"/>
  <c r="K955" i="5"/>
  <c r="F955" i="5"/>
  <c r="CX954" i="5"/>
  <c r="CW954" i="5"/>
  <c r="BL954" i="5"/>
  <c r="AJ954" i="5"/>
  <c r="AA954" i="5"/>
  <c r="Z954" i="5"/>
  <c r="Y954" i="5"/>
  <c r="X954" i="5"/>
  <c r="R954" i="5"/>
  <c r="M954" i="5"/>
  <c r="K954" i="5"/>
  <c r="F954" i="5"/>
  <c r="CX953" i="5"/>
  <c r="CW953" i="5"/>
  <c r="BL953" i="5"/>
  <c r="AJ953" i="5"/>
  <c r="AA953" i="5"/>
  <c r="Z953" i="5"/>
  <c r="Y953" i="5"/>
  <c r="X953" i="5"/>
  <c r="R953" i="5"/>
  <c r="M953" i="5"/>
  <c r="K953" i="5"/>
  <c r="F953" i="5"/>
  <c r="CX952" i="5"/>
  <c r="CW952" i="5"/>
  <c r="BL952" i="5"/>
  <c r="AJ952" i="5"/>
  <c r="AA952" i="5"/>
  <c r="Z952" i="5"/>
  <c r="Y952" i="5"/>
  <c r="X952" i="5"/>
  <c r="R952" i="5"/>
  <c r="M952" i="5"/>
  <c r="K952" i="5"/>
  <c r="F952" i="5"/>
  <c r="CX951" i="5"/>
  <c r="CW951" i="5"/>
  <c r="BL951" i="5"/>
  <c r="AJ951" i="5"/>
  <c r="AA951" i="5"/>
  <c r="Z951" i="5"/>
  <c r="Y951" i="5"/>
  <c r="X951" i="5"/>
  <c r="R951" i="5"/>
  <c r="M951" i="5"/>
  <c r="K951" i="5"/>
  <c r="F951" i="5"/>
  <c r="CX950" i="5"/>
  <c r="CW950" i="5"/>
  <c r="BL950" i="5"/>
  <c r="AJ950" i="5"/>
  <c r="AA950" i="5"/>
  <c r="Z950" i="5"/>
  <c r="Y950" i="5"/>
  <c r="X950" i="5"/>
  <c r="R950" i="5"/>
  <c r="M950" i="5"/>
  <c r="K950" i="5"/>
  <c r="F950" i="5"/>
  <c r="CX949" i="5"/>
  <c r="CW949" i="5"/>
  <c r="BL949" i="5"/>
  <c r="AJ949" i="5"/>
  <c r="AA949" i="5"/>
  <c r="Z949" i="5"/>
  <c r="Y949" i="5"/>
  <c r="X949" i="5"/>
  <c r="R949" i="5"/>
  <c r="M949" i="5"/>
  <c r="K949" i="5"/>
  <c r="F949" i="5"/>
  <c r="CX948" i="5"/>
  <c r="CW948" i="5"/>
  <c r="BL948" i="5"/>
  <c r="AJ948" i="5"/>
  <c r="AA948" i="5"/>
  <c r="Z948" i="5"/>
  <c r="Y948" i="5"/>
  <c r="X948" i="5"/>
  <c r="R948" i="5"/>
  <c r="M948" i="5"/>
  <c r="K948" i="5"/>
  <c r="F948" i="5"/>
  <c r="CX947" i="5"/>
  <c r="CW947" i="5"/>
  <c r="BL947" i="5"/>
  <c r="AJ947" i="5"/>
  <c r="AA947" i="5"/>
  <c r="Z947" i="5"/>
  <c r="Y947" i="5"/>
  <c r="X947" i="5"/>
  <c r="R947" i="5"/>
  <c r="M947" i="5"/>
  <c r="K947" i="5"/>
  <c r="F947" i="5"/>
  <c r="CX946" i="5"/>
  <c r="CW946" i="5"/>
  <c r="BL946" i="5"/>
  <c r="AJ946" i="5"/>
  <c r="AA946" i="5"/>
  <c r="Z946" i="5"/>
  <c r="Y946" i="5"/>
  <c r="X946" i="5"/>
  <c r="R946" i="5"/>
  <c r="M946" i="5"/>
  <c r="K946" i="5"/>
  <c r="F946" i="5"/>
  <c r="CX945" i="5"/>
  <c r="CW945" i="5"/>
  <c r="BL945" i="5"/>
  <c r="AJ945" i="5"/>
  <c r="AA945" i="5"/>
  <c r="Z945" i="5"/>
  <c r="Y945" i="5"/>
  <c r="X945" i="5"/>
  <c r="R945" i="5"/>
  <c r="M945" i="5"/>
  <c r="K945" i="5"/>
  <c r="F945" i="5"/>
  <c r="CX944" i="5"/>
  <c r="CW944" i="5"/>
  <c r="BL944" i="5"/>
  <c r="AJ944" i="5"/>
  <c r="AA944" i="5"/>
  <c r="Z944" i="5"/>
  <c r="Y944" i="5"/>
  <c r="X944" i="5"/>
  <c r="R944" i="5"/>
  <c r="M944" i="5"/>
  <c r="K944" i="5"/>
  <c r="F944" i="5"/>
  <c r="CX943" i="5"/>
  <c r="CW943" i="5"/>
  <c r="BL943" i="5"/>
  <c r="AJ943" i="5"/>
  <c r="AA943" i="5"/>
  <c r="Z943" i="5"/>
  <c r="Y943" i="5"/>
  <c r="X943" i="5"/>
  <c r="R943" i="5"/>
  <c r="M943" i="5"/>
  <c r="K943" i="5"/>
  <c r="F943" i="5"/>
  <c r="CX942" i="5"/>
  <c r="CW942" i="5"/>
  <c r="BL942" i="5"/>
  <c r="AJ942" i="5"/>
  <c r="AA942" i="5"/>
  <c r="Z942" i="5"/>
  <c r="Y942" i="5"/>
  <c r="X942" i="5"/>
  <c r="R942" i="5"/>
  <c r="M942" i="5"/>
  <c r="K942" i="5"/>
  <c r="F942" i="5"/>
  <c r="CX941" i="5"/>
  <c r="CW941" i="5"/>
  <c r="BL941" i="5"/>
  <c r="AJ941" i="5"/>
  <c r="AA941" i="5"/>
  <c r="Z941" i="5"/>
  <c r="Y941" i="5"/>
  <c r="X941" i="5"/>
  <c r="R941" i="5"/>
  <c r="M941" i="5"/>
  <c r="K941" i="5"/>
  <c r="F941" i="5"/>
  <c r="CX940" i="5"/>
  <c r="CW940" i="5"/>
  <c r="BL940" i="5"/>
  <c r="AJ940" i="5"/>
  <c r="AA940" i="5"/>
  <c r="Z940" i="5"/>
  <c r="Y940" i="5"/>
  <c r="X940" i="5"/>
  <c r="R940" i="5"/>
  <c r="M940" i="5"/>
  <c r="K940" i="5"/>
  <c r="F940" i="5"/>
  <c r="CX939" i="5"/>
  <c r="CW939" i="5"/>
  <c r="BL939" i="5"/>
  <c r="AJ939" i="5"/>
  <c r="AA939" i="5"/>
  <c r="Z939" i="5"/>
  <c r="Y939" i="5"/>
  <c r="X939" i="5"/>
  <c r="R939" i="5"/>
  <c r="M939" i="5"/>
  <c r="K939" i="5"/>
  <c r="F939" i="5"/>
  <c r="CX938" i="5"/>
  <c r="CW938" i="5"/>
  <c r="BL938" i="5"/>
  <c r="AJ938" i="5"/>
  <c r="AA938" i="5"/>
  <c r="Z938" i="5"/>
  <c r="Y938" i="5"/>
  <c r="X938" i="5"/>
  <c r="R938" i="5"/>
  <c r="M938" i="5"/>
  <c r="K938" i="5"/>
  <c r="F938" i="5"/>
  <c r="CX937" i="5"/>
  <c r="CW937" i="5"/>
  <c r="BL937" i="5"/>
  <c r="AJ937" i="5"/>
  <c r="AA937" i="5"/>
  <c r="Z937" i="5"/>
  <c r="Y937" i="5"/>
  <c r="X937" i="5"/>
  <c r="R937" i="5"/>
  <c r="M937" i="5"/>
  <c r="K937" i="5"/>
  <c r="F937" i="5"/>
  <c r="CX936" i="5"/>
  <c r="CW936" i="5"/>
  <c r="BL936" i="5"/>
  <c r="AJ936" i="5"/>
  <c r="AA936" i="5"/>
  <c r="Z936" i="5"/>
  <c r="Y936" i="5"/>
  <c r="X936" i="5"/>
  <c r="R936" i="5"/>
  <c r="M936" i="5"/>
  <c r="K936" i="5"/>
  <c r="F936" i="5"/>
  <c r="CX935" i="5"/>
  <c r="CW935" i="5"/>
  <c r="BL935" i="5"/>
  <c r="AJ935" i="5"/>
  <c r="AA935" i="5"/>
  <c r="Z935" i="5"/>
  <c r="Y935" i="5"/>
  <c r="X935" i="5"/>
  <c r="R935" i="5"/>
  <c r="M935" i="5"/>
  <c r="K935" i="5"/>
  <c r="F935" i="5"/>
  <c r="CX934" i="5"/>
  <c r="CW934" i="5"/>
  <c r="BL934" i="5"/>
  <c r="AJ934" i="5"/>
  <c r="AA934" i="5"/>
  <c r="Z934" i="5"/>
  <c r="Y934" i="5"/>
  <c r="X934" i="5"/>
  <c r="R934" i="5"/>
  <c r="M934" i="5"/>
  <c r="K934" i="5"/>
  <c r="F934" i="5"/>
  <c r="CX933" i="5"/>
  <c r="CW933" i="5"/>
  <c r="BL933" i="5"/>
  <c r="AJ933" i="5"/>
  <c r="AA933" i="5"/>
  <c r="Z933" i="5"/>
  <c r="Y933" i="5"/>
  <c r="X933" i="5"/>
  <c r="R933" i="5"/>
  <c r="M933" i="5"/>
  <c r="K933" i="5"/>
  <c r="F933" i="5"/>
  <c r="CX932" i="5"/>
  <c r="CW932" i="5"/>
  <c r="BL932" i="5"/>
  <c r="AJ932" i="5"/>
  <c r="AA932" i="5"/>
  <c r="Z932" i="5"/>
  <c r="Y932" i="5"/>
  <c r="X932" i="5"/>
  <c r="R932" i="5"/>
  <c r="M932" i="5"/>
  <c r="K932" i="5"/>
  <c r="F932" i="5"/>
  <c r="CX931" i="5"/>
  <c r="CW931" i="5"/>
  <c r="BL931" i="5"/>
  <c r="AJ931" i="5"/>
  <c r="AA931" i="5"/>
  <c r="Z931" i="5"/>
  <c r="Y931" i="5"/>
  <c r="X931" i="5"/>
  <c r="R931" i="5"/>
  <c r="M931" i="5"/>
  <c r="K931" i="5"/>
  <c r="F931" i="5"/>
  <c r="CX930" i="5"/>
  <c r="CW930" i="5"/>
  <c r="BL930" i="5"/>
  <c r="AJ930" i="5"/>
  <c r="AA930" i="5"/>
  <c r="Z930" i="5"/>
  <c r="Y930" i="5"/>
  <c r="X930" i="5"/>
  <c r="R930" i="5"/>
  <c r="M930" i="5"/>
  <c r="K930" i="5"/>
  <c r="F930" i="5"/>
  <c r="CX929" i="5"/>
  <c r="CW929" i="5"/>
  <c r="BL929" i="5"/>
  <c r="AJ929" i="5"/>
  <c r="AA929" i="5"/>
  <c r="Z929" i="5"/>
  <c r="Y929" i="5"/>
  <c r="X929" i="5"/>
  <c r="R929" i="5"/>
  <c r="M929" i="5"/>
  <c r="K929" i="5"/>
  <c r="F929" i="5"/>
  <c r="CX928" i="5"/>
  <c r="CW928" i="5"/>
  <c r="BL928" i="5"/>
  <c r="AJ928" i="5"/>
  <c r="AA928" i="5"/>
  <c r="Z928" i="5"/>
  <c r="Y928" i="5"/>
  <c r="X928" i="5"/>
  <c r="R928" i="5"/>
  <c r="M928" i="5"/>
  <c r="K928" i="5"/>
  <c r="F928" i="5"/>
  <c r="CX927" i="5"/>
  <c r="CW927" i="5"/>
  <c r="BL927" i="5"/>
  <c r="AJ927" i="5"/>
  <c r="AA927" i="5"/>
  <c r="Z927" i="5"/>
  <c r="Y927" i="5"/>
  <c r="X927" i="5"/>
  <c r="R927" i="5"/>
  <c r="M927" i="5"/>
  <c r="K927" i="5"/>
  <c r="F927" i="5"/>
  <c r="CX926" i="5"/>
  <c r="CW926" i="5"/>
  <c r="BL926" i="5"/>
  <c r="AJ926" i="5"/>
  <c r="AA926" i="5"/>
  <c r="Z926" i="5"/>
  <c r="Y926" i="5"/>
  <c r="X926" i="5"/>
  <c r="R926" i="5"/>
  <c r="M926" i="5"/>
  <c r="K926" i="5"/>
  <c r="F926" i="5"/>
  <c r="CX925" i="5"/>
  <c r="CW925" i="5"/>
  <c r="BL925" i="5"/>
  <c r="AJ925" i="5"/>
  <c r="AA925" i="5"/>
  <c r="Z925" i="5"/>
  <c r="Y925" i="5"/>
  <c r="X925" i="5"/>
  <c r="R925" i="5"/>
  <c r="M925" i="5"/>
  <c r="K925" i="5"/>
  <c r="F925" i="5"/>
  <c r="CX924" i="5"/>
  <c r="CW924" i="5"/>
  <c r="BL924" i="5"/>
  <c r="AJ924" i="5"/>
  <c r="AA924" i="5"/>
  <c r="Z924" i="5"/>
  <c r="Y924" i="5"/>
  <c r="X924" i="5"/>
  <c r="R924" i="5"/>
  <c r="M924" i="5"/>
  <c r="K924" i="5"/>
  <c r="F924" i="5"/>
  <c r="CX923" i="5"/>
  <c r="CW923" i="5"/>
  <c r="BL923" i="5"/>
  <c r="AJ923" i="5"/>
  <c r="AA923" i="5"/>
  <c r="Z923" i="5"/>
  <c r="Y923" i="5"/>
  <c r="X923" i="5"/>
  <c r="R923" i="5"/>
  <c r="M923" i="5"/>
  <c r="K923" i="5"/>
  <c r="F923" i="5"/>
  <c r="CX922" i="5"/>
  <c r="CW922" i="5"/>
  <c r="BL922" i="5"/>
  <c r="AJ922" i="5"/>
  <c r="AA922" i="5"/>
  <c r="Z922" i="5"/>
  <c r="Y922" i="5"/>
  <c r="X922" i="5"/>
  <c r="R922" i="5"/>
  <c r="M922" i="5"/>
  <c r="K922" i="5"/>
  <c r="F922" i="5"/>
  <c r="CX921" i="5"/>
  <c r="CW921" i="5"/>
  <c r="BL921" i="5"/>
  <c r="AJ921" i="5"/>
  <c r="AA921" i="5"/>
  <c r="Z921" i="5"/>
  <c r="Y921" i="5"/>
  <c r="X921" i="5"/>
  <c r="R921" i="5"/>
  <c r="M921" i="5"/>
  <c r="K921" i="5"/>
  <c r="F921" i="5"/>
  <c r="CX920" i="5"/>
  <c r="CW920" i="5"/>
  <c r="BL920" i="5"/>
  <c r="AJ920" i="5"/>
  <c r="AA920" i="5"/>
  <c r="Z920" i="5"/>
  <c r="Y920" i="5"/>
  <c r="X920" i="5"/>
  <c r="R920" i="5"/>
  <c r="M920" i="5"/>
  <c r="K920" i="5"/>
  <c r="F920" i="5"/>
  <c r="CX919" i="5"/>
  <c r="CW919" i="5"/>
  <c r="BL919" i="5"/>
  <c r="AJ919" i="5"/>
  <c r="AA919" i="5"/>
  <c r="Z919" i="5"/>
  <c r="Y919" i="5"/>
  <c r="X919" i="5"/>
  <c r="R919" i="5"/>
  <c r="M919" i="5"/>
  <c r="K919" i="5"/>
  <c r="F919" i="5"/>
  <c r="CX918" i="5"/>
  <c r="CW918" i="5"/>
  <c r="BL918" i="5"/>
  <c r="AJ918" i="5"/>
  <c r="AA918" i="5"/>
  <c r="Z918" i="5"/>
  <c r="Y918" i="5"/>
  <c r="X918" i="5"/>
  <c r="R918" i="5"/>
  <c r="M918" i="5"/>
  <c r="K918" i="5"/>
  <c r="F918" i="5"/>
  <c r="CX917" i="5"/>
  <c r="CW917" i="5"/>
  <c r="BL917" i="5"/>
  <c r="AJ917" i="5"/>
  <c r="AA917" i="5"/>
  <c r="Z917" i="5"/>
  <c r="Y917" i="5"/>
  <c r="X917" i="5"/>
  <c r="R917" i="5"/>
  <c r="M917" i="5"/>
  <c r="K917" i="5"/>
  <c r="F917" i="5"/>
  <c r="CX916" i="5"/>
  <c r="CW916" i="5"/>
  <c r="BL916" i="5"/>
  <c r="AJ916" i="5"/>
  <c r="AA916" i="5"/>
  <c r="Z916" i="5"/>
  <c r="Y916" i="5"/>
  <c r="X916" i="5"/>
  <c r="R916" i="5"/>
  <c r="M916" i="5"/>
  <c r="K916" i="5"/>
  <c r="F916" i="5"/>
  <c r="CX915" i="5"/>
  <c r="CW915" i="5"/>
  <c r="BL915" i="5"/>
  <c r="AJ915" i="5"/>
  <c r="AA915" i="5"/>
  <c r="Z915" i="5"/>
  <c r="Y915" i="5"/>
  <c r="X915" i="5"/>
  <c r="R915" i="5"/>
  <c r="M915" i="5"/>
  <c r="K915" i="5"/>
  <c r="F915" i="5"/>
  <c r="CX914" i="5"/>
  <c r="CW914" i="5"/>
  <c r="BL914" i="5"/>
  <c r="AJ914" i="5"/>
  <c r="AA914" i="5"/>
  <c r="Z914" i="5"/>
  <c r="Y914" i="5"/>
  <c r="X914" i="5"/>
  <c r="R914" i="5"/>
  <c r="M914" i="5"/>
  <c r="K914" i="5"/>
  <c r="F914" i="5"/>
  <c r="CX913" i="5"/>
  <c r="CW913" i="5"/>
  <c r="BL913" i="5"/>
  <c r="AJ913" i="5"/>
  <c r="AA913" i="5"/>
  <c r="Z913" i="5"/>
  <c r="Y913" i="5"/>
  <c r="X913" i="5"/>
  <c r="R913" i="5"/>
  <c r="M913" i="5"/>
  <c r="K913" i="5"/>
  <c r="F913" i="5"/>
  <c r="CX912" i="5"/>
  <c r="CW912" i="5"/>
  <c r="BL912" i="5"/>
  <c r="AJ912" i="5"/>
  <c r="AA912" i="5"/>
  <c r="Z912" i="5"/>
  <c r="Y912" i="5"/>
  <c r="X912" i="5"/>
  <c r="R912" i="5"/>
  <c r="M912" i="5"/>
  <c r="K912" i="5"/>
  <c r="F912" i="5"/>
  <c r="CX911" i="5"/>
  <c r="CW911" i="5"/>
  <c r="BL911" i="5"/>
  <c r="AJ911" i="5"/>
  <c r="AA911" i="5"/>
  <c r="Z911" i="5"/>
  <c r="Y911" i="5"/>
  <c r="X911" i="5"/>
  <c r="R911" i="5"/>
  <c r="M911" i="5"/>
  <c r="K911" i="5"/>
  <c r="F911" i="5"/>
  <c r="CX910" i="5"/>
  <c r="CW910" i="5"/>
  <c r="BL910" i="5"/>
  <c r="AJ910" i="5"/>
  <c r="AA910" i="5"/>
  <c r="Z910" i="5"/>
  <c r="Y910" i="5"/>
  <c r="X910" i="5"/>
  <c r="R910" i="5"/>
  <c r="M910" i="5"/>
  <c r="K910" i="5"/>
  <c r="F910" i="5"/>
  <c r="CX909" i="5"/>
  <c r="CW909" i="5"/>
  <c r="BL909" i="5"/>
  <c r="AJ909" i="5"/>
  <c r="AA909" i="5"/>
  <c r="Z909" i="5"/>
  <c r="Y909" i="5"/>
  <c r="X909" i="5"/>
  <c r="R909" i="5"/>
  <c r="M909" i="5"/>
  <c r="K909" i="5"/>
  <c r="F909" i="5"/>
  <c r="CX908" i="5"/>
  <c r="CW908" i="5"/>
  <c r="BL908" i="5"/>
  <c r="AJ908" i="5"/>
  <c r="AA908" i="5"/>
  <c r="Z908" i="5"/>
  <c r="Y908" i="5"/>
  <c r="X908" i="5"/>
  <c r="R908" i="5"/>
  <c r="M908" i="5"/>
  <c r="K908" i="5"/>
  <c r="F908" i="5"/>
  <c r="CX907" i="5"/>
  <c r="CW907" i="5"/>
  <c r="BL907" i="5"/>
  <c r="AJ907" i="5"/>
  <c r="AA907" i="5"/>
  <c r="Z907" i="5"/>
  <c r="Y907" i="5"/>
  <c r="X907" i="5"/>
  <c r="R907" i="5"/>
  <c r="M907" i="5"/>
  <c r="K907" i="5"/>
  <c r="F907" i="5"/>
  <c r="CX906" i="5"/>
  <c r="CW906" i="5"/>
  <c r="BL906" i="5"/>
  <c r="AJ906" i="5"/>
  <c r="AA906" i="5"/>
  <c r="Z906" i="5"/>
  <c r="Y906" i="5"/>
  <c r="X906" i="5"/>
  <c r="R906" i="5"/>
  <c r="M906" i="5"/>
  <c r="K906" i="5"/>
  <c r="F906" i="5"/>
  <c r="CX905" i="5"/>
  <c r="CW905" i="5"/>
  <c r="BL905" i="5"/>
  <c r="AJ905" i="5"/>
  <c r="AA905" i="5"/>
  <c r="Z905" i="5"/>
  <c r="Y905" i="5"/>
  <c r="X905" i="5"/>
  <c r="R905" i="5"/>
  <c r="M905" i="5"/>
  <c r="K905" i="5"/>
  <c r="F905" i="5"/>
  <c r="CX904" i="5"/>
  <c r="CW904" i="5"/>
  <c r="BL904" i="5"/>
  <c r="AJ904" i="5"/>
  <c r="AA904" i="5"/>
  <c r="Z904" i="5"/>
  <c r="Y904" i="5"/>
  <c r="X904" i="5"/>
  <c r="R904" i="5"/>
  <c r="M904" i="5"/>
  <c r="K904" i="5"/>
  <c r="F904" i="5"/>
  <c r="CX903" i="5"/>
  <c r="CW903" i="5"/>
  <c r="BL903" i="5"/>
  <c r="AJ903" i="5"/>
  <c r="AA903" i="5"/>
  <c r="Z903" i="5"/>
  <c r="Y903" i="5"/>
  <c r="X903" i="5"/>
  <c r="R903" i="5"/>
  <c r="M903" i="5"/>
  <c r="K903" i="5"/>
  <c r="F903" i="5"/>
  <c r="CX902" i="5"/>
  <c r="CW902" i="5"/>
  <c r="BL902" i="5"/>
  <c r="AJ902" i="5"/>
  <c r="AA902" i="5"/>
  <c r="Z902" i="5"/>
  <c r="Y902" i="5"/>
  <c r="X902" i="5"/>
  <c r="R902" i="5"/>
  <c r="M902" i="5"/>
  <c r="K902" i="5"/>
  <c r="F902" i="5"/>
  <c r="CX901" i="5"/>
  <c r="CW901" i="5"/>
  <c r="BL901" i="5"/>
  <c r="AJ901" i="5"/>
  <c r="AA901" i="5"/>
  <c r="Z901" i="5"/>
  <c r="Y901" i="5"/>
  <c r="X901" i="5"/>
  <c r="R901" i="5"/>
  <c r="M901" i="5"/>
  <c r="K901" i="5"/>
  <c r="F901" i="5"/>
  <c r="CX900" i="5"/>
  <c r="CW900" i="5"/>
  <c r="BL900" i="5"/>
  <c r="AJ900" i="5"/>
  <c r="AA900" i="5"/>
  <c r="Z900" i="5"/>
  <c r="Y900" i="5"/>
  <c r="X900" i="5"/>
  <c r="R900" i="5"/>
  <c r="M900" i="5"/>
  <c r="K900" i="5"/>
  <c r="F900" i="5"/>
  <c r="CX899" i="5"/>
  <c r="CW899" i="5"/>
  <c r="BL899" i="5"/>
  <c r="AJ899" i="5"/>
  <c r="AA899" i="5"/>
  <c r="Z899" i="5"/>
  <c r="Y899" i="5"/>
  <c r="X899" i="5"/>
  <c r="R899" i="5"/>
  <c r="M899" i="5"/>
  <c r="K899" i="5"/>
  <c r="F899" i="5"/>
  <c r="CX898" i="5"/>
  <c r="CW898" i="5"/>
  <c r="BL898" i="5"/>
  <c r="AJ898" i="5"/>
  <c r="AA898" i="5"/>
  <c r="Z898" i="5"/>
  <c r="Y898" i="5"/>
  <c r="X898" i="5"/>
  <c r="R898" i="5"/>
  <c r="M898" i="5"/>
  <c r="K898" i="5"/>
  <c r="F898" i="5"/>
  <c r="CX897" i="5"/>
  <c r="CW897" i="5"/>
  <c r="BL897" i="5"/>
  <c r="AJ897" i="5"/>
  <c r="AA897" i="5"/>
  <c r="Z897" i="5"/>
  <c r="Y897" i="5"/>
  <c r="X897" i="5"/>
  <c r="R897" i="5"/>
  <c r="M897" i="5"/>
  <c r="K897" i="5"/>
  <c r="F897" i="5"/>
  <c r="CX896" i="5"/>
  <c r="CW896" i="5"/>
  <c r="BL896" i="5"/>
  <c r="AJ896" i="5"/>
  <c r="AA896" i="5"/>
  <c r="Z896" i="5"/>
  <c r="Y896" i="5"/>
  <c r="X896" i="5"/>
  <c r="R896" i="5"/>
  <c r="M896" i="5"/>
  <c r="K896" i="5"/>
  <c r="F896" i="5"/>
  <c r="CX895" i="5"/>
  <c r="CW895" i="5"/>
  <c r="BL895" i="5"/>
  <c r="AJ895" i="5"/>
  <c r="AA895" i="5"/>
  <c r="Z895" i="5"/>
  <c r="Y895" i="5"/>
  <c r="X895" i="5"/>
  <c r="R895" i="5"/>
  <c r="M895" i="5"/>
  <c r="K895" i="5"/>
  <c r="F895" i="5"/>
  <c r="CX894" i="5"/>
  <c r="CW894" i="5"/>
  <c r="BL894" i="5"/>
  <c r="AJ894" i="5"/>
  <c r="AA894" i="5"/>
  <c r="Z894" i="5"/>
  <c r="Y894" i="5"/>
  <c r="X894" i="5"/>
  <c r="R894" i="5"/>
  <c r="M894" i="5"/>
  <c r="K894" i="5"/>
  <c r="F894" i="5"/>
  <c r="CX893" i="5"/>
  <c r="CW893" i="5"/>
  <c r="BL893" i="5"/>
  <c r="AJ893" i="5"/>
  <c r="AA893" i="5"/>
  <c r="Z893" i="5"/>
  <c r="Y893" i="5"/>
  <c r="X893" i="5"/>
  <c r="R893" i="5"/>
  <c r="M893" i="5"/>
  <c r="K893" i="5"/>
  <c r="F893" i="5"/>
  <c r="CX892" i="5"/>
  <c r="CW892" i="5"/>
  <c r="BL892" i="5"/>
  <c r="AJ892" i="5"/>
  <c r="AA892" i="5"/>
  <c r="Z892" i="5"/>
  <c r="Y892" i="5"/>
  <c r="X892" i="5"/>
  <c r="R892" i="5"/>
  <c r="M892" i="5"/>
  <c r="K892" i="5"/>
  <c r="F892" i="5"/>
  <c r="CX891" i="5"/>
  <c r="CW891" i="5"/>
  <c r="BL891" i="5"/>
  <c r="AJ891" i="5"/>
  <c r="AA891" i="5"/>
  <c r="Z891" i="5"/>
  <c r="Y891" i="5"/>
  <c r="X891" i="5"/>
  <c r="R891" i="5"/>
  <c r="M891" i="5"/>
  <c r="K891" i="5"/>
  <c r="F891" i="5"/>
  <c r="CX890" i="5"/>
  <c r="CW890" i="5"/>
  <c r="BL890" i="5"/>
  <c r="AJ890" i="5"/>
  <c r="AA890" i="5"/>
  <c r="Z890" i="5"/>
  <c r="Y890" i="5"/>
  <c r="X890" i="5"/>
  <c r="R890" i="5"/>
  <c r="M890" i="5"/>
  <c r="K890" i="5"/>
  <c r="F890" i="5"/>
  <c r="CX889" i="5"/>
  <c r="CW889" i="5"/>
  <c r="BL889" i="5"/>
  <c r="AJ889" i="5"/>
  <c r="AA889" i="5"/>
  <c r="Z889" i="5"/>
  <c r="Y889" i="5"/>
  <c r="X889" i="5"/>
  <c r="R889" i="5"/>
  <c r="M889" i="5"/>
  <c r="K889" i="5"/>
  <c r="F889" i="5"/>
  <c r="CX888" i="5"/>
  <c r="CW888" i="5"/>
  <c r="BL888" i="5"/>
  <c r="AJ888" i="5"/>
  <c r="AA888" i="5"/>
  <c r="Z888" i="5"/>
  <c r="Y888" i="5"/>
  <c r="X888" i="5"/>
  <c r="R888" i="5"/>
  <c r="M888" i="5"/>
  <c r="K888" i="5"/>
  <c r="F888" i="5"/>
  <c r="CX887" i="5"/>
  <c r="CW887" i="5"/>
  <c r="BL887" i="5"/>
  <c r="AJ887" i="5"/>
  <c r="AA887" i="5"/>
  <c r="Z887" i="5"/>
  <c r="Y887" i="5"/>
  <c r="X887" i="5"/>
  <c r="R887" i="5"/>
  <c r="M887" i="5"/>
  <c r="K887" i="5"/>
  <c r="F887" i="5"/>
  <c r="CX886" i="5"/>
  <c r="CW886" i="5"/>
  <c r="BL886" i="5"/>
  <c r="AJ886" i="5"/>
  <c r="AA886" i="5"/>
  <c r="Z886" i="5"/>
  <c r="Y886" i="5"/>
  <c r="X886" i="5"/>
  <c r="R886" i="5"/>
  <c r="M886" i="5"/>
  <c r="K886" i="5"/>
  <c r="F886" i="5"/>
  <c r="CX885" i="5"/>
  <c r="CW885" i="5"/>
  <c r="BL885" i="5"/>
  <c r="AJ885" i="5"/>
  <c r="AA885" i="5"/>
  <c r="Z885" i="5"/>
  <c r="Y885" i="5"/>
  <c r="X885" i="5"/>
  <c r="R885" i="5"/>
  <c r="M885" i="5"/>
  <c r="K885" i="5"/>
  <c r="F885" i="5"/>
  <c r="CX884" i="5"/>
  <c r="CW884" i="5"/>
  <c r="BL884" i="5"/>
  <c r="AJ884" i="5"/>
  <c r="AA884" i="5"/>
  <c r="Z884" i="5"/>
  <c r="Y884" i="5"/>
  <c r="X884" i="5"/>
  <c r="R884" i="5"/>
  <c r="M884" i="5"/>
  <c r="K884" i="5"/>
  <c r="F884" i="5"/>
  <c r="CT464" i="5"/>
  <c r="CS464" i="5"/>
  <c r="CR464" i="5"/>
  <c r="CQ464" i="5"/>
  <c r="CO464" i="5"/>
  <c r="CN464" i="5"/>
  <c r="CM464" i="5"/>
  <c r="CJ464" i="5"/>
  <c r="CI464" i="5"/>
  <c r="CH464" i="5"/>
  <c r="CG464" i="5"/>
  <c r="CE464" i="5"/>
  <c r="CD464" i="5"/>
  <c r="CC464" i="5"/>
  <c r="CB464" i="5"/>
  <c r="CA464" i="5"/>
  <c r="BZ464" i="5"/>
  <c r="BY464" i="5"/>
  <c r="BW464" i="5"/>
  <c r="BV464" i="5"/>
  <c r="BU464" i="5"/>
  <c r="CT463" i="5"/>
  <c r="CS463" i="5"/>
  <c r="CR463" i="5"/>
  <c r="CQ463" i="5"/>
  <c r="CO463" i="5"/>
  <c r="CN463" i="5"/>
  <c r="CM463" i="5"/>
  <c r="CJ463" i="5"/>
  <c r="CI463" i="5"/>
  <c r="CH463" i="5"/>
  <c r="CG463" i="5"/>
  <c r="CE463" i="5"/>
  <c r="CD463" i="5"/>
  <c r="CC463" i="5"/>
  <c r="CB463" i="5"/>
  <c r="CA463" i="5"/>
  <c r="BZ463" i="5"/>
  <c r="BY463" i="5"/>
  <c r="BW463" i="5"/>
  <c r="BV463" i="5"/>
  <c r="BU463" i="5"/>
  <c r="CT462" i="5"/>
  <c r="CS462" i="5"/>
  <c r="CR462" i="5"/>
  <c r="CQ462" i="5"/>
  <c r="CO462" i="5"/>
  <c r="CN462" i="5"/>
  <c r="CM462" i="5"/>
  <c r="CJ462" i="5"/>
  <c r="CI462" i="5"/>
  <c r="CH462" i="5"/>
  <c r="CG462" i="5"/>
  <c r="CE462" i="5"/>
  <c r="CD462" i="5"/>
  <c r="CC462" i="5"/>
  <c r="CB462" i="5"/>
  <c r="CA462" i="5"/>
  <c r="BZ462" i="5"/>
  <c r="BY462" i="5"/>
  <c r="BW462" i="5"/>
  <c r="BV462" i="5"/>
  <c r="BU462" i="5"/>
  <c r="CT461" i="5"/>
  <c r="CS461" i="5"/>
  <c r="CR461" i="5"/>
  <c r="CQ461" i="5"/>
  <c r="CO461" i="5"/>
  <c r="CN461" i="5"/>
  <c r="CM461" i="5"/>
  <c r="CJ461" i="5"/>
  <c r="CI461" i="5"/>
  <c r="CH461" i="5"/>
  <c r="CG461" i="5"/>
  <c r="CE461" i="5"/>
  <c r="CD461" i="5"/>
  <c r="CC461" i="5"/>
  <c r="CB461" i="5"/>
  <c r="CA461" i="5"/>
  <c r="BZ461" i="5"/>
  <c r="BY461" i="5"/>
  <c r="BW461" i="5"/>
  <c r="BV461" i="5"/>
  <c r="BU461" i="5"/>
  <c r="CT460" i="5"/>
  <c r="CS460" i="5"/>
  <c r="CR460" i="5"/>
  <c r="CQ460" i="5"/>
  <c r="CO460" i="5"/>
  <c r="CN460" i="5"/>
  <c r="CM460" i="5"/>
  <c r="CJ460" i="5"/>
  <c r="CI460" i="5"/>
  <c r="CH460" i="5"/>
  <c r="CG460" i="5"/>
  <c r="CE460" i="5"/>
  <c r="CD460" i="5"/>
  <c r="CC460" i="5"/>
  <c r="CB460" i="5"/>
  <c r="CA460" i="5"/>
  <c r="BZ460" i="5"/>
  <c r="BY460" i="5"/>
  <c r="BW460" i="5"/>
  <c r="BV460" i="5"/>
  <c r="BU460" i="5"/>
  <c r="CT459" i="5"/>
  <c r="CS459" i="5"/>
  <c r="CR459" i="5"/>
  <c r="CQ459" i="5"/>
  <c r="CO459" i="5"/>
  <c r="CN459" i="5"/>
  <c r="CM459" i="5"/>
  <c r="CJ459" i="5"/>
  <c r="CI459" i="5"/>
  <c r="CH459" i="5"/>
  <c r="CG459" i="5"/>
  <c r="CE459" i="5"/>
  <c r="CD459" i="5"/>
  <c r="CC459" i="5"/>
  <c r="CB459" i="5"/>
  <c r="CA459" i="5"/>
  <c r="BZ459" i="5"/>
  <c r="BY459" i="5"/>
  <c r="BW459" i="5"/>
  <c r="BV459" i="5"/>
  <c r="BU459" i="5"/>
  <c r="CT458" i="5"/>
  <c r="CS458" i="5"/>
  <c r="CR458" i="5"/>
  <c r="CQ458" i="5"/>
  <c r="CO458" i="5"/>
  <c r="CN458" i="5"/>
  <c r="CM458" i="5"/>
  <c r="CJ458" i="5"/>
  <c r="CI458" i="5"/>
  <c r="CH458" i="5"/>
  <c r="CG458" i="5"/>
  <c r="CE458" i="5"/>
  <c r="CD458" i="5"/>
  <c r="CC458" i="5"/>
  <c r="CB458" i="5"/>
  <c r="CA458" i="5"/>
  <c r="BZ458" i="5"/>
  <c r="BY458" i="5"/>
  <c r="BW458" i="5"/>
  <c r="BV458" i="5"/>
  <c r="BU458" i="5"/>
  <c r="CT457" i="5"/>
  <c r="CS457" i="5"/>
  <c r="CR457" i="5"/>
  <c r="CQ457" i="5"/>
  <c r="CO457" i="5"/>
  <c r="CN457" i="5"/>
  <c r="CM457" i="5"/>
  <c r="CJ457" i="5"/>
  <c r="CI457" i="5"/>
  <c r="CH457" i="5"/>
  <c r="CG457" i="5"/>
  <c r="CE457" i="5"/>
  <c r="CD457" i="5"/>
  <c r="CC457" i="5"/>
  <c r="CB457" i="5"/>
  <c r="CA457" i="5"/>
  <c r="BZ457" i="5"/>
  <c r="BY457" i="5"/>
  <c r="BW457" i="5"/>
  <c r="BV457" i="5"/>
  <c r="BU457" i="5"/>
  <c r="CT456" i="5"/>
  <c r="CS456" i="5"/>
  <c r="CR456" i="5"/>
  <c r="CQ456" i="5"/>
  <c r="CO456" i="5"/>
  <c r="CN456" i="5"/>
  <c r="CM456" i="5"/>
  <c r="CJ456" i="5"/>
  <c r="CI456" i="5"/>
  <c r="CH456" i="5"/>
  <c r="CG456" i="5"/>
  <c r="CE456" i="5"/>
  <c r="CD456" i="5"/>
  <c r="CC456" i="5"/>
  <c r="CB456" i="5"/>
  <c r="CA456" i="5"/>
  <c r="BZ456" i="5"/>
  <c r="BY456" i="5"/>
  <c r="BW456" i="5"/>
  <c r="BV456" i="5"/>
  <c r="BU456" i="5"/>
  <c r="CT455" i="5"/>
  <c r="CS455" i="5"/>
  <c r="CR455" i="5"/>
  <c r="CQ455" i="5"/>
  <c r="CO455" i="5"/>
  <c r="CN455" i="5"/>
  <c r="CM455" i="5"/>
  <c r="CJ455" i="5"/>
  <c r="CI455" i="5"/>
  <c r="CH455" i="5"/>
  <c r="CG455" i="5"/>
  <c r="CE455" i="5"/>
  <c r="CD455" i="5"/>
  <c r="CC455" i="5"/>
  <c r="CB455" i="5"/>
  <c r="CA455" i="5"/>
  <c r="BZ455" i="5"/>
  <c r="BY455" i="5"/>
  <c r="BW455" i="5"/>
  <c r="BV455" i="5"/>
  <c r="BU455" i="5"/>
  <c r="CT454" i="5"/>
  <c r="CS454" i="5"/>
  <c r="CR454" i="5"/>
  <c r="CQ454" i="5"/>
  <c r="CO454" i="5"/>
  <c r="CN454" i="5"/>
  <c r="CM454" i="5"/>
  <c r="CJ454" i="5"/>
  <c r="CI454" i="5"/>
  <c r="CH454" i="5"/>
  <c r="CG454" i="5"/>
  <c r="CE454" i="5"/>
  <c r="CD454" i="5"/>
  <c r="CC454" i="5"/>
  <c r="CB454" i="5"/>
  <c r="CA454" i="5"/>
  <c r="BZ454" i="5"/>
  <c r="BY454" i="5"/>
  <c r="BW454" i="5"/>
  <c r="BV454" i="5"/>
  <c r="BU454" i="5"/>
  <c r="CT453" i="5"/>
  <c r="CS453" i="5"/>
  <c r="CR453" i="5"/>
  <c r="CQ453" i="5"/>
  <c r="CO453" i="5"/>
  <c r="CN453" i="5"/>
  <c r="CM453" i="5"/>
  <c r="CJ453" i="5"/>
  <c r="CI453" i="5"/>
  <c r="CH453" i="5"/>
  <c r="CG453" i="5"/>
  <c r="CE453" i="5"/>
  <c r="CD453" i="5"/>
  <c r="CC453" i="5"/>
  <c r="CB453" i="5"/>
  <c r="CA453" i="5"/>
  <c r="BZ453" i="5"/>
  <c r="BY453" i="5"/>
  <c r="BW453" i="5"/>
  <c r="BV453" i="5"/>
  <c r="BU453" i="5"/>
  <c r="CT452" i="5"/>
  <c r="CS452" i="5"/>
  <c r="CR452" i="5"/>
  <c r="CQ452" i="5"/>
  <c r="CO452" i="5"/>
  <c r="CN452" i="5"/>
  <c r="CM452" i="5"/>
  <c r="CJ452" i="5"/>
  <c r="CI452" i="5"/>
  <c r="CH452" i="5"/>
  <c r="CG452" i="5"/>
  <c r="CE452" i="5"/>
  <c r="CD452" i="5"/>
  <c r="CC452" i="5"/>
  <c r="CB452" i="5"/>
  <c r="CA452" i="5"/>
  <c r="BZ452" i="5"/>
  <c r="BY452" i="5"/>
  <c r="BW452" i="5"/>
  <c r="BV452" i="5"/>
  <c r="BU452" i="5"/>
  <c r="CT451" i="5"/>
  <c r="CS451" i="5"/>
  <c r="CR451" i="5"/>
  <c r="CQ451" i="5"/>
  <c r="CO451" i="5"/>
  <c r="CN451" i="5"/>
  <c r="CM451" i="5"/>
  <c r="CJ451" i="5"/>
  <c r="CI451" i="5"/>
  <c r="CH451" i="5"/>
  <c r="CG451" i="5"/>
  <c r="CE451" i="5"/>
  <c r="CD451" i="5"/>
  <c r="CC451" i="5"/>
  <c r="CB451" i="5"/>
  <c r="CA451" i="5"/>
  <c r="BZ451" i="5"/>
  <c r="BY451" i="5"/>
  <c r="BW451" i="5"/>
  <c r="BV451" i="5"/>
  <c r="BU451" i="5"/>
  <c r="CT450" i="5"/>
  <c r="CS450" i="5"/>
  <c r="CR450" i="5"/>
  <c r="CQ450" i="5"/>
  <c r="CO450" i="5"/>
  <c r="CN450" i="5"/>
  <c r="CM450" i="5"/>
  <c r="CJ450" i="5"/>
  <c r="CI450" i="5"/>
  <c r="CH450" i="5"/>
  <c r="CG450" i="5"/>
  <c r="CE450" i="5"/>
  <c r="CD450" i="5"/>
  <c r="CC450" i="5"/>
  <c r="CB450" i="5"/>
  <c r="CA450" i="5"/>
  <c r="BZ450" i="5"/>
  <c r="BY450" i="5"/>
  <c r="BW450" i="5"/>
  <c r="BV450" i="5"/>
  <c r="BU450" i="5"/>
  <c r="CT449" i="5"/>
  <c r="CS449" i="5"/>
  <c r="CR449" i="5"/>
  <c r="CQ449" i="5"/>
  <c r="CO449" i="5"/>
  <c r="CN449" i="5"/>
  <c r="CM449" i="5"/>
  <c r="CJ449" i="5"/>
  <c r="CI449" i="5"/>
  <c r="CH449" i="5"/>
  <c r="CG449" i="5"/>
  <c r="CE449" i="5"/>
  <c r="CD449" i="5"/>
  <c r="CC449" i="5"/>
  <c r="CB449" i="5"/>
  <c r="CA449" i="5"/>
  <c r="BZ449" i="5"/>
  <c r="BY449" i="5"/>
  <c r="BW449" i="5"/>
  <c r="BV449" i="5"/>
  <c r="BU449" i="5"/>
  <c r="CT448" i="5"/>
  <c r="CS448" i="5"/>
  <c r="CR448" i="5"/>
  <c r="CQ448" i="5"/>
  <c r="CO448" i="5"/>
  <c r="CN448" i="5"/>
  <c r="CM448" i="5"/>
  <c r="CJ448" i="5"/>
  <c r="CI448" i="5"/>
  <c r="CH448" i="5"/>
  <c r="CG448" i="5"/>
  <c r="CE448" i="5"/>
  <c r="CD448" i="5"/>
  <c r="CC448" i="5"/>
  <c r="CB448" i="5"/>
  <c r="CA448" i="5"/>
  <c r="BZ448" i="5"/>
  <c r="BY448" i="5"/>
  <c r="BW448" i="5"/>
  <c r="BV448" i="5"/>
  <c r="BU448" i="5"/>
  <c r="CT447" i="5"/>
  <c r="CS447" i="5"/>
  <c r="CR447" i="5"/>
  <c r="CQ447" i="5"/>
  <c r="CO447" i="5"/>
  <c r="CN447" i="5"/>
  <c r="CM447" i="5"/>
  <c r="CJ447" i="5"/>
  <c r="CI447" i="5"/>
  <c r="CH447" i="5"/>
  <c r="CG447" i="5"/>
  <c r="CE447" i="5"/>
  <c r="CD447" i="5"/>
  <c r="CC447" i="5"/>
  <c r="CB447" i="5"/>
  <c r="CA447" i="5"/>
  <c r="BZ447" i="5"/>
  <c r="BY447" i="5"/>
  <c r="BW447" i="5"/>
  <c r="BV447" i="5"/>
  <c r="BU447" i="5"/>
  <c r="CT446" i="5"/>
  <c r="CS446" i="5"/>
  <c r="CR446" i="5"/>
  <c r="CQ446" i="5"/>
  <c r="CO446" i="5"/>
  <c r="CN446" i="5"/>
  <c r="CM446" i="5"/>
  <c r="CJ446" i="5"/>
  <c r="CI446" i="5"/>
  <c r="CH446" i="5"/>
  <c r="CG446" i="5"/>
  <c r="CE446" i="5"/>
  <c r="CD446" i="5"/>
  <c r="CC446" i="5"/>
  <c r="CB446" i="5"/>
  <c r="CA446" i="5"/>
  <c r="BZ446" i="5"/>
  <c r="BY446" i="5"/>
  <c r="BW446" i="5"/>
  <c r="BV446" i="5"/>
  <c r="BU446" i="5"/>
  <c r="CT445" i="5"/>
  <c r="CS445" i="5"/>
  <c r="CR445" i="5"/>
  <c r="CQ445" i="5"/>
  <c r="CO445" i="5"/>
  <c r="CN445" i="5"/>
  <c r="CM445" i="5"/>
  <c r="CJ445" i="5"/>
  <c r="CI445" i="5"/>
  <c r="CH445" i="5"/>
  <c r="CG445" i="5"/>
  <c r="CE445" i="5"/>
  <c r="CD445" i="5"/>
  <c r="CC445" i="5"/>
  <c r="CB445" i="5"/>
  <c r="CA445" i="5"/>
  <c r="BZ445" i="5"/>
  <c r="BY445" i="5"/>
  <c r="BW445" i="5"/>
  <c r="BV445" i="5"/>
  <c r="BU445" i="5"/>
  <c r="CT444" i="5"/>
  <c r="CS444" i="5"/>
  <c r="CR444" i="5"/>
  <c r="CQ444" i="5"/>
  <c r="CO444" i="5"/>
  <c r="CN444" i="5"/>
  <c r="CM444" i="5"/>
  <c r="CJ444" i="5"/>
  <c r="CI444" i="5"/>
  <c r="CH444" i="5"/>
  <c r="CG444" i="5"/>
  <c r="CE444" i="5"/>
  <c r="CD444" i="5"/>
  <c r="CC444" i="5"/>
  <c r="CB444" i="5"/>
  <c r="CA444" i="5"/>
  <c r="BZ444" i="5"/>
  <c r="BY444" i="5"/>
  <c r="BW444" i="5"/>
  <c r="BV444" i="5"/>
  <c r="BU444" i="5"/>
  <c r="CT443" i="5"/>
  <c r="CS443" i="5"/>
  <c r="CR443" i="5"/>
  <c r="CQ443" i="5"/>
  <c r="CO443" i="5"/>
  <c r="CN443" i="5"/>
  <c r="CM443" i="5"/>
  <c r="CJ443" i="5"/>
  <c r="CI443" i="5"/>
  <c r="CH443" i="5"/>
  <c r="CG443" i="5"/>
  <c r="CE443" i="5"/>
  <c r="CD443" i="5"/>
  <c r="CC443" i="5"/>
  <c r="CB443" i="5"/>
  <c r="CA443" i="5"/>
  <c r="BZ443" i="5"/>
  <c r="BY443" i="5"/>
  <c r="BW443" i="5"/>
  <c r="BV443" i="5"/>
  <c r="BU443" i="5"/>
  <c r="CT442" i="5"/>
  <c r="CS442" i="5"/>
  <c r="CR442" i="5"/>
  <c r="CQ442" i="5"/>
  <c r="CO442" i="5"/>
  <c r="CN442" i="5"/>
  <c r="CM442" i="5"/>
  <c r="CJ442" i="5"/>
  <c r="CI442" i="5"/>
  <c r="CH442" i="5"/>
  <c r="CG442" i="5"/>
  <c r="CE442" i="5"/>
  <c r="CD442" i="5"/>
  <c r="CC442" i="5"/>
  <c r="CB442" i="5"/>
  <c r="CA442" i="5"/>
  <c r="BZ442" i="5"/>
  <c r="BY442" i="5"/>
  <c r="BW442" i="5"/>
  <c r="BV442" i="5"/>
  <c r="BU442" i="5"/>
  <c r="CT441" i="5"/>
  <c r="CS441" i="5"/>
  <c r="CR441" i="5"/>
  <c r="CQ441" i="5"/>
  <c r="CO441" i="5"/>
  <c r="CN441" i="5"/>
  <c r="CM441" i="5"/>
  <c r="CJ441" i="5"/>
  <c r="CI441" i="5"/>
  <c r="CH441" i="5"/>
  <c r="CG441" i="5"/>
  <c r="CE441" i="5"/>
  <c r="CD441" i="5"/>
  <c r="CC441" i="5"/>
  <c r="CB441" i="5"/>
  <c r="CA441" i="5"/>
  <c r="BZ441" i="5"/>
  <c r="BY441" i="5"/>
  <c r="BW441" i="5"/>
  <c r="BV441" i="5"/>
  <c r="BU441" i="5"/>
  <c r="CT440" i="5"/>
  <c r="CS440" i="5"/>
  <c r="CR440" i="5"/>
  <c r="CQ440" i="5"/>
  <c r="CO440" i="5"/>
  <c r="CN440" i="5"/>
  <c r="CM440" i="5"/>
  <c r="CJ440" i="5"/>
  <c r="CI440" i="5"/>
  <c r="CH440" i="5"/>
  <c r="CG440" i="5"/>
  <c r="CE440" i="5"/>
  <c r="CD440" i="5"/>
  <c r="CC440" i="5"/>
  <c r="CB440" i="5"/>
  <c r="CA440" i="5"/>
  <c r="BZ440" i="5"/>
  <c r="BY440" i="5"/>
  <c r="BW440" i="5"/>
  <c r="BV440" i="5"/>
  <c r="BU440" i="5"/>
  <c r="CT439" i="5"/>
  <c r="CS439" i="5"/>
  <c r="CR439" i="5"/>
  <c r="CQ439" i="5"/>
  <c r="CO439" i="5"/>
  <c r="CN439" i="5"/>
  <c r="CM439" i="5"/>
  <c r="CJ439" i="5"/>
  <c r="CI439" i="5"/>
  <c r="CH439" i="5"/>
  <c r="CG439" i="5"/>
  <c r="CE439" i="5"/>
  <c r="CD439" i="5"/>
  <c r="CC439" i="5"/>
  <c r="CB439" i="5"/>
  <c r="CA439" i="5"/>
  <c r="BZ439" i="5"/>
  <c r="BY439" i="5"/>
  <c r="BW439" i="5"/>
  <c r="BV439" i="5"/>
  <c r="BU439" i="5"/>
  <c r="CT438" i="5"/>
  <c r="CS438" i="5"/>
  <c r="CR438" i="5"/>
  <c r="CQ438" i="5"/>
  <c r="CO438" i="5"/>
  <c r="CN438" i="5"/>
  <c r="CM438" i="5"/>
  <c r="CJ438" i="5"/>
  <c r="CI438" i="5"/>
  <c r="CH438" i="5"/>
  <c r="CG438" i="5"/>
  <c r="CE438" i="5"/>
  <c r="CD438" i="5"/>
  <c r="CC438" i="5"/>
  <c r="CB438" i="5"/>
  <c r="CA438" i="5"/>
  <c r="BZ438" i="5"/>
  <c r="BY438" i="5"/>
  <c r="BW438" i="5"/>
  <c r="BV438" i="5"/>
  <c r="BU438" i="5"/>
  <c r="CT437" i="5"/>
  <c r="CS437" i="5"/>
  <c r="CR437" i="5"/>
  <c r="CQ437" i="5"/>
  <c r="CO437" i="5"/>
  <c r="CN437" i="5"/>
  <c r="CM437" i="5"/>
  <c r="CJ437" i="5"/>
  <c r="CI437" i="5"/>
  <c r="CH437" i="5"/>
  <c r="CG437" i="5"/>
  <c r="CE437" i="5"/>
  <c r="CD437" i="5"/>
  <c r="CC437" i="5"/>
  <c r="CB437" i="5"/>
  <c r="CA437" i="5"/>
  <c r="BZ437" i="5"/>
  <c r="BY437" i="5"/>
  <c r="BW437" i="5"/>
  <c r="BV437" i="5"/>
  <c r="BU437" i="5"/>
  <c r="CT436" i="5"/>
  <c r="CS436" i="5"/>
  <c r="CR436" i="5"/>
  <c r="CQ436" i="5"/>
  <c r="CO436" i="5"/>
  <c r="CN436" i="5"/>
  <c r="CM436" i="5"/>
  <c r="CJ436" i="5"/>
  <c r="CI436" i="5"/>
  <c r="CH436" i="5"/>
  <c r="CG436" i="5"/>
  <c r="CE436" i="5"/>
  <c r="CD436" i="5"/>
  <c r="CC436" i="5"/>
  <c r="CB436" i="5"/>
  <c r="CA436" i="5"/>
  <c r="BZ436" i="5"/>
  <c r="BY436" i="5"/>
  <c r="BW436" i="5"/>
  <c r="BV436" i="5"/>
  <c r="BU436" i="5"/>
  <c r="CT435" i="5"/>
  <c r="CS435" i="5"/>
  <c r="CR435" i="5"/>
  <c r="CQ435" i="5"/>
  <c r="CO435" i="5"/>
  <c r="CN435" i="5"/>
  <c r="CM435" i="5"/>
  <c r="CJ435" i="5"/>
  <c r="CI435" i="5"/>
  <c r="CH435" i="5"/>
  <c r="CG435" i="5"/>
  <c r="CE435" i="5"/>
  <c r="CD435" i="5"/>
  <c r="CC435" i="5"/>
  <c r="CB435" i="5"/>
  <c r="CA435" i="5"/>
  <c r="BZ435" i="5"/>
  <c r="BY435" i="5"/>
  <c r="BW435" i="5"/>
  <c r="BV435" i="5"/>
  <c r="BU435" i="5"/>
  <c r="CT434" i="5"/>
  <c r="CS434" i="5"/>
  <c r="CR434" i="5"/>
  <c r="CQ434" i="5"/>
  <c r="CO434" i="5"/>
  <c r="CN434" i="5"/>
  <c r="CM434" i="5"/>
  <c r="CJ434" i="5"/>
  <c r="CI434" i="5"/>
  <c r="CH434" i="5"/>
  <c r="CG434" i="5"/>
  <c r="CE434" i="5"/>
  <c r="CD434" i="5"/>
  <c r="CC434" i="5"/>
  <c r="CB434" i="5"/>
  <c r="CA434" i="5"/>
  <c r="BZ434" i="5"/>
  <c r="BY434" i="5"/>
  <c r="BW434" i="5"/>
  <c r="BV434" i="5"/>
  <c r="BU434" i="5"/>
  <c r="CT433" i="5"/>
  <c r="CS433" i="5"/>
  <c r="CR433" i="5"/>
  <c r="CQ433" i="5"/>
  <c r="CO433" i="5"/>
  <c r="CN433" i="5"/>
  <c r="CM433" i="5"/>
  <c r="CJ433" i="5"/>
  <c r="CI433" i="5"/>
  <c r="CH433" i="5"/>
  <c r="CG433" i="5"/>
  <c r="CE433" i="5"/>
  <c r="CD433" i="5"/>
  <c r="CC433" i="5"/>
  <c r="CB433" i="5"/>
  <c r="CA433" i="5"/>
  <c r="BZ433" i="5"/>
  <c r="BY433" i="5"/>
  <c r="BW433" i="5"/>
  <c r="BV433" i="5"/>
  <c r="BU433" i="5"/>
  <c r="CT432" i="5"/>
  <c r="CS432" i="5"/>
  <c r="CR432" i="5"/>
  <c r="CQ432" i="5"/>
  <c r="CO432" i="5"/>
  <c r="CN432" i="5"/>
  <c r="CM432" i="5"/>
  <c r="CJ432" i="5"/>
  <c r="CI432" i="5"/>
  <c r="CH432" i="5"/>
  <c r="CG432" i="5"/>
  <c r="CE432" i="5"/>
  <c r="CD432" i="5"/>
  <c r="CC432" i="5"/>
  <c r="CB432" i="5"/>
  <c r="CA432" i="5"/>
  <c r="BZ432" i="5"/>
  <c r="BY432" i="5"/>
  <c r="BW432" i="5"/>
  <c r="BV432" i="5"/>
  <c r="BU432" i="5"/>
  <c r="CT431" i="5"/>
  <c r="CS431" i="5"/>
  <c r="CR431" i="5"/>
  <c r="CQ431" i="5"/>
  <c r="CO431" i="5"/>
  <c r="CN431" i="5"/>
  <c r="CM431" i="5"/>
  <c r="CJ431" i="5"/>
  <c r="CI431" i="5"/>
  <c r="CH431" i="5"/>
  <c r="CG431" i="5"/>
  <c r="CE431" i="5"/>
  <c r="CD431" i="5"/>
  <c r="CC431" i="5"/>
  <c r="CB431" i="5"/>
  <c r="CA431" i="5"/>
  <c r="BZ431" i="5"/>
  <c r="BY431" i="5"/>
  <c r="BW431" i="5"/>
  <c r="BV431" i="5"/>
  <c r="BU431" i="5"/>
  <c r="CT430" i="5"/>
  <c r="CS430" i="5"/>
  <c r="CR430" i="5"/>
  <c r="CQ430" i="5"/>
  <c r="CO430" i="5"/>
  <c r="CN430" i="5"/>
  <c r="CM430" i="5"/>
  <c r="CJ430" i="5"/>
  <c r="CI430" i="5"/>
  <c r="CH430" i="5"/>
  <c r="CG430" i="5"/>
  <c r="CE430" i="5"/>
  <c r="CD430" i="5"/>
  <c r="CC430" i="5"/>
  <c r="CB430" i="5"/>
  <c r="CA430" i="5"/>
  <c r="BZ430" i="5"/>
  <c r="BY430" i="5"/>
  <c r="BW430" i="5"/>
  <c r="BV430" i="5"/>
  <c r="BU430" i="5"/>
  <c r="CT429" i="5"/>
  <c r="CS429" i="5"/>
  <c r="CR429" i="5"/>
  <c r="CQ429" i="5"/>
  <c r="CO429" i="5"/>
  <c r="CN429" i="5"/>
  <c r="CM429" i="5"/>
  <c r="CJ429" i="5"/>
  <c r="CI429" i="5"/>
  <c r="CH429" i="5"/>
  <c r="CG429" i="5"/>
  <c r="CE429" i="5"/>
  <c r="CD429" i="5"/>
  <c r="CC429" i="5"/>
  <c r="CB429" i="5"/>
  <c r="CA429" i="5"/>
  <c r="BZ429" i="5"/>
  <c r="BY429" i="5"/>
  <c r="BW429" i="5"/>
  <c r="BV429" i="5"/>
  <c r="BU429" i="5"/>
  <c r="CT428" i="5"/>
  <c r="CS428" i="5"/>
  <c r="CR428" i="5"/>
  <c r="CQ428" i="5"/>
  <c r="CO428" i="5"/>
  <c r="CN428" i="5"/>
  <c r="CM428" i="5"/>
  <c r="CJ428" i="5"/>
  <c r="CI428" i="5"/>
  <c r="CH428" i="5"/>
  <c r="CG428" i="5"/>
  <c r="CE428" i="5"/>
  <c r="CD428" i="5"/>
  <c r="CC428" i="5"/>
  <c r="CB428" i="5"/>
  <c r="CA428" i="5"/>
  <c r="BZ428" i="5"/>
  <c r="BY428" i="5"/>
  <c r="BW428" i="5"/>
  <c r="BV428" i="5"/>
  <c r="BU428" i="5"/>
  <c r="CT427" i="5"/>
  <c r="CS427" i="5"/>
  <c r="CR427" i="5"/>
  <c r="CQ427" i="5"/>
  <c r="CO427" i="5"/>
  <c r="CN427" i="5"/>
  <c r="CM427" i="5"/>
  <c r="CJ427" i="5"/>
  <c r="CI427" i="5"/>
  <c r="CH427" i="5"/>
  <c r="CG427" i="5"/>
  <c r="CE427" i="5"/>
  <c r="CD427" i="5"/>
  <c r="CC427" i="5"/>
  <c r="CB427" i="5"/>
  <c r="CA427" i="5"/>
  <c r="BZ427" i="5"/>
  <c r="BY427" i="5"/>
  <c r="BW427" i="5"/>
  <c r="BV427" i="5"/>
  <c r="BU427" i="5"/>
  <c r="CT426" i="5"/>
  <c r="CS426" i="5"/>
  <c r="CR426" i="5"/>
  <c r="CQ426" i="5"/>
  <c r="CO426" i="5"/>
  <c r="CN426" i="5"/>
  <c r="CM426" i="5"/>
  <c r="CJ426" i="5"/>
  <c r="CI426" i="5"/>
  <c r="CH426" i="5"/>
  <c r="CG426" i="5"/>
  <c r="CE426" i="5"/>
  <c r="CD426" i="5"/>
  <c r="CC426" i="5"/>
  <c r="CB426" i="5"/>
  <c r="CA426" i="5"/>
  <c r="BZ426" i="5"/>
  <c r="BY426" i="5"/>
  <c r="BW426" i="5"/>
  <c r="BV426" i="5"/>
  <c r="BU426" i="5"/>
  <c r="CT425" i="5"/>
  <c r="CS425" i="5"/>
  <c r="CR425" i="5"/>
  <c r="CQ425" i="5"/>
  <c r="CO425" i="5"/>
  <c r="CN425" i="5"/>
  <c r="CM425" i="5"/>
  <c r="CJ425" i="5"/>
  <c r="CI425" i="5"/>
  <c r="CH425" i="5"/>
  <c r="CG425" i="5"/>
  <c r="CE425" i="5"/>
  <c r="CD425" i="5"/>
  <c r="CC425" i="5"/>
  <c r="CB425" i="5"/>
  <c r="CA425" i="5"/>
  <c r="BZ425" i="5"/>
  <c r="BY425" i="5"/>
  <c r="BW425" i="5"/>
  <c r="BV425" i="5"/>
  <c r="BU425" i="5"/>
  <c r="CT424" i="5"/>
  <c r="CS424" i="5"/>
  <c r="CR424" i="5"/>
  <c r="CQ424" i="5"/>
  <c r="CO424" i="5"/>
  <c r="CN424" i="5"/>
  <c r="CM424" i="5"/>
  <c r="CJ424" i="5"/>
  <c r="CI424" i="5"/>
  <c r="CH424" i="5"/>
  <c r="CG424" i="5"/>
  <c r="CE424" i="5"/>
  <c r="CD424" i="5"/>
  <c r="CC424" i="5"/>
  <c r="CB424" i="5"/>
  <c r="CA424" i="5"/>
  <c r="BZ424" i="5"/>
  <c r="BY424" i="5"/>
  <c r="BW424" i="5"/>
  <c r="BV424" i="5"/>
  <c r="BU424" i="5"/>
  <c r="CT423" i="5"/>
  <c r="CS423" i="5"/>
  <c r="CR423" i="5"/>
  <c r="CQ423" i="5"/>
  <c r="CO423" i="5"/>
  <c r="CN423" i="5"/>
  <c r="CM423" i="5"/>
  <c r="CJ423" i="5"/>
  <c r="CI423" i="5"/>
  <c r="CH423" i="5"/>
  <c r="CG423" i="5"/>
  <c r="CE423" i="5"/>
  <c r="CD423" i="5"/>
  <c r="CC423" i="5"/>
  <c r="CB423" i="5"/>
  <c r="CA423" i="5"/>
  <c r="BZ423" i="5"/>
  <c r="BY423" i="5"/>
  <c r="BW423" i="5"/>
  <c r="BV423" i="5"/>
  <c r="BU423" i="5"/>
  <c r="CT422" i="5"/>
  <c r="CS422" i="5"/>
  <c r="CR422" i="5"/>
  <c r="CQ422" i="5"/>
  <c r="CO422" i="5"/>
  <c r="CN422" i="5"/>
  <c r="CM422" i="5"/>
  <c r="CJ422" i="5"/>
  <c r="CI422" i="5"/>
  <c r="CH422" i="5"/>
  <c r="CG422" i="5"/>
  <c r="CE422" i="5"/>
  <c r="CD422" i="5"/>
  <c r="CC422" i="5"/>
  <c r="CB422" i="5"/>
  <c r="CA422" i="5"/>
  <c r="BZ422" i="5"/>
  <c r="BY422" i="5"/>
  <c r="BW422" i="5"/>
  <c r="BV422" i="5"/>
  <c r="BU422" i="5"/>
  <c r="CT421" i="5"/>
  <c r="CS421" i="5"/>
  <c r="CR421" i="5"/>
  <c r="CQ421" i="5"/>
  <c r="CO421" i="5"/>
  <c r="CN421" i="5"/>
  <c r="CM421" i="5"/>
  <c r="CJ421" i="5"/>
  <c r="CI421" i="5"/>
  <c r="CH421" i="5"/>
  <c r="CG421" i="5"/>
  <c r="CE421" i="5"/>
  <c r="CD421" i="5"/>
  <c r="CC421" i="5"/>
  <c r="CB421" i="5"/>
  <c r="CA421" i="5"/>
  <c r="BZ421" i="5"/>
  <c r="BY421" i="5"/>
  <c r="BW421" i="5"/>
  <c r="BV421" i="5"/>
  <c r="BU421" i="5"/>
  <c r="CT420" i="5"/>
  <c r="CS420" i="5"/>
  <c r="CR420" i="5"/>
  <c r="CQ420" i="5"/>
  <c r="CO420" i="5"/>
  <c r="CN420" i="5"/>
  <c r="CM420" i="5"/>
  <c r="CJ420" i="5"/>
  <c r="CI420" i="5"/>
  <c r="CH420" i="5"/>
  <c r="CG420" i="5"/>
  <c r="CE420" i="5"/>
  <c r="CD420" i="5"/>
  <c r="CC420" i="5"/>
  <c r="CB420" i="5"/>
  <c r="CA420" i="5"/>
  <c r="BZ420" i="5"/>
  <c r="BY420" i="5"/>
  <c r="BW420" i="5"/>
  <c r="BV420" i="5"/>
  <c r="BU420" i="5"/>
  <c r="CT419" i="5"/>
  <c r="CS419" i="5"/>
  <c r="CR419" i="5"/>
  <c r="CQ419" i="5"/>
  <c r="CO419" i="5"/>
  <c r="CN419" i="5"/>
  <c r="CM419" i="5"/>
  <c r="CJ419" i="5"/>
  <c r="CI419" i="5"/>
  <c r="CH419" i="5"/>
  <c r="CG419" i="5"/>
  <c r="CE419" i="5"/>
  <c r="CD419" i="5"/>
  <c r="CC419" i="5"/>
  <c r="CB419" i="5"/>
  <c r="CA419" i="5"/>
  <c r="BZ419" i="5"/>
  <c r="BY419" i="5"/>
  <c r="BW419" i="5"/>
  <c r="BV419" i="5"/>
  <c r="BU419" i="5"/>
  <c r="CT418" i="5"/>
  <c r="CS418" i="5"/>
  <c r="CR418" i="5"/>
  <c r="CQ418" i="5"/>
  <c r="CO418" i="5"/>
  <c r="CN418" i="5"/>
  <c r="CM418" i="5"/>
  <c r="CJ418" i="5"/>
  <c r="CI418" i="5"/>
  <c r="CH418" i="5"/>
  <c r="CG418" i="5"/>
  <c r="CE418" i="5"/>
  <c r="CD418" i="5"/>
  <c r="CC418" i="5"/>
  <c r="CB418" i="5"/>
  <c r="CA418" i="5"/>
  <c r="BZ418" i="5"/>
  <c r="BY418" i="5"/>
  <c r="BW418" i="5"/>
  <c r="BV418" i="5"/>
  <c r="BU418" i="5"/>
  <c r="CT417" i="5"/>
  <c r="CS417" i="5"/>
  <c r="CR417" i="5"/>
  <c r="CQ417" i="5"/>
  <c r="CO417" i="5"/>
  <c r="CN417" i="5"/>
  <c r="CM417" i="5"/>
  <c r="CJ417" i="5"/>
  <c r="CI417" i="5"/>
  <c r="CH417" i="5"/>
  <c r="CG417" i="5"/>
  <c r="CE417" i="5"/>
  <c r="CD417" i="5"/>
  <c r="CC417" i="5"/>
  <c r="CB417" i="5"/>
  <c r="CA417" i="5"/>
  <c r="BZ417" i="5"/>
  <c r="BY417" i="5"/>
  <c r="BW417" i="5"/>
  <c r="BV417" i="5"/>
  <c r="BU417" i="5"/>
  <c r="CT416" i="5"/>
  <c r="CS416" i="5"/>
  <c r="CR416" i="5"/>
  <c r="CQ416" i="5"/>
  <c r="CO416" i="5"/>
  <c r="CN416" i="5"/>
  <c r="CM416" i="5"/>
  <c r="CJ416" i="5"/>
  <c r="CI416" i="5"/>
  <c r="CH416" i="5"/>
  <c r="CG416" i="5"/>
  <c r="CE416" i="5"/>
  <c r="CD416" i="5"/>
  <c r="CC416" i="5"/>
  <c r="CB416" i="5"/>
  <c r="CA416" i="5"/>
  <c r="BZ416" i="5"/>
  <c r="BY416" i="5"/>
  <c r="BW416" i="5"/>
  <c r="BV416" i="5"/>
  <c r="BU416" i="5"/>
  <c r="CT415" i="5"/>
  <c r="CS415" i="5"/>
  <c r="CR415" i="5"/>
  <c r="CQ415" i="5"/>
  <c r="CO415" i="5"/>
  <c r="CN415" i="5"/>
  <c r="CM415" i="5"/>
  <c r="CJ415" i="5"/>
  <c r="CI415" i="5"/>
  <c r="CH415" i="5"/>
  <c r="CG415" i="5"/>
  <c r="CE415" i="5"/>
  <c r="CD415" i="5"/>
  <c r="CC415" i="5"/>
  <c r="CB415" i="5"/>
  <c r="CA415" i="5"/>
  <c r="BZ415" i="5"/>
  <c r="BY415" i="5"/>
  <c r="BW415" i="5"/>
  <c r="BV415" i="5"/>
  <c r="BU415" i="5"/>
  <c r="CT414" i="5"/>
  <c r="CS414" i="5"/>
  <c r="CR414" i="5"/>
  <c r="CQ414" i="5"/>
  <c r="CO414" i="5"/>
  <c r="CN414" i="5"/>
  <c r="CM414" i="5"/>
  <c r="CJ414" i="5"/>
  <c r="CI414" i="5"/>
  <c r="CH414" i="5"/>
  <c r="CG414" i="5"/>
  <c r="CE414" i="5"/>
  <c r="CD414" i="5"/>
  <c r="CC414" i="5"/>
  <c r="CB414" i="5"/>
  <c r="CA414" i="5"/>
  <c r="BZ414" i="5"/>
  <c r="BY414" i="5"/>
  <c r="BW414" i="5"/>
  <c r="BV414" i="5"/>
  <c r="BU414" i="5"/>
  <c r="CT413" i="5"/>
  <c r="CS413" i="5"/>
  <c r="CR413" i="5"/>
  <c r="CQ413" i="5"/>
  <c r="CO413" i="5"/>
  <c r="CN413" i="5"/>
  <c r="CM413" i="5"/>
  <c r="CJ413" i="5"/>
  <c r="CI413" i="5"/>
  <c r="CH413" i="5"/>
  <c r="CG413" i="5"/>
  <c r="CE413" i="5"/>
  <c r="CD413" i="5"/>
  <c r="CC413" i="5"/>
  <c r="CB413" i="5"/>
  <c r="CA413" i="5"/>
  <c r="BZ413" i="5"/>
  <c r="BY413" i="5"/>
  <c r="BW413" i="5"/>
  <c r="BV413" i="5"/>
  <c r="BU413" i="5"/>
  <c r="CT412" i="5"/>
  <c r="CS412" i="5"/>
  <c r="CR412" i="5"/>
  <c r="CQ412" i="5"/>
  <c r="CO412" i="5"/>
  <c r="CN412" i="5"/>
  <c r="CM412" i="5"/>
  <c r="CJ412" i="5"/>
  <c r="CI412" i="5"/>
  <c r="CH412" i="5"/>
  <c r="CG412" i="5"/>
  <c r="CE412" i="5"/>
  <c r="CD412" i="5"/>
  <c r="CC412" i="5"/>
  <c r="CB412" i="5"/>
  <c r="CA412" i="5"/>
  <c r="BZ412" i="5"/>
  <c r="BY412" i="5"/>
  <c r="BW412" i="5"/>
  <c r="BV412" i="5"/>
  <c r="BU412" i="5"/>
  <c r="CT411" i="5"/>
  <c r="CS411" i="5"/>
  <c r="CR411" i="5"/>
  <c r="CQ411" i="5"/>
  <c r="CO411" i="5"/>
  <c r="CN411" i="5"/>
  <c r="CM411" i="5"/>
  <c r="CJ411" i="5"/>
  <c r="CI411" i="5"/>
  <c r="CH411" i="5"/>
  <c r="CG411" i="5"/>
  <c r="CE411" i="5"/>
  <c r="CD411" i="5"/>
  <c r="CC411" i="5"/>
  <c r="CB411" i="5"/>
  <c r="CA411" i="5"/>
  <c r="BZ411" i="5"/>
  <c r="BY411" i="5"/>
  <c r="BW411" i="5"/>
  <c r="BV411" i="5"/>
  <c r="BU411" i="5"/>
  <c r="CT410" i="5"/>
  <c r="CS410" i="5"/>
  <c r="CR410" i="5"/>
  <c r="CQ410" i="5"/>
  <c r="CO410" i="5"/>
  <c r="CN410" i="5"/>
  <c r="CM410" i="5"/>
  <c r="CJ410" i="5"/>
  <c r="CI410" i="5"/>
  <c r="CH410" i="5"/>
  <c r="CG410" i="5"/>
  <c r="CE410" i="5"/>
  <c r="CD410" i="5"/>
  <c r="CC410" i="5"/>
  <c r="CB410" i="5"/>
  <c r="CA410" i="5"/>
  <c r="BZ410" i="5"/>
  <c r="BY410" i="5"/>
  <c r="BW410" i="5"/>
  <c r="BV410" i="5"/>
  <c r="BU410" i="5"/>
  <c r="CT409" i="5"/>
  <c r="CS409" i="5"/>
  <c r="CR409" i="5"/>
  <c r="CQ409" i="5"/>
  <c r="CO409" i="5"/>
  <c r="CN409" i="5"/>
  <c r="CM409" i="5"/>
  <c r="CJ409" i="5"/>
  <c r="CI409" i="5"/>
  <c r="CH409" i="5"/>
  <c r="CG409" i="5"/>
  <c r="CE409" i="5"/>
  <c r="CD409" i="5"/>
  <c r="CC409" i="5"/>
  <c r="CB409" i="5"/>
  <c r="CA409" i="5"/>
  <c r="BZ409" i="5"/>
  <c r="BY409" i="5"/>
  <c r="BW409" i="5"/>
  <c r="BV409" i="5"/>
  <c r="BU409" i="5"/>
  <c r="CT408" i="5"/>
  <c r="CS408" i="5"/>
  <c r="CR408" i="5"/>
  <c r="CQ408" i="5"/>
  <c r="CO408" i="5"/>
  <c r="CN408" i="5"/>
  <c r="CM408" i="5"/>
  <c r="CJ408" i="5"/>
  <c r="CI408" i="5"/>
  <c r="CH408" i="5"/>
  <c r="CG408" i="5"/>
  <c r="CE408" i="5"/>
  <c r="CD408" i="5"/>
  <c r="CC408" i="5"/>
  <c r="CB408" i="5"/>
  <c r="CA408" i="5"/>
  <c r="BZ408" i="5"/>
  <c r="BY408" i="5"/>
  <c r="BW408" i="5"/>
  <c r="BV408" i="5"/>
  <c r="BU408" i="5"/>
  <c r="CT407" i="5"/>
  <c r="CS407" i="5"/>
  <c r="CR407" i="5"/>
  <c r="CQ407" i="5"/>
  <c r="CO407" i="5"/>
  <c r="CN407" i="5"/>
  <c r="CM407" i="5"/>
  <c r="CJ407" i="5"/>
  <c r="CI407" i="5"/>
  <c r="CH407" i="5"/>
  <c r="CG407" i="5"/>
  <c r="CE407" i="5"/>
  <c r="CD407" i="5"/>
  <c r="CC407" i="5"/>
  <c r="CB407" i="5"/>
  <c r="CA407" i="5"/>
  <c r="BZ407" i="5"/>
  <c r="BY407" i="5"/>
  <c r="BW407" i="5"/>
  <c r="BV407" i="5"/>
  <c r="BU407" i="5"/>
  <c r="CT406" i="5"/>
  <c r="CS406" i="5"/>
  <c r="CR406" i="5"/>
  <c r="CQ406" i="5"/>
  <c r="CO406" i="5"/>
  <c r="CN406" i="5"/>
  <c r="CM406" i="5"/>
  <c r="CJ406" i="5"/>
  <c r="CI406" i="5"/>
  <c r="CH406" i="5"/>
  <c r="CG406" i="5"/>
  <c r="CE406" i="5"/>
  <c r="CD406" i="5"/>
  <c r="CC406" i="5"/>
  <c r="CB406" i="5"/>
  <c r="CA406" i="5"/>
  <c r="BZ406" i="5"/>
  <c r="BY406" i="5"/>
  <c r="BW406" i="5"/>
  <c r="BV406" i="5"/>
  <c r="BU406" i="5"/>
  <c r="CT405" i="5"/>
  <c r="CS405" i="5"/>
  <c r="CR405" i="5"/>
  <c r="CQ405" i="5"/>
  <c r="CO405" i="5"/>
  <c r="CN405" i="5"/>
  <c r="CM405" i="5"/>
  <c r="CJ405" i="5"/>
  <c r="CI405" i="5"/>
  <c r="CH405" i="5"/>
  <c r="CG405" i="5"/>
  <c r="CE405" i="5"/>
  <c r="CD405" i="5"/>
  <c r="CC405" i="5"/>
  <c r="CB405" i="5"/>
  <c r="CA405" i="5"/>
  <c r="BZ405" i="5"/>
  <c r="BY405" i="5"/>
  <c r="BW405" i="5"/>
  <c r="BV405" i="5"/>
  <c r="BU405" i="5"/>
  <c r="CT404" i="5"/>
  <c r="CS404" i="5"/>
  <c r="CR404" i="5"/>
  <c r="CQ404" i="5"/>
  <c r="CO404" i="5"/>
  <c r="CN404" i="5"/>
  <c r="CM404" i="5"/>
  <c r="CJ404" i="5"/>
  <c r="CI404" i="5"/>
  <c r="CH404" i="5"/>
  <c r="CG404" i="5"/>
  <c r="CE404" i="5"/>
  <c r="CD404" i="5"/>
  <c r="CC404" i="5"/>
  <c r="CB404" i="5"/>
  <c r="CA404" i="5"/>
  <c r="BZ404" i="5"/>
  <c r="BY404" i="5"/>
  <c r="BW404" i="5"/>
  <c r="BV404" i="5"/>
  <c r="BU404" i="5"/>
  <c r="CT403" i="5"/>
  <c r="CS403" i="5"/>
  <c r="CR403" i="5"/>
  <c r="CQ403" i="5"/>
  <c r="CO403" i="5"/>
  <c r="CN403" i="5"/>
  <c r="CM403" i="5"/>
  <c r="CJ403" i="5"/>
  <c r="CI403" i="5"/>
  <c r="CH403" i="5"/>
  <c r="CG403" i="5"/>
  <c r="CE403" i="5"/>
  <c r="CD403" i="5"/>
  <c r="CC403" i="5"/>
  <c r="CB403" i="5"/>
  <c r="CA403" i="5"/>
  <c r="BZ403" i="5"/>
  <c r="BY403" i="5"/>
  <c r="BW403" i="5"/>
  <c r="BV403" i="5"/>
  <c r="BU403" i="5"/>
  <c r="CT402" i="5"/>
  <c r="CS402" i="5"/>
  <c r="CR402" i="5"/>
  <c r="CQ402" i="5"/>
  <c r="CO402" i="5"/>
  <c r="CN402" i="5"/>
  <c r="CM402" i="5"/>
  <c r="CJ402" i="5"/>
  <c r="CI402" i="5"/>
  <c r="CH402" i="5"/>
  <c r="CG402" i="5"/>
  <c r="CE402" i="5"/>
  <c r="CD402" i="5"/>
  <c r="CC402" i="5"/>
  <c r="CB402" i="5"/>
  <c r="CA402" i="5"/>
  <c r="BZ402" i="5"/>
  <c r="BY402" i="5"/>
  <c r="BW402" i="5"/>
  <c r="BV402" i="5"/>
  <c r="BU402" i="5"/>
  <c r="CT401" i="5"/>
  <c r="CS401" i="5"/>
  <c r="CR401" i="5"/>
  <c r="CQ401" i="5"/>
  <c r="CO401" i="5"/>
  <c r="CN401" i="5"/>
  <c r="CM401" i="5"/>
  <c r="CJ401" i="5"/>
  <c r="CI401" i="5"/>
  <c r="CH401" i="5"/>
  <c r="CG401" i="5"/>
  <c r="CE401" i="5"/>
  <c r="CD401" i="5"/>
  <c r="CC401" i="5"/>
  <c r="CB401" i="5"/>
  <c r="CA401" i="5"/>
  <c r="BZ401" i="5"/>
  <c r="BY401" i="5"/>
  <c r="BW401" i="5"/>
  <c r="BV401" i="5"/>
  <c r="BU401" i="5"/>
  <c r="CT400" i="5"/>
  <c r="CS400" i="5"/>
  <c r="CR400" i="5"/>
  <c r="CQ400" i="5"/>
  <c r="CO400" i="5"/>
  <c r="CN400" i="5"/>
  <c r="CM400" i="5"/>
  <c r="CJ400" i="5"/>
  <c r="CI400" i="5"/>
  <c r="CH400" i="5"/>
  <c r="CG400" i="5"/>
  <c r="CE400" i="5"/>
  <c r="CD400" i="5"/>
  <c r="CC400" i="5"/>
  <c r="CB400" i="5"/>
  <c r="CA400" i="5"/>
  <c r="BZ400" i="5"/>
  <c r="BY400" i="5"/>
  <c r="BW400" i="5"/>
  <c r="BV400" i="5"/>
  <c r="BU400" i="5"/>
  <c r="CT399" i="5"/>
  <c r="CS399" i="5"/>
  <c r="CR399" i="5"/>
  <c r="CQ399" i="5"/>
  <c r="CO399" i="5"/>
  <c r="CN399" i="5"/>
  <c r="CM399" i="5"/>
  <c r="CJ399" i="5"/>
  <c r="CI399" i="5"/>
  <c r="CH399" i="5"/>
  <c r="CG399" i="5"/>
  <c r="CE399" i="5"/>
  <c r="CD399" i="5"/>
  <c r="CC399" i="5"/>
  <c r="CB399" i="5"/>
  <c r="CA399" i="5"/>
  <c r="BZ399" i="5"/>
  <c r="BY399" i="5"/>
  <c r="BW399" i="5"/>
  <c r="BV399" i="5"/>
  <c r="BU399" i="5"/>
  <c r="CT398" i="5"/>
  <c r="CS398" i="5"/>
  <c r="CR398" i="5"/>
  <c r="CQ398" i="5"/>
  <c r="CO398" i="5"/>
  <c r="CN398" i="5"/>
  <c r="CM398" i="5"/>
  <c r="CJ398" i="5"/>
  <c r="CI398" i="5"/>
  <c r="CH398" i="5"/>
  <c r="CG398" i="5"/>
  <c r="CE398" i="5"/>
  <c r="CD398" i="5"/>
  <c r="CC398" i="5"/>
  <c r="CB398" i="5"/>
  <c r="CA398" i="5"/>
  <c r="BZ398" i="5"/>
  <c r="BY398" i="5"/>
  <c r="BW398" i="5"/>
  <c r="BV398" i="5"/>
  <c r="BU398" i="5"/>
  <c r="CT397" i="5"/>
  <c r="CS397" i="5"/>
  <c r="CR397" i="5"/>
  <c r="CQ397" i="5"/>
  <c r="CO397" i="5"/>
  <c r="CN397" i="5"/>
  <c r="CM397" i="5"/>
  <c r="CJ397" i="5"/>
  <c r="CI397" i="5"/>
  <c r="CH397" i="5"/>
  <c r="CG397" i="5"/>
  <c r="CE397" i="5"/>
  <c r="CD397" i="5"/>
  <c r="CC397" i="5"/>
  <c r="CB397" i="5"/>
  <c r="CA397" i="5"/>
  <c r="BZ397" i="5"/>
  <c r="BY397" i="5"/>
  <c r="BW397" i="5"/>
  <c r="BV397" i="5"/>
  <c r="BU397" i="5"/>
  <c r="CT396" i="5"/>
  <c r="CS396" i="5"/>
  <c r="CR396" i="5"/>
  <c r="CQ396" i="5"/>
  <c r="CO396" i="5"/>
  <c r="CN396" i="5"/>
  <c r="CM396" i="5"/>
  <c r="CJ396" i="5"/>
  <c r="CI396" i="5"/>
  <c r="CH396" i="5"/>
  <c r="CG396" i="5"/>
  <c r="CE396" i="5"/>
  <c r="CD396" i="5"/>
  <c r="CC396" i="5"/>
  <c r="CB396" i="5"/>
  <c r="CA396" i="5"/>
  <c r="BZ396" i="5"/>
  <c r="BY396" i="5"/>
  <c r="BW396" i="5"/>
  <c r="BV396" i="5"/>
  <c r="BU396" i="5"/>
  <c r="CT395" i="5"/>
  <c r="CS395" i="5"/>
  <c r="CR395" i="5"/>
  <c r="CQ395" i="5"/>
  <c r="CO395" i="5"/>
  <c r="CN395" i="5"/>
  <c r="CM395" i="5"/>
  <c r="CJ395" i="5"/>
  <c r="CI395" i="5"/>
  <c r="CH395" i="5"/>
  <c r="CG395" i="5"/>
  <c r="CE395" i="5"/>
  <c r="CD395" i="5"/>
  <c r="CC395" i="5"/>
  <c r="CB395" i="5"/>
  <c r="CA395" i="5"/>
  <c r="BZ395" i="5"/>
  <c r="BY395" i="5"/>
  <c r="BW395" i="5"/>
  <c r="BV395" i="5"/>
  <c r="BU395" i="5"/>
  <c r="CT394" i="5"/>
  <c r="CS394" i="5"/>
  <c r="CR394" i="5"/>
  <c r="CQ394" i="5"/>
  <c r="CO394" i="5"/>
  <c r="CN394" i="5"/>
  <c r="CM394" i="5"/>
  <c r="CJ394" i="5"/>
  <c r="CI394" i="5"/>
  <c r="CH394" i="5"/>
  <c r="CG394" i="5"/>
  <c r="CE394" i="5"/>
  <c r="CD394" i="5"/>
  <c r="CC394" i="5"/>
  <c r="CB394" i="5"/>
  <c r="CA394" i="5"/>
  <c r="BZ394" i="5"/>
  <c r="BY394" i="5"/>
  <c r="BW394" i="5"/>
  <c r="BV394" i="5"/>
  <c r="BU394" i="5"/>
  <c r="CT393" i="5"/>
  <c r="CS393" i="5"/>
  <c r="CR393" i="5"/>
  <c r="CQ393" i="5"/>
  <c r="CO393" i="5"/>
  <c r="CN393" i="5"/>
  <c r="CM393" i="5"/>
  <c r="CJ393" i="5"/>
  <c r="CI393" i="5"/>
  <c r="CH393" i="5"/>
  <c r="CG393" i="5"/>
  <c r="CE393" i="5"/>
  <c r="CD393" i="5"/>
  <c r="CC393" i="5"/>
  <c r="CB393" i="5"/>
  <c r="CA393" i="5"/>
  <c r="BZ393" i="5"/>
  <c r="BY393" i="5"/>
  <c r="BW393" i="5"/>
  <c r="BV393" i="5"/>
  <c r="BU393" i="5"/>
  <c r="CT392" i="5"/>
  <c r="CS392" i="5"/>
  <c r="CR392" i="5"/>
  <c r="CQ392" i="5"/>
  <c r="CO392" i="5"/>
  <c r="CN392" i="5"/>
  <c r="CM392" i="5"/>
  <c r="CJ392" i="5"/>
  <c r="CI392" i="5"/>
  <c r="CH392" i="5"/>
  <c r="CG392" i="5"/>
  <c r="CE392" i="5"/>
  <c r="CD392" i="5"/>
  <c r="CC392" i="5"/>
  <c r="CB392" i="5"/>
  <c r="CA392" i="5"/>
  <c r="BZ392" i="5"/>
  <c r="BY392" i="5"/>
  <c r="BW392" i="5"/>
  <c r="BV392" i="5"/>
  <c r="BU392" i="5"/>
  <c r="CT391" i="5"/>
  <c r="CS391" i="5"/>
  <c r="CR391" i="5"/>
  <c r="CQ391" i="5"/>
  <c r="CO391" i="5"/>
  <c r="CN391" i="5"/>
  <c r="CM391" i="5"/>
  <c r="CJ391" i="5"/>
  <c r="CI391" i="5"/>
  <c r="CH391" i="5"/>
  <c r="CG391" i="5"/>
  <c r="CE391" i="5"/>
  <c r="CD391" i="5"/>
  <c r="CC391" i="5"/>
  <c r="CB391" i="5"/>
  <c r="CA391" i="5"/>
  <c r="BZ391" i="5"/>
  <c r="BY391" i="5"/>
  <c r="BW391" i="5"/>
  <c r="BV391" i="5"/>
  <c r="BU391" i="5"/>
  <c r="CT390" i="5"/>
  <c r="CS390" i="5"/>
  <c r="CR390" i="5"/>
  <c r="CQ390" i="5"/>
  <c r="CO390" i="5"/>
  <c r="CN390" i="5"/>
  <c r="CM390" i="5"/>
  <c r="CJ390" i="5"/>
  <c r="CI390" i="5"/>
  <c r="CH390" i="5"/>
  <c r="CG390" i="5"/>
  <c r="CE390" i="5"/>
  <c r="CD390" i="5"/>
  <c r="CC390" i="5"/>
  <c r="CB390" i="5"/>
  <c r="CA390" i="5"/>
  <c r="BZ390" i="5"/>
  <c r="BY390" i="5"/>
  <c r="BW390" i="5"/>
  <c r="BV390" i="5"/>
  <c r="BU390" i="5"/>
  <c r="CT389" i="5"/>
  <c r="CS389" i="5"/>
  <c r="CR389" i="5"/>
  <c r="CQ389" i="5"/>
  <c r="CO389" i="5"/>
  <c r="CN389" i="5"/>
  <c r="CM389" i="5"/>
  <c r="CJ389" i="5"/>
  <c r="CI389" i="5"/>
  <c r="CH389" i="5"/>
  <c r="CG389" i="5"/>
  <c r="CE389" i="5"/>
  <c r="CD389" i="5"/>
  <c r="CC389" i="5"/>
  <c r="CB389" i="5"/>
  <c r="CA389" i="5"/>
  <c r="BZ389" i="5"/>
  <c r="BY389" i="5"/>
  <c r="BW389" i="5"/>
  <c r="BV389" i="5"/>
  <c r="BU389" i="5"/>
  <c r="CT388" i="5"/>
  <c r="CS388" i="5"/>
  <c r="CR388" i="5"/>
  <c r="CQ388" i="5"/>
  <c r="CO388" i="5"/>
  <c r="CN388" i="5"/>
  <c r="CM388" i="5"/>
  <c r="CJ388" i="5"/>
  <c r="CI388" i="5"/>
  <c r="CH388" i="5"/>
  <c r="CG388" i="5"/>
  <c r="CE388" i="5"/>
  <c r="CD388" i="5"/>
  <c r="CC388" i="5"/>
  <c r="CB388" i="5"/>
  <c r="CA388" i="5"/>
  <c r="BZ388" i="5"/>
  <c r="BY388" i="5"/>
  <c r="BW388" i="5"/>
  <c r="BV388" i="5"/>
  <c r="BU388" i="5"/>
  <c r="CT387" i="5"/>
  <c r="CS387" i="5"/>
  <c r="CR387" i="5"/>
  <c r="CQ387" i="5"/>
  <c r="CO387" i="5"/>
  <c r="CN387" i="5"/>
  <c r="CM387" i="5"/>
  <c r="CJ387" i="5"/>
  <c r="CI387" i="5"/>
  <c r="CH387" i="5"/>
  <c r="CG387" i="5"/>
  <c r="CE387" i="5"/>
  <c r="CD387" i="5"/>
  <c r="CC387" i="5"/>
  <c r="CB387" i="5"/>
  <c r="CA387" i="5"/>
  <c r="BZ387" i="5"/>
  <c r="BY387" i="5"/>
  <c r="BW387" i="5"/>
  <c r="BV387" i="5"/>
  <c r="BU387" i="5"/>
  <c r="CT386" i="5"/>
  <c r="CS386" i="5"/>
  <c r="CR386" i="5"/>
  <c r="CQ386" i="5"/>
  <c r="CO386" i="5"/>
  <c r="CN386" i="5"/>
  <c r="CM386" i="5"/>
  <c r="CJ386" i="5"/>
  <c r="CI386" i="5"/>
  <c r="CH386" i="5"/>
  <c r="CG386" i="5"/>
  <c r="CE386" i="5"/>
  <c r="CD386" i="5"/>
  <c r="CC386" i="5"/>
  <c r="CB386" i="5"/>
  <c r="CA386" i="5"/>
  <c r="BZ386" i="5"/>
  <c r="BY386" i="5"/>
  <c r="BW386" i="5"/>
  <c r="BV386" i="5"/>
  <c r="BU386" i="5"/>
  <c r="CT385" i="5"/>
  <c r="CS385" i="5"/>
  <c r="CR385" i="5"/>
  <c r="CQ385" i="5"/>
  <c r="CO385" i="5"/>
  <c r="CN385" i="5"/>
  <c r="CM385" i="5"/>
  <c r="CJ385" i="5"/>
  <c r="CI385" i="5"/>
  <c r="CH385" i="5"/>
  <c r="CG385" i="5"/>
  <c r="CE385" i="5"/>
  <c r="CD385" i="5"/>
  <c r="CC385" i="5"/>
  <c r="CB385" i="5"/>
  <c r="CA385" i="5"/>
  <c r="BZ385" i="5"/>
  <c r="BY385" i="5"/>
  <c r="BW385" i="5"/>
  <c r="BV385" i="5"/>
  <c r="BU385" i="5"/>
  <c r="CT384" i="5"/>
  <c r="CS384" i="5"/>
  <c r="CR384" i="5"/>
  <c r="CQ384" i="5"/>
  <c r="CO384" i="5"/>
  <c r="CN384" i="5"/>
  <c r="CM384" i="5"/>
  <c r="CJ384" i="5"/>
  <c r="CI384" i="5"/>
  <c r="CH384" i="5"/>
  <c r="CG384" i="5"/>
  <c r="CE384" i="5"/>
  <c r="CD384" i="5"/>
  <c r="CC384" i="5"/>
  <c r="CB384" i="5"/>
  <c r="CA384" i="5"/>
  <c r="BZ384" i="5"/>
  <c r="BY384" i="5"/>
  <c r="BW384" i="5"/>
  <c r="BV384" i="5"/>
  <c r="BU384" i="5"/>
  <c r="CT383" i="5"/>
  <c r="CS383" i="5"/>
  <c r="CR383" i="5"/>
  <c r="CQ383" i="5"/>
  <c r="CO383" i="5"/>
  <c r="CN383" i="5"/>
  <c r="CM383" i="5"/>
  <c r="CJ383" i="5"/>
  <c r="CI383" i="5"/>
  <c r="CH383" i="5"/>
  <c r="CG383" i="5"/>
  <c r="CE383" i="5"/>
  <c r="CD383" i="5"/>
  <c r="CC383" i="5"/>
  <c r="CB383" i="5"/>
  <c r="CA383" i="5"/>
  <c r="BZ383" i="5"/>
  <c r="BY383" i="5"/>
  <c r="BW383" i="5"/>
  <c r="BV383" i="5"/>
  <c r="BU383" i="5"/>
  <c r="CT382" i="5"/>
  <c r="CS382" i="5"/>
  <c r="CR382" i="5"/>
  <c r="CQ382" i="5"/>
  <c r="CO382" i="5"/>
  <c r="CN382" i="5"/>
  <c r="CM382" i="5"/>
  <c r="CJ382" i="5"/>
  <c r="CI382" i="5"/>
  <c r="CH382" i="5"/>
  <c r="CG382" i="5"/>
  <c r="CE382" i="5"/>
  <c r="CD382" i="5"/>
  <c r="CC382" i="5"/>
  <c r="CB382" i="5"/>
  <c r="CA382" i="5"/>
  <c r="BZ382" i="5"/>
  <c r="BY382" i="5"/>
  <c r="BW382" i="5"/>
  <c r="BV382" i="5"/>
  <c r="BU382" i="5"/>
  <c r="CT381" i="5"/>
  <c r="CS381" i="5"/>
  <c r="CR381" i="5"/>
  <c r="CQ381" i="5"/>
  <c r="CO381" i="5"/>
  <c r="CN381" i="5"/>
  <c r="CM381" i="5"/>
  <c r="CJ381" i="5"/>
  <c r="CI381" i="5"/>
  <c r="CH381" i="5"/>
  <c r="CG381" i="5"/>
  <c r="CE381" i="5"/>
  <c r="CD381" i="5"/>
  <c r="CC381" i="5"/>
  <c r="CB381" i="5"/>
  <c r="CA381" i="5"/>
  <c r="BZ381" i="5"/>
  <c r="BY381" i="5"/>
  <c r="BW381" i="5"/>
  <c r="BV381" i="5"/>
  <c r="BU381" i="5"/>
  <c r="CT380" i="5"/>
  <c r="CS380" i="5"/>
  <c r="CR380" i="5"/>
  <c r="CQ380" i="5"/>
  <c r="CO380" i="5"/>
  <c r="CN380" i="5"/>
  <c r="CM380" i="5"/>
  <c r="CJ380" i="5"/>
  <c r="CI380" i="5"/>
  <c r="CH380" i="5"/>
  <c r="CG380" i="5"/>
  <c r="CE380" i="5"/>
  <c r="CD380" i="5"/>
  <c r="CC380" i="5"/>
  <c r="CB380" i="5"/>
  <c r="CA380" i="5"/>
  <c r="BZ380" i="5"/>
  <c r="BY380" i="5"/>
  <c r="BW380" i="5"/>
  <c r="BV380" i="5"/>
  <c r="BU380" i="5"/>
  <c r="CT379" i="5"/>
  <c r="CS379" i="5"/>
  <c r="CR379" i="5"/>
  <c r="CQ379" i="5"/>
  <c r="CO379" i="5"/>
  <c r="CN379" i="5"/>
  <c r="CM379" i="5"/>
  <c r="CJ379" i="5"/>
  <c r="CI379" i="5"/>
  <c r="CH379" i="5"/>
  <c r="CG379" i="5"/>
  <c r="CE379" i="5"/>
  <c r="CD379" i="5"/>
  <c r="CC379" i="5"/>
  <c r="CB379" i="5"/>
  <c r="CA379" i="5"/>
  <c r="BZ379" i="5"/>
  <c r="BY379" i="5"/>
  <c r="BW379" i="5"/>
  <c r="BV379" i="5"/>
  <c r="BU379" i="5"/>
  <c r="CT378" i="5"/>
  <c r="CS378" i="5"/>
  <c r="CR378" i="5"/>
  <c r="CQ378" i="5"/>
  <c r="CO378" i="5"/>
  <c r="CN378" i="5"/>
  <c r="CM378" i="5"/>
  <c r="CJ378" i="5"/>
  <c r="CI378" i="5"/>
  <c r="CH378" i="5"/>
  <c r="CG378" i="5"/>
  <c r="CE378" i="5"/>
  <c r="CD378" i="5"/>
  <c r="CC378" i="5"/>
  <c r="CB378" i="5"/>
  <c r="CA378" i="5"/>
  <c r="BZ378" i="5"/>
  <c r="BY378" i="5"/>
  <c r="BW378" i="5"/>
  <c r="BV378" i="5"/>
  <c r="BU378" i="5"/>
  <c r="CT377" i="5"/>
  <c r="CS377" i="5"/>
  <c r="CR377" i="5"/>
  <c r="CQ377" i="5"/>
  <c r="CO377" i="5"/>
  <c r="CN377" i="5"/>
  <c r="CM377" i="5"/>
  <c r="CJ377" i="5"/>
  <c r="CI377" i="5"/>
  <c r="CH377" i="5"/>
  <c r="CG377" i="5"/>
  <c r="CE377" i="5"/>
  <c r="CD377" i="5"/>
  <c r="CC377" i="5"/>
  <c r="CB377" i="5"/>
  <c r="CA377" i="5"/>
  <c r="BZ377" i="5"/>
  <c r="BY377" i="5"/>
  <c r="BW377" i="5"/>
  <c r="BV377" i="5"/>
  <c r="BU377" i="5"/>
  <c r="CT376" i="5"/>
  <c r="CS376" i="5"/>
  <c r="CR376" i="5"/>
  <c r="CQ376" i="5"/>
  <c r="CO376" i="5"/>
  <c r="CN376" i="5"/>
  <c r="CM376" i="5"/>
  <c r="CJ376" i="5"/>
  <c r="CI376" i="5"/>
  <c r="CH376" i="5"/>
  <c r="CG376" i="5"/>
  <c r="CE376" i="5"/>
  <c r="CD376" i="5"/>
  <c r="CC376" i="5"/>
  <c r="CB376" i="5"/>
  <c r="CA376" i="5"/>
  <c r="BZ376" i="5"/>
  <c r="BY376" i="5"/>
  <c r="BW376" i="5"/>
  <c r="BV376" i="5"/>
  <c r="BU376" i="5"/>
  <c r="CT375" i="5"/>
  <c r="CS375" i="5"/>
  <c r="CR375" i="5"/>
  <c r="CQ375" i="5"/>
  <c r="CO375" i="5"/>
  <c r="CN375" i="5"/>
  <c r="CM375" i="5"/>
  <c r="CJ375" i="5"/>
  <c r="CI375" i="5"/>
  <c r="CH375" i="5"/>
  <c r="CG375" i="5"/>
  <c r="CE375" i="5"/>
  <c r="CD375" i="5"/>
  <c r="CC375" i="5"/>
  <c r="CB375" i="5"/>
  <c r="CA375" i="5"/>
  <c r="BZ375" i="5"/>
  <c r="BY375" i="5"/>
  <c r="BW375" i="5"/>
  <c r="BV375" i="5"/>
  <c r="BU375" i="5"/>
  <c r="CT374" i="5"/>
  <c r="CS374" i="5"/>
  <c r="CR374" i="5"/>
  <c r="CQ374" i="5"/>
  <c r="CO374" i="5"/>
  <c r="CN374" i="5"/>
  <c r="CM374" i="5"/>
  <c r="CJ374" i="5"/>
  <c r="CI374" i="5"/>
  <c r="CH374" i="5"/>
  <c r="CG374" i="5"/>
  <c r="CE374" i="5"/>
  <c r="CD374" i="5"/>
  <c r="CC374" i="5"/>
  <c r="CB374" i="5"/>
  <c r="CA374" i="5"/>
  <c r="BZ374" i="5"/>
  <c r="BY374" i="5"/>
  <c r="BW374" i="5"/>
  <c r="BV374" i="5"/>
  <c r="BU374" i="5"/>
  <c r="CT373" i="5"/>
  <c r="CS373" i="5"/>
  <c r="CR373" i="5"/>
  <c r="CQ373" i="5"/>
  <c r="CO373" i="5"/>
  <c r="CN373" i="5"/>
  <c r="CM373" i="5"/>
  <c r="CJ373" i="5"/>
  <c r="CI373" i="5"/>
  <c r="CH373" i="5"/>
  <c r="CG373" i="5"/>
  <c r="CE373" i="5"/>
  <c r="CD373" i="5"/>
  <c r="CC373" i="5"/>
  <c r="CB373" i="5"/>
  <c r="CA373" i="5"/>
  <c r="BZ373" i="5"/>
  <c r="BY373" i="5"/>
  <c r="BW373" i="5"/>
  <c r="BV373" i="5"/>
  <c r="BU373" i="5"/>
  <c r="CT372" i="5"/>
  <c r="CS372" i="5"/>
  <c r="CR372" i="5"/>
  <c r="CQ372" i="5"/>
  <c r="CO372" i="5"/>
  <c r="CN372" i="5"/>
  <c r="CM372" i="5"/>
  <c r="CJ372" i="5"/>
  <c r="CI372" i="5"/>
  <c r="CH372" i="5"/>
  <c r="CG372" i="5"/>
  <c r="CE372" i="5"/>
  <c r="CD372" i="5"/>
  <c r="CC372" i="5"/>
  <c r="CB372" i="5"/>
  <c r="CA372" i="5"/>
  <c r="BZ372" i="5"/>
  <c r="BY372" i="5"/>
  <c r="BW372" i="5"/>
  <c r="BV372" i="5"/>
  <c r="BU372" i="5"/>
  <c r="CT371" i="5"/>
  <c r="CS371" i="5"/>
  <c r="CR371" i="5"/>
  <c r="CQ371" i="5"/>
  <c r="CO371" i="5"/>
  <c r="CN371" i="5"/>
  <c r="CM371" i="5"/>
  <c r="CJ371" i="5"/>
  <c r="CI371" i="5"/>
  <c r="CH371" i="5"/>
  <c r="CG371" i="5"/>
  <c r="CE371" i="5"/>
  <c r="CD371" i="5"/>
  <c r="CC371" i="5"/>
  <c r="CB371" i="5"/>
  <c r="CA371" i="5"/>
  <c r="BZ371" i="5"/>
  <c r="BY371" i="5"/>
  <c r="BW371" i="5"/>
  <c r="BV371" i="5"/>
  <c r="BU371" i="5"/>
  <c r="CT370" i="5"/>
  <c r="CS370" i="5"/>
  <c r="CR370" i="5"/>
  <c r="CQ370" i="5"/>
  <c r="CO370" i="5"/>
  <c r="CN370" i="5"/>
  <c r="CM370" i="5"/>
  <c r="CJ370" i="5"/>
  <c r="CI370" i="5"/>
  <c r="CH370" i="5"/>
  <c r="CG370" i="5"/>
  <c r="CE370" i="5"/>
  <c r="CD370" i="5"/>
  <c r="CC370" i="5"/>
  <c r="CB370" i="5"/>
  <c r="CA370" i="5"/>
  <c r="BZ370" i="5"/>
  <c r="BY370" i="5"/>
  <c r="BW370" i="5"/>
  <c r="BV370" i="5"/>
  <c r="BU370" i="5"/>
  <c r="CT369" i="5"/>
  <c r="CS369" i="5"/>
  <c r="CR369" i="5"/>
  <c r="CQ369" i="5"/>
  <c r="CO369" i="5"/>
  <c r="CN369" i="5"/>
  <c r="CM369" i="5"/>
  <c r="CJ369" i="5"/>
  <c r="CI369" i="5"/>
  <c r="CH369" i="5"/>
  <c r="CG369" i="5"/>
  <c r="CE369" i="5"/>
  <c r="CD369" i="5"/>
  <c r="CC369" i="5"/>
  <c r="CB369" i="5"/>
  <c r="CA369" i="5"/>
  <c r="BZ369" i="5"/>
  <c r="BY369" i="5"/>
  <c r="BW369" i="5"/>
  <c r="BV369" i="5"/>
  <c r="BU369" i="5"/>
  <c r="CT368" i="5"/>
  <c r="CS368" i="5"/>
  <c r="CR368" i="5"/>
  <c r="CQ368" i="5"/>
  <c r="CO368" i="5"/>
  <c r="CN368" i="5"/>
  <c r="CM368" i="5"/>
  <c r="CJ368" i="5"/>
  <c r="CI368" i="5"/>
  <c r="CH368" i="5"/>
  <c r="CG368" i="5"/>
  <c r="CE368" i="5"/>
  <c r="CD368" i="5"/>
  <c r="CC368" i="5"/>
  <c r="CB368" i="5"/>
  <c r="CA368" i="5"/>
  <c r="BZ368" i="5"/>
  <c r="BY368" i="5"/>
  <c r="BW368" i="5"/>
  <c r="BV368" i="5"/>
  <c r="BU368" i="5"/>
  <c r="CT367" i="5"/>
  <c r="CS367" i="5"/>
  <c r="CR367" i="5"/>
  <c r="CQ367" i="5"/>
  <c r="CO367" i="5"/>
  <c r="CN367" i="5"/>
  <c r="CM367" i="5"/>
  <c r="CJ367" i="5"/>
  <c r="CI367" i="5"/>
  <c r="CH367" i="5"/>
  <c r="CG367" i="5"/>
  <c r="CE367" i="5"/>
  <c r="CD367" i="5"/>
  <c r="CC367" i="5"/>
  <c r="CB367" i="5"/>
  <c r="CA367" i="5"/>
  <c r="BZ367" i="5"/>
  <c r="BY367" i="5"/>
  <c r="BW367" i="5"/>
  <c r="BV367" i="5"/>
  <c r="BU367" i="5"/>
  <c r="CT366" i="5"/>
  <c r="CS366" i="5"/>
  <c r="CR366" i="5"/>
  <c r="CQ366" i="5"/>
  <c r="CO366" i="5"/>
  <c r="CN366" i="5"/>
  <c r="CM366" i="5"/>
  <c r="CJ366" i="5"/>
  <c r="CI366" i="5"/>
  <c r="CH366" i="5"/>
  <c r="CG366" i="5"/>
  <c r="CE366" i="5"/>
  <c r="CD366" i="5"/>
  <c r="CC366" i="5"/>
  <c r="CB366" i="5"/>
  <c r="CA366" i="5"/>
  <c r="BZ366" i="5"/>
  <c r="BY366" i="5"/>
  <c r="BW366" i="5"/>
  <c r="BV366" i="5"/>
  <c r="BU366" i="5"/>
  <c r="CT365" i="5"/>
  <c r="CS365" i="5"/>
  <c r="CR365" i="5"/>
  <c r="CQ365" i="5"/>
  <c r="CO365" i="5"/>
  <c r="CN365" i="5"/>
  <c r="CM365" i="5"/>
  <c r="CJ365" i="5"/>
  <c r="CI365" i="5"/>
  <c r="CH365" i="5"/>
  <c r="CG365" i="5"/>
  <c r="CE365" i="5"/>
  <c r="CD365" i="5"/>
  <c r="CC365" i="5"/>
  <c r="CB365" i="5"/>
  <c r="CA365" i="5"/>
  <c r="BZ365" i="5"/>
  <c r="BY365" i="5"/>
  <c r="BW365" i="5"/>
  <c r="BV365" i="5"/>
  <c r="BU365" i="5"/>
  <c r="CT364" i="5"/>
  <c r="CS364" i="5"/>
  <c r="CR364" i="5"/>
  <c r="CQ364" i="5"/>
  <c r="CO364" i="5"/>
  <c r="CN364" i="5"/>
  <c r="CM364" i="5"/>
  <c r="CJ364" i="5"/>
  <c r="CI364" i="5"/>
  <c r="CH364" i="5"/>
  <c r="CG364" i="5"/>
  <c r="CE364" i="5"/>
  <c r="CD364" i="5"/>
  <c r="CC364" i="5"/>
  <c r="CB364" i="5"/>
  <c r="CA364" i="5"/>
  <c r="BZ364" i="5"/>
  <c r="BY364" i="5"/>
  <c r="BW364" i="5"/>
  <c r="BV364" i="5"/>
  <c r="BU364" i="5"/>
  <c r="CT363" i="5"/>
  <c r="CS363" i="5"/>
  <c r="CR363" i="5"/>
  <c r="CQ363" i="5"/>
  <c r="CO363" i="5"/>
  <c r="CN363" i="5"/>
  <c r="CM363" i="5"/>
  <c r="CJ363" i="5"/>
  <c r="CI363" i="5"/>
  <c r="CH363" i="5"/>
  <c r="CG363" i="5"/>
  <c r="CE363" i="5"/>
  <c r="CD363" i="5"/>
  <c r="CC363" i="5"/>
  <c r="CB363" i="5"/>
  <c r="CA363" i="5"/>
  <c r="BZ363" i="5"/>
  <c r="BY363" i="5"/>
  <c r="BW363" i="5"/>
  <c r="BV363" i="5"/>
  <c r="BU363" i="5"/>
  <c r="CT362" i="5"/>
  <c r="CS362" i="5"/>
  <c r="CR362" i="5"/>
  <c r="CQ362" i="5"/>
  <c r="CO362" i="5"/>
  <c r="CN362" i="5"/>
  <c r="CM362" i="5"/>
  <c r="CJ362" i="5"/>
  <c r="CI362" i="5"/>
  <c r="CH362" i="5"/>
  <c r="CG362" i="5"/>
  <c r="CE362" i="5"/>
  <c r="CD362" i="5"/>
  <c r="CC362" i="5"/>
  <c r="CB362" i="5"/>
  <c r="CA362" i="5"/>
  <c r="BZ362" i="5"/>
  <c r="BY362" i="5"/>
  <c r="BW362" i="5"/>
  <c r="BV362" i="5"/>
  <c r="BU362" i="5"/>
  <c r="CT361" i="5"/>
  <c r="CS361" i="5"/>
  <c r="CR361" i="5"/>
  <c r="CQ361" i="5"/>
  <c r="CO361" i="5"/>
  <c r="CN361" i="5"/>
  <c r="CM361" i="5"/>
  <c r="CJ361" i="5"/>
  <c r="CI361" i="5"/>
  <c r="CH361" i="5"/>
  <c r="CG361" i="5"/>
  <c r="CE361" i="5"/>
  <c r="CD361" i="5"/>
  <c r="CC361" i="5"/>
  <c r="CB361" i="5"/>
  <c r="CA361" i="5"/>
  <c r="BZ361" i="5"/>
  <c r="BY361" i="5"/>
  <c r="BW361" i="5"/>
  <c r="BV361" i="5"/>
  <c r="BU361" i="5"/>
  <c r="CT360" i="5"/>
  <c r="CS360" i="5"/>
  <c r="CR360" i="5"/>
  <c r="CQ360" i="5"/>
  <c r="CO360" i="5"/>
  <c r="CN360" i="5"/>
  <c r="CM360" i="5"/>
  <c r="CJ360" i="5"/>
  <c r="CI360" i="5"/>
  <c r="CH360" i="5"/>
  <c r="CG360" i="5"/>
  <c r="CE360" i="5"/>
  <c r="CD360" i="5"/>
  <c r="CC360" i="5"/>
  <c r="CB360" i="5"/>
  <c r="CA360" i="5"/>
  <c r="BZ360" i="5"/>
  <c r="BY360" i="5"/>
  <c r="BW360" i="5"/>
  <c r="BV360" i="5"/>
  <c r="BU360" i="5"/>
  <c r="CT359" i="5"/>
  <c r="CS359" i="5"/>
  <c r="CR359" i="5"/>
  <c r="CQ359" i="5"/>
  <c r="CO359" i="5"/>
  <c r="CN359" i="5"/>
  <c r="CM359" i="5"/>
  <c r="CJ359" i="5"/>
  <c r="CI359" i="5"/>
  <c r="CH359" i="5"/>
  <c r="CG359" i="5"/>
  <c r="CE359" i="5"/>
  <c r="CD359" i="5"/>
  <c r="CC359" i="5"/>
  <c r="CB359" i="5"/>
  <c r="CA359" i="5"/>
  <c r="BZ359" i="5"/>
  <c r="BY359" i="5"/>
  <c r="BW359" i="5"/>
  <c r="BV359" i="5"/>
  <c r="BU359" i="5"/>
  <c r="CT358" i="5"/>
  <c r="CS358" i="5"/>
  <c r="CR358" i="5"/>
  <c r="CQ358" i="5"/>
  <c r="CO358" i="5"/>
  <c r="CN358" i="5"/>
  <c r="CM358" i="5"/>
  <c r="CJ358" i="5"/>
  <c r="CI358" i="5"/>
  <c r="CH358" i="5"/>
  <c r="CG358" i="5"/>
  <c r="CE358" i="5"/>
  <c r="CD358" i="5"/>
  <c r="CC358" i="5"/>
  <c r="CB358" i="5"/>
  <c r="CA358" i="5"/>
  <c r="BZ358" i="5"/>
  <c r="BY358" i="5"/>
  <c r="BW358" i="5"/>
  <c r="BV358" i="5"/>
  <c r="BU358" i="5"/>
  <c r="CT357" i="5"/>
  <c r="CS357" i="5"/>
  <c r="CR357" i="5"/>
  <c r="CQ357" i="5"/>
  <c r="CO357" i="5"/>
  <c r="CN357" i="5"/>
  <c r="CM357" i="5"/>
  <c r="CJ357" i="5"/>
  <c r="CI357" i="5"/>
  <c r="CH357" i="5"/>
  <c r="CG357" i="5"/>
  <c r="CE357" i="5"/>
  <c r="CD357" i="5"/>
  <c r="CC357" i="5"/>
  <c r="CB357" i="5"/>
  <c r="CA357" i="5"/>
  <c r="BZ357" i="5"/>
  <c r="BY357" i="5"/>
  <c r="BW357" i="5"/>
  <c r="BV357" i="5"/>
  <c r="BU357" i="5"/>
  <c r="CT356" i="5"/>
  <c r="CS356" i="5"/>
  <c r="CR356" i="5"/>
  <c r="CQ356" i="5"/>
  <c r="CO356" i="5"/>
  <c r="CN356" i="5"/>
  <c r="CM356" i="5"/>
  <c r="CJ356" i="5"/>
  <c r="CI356" i="5"/>
  <c r="CH356" i="5"/>
  <c r="CG356" i="5"/>
  <c r="CE356" i="5"/>
  <c r="CD356" i="5"/>
  <c r="CC356" i="5"/>
  <c r="CB356" i="5"/>
  <c r="CA356" i="5"/>
  <c r="BZ356" i="5"/>
  <c r="BY356" i="5"/>
  <c r="BW356" i="5"/>
  <c r="BV356" i="5"/>
  <c r="BU356" i="5"/>
  <c r="CT355" i="5"/>
  <c r="CS355" i="5"/>
  <c r="CR355" i="5"/>
  <c r="CQ355" i="5"/>
  <c r="CO355" i="5"/>
  <c r="CN355" i="5"/>
  <c r="CM355" i="5"/>
  <c r="CJ355" i="5"/>
  <c r="CI355" i="5"/>
  <c r="CH355" i="5"/>
  <c r="CG355" i="5"/>
  <c r="CE355" i="5"/>
  <c r="CD355" i="5"/>
  <c r="CC355" i="5"/>
  <c r="CB355" i="5"/>
  <c r="CA355" i="5"/>
  <c r="BZ355" i="5"/>
  <c r="BY355" i="5"/>
  <c r="BW355" i="5"/>
  <c r="BV355" i="5"/>
  <c r="BU355" i="5"/>
  <c r="CT354" i="5"/>
  <c r="CS354" i="5"/>
  <c r="CR354" i="5"/>
  <c r="CQ354" i="5"/>
  <c r="CO354" i="5"/>
  <c r="CN354" i="5"/>
  <c r="CM354" i="5"/>
  <c r="CJ354" i="5"/>
  <c r="CI354" i="5"/>
  <c r="CH354" i="5"/>
  <c r="CG354" i="5"/>
  <c r="CE354" i="5"/>
  <c r="CD354" i="5"/>
  <c r="CC354" i="5"/>
  <c r="CB354" i="5"/>
  <c r="CA354" i="5"/>
  <c r="BZ354" i="5"/>
  <c r="BY354" i="5"/>
  <c r="BW354" i="5"/>
  <c r="BV354" i="5"/>
  <c r="BU354" i="5"/>
  <c r="CT353" i="5"/>
  <c r="CS353" i="5"/>
  <c r="CR353" i="5"/>
  <c r="CQ353" i="5"/>
  <c r="CO353" i="5"/>
  <c r="CN353" i="5"/>
  <c r="CM353" i="5"/>
  <c r="CJ353" i="5"/>
  <c r="CI353" i="5"/>
  <c r="CH353" i="5"/>
  <c r="CG353" i="5"/>
  <c r="CE353" i="5"/>
  <c r="CD353" i="5"/>
  <c r="CC353" i="5"/>
  <c r="CB353" i="5"/>
  <c r="CA353" i="5"/>
  <c r="BZ353" i="5"/>
  <c r="BY353" i="5"/>
  <c r="BW353" i="5"/>
  <c r="BV353" i="5"/>
  <c r="BU353" i="5"/>
  <c r="CT352" i="5"/>
  <c r="CS352" i="5"/>
  <c r="CR352" i="5"/>
  <c r="CQ352" i="5"/>
  <c r="CO352" i="5"/>
  <c r="CN352" i="5"/>
  <c r="CM352" i="5"/>
  <c r="CJ352" i="5"/>
  <c r="CI352" i="5"/>
  <c r="CH352" i="5"/>
  <c r="CG352" i="5"/>
  <c r="CE352" i="5"/>
  <c r="CD352" i="5"/>
  <c r="CC352" i="5"/>
  <c r="CB352" i="5"/>
  <c r="CA352" i="5"/>
  <c r="BZ352" i="5"/>
  <c r="BY352" i="5"/>
  <c r="BW352" i="5"/>
  <c r="BV352" i="5"/>
  <c r="BU352" i="5"/>
  <c r="CT351" i="5"/>
  <c r="CS351" i="5"/>
  <c r="CR351" i="5"/>
  <c r="CQ351" i="5"/>
  <c r="CO351" i="5"/>
  <c r="CN351" i="5"/>
  <c r="CM351" i="5"/>
  <c r="CJ351" i="5"/>
  <c r="CI351" i="5"/>
  <c r="CH351" i="5"/>
  <c r="CG351" i="5"/>
  <c r="CE351" i="5"/>
  <c r="CD351" i="5"/>
  <c r="CC351" i="5"/>
  <c r="CB351" i="5"/>
  <c r="CA351" i="5"/>
  <c r="BZ351" i="5"/>
  <c r="BY351" i="5"/>
  <c r="BW351" i="5"/>
  <c r="BV351" i="5"/>
  <c r="BU351" i="5"/>
  <c r="CT350" i="5"/>
  <c r="CS350" i="5"/>
  <c r="CR350" i="5"/>
  <c r="CQ350" i="5"/>
  <c r="CO350" i="5"/>
  <c r="CN350" i="5"/>
  <c r="CM350" i="5"/>
  <c r="CJ350" i="5"/>
  <c r="CI350" i="5"/>
  <c r="CH350" i="5"/>
  <c r="CG350" i="5"/>
  <c r="CE350" i="5"/>
  <c r="CD350" i="5"/>
  <c r="CC350" i="5"/>
  <c r="CB350" i="5"/>
  <c r="CA350" i="5"/>
  <c r="BZ350" i="5"/>
  <c r="BY350" i="5"/>
  <c r="BW350" i="5"/>
  <c r="BV350" i="5"/>
  <c r="BU350" i="5"/>
  <c r="CT349" i="5"/>
  <c r="CS349" i="5"/>
  <c r="CR349" i="5"/>
  <c r="CQ349" i="5"/>
  <c r="CO349" i="5"/>
  <c r="CN349" i="5"/>
  <c r="CM349" i="5"/>
  <c r="CJ349" i="5"/>
  <c r="CI349" i="5"/>
  <c r="CH349" i="5"/>
  <c r="CG349" i="5"/>
  <c r="CE349" i="5"/>
  <c r="CD349" i="5"/>
  <c r="CC349" i="5"/>
  <c r="CB349" i="5"/>
  <c r="CA349" i="5"/>
  <c r="BZ349" i="5"/>
  <c r="BY349" i="5"/>
  <c r="BW349" i="5"/>
  <c r="BV349" i="5"/>
  <c r="BU349" i="5"/>
  <c r="CT348" i="5"/>
  <c r="CS348" i="5"/>
  <c r="CR348" i="5"/>
  <c r="CQ348" i="5"/>
  <c r="CO348" i="5"/>
  <c r="CN348" i="5"/>
  <c r="CM348" i="5"/>
  <c r="CJ348" i="5"/>
  <c r="CI348" i="5"/>
  <c r="CH348" i="5"/>
  <c r="CG348" i="5"/>
  <c r="CE348" i="5"/>
  <c r="CD348" i="5"/>
  <c r="CC348" i="5"/>
  <c r="CB348" i="5"/>
  <c r="CA348" i="5"/>
  <c r="BZ348" i="5"/>
  <c r="BY348" i="5"/>
  <c r="BW348" i="5"/>
  <c r="BV348" i="5"/>
  <c r="BU348" i="5"/>
  <c r="CT347" i="5"/>
  <c r="CS347" i="5"/>
  <c r="CR347" i="5"/>
  <c r="CQ347" i="5"/>
  <c r="CO347" i="5"/>
  <c r="CN347" i="5"/>
  <c r="CM347" i="5"/>
  <c r="CJ347" i="5"/>
  <c r="CI347" i="5"/>
  <c r="CH347" i="5"/>
  <c r="CG347" i="5"/>
  <c r="CE347" i="5"/>
  <c r="CD347" i="5"/>
  <c r="CC347" i="5"/>
  <c r="CB347" i="5"/>
  <c r="CA347" i="5"/>
  <c r="BZ347" i="5"/>
  <c r="BY347" i="5"/>
  <c r="BW347" i="5"/>
  <c r="BV347" i="5"/>
  <c r="BU347" i="5"/>
  <c r="CT346" i="5"/>
  <c r="CS346" i="5"/>
  <c r="CR346" i="5"/>
  <c r="CQ346" i="5"/>
  <c r="CO346" i="5"/>
  <c r="CN346" i="5"/>
  <c r="CM346" i="5"/>
  <c r="CJ346" i="5"/>
  <c r="CI346" i="5"/>
  <c r="CH346" i="5"/>
  <c r="CG346" i="5"/>
  <c r="CE346" i="5"/>
  <c r="CD346" i="5"/>
  <c r="CC346" i="5"/>
  <c r="CB346" i="5"/>
  <c r="CA346" i="5"/>
  <c r="BZ346" i="5"/>
  <c r="BY346" i="5"/>
  <c r="BW346" i="5"/>
  <c r="BV346" i="5"/>
  <c r="BU346" i="5"/>
  <c r="CT345" i="5"/>
  <c r="CS345" i="5"/>
  <c r="CR345" i="5"/>
  <c r="CQ345" i="5"/>
  <c r="CO345" i="5"/>
  <c r="CN345" i="5"/>
  <c r="CM345" i="5"/>
  <c r="CJ345" i="5"/>
  <c r="CI345" i="5"/>
  <c r="CH345" i="5"/>
  <c r="CG345" i="5"/>
  <c r="CE345" i="5"/>
  <c r="CD345" i="5"/>
  <c r="CC345" i="5"/>
  <c r="CB345" i="5"/>
  <c r="CA345" i="5"/>
  <c r="BZ345" i="5"/>
  <c r="BY345" i="5"/>
  <c r="BW345" i="5"/>
  <c r="BV345" i="5"/>
  <c r="BU345" i="5"/>
  <c r="CT344" i="5"/>
  <c r="CS344" i="5"/>
  <c r="CR344" i="5"/>
  <c r="CQ344" i="5"/>
  <c r="CO344" i="5"/>
  <c r="CN344" i="5"/>
  <c r="CM344" i="5"/>
  <c r="CJ344" i="5"/>
  <c r="CI344" i="5"/>
  <c r="CH344" i="5"/>
  <c r="CG344" i="5"/>
  <c r="CE344" i="5"/>
  <c r="CD344" i="5"/>
  <c r="CC344" i="5"/>
  <c r="CB344" i="5"/>
  <c r="CA344" i="5"/>
  <c r="BZ344" i="5"/>
  <c r="BY344" i="5"/>
  <c r="BW344" i="5"/>
  <c r="BV344" i="5"/>
  <c r="BU344" i="5"/>
  <c r="CT343" i="5"/>
  <c r="CS343" i="5"/>
  <c r="CR343" i="5"/>
  <c r="CQ343" i="5"/>
  <c r="CO343" i="5"/>
  <c r="CN343" i="5"/>
  <c r="CM343" i="5"/>
  <c r="CJ343" i="5"/>
  <c r="CI343" i="5"/>
  <c r="CH343" i="5"/>
  <c r="CG343" i="5"/>
  <c r="CE343" i="5"/>
  <c r="CD343" i="5"/>
  <c r="CC343" i="5"/>
  <c r="CB343" i="5"/>
  <c r="CA343" i="5"/>
  <c r="BZ343" i="5"/>
  <c r="BY343" i="5"/>
  <c r="BW343" i="5"/>
  <c r="BV343" i="5"/>
  <c r="BU343" i="5"/>
  <c r="CT342" i="5"/>
  <c r="CS342" i="5"/>
  <c r="CR342" i="5"/>
  <c r="CQ342" i="5"/>
  <c r="CO342" i="5"/>
  <c r="CN342" i="5"/>
  <c r="CM342" i="5"/>
  <c r="CJ342" i="5"/>
  <c r="CI342" i="5"/>
  <c r="CH342" i="5"/>
  <c r="CG342" i="5"/>
  <c r="CE342" i="5"/>
  <c r="CD342" i="5"/>
  <c r="CC342" i="5"/>
  <c r="CB342" i="5"/>
  <c r="CA342" i="5"/>
  <c r="BZ342" i="5"/>
  <c r="BY342" i="5"/>
  <c r="BW342" i="5"/>
  <c r="BV342" i="5"/>
  <c r="BU342" i="5"/>
  <c r="CT341" i="5"/>
  <c r="CS341" i="5"/>
  <c r="CR341" i="5"/>
  <c r="CQ341" i="5"/>
  <c r="CO341" i="5"/>
  <c r="CN341" i="5"/>
  <c r="CM341" i="5"/>
  <c r="CJ341" i="5"/>
  <c r="CI341" i="5"/>
  <c r="CH341" i="5"/>
  <c r="CG341" i="5"/>
  <c r="CE341" i="5"/>
  <c r="CD341" i="5"/>
  <c r="CC341" i="5"/>
  <c r="CB341" i="5"/>
  <c r="CA341" i="5"/>
  <c r="BZ341" i="5"/>
  <c r="BY341" i="5"/>
  <c r="BW341" i="5"/>
  <c r="BV341" i="5"/>
  <c r="BU341" i="5"/>
  <c r="CT340" i="5"/>
  <c r="CS340" i="5"/>
  <c r="CR340" i="5"/>
  <c r="CQ340" i="5"/>
  <c r="CO340" i="5"/>
  <c r="CN340" i="5"/>
  <c r="CM340" i="5"/>
  <c r="CJ340" i="5"/>
  <c r="CI340" i="5"/>
  <c r="CH340" i="5"/>
  <c r="CG340" i="5"/>
  <c r="CE340" i="5"/>
  <c r="CD340" i="5"/>
  <c r="CC340" i="5"/>
  <c r="CB340" i="5"/>
  <c r="CA340" i="5"/>
  <c r="BZ340" i="5"/>
  <c r="BY340" i="5"/>
  <c r="BW340" i="5"/>
  <c r="BV340" i="5"/>
  <c r="BU340" i="5"/>
  <c r="CT339" i="5"/>
  <c r="CS339" i="5"/>
  <c r="CR339" i="5"/>
  <c r="CQ339" i="5"/>
  <c r="CO339" i="5"/>
  <c r="CN339" i="5"/>
  <c r="CM339" i="5"/>
  <c r="CJ339" i="5"/>
  <c r="CI339" i="5"/>
  <c r="CH339" i="5"/>
  <c r="CG339" i="5"/>
  <c r="CE339" i="5"/>
  <c r="CD339" i="5"/>
  <c r="CC339" i="5"/>
  <c r="CB339" i="5"/>
  <c r="CA339" i="5"/>
  <c r="BZ339" i="5"/>
  <c r="BY339" i="5"/>
  <c r="BW339" i="5"/>
  <c r="BV339" i="5"/>
  <c r="BU339" i="5"/>
  <c r="CT338" i="5"/>
  <c r="CS338" i="5"/>
  <c r="CR338" i="5"/>
  <c r="CQ338" i="5"/>
  <c r="CO338" i="5"/>
  <c r="CN338" i="5"/>
  <c r="CM338" i="5"/>
  <c r="CJ338" i="5"/>
  <c r="CI338" i="5"/>
  <c r="CH338" i="5"/>
  <c r="CG338" i="5"/>
  <c r="CE338" i="5"/>
  <c r="CD338" i="5"/>
  <c r="CC338" i="5"/>
  <c r="CB338" i="5"/>
  <c r="CA338" i="5"/>
  <c r="BZ338" i="5"/>
  <c r="BY338" i="5"/>
  <c r="BW338" i="5"/>
  <c r="BV338" i="5"/>
  <c r="BU338" i="5"/>
  <c r="CT337" i="5"/>
  <c r="CS337" i="5"/>
  <c r="CR337" i="5"/>
  <c r="CQ337" i="5"/>
  <c r="CO337" i="5"/>
  <c r="CN337" i="5"/>
  <c r="CM337" i="5"/>
  <c r="CJ337" i="5"/>
  <c r="CI337" i="5"/>
  <c r="CH337" i="5"/>
  <c r="CG337" i="5"/>
  <c r="CE337" i="5"/>
  <c r="CD337" i="5"/>
  <c r="CC337" i="5"/>
  <c r="CB337" i="5"/>
  <c r="CA337" i="5"/>
  <c r="BZ337" i="5"/>
  <c r="BY337" i="5"/>
  <c r="BW337" i="5"/>
  <c r="BV337" i="5"/>
  <c r="BU337" i="5"/>
  <c r="CT336" i="5"/>
  <c r="CS336" i="5"/>
  <c r="CR336" i="5"/>
  <c r="CQ336" i="5"/>
  <c r="CO336" i="5"/>
  <c r="CN336" i="5"/>
  <c r="CM336" i="5"/>
  <c r="CJ336" i="5"/>
  <c r="CI336" i="5"/>
  <c r="CH336" i="5"/>
  <c r="CG336" i="5"/>
  <c r="CE336" i="5"/>
  <c r="CD336" i="5"/>
  <c r="CC336" i="5"/>
  <c r="CB336" i="5"/>
  <c r="CA336" i="5"/>
  <c r="BZ336" i="5"/>
  <c r="BY336" i="5"/>
  <c r="BW336" i="5"/>
  <c r="BV336" i="5"/>
  <c r="BU336" i="5"/>
  <c r="CT335" i="5"/>
  <c r="CS335" i="5"/>
  <c r="CR335" i="5"/>
  <c r="CQ335" i="5"/>
  <c r="CO335" i="5"/>
  <c r="CN335" i="5"/>
  <c r="CM335" i="5"/>
  <c r="CJ335" i="5"/>
  <c r="CI335" i="5"/>
  <c r="CH335" i="5"/>
  <c r="CG335" i="5"/>
  <c r="CE335" i="5"/>
  <c r="CD335" i="5"/>
  <c r="CC335" i="5"/>
  <c r="CB335" i="5"/>
  <c r="CA335" i="5"/>
  <c r="BZ335" i="5"/>
  <c r="BY335" i="5"/>
  <c r="BW335" i="5"/>
  <c r="BV335" i="5"/>
  <c r="BU335" i="5"/>
  <c r="CT334" i="5"/>
  <c r="CS334" i="5"/>
  <c r="CR334" i="5"/>
  <c r="CQ334" i="5"/>
  <c r="CO334" i="5"/>
  <c r="CN334" i="5"/>
  <c r="CM334" i="5"/>
  <c r="CJ334" i="5"/>
  <c r="CI334" i="5"/>
  <c r="CH334" i="5"/>
  <c r="CG334" i="5"/>
  <c r="CE334" i="5"/>
  <c r="CD334" i="5"/>
  <c r="CC334" i="5"/>
  <c r="CB334" i="5"/>
  <c r="CA334" i="5"/>
  <c r="BZ334" i="5"/>
  <c r="BY334" i="5"/>
  <c r="BW334" i="5"/>
  <c r="BV334" i="5"/>
  <c r="BU334" i="5"/>
  <c r="CT333" i="5"/>
  <c r="CS333" i="5"/>
  <c r="CR333" i="5"/>
  <c r="CQ333" i="5"/>
  <c r="CO333" i="5"/>
  <c r="CN333" i="5"/>
  <c r="CM333" i="5"/>
  <c r="CJ333" i="5"/>
  <c r="CI333" i="5"/>
  <c r="CH333" i="5"/>
  <c r="CG333" i="5"/>
  <c r="CE333" i="5"/>
  <c r="CD333" i="5"/>
  <c r="CC333" i="5"/>
  <c r="CB333" i="5"/>
  <c r="CA333" i="5"/>
  <c r="BZ333" i="5"/>
  <c r="BY333" i="5"/>
  <c r="BW333" i="5"/>
  <c r="BV333" i="5"/>
  <c r="BU333" i="5"/>
  <c r="CT332" i="5"/>
  <c r="CS332" i="5"/>
  <c r="CR332" i="5"/>
  <c r="CQ332" i="5"/>
  <c r="CO332" i="5"/>
  <c r="CN332" i="5"/>
  <c r="CM332" i="5"/>
  <c r="CJ332" i="5"/>
  <c r="CI332" i="5"/>
  <c r="CH332" i="5"/>
  <c r="CG332" i="5"/>
  <c r="CE332" i="5"/>
  <c r="CD332" i="5"/>
  <c r="CC332" i="5"/>
  <c r="CB332" i="5"/>
  <c r="CA332" i="5"/>
  <c r="BZ332" i="5"/>
  <c r="BY332" i="5"/>
  <c r="BW332" i="5"/>
  <c r="BV332" i="5"/>
  <c r="BU332" i="5"/>
  <c r="CT331" i="5"/>
  <c r="CS331" i="5"/>
  <c r="CR331" i="5"/>
  <c r="CQ331" i="5"/>
  <c r="CO331" i="5"/>
  <c r="CN331" i="5"/>
  <c r="CM331" i="5"/>
  <c r="CJ331" i="5"/>
  <c r="CI331" i="5"/>
  <c r="CH331" i="5"/>
  <c r="CG331" i="5"/>
  <c r="CE331" i="5"/>
  <c r="CD331" i="5"/>
  <c r="CC331" i="5"/>
  <c r="CB331" i="5"/>
  <c r="CA331" i="5"/>
  <c r="BZ331" i="5"/>
  <c r="BY331" i="5"/>
  <c r="BW331" i="5"/>
  <c r="BV331" i="5"/>
  <c r="BU331" i="5"/>
  <c r="CT330" i="5"/>
  <c r="CS330" i="5"/>
  <c r="CR330" i="5"/>
  <c r="CQ330" i="5"/>
  <c r="CO330" i="5"/>
  <c r="CN330" i="5"/>
  <c r="CM330" i="5"/>
  <c r="CJ330" i="5"/>
  <c r="CI330" i="5"/>
  <c r="CH330" i="5"/>
  <c r="CG330" i="5"/>
  <c r="CE330" i="5"/>
  <c r="CD330" i="5"/>
  <c r="CC330" i="5"/>
  <c r="CB330" i="5"/>
  <c r="CA330" i="5"/>
  <c r="BZ330" i="5"/>
  <c r="BY330" i="5"/>
  <c r="BW330" i="5"/>
  <c r="BV330" i="5"/>
  <c r="BU330" i="5"/>
  <c r="CT329" i="5"/>
  <c r="CS329" i="5"/>
  <c r="CR329" i="5"/>
  <c r="CQ329" i="5"/>
  <c r="CO329" i="5"/>
  <c r="CN329" i="5"/>
  <c r="CM329" i="5"/>
  <c r="CJ329" i="5"/>
  <c r="CI329" i="5"/>
  <c r="CH329" i="5"/>
  <c r="CG329" i="5"/>
  <c r="CE329" i="5"/>
  <c r="CD329" i="5"/>
  <c r="CC329" i="5"/>
  <c r="CB329" i="5"/>
  <c r="CA329" i="5"/>
  <c r="BZ329" i="5"/>
  <c r="BY329" i="5"/>
  <c r="BW329" i="5"/>
  <c r="BV329" i="5"/>
  <c r="BU329" i="5"/>
  <c r="CT328" i="5"/>
  <c r="CS328" i="5"/>
  <c r="CR328" i="5"/>
  <c r="CQ328" i="5"/>
  <c r="CO328" i="5"/>
  <c r="CN328" i="5"/>
  <c r="CM328" i="5"/>
  <c r="CJ328" i="5"/>
  <c r="CI328" i="5"/>
  <c r="CH328" i="5"/>
  <c r="CG328" i="5"/>
  <c r="CE328" i="5"/>
  <c r="CD328" i="5"/>
  <c r="CC328" i="5"/>
  <c r="CB328" i="5"/>
  <c r="CA328" i="5"/>
  <c r="BZ328" i="5"/>
  <c r="BY328" i="5"/>
  <c r="BW328" i="5"/>
  <c r="BV328" i="5"/>
  <c r="BU328" i="5"/>
  <c r="CT327" i="5"/>
  <c r="CS327" i="5"/>
  <c r="CR327" i="5"/>
  <c r="CQ327" i="5"/>
  <c r="CO327" i="5"/>
  <c r="CN327" i="5"/>
  <c r="CM327" i="5"/>
  <c r="CJ327" i="5"/>
  <c r="CI327" i="5"/>
  <c r="CH327" i="5"/>
  <c r="CG327" i="5"/>
  <c r="CE327" i="5"/>
  <c r="CD327" i="5"/>
  <c r="CC327" i="5"/>
  <c r="CB327" i="5"/>
  <c r="CA327" i="5"/>
  <c r="BZ327" i="5"/>
  <c r="BY327" i="5"/>
  <c r="BW327" i="5"/>
  <c r="BV327" i="5"/>
  <c r="BU327" i="5"/>
  <c r="CT326" i="5"/>
  <c r="CS326" i="5"/>
  <c r="CR326" i="5"/>
  <c r="CQ326" i="5"/>
  <c r="CO326" i="5"/>
  <c r="CN326" i="5"/>
  <c r="CM326" i="5"/>
  <c r="CJ326" i="5"/>
  <c r="CI326" i="5"/>
  <c r="CH326" i="5"/>
  <c r="CG326" i="5"/>
  <c r="CE326" i="5"/>
  <c r="CD326" i="5"/>
  <c r="CC326" i="5"/>
  <c r="CB326" i="5"/>
  <c r="CA326" i="5"/>
  <c r="BZ326" i="5"/>
  <c r="BY326" i="5"/>
  <c r="BW326" i="5"/>
  <c r="BV326" i="5"/>
  <c r="BU326" i="5"/>
  <c r="CT325" i="5"/>
  <c r="CS325" i="5"/>
  <c r="CR325" i="5"/>
  <c r="CQ325" i="5"/>
  <c r="CO325" i="5"/>
  <c r="CN325" i="5"/>
  <c r="CM325" i="5"/>
  <c r="CJ325" i="5"/>
  <c r="CI325" i="5"/>
  <c r="CH325" i="5"/>
  <c r="CG325" i="5"/>
  <c r="CE325" i="5"/>
  <c r="CD325" i="5"/>
  <c r="CC325" i="5"/>
  <c r="CB325" i="5"/>
  <c r="CA325" i="5"/>
  <c r="BZ325" i="5"/>
  <c r="BY325" i="5"/>
  <c r="BW325" i="5"/>
  <c r="BV325" i="5"/>
  <c r="BU325" i="5"/>
  <c r="CT324" i="5"/>
  <c r="CS324" i="5"/>
  <c r="CR324" i="5"/>
  <c r="CQ324" i="5"/>
  <c r="CO324" i="5"/>
  <c r="CN324" i="5"/>
  <c r="CM324" i="5"/>
  <c r="CJ324" i="5"/>
  <c r="CI324" i="5"/>
  <c r="CH324" i="5"/>
  <c r="CG324" i="5"/>
  <c r="CE324" i="5"/>
  <c r="CD324" i="5"/>
  <c r="CC324" i="5"/>
  <c r="CB324" i="5"/>
  <c r="CA324" i="5"/>
  <c r="BZ324" i="5"/>
  <c r="BY324" i="5"/>
  <c r="BW324" i="5"/>
  <c r="BV324" i="5"/>
  <c r="BU324" i="5"/>
  <c r="CT323" i="5"/>
  <c r="CS323" i="5"/>
  <c r="CR323" i="5"/>
  <c r="CQ323" i="5"/>
  <c r="CO323" i="5"/>
  <c r="CN323" i="5"/>
  <c r="CM323" i="5"/>
  <c r="CJ323" i="5"/>
  <c r="CI323" i="5"/>
  <c r="CH323" i="5"/>
  <c r="CG323" i="5"/>
  <c r="CE323" i="5"/>
  <c r="CD323" i="5"/>
  <c r="CC323" i="5"/>
  <c r="CB323" i="5"/>
  <c r="CA323" i="5"/>
  <c r="BZ323" i="5"/>
  <c r="BY323" i="5"/>
  <c r="BW323" i="5"/>
  <c r="BV323" i="5"/>
  <c r="BU323" i="5"/>
  <c r="CT322" i="5"/>
  <c r="CS322" i="5"/>
  <c r="CR322" i="5"/>
  <c r="CQ322" i="5"/>
  <c r="CO322" i="5"/>
  <c r="CN322" i="5"/>
  <c r="CM322" i="5"/>
  <c r="CJ322" i="5"/>
  <c r="CI322" i="5"/>
  <c r="CH322" i="5"/>
  <c r="CG322" i="5"/>
  <c r="CE322" i="5"/>
  <c r="CD322" i="5"/>
  <c r="CC322" i="5"/>
  <c r="CB322" i="5"/>
  <c r="CA322" i="5"/>
  <c r="BZ322" i="5"/>
  <c r="BY322" i="5"/>
  <c r="BW322" i="5"/>
  <c r="BV322" i="5"/>
  <c r="BU322" i="5"/>
  <c r="CT321" i="5"/>
  <c r="CS321" i="5"/>
  <c r="CR321" i="5"/>
  <c r="CQ321" i="5"/>
  <c r="CO321" i="5"/>
  <c r="CN321" i="5"/>
  <c r="CM321" i="5"/>
  <c r="CJ321" i="5"/>
  <c r="CI321" i="5"/>
  <c r="CH321" i="5"/>
  <c r="CG321" i="5"/>
  <c r="CE321" i="5"/>
  <c r="CD321" i="5"/>
  <c r="CC321" i="5"/>
  <c r="CB321" i="5"/>
  <c r="CA321" i="5"/>
  <c r="BZ321" i="5"/>
  <c r="BY321" i="5"/>
  <c r="BW321" i="5"/>
  <c r="BV321" i="5"/>
  <c r="BU321" i="5"/>
  <c r="CT320" i="5"/>
  <c r="CS320" i="5"/>
  <c r="CR320" i="5"/>
  <c r="CQ320" i="5"/>
  <c r="CO320" i="5"/>
  <c r="CN320" i="5"/>
  <c r="CM320" i="5"/>
  <c r="CJ320" i="5"/>
  <c r="CI320" i="5"/>
  <c r="CH320" i="5"/>
  <c r="CG320" i="5"/>
  <c r="CE320" i="5"/>
  <c r="CD320" i="5"/>
  <c r="CC320" i="5"/>
  <c r="CB320" i="5"/>
  <c r="CA320" i="5"/>
  <c r="BZ320" i="5"/>
  <c r="BY320" i="5"/>
  <c r="BW320" i="5"/>
  <c r="BV320" i="5"/>
  <c r="BU320" i="5"/>
  <c r="CT319" i="5"/>
  <c r="CS319" i="5"/>
  <c r="CR319" i="5"/>
  <c r="CQ319" i="5"/>
  <c r="CO319" i="5"/>
  <c r="CN319" i="5"/>
  <c r="CM319" i="5"/>
  <c r="CJ319" i="5"/>
  <c r="CI319" i="5"/>
  <c r="CH319" i="5"/>
  <c r="CG319" i="5"/>
  <c r="CE319" i="5"/>
  <c r="CD319" i="5"/>
  <c r="CC319" i="5"/>
  <c r="CB319" i="5"/>
  <c r="CA319" i="5"/>
  <c r="BZ319" i="5"/>
  <c r="BY319" i="5"/>
  <c r="BW319" i="5"/>
  <c r="BV319" i="5"/>
  <c r="BU319" i="5"/>
  <c r="CT318" i="5"/>
  <c r="CS318" i="5"/>
  <c r="CR318" i="5"/>
  <c r="CQ318" i="5"/>
  <c r="CO318" i="5"/>
  <c r="CN318" i="5"/>
  <c r="CM318" i="5"/>
  <c r="CJ318" i="5"/>
  <c r="CI318" i="5"/>
  <c r="CH318" i="5"/>
  <c r="CG318" i="5"/>
  <c r="CE318" i="5"/>
  <c r="CD318" i="5"/>
  <c r="CC318" i="5"/>
  <c r="CB318" i="5"/>
  <c r="CA318" i="5"/>
  <c r="BZ318" i="5"/>
  <c r="BY318" i="5"/>
  <c r="BW318" i="5"/>
  <c r="BV318" i="5"/>
  <c r="BU318" i="5"/>
  <c r="CT317" i="5"/>
  <c r="CS317" i="5"/>
  <c r="CR317" i="5"/>
  <c r="CQ317" i="5"/>
  <c r="CO317" i="5"/>
  <c r="CN317" i="5"/>
  <c r="CM317" i="5"/>
  <c r="CJ317" i="5"/>
  <c r="CI317" i="5"/>
  <c r="CH317" i="5"/>
  <c r="CG317" i="5"/>
  <c r="CE317" i="5"/>
  <c r="CD317" i="5"/>
  <c r="CC317" i="5"/>
  <c r="CB317" i="5"/>
  <c r="CA317" i="5"/>
  <c r="BZ317" i="5"/>
  <c r="BY317" i="5"/>
  <c r="BW317" i="5"/>
  <c r="BV317" i="5"/>
  <c r="BU317" i="5"/>
  <c r="CT316" i="5"/>
  <c r="CS316" i="5"/>
  <c r="CR316" i="5"/>
  <c r="CQ316" i="5"/>
  <c r="CO316" i="5"/>
  <c r="CN316" i="5"/>
  <c r="CM316" i="5"/>
  <c r="CJ316" i="5"/>
  <c r="CI316" i="5"/>
  <c r="CH316" i="5"/>
  <c r="CG316" i="5"/>
  <c r="CE316" i="5"/>
  <c r="CD316" i="5"/>
  <c r="CC316" i="5"/>
  <c r="CB316" i="5"/>
  <c r="CA316" i="5"/>
  <c r="BZ316" i="5"/>
  <c r="BY316" i="5"/>
  <c r="BW316" i="5"/>
  <c r="BV316" i="5"/>
  <c r="BU316" i="5"/>
  <c r="CT315" i="5"/>
  <c r="CS315" i="5"/>
  <c r="CR315" i="5"/>
  <c r="CQ315" i="5"/>
  <c r="CO315" i="5"/>
  <c r="CN315" i="5"/>
  <c r="CM315" i="5"/>
  <c r="CJ315" i="5"/>
  <c r="CI315" i="5"/>
  <c r="CH315" i="5"/>
  <c r="CG315" i="5"/>
  <c r="CE315" i="5"/>
  <c r="CD315" i="5"/>
  <c r="CC315" i="5"/>
  <c r="CB315" i="5"/>
  <c r="CA315" i="5"/>
  <c r="BZ315" i="5"/>
  <c r="BY315" i="5"/>
  <c r="BW315" i="5"/>
  <c r="BV315" i="5"/>
  <c r="BU315" i="5"/>
  <c r="CT314" i="5"/>
  <c r="CS314" i="5"/>
  <c r="CR314" i="5"/>
  <c r="CQ314" i="5"/>
  <c r="CO314" i="5"/>
  <c r="CN314" i="5"/>
  <c r="CM314" i="5"/>
  <c r="CJ314" i="5"/>
  <c r="CI314" i="5"/>
  <c r="CH314" i="5"/>
  <c r="CG314" i="5"/>
  <c r="CE314" i="5"/>
  <c r="CD314" i="5"/>
  <c r="CC314" i="5"/>
  <c r="CB314" i="5"/>
  <c r="CA314" i="5"/>
  <c r="BZ314" i="5"/>
  <c r="BY314" i="5"/>
  <c r="BW314" i="5"/>
  <c r="BV314" i="5"/>
  <c r="BU314" i="5"/>
  <c r="CT313" i="5"/>
  <c r="CS313" i="5"/>
  <c r="CR313" i="5"/>
  <c r="CQ313" i="5"/>
  <c r="CO313" i="5"/>
  <c r="CN313" i="5"/>
  <c r="CM313" i="5"/>
  <c r="CJ313" i="5"/>
  <c r="CI313" i="5"/>
  <c r="CH313" i="5"/>
  <c r="CG313" i="5"/>
  <c r="CE313" i="5"/>
  <c r="CD313" i="5"/>
  <c r="CC313" i="5"/>
  <c r="CB313" i="5"/>
  <c r="CA313" i="5"/>
  <c r="BZ313" i="5"/>
  <c r="BY313" i="5"/>
  <c r="BW313" i="5"/>
  <c r="BV313" i="5"/>
  <c r="BU313" i="5"/>
  <c r="CT312" i="5"/>
  <c r="CS312" i="5"/>
  <c r="CR312" i="5"/>
  <c r="CQ312" i="5"/>
  <c r="CO312" i="5"/>
  <c r="CN312" i="5"/>
  <c r="CM312" i="5"/>
  <c r="CJ312" i="5"/>
  <c r="CI312" i="5"/>
  <c r="CH312" i="5"/>
  <c r="CG312" i="5"/>
  <c r="CE312" i="5"/>
  <c r="CD312" i="5"/>
  <c r="CC312" i="5"/>
  <c r="CB312" i="5"/>
  <c r="CA312" i="5"/>
  <c r="BZ312" i="5"/>
  <c r="BY312" i="5"/>
  <c r="BW312" i="5"/>
  <c r="BV312" i="5"/>
  <c r="BU312" i="5"/>
  <c r="CT311" i="5"/>
  <c r="CS311" i="5"/>
  <c r="CR311" i="5"/>
  <c r="CQ311" i="5"/>
  <c r="CO311" i="5"/>
  <c r="CN311" i="5"/>
  <c r="CM311" i="5"/>
  <c r="CJ311" i="5"/>
  <c r="CI311" i="5"/>
  <c r="CH311" i="5"/>
  <c r="CG311" i="5"/>
  <c r="CE311" i="5"/>
  <c r="CD311" i="5"/>
  <c r="CC311" i="5"/>
  <c r="CB311" i="5"/>
  <c r="CA311" i="5"/>
  <c r="BZ311" i="5"/>
  <c r="BY311" i="5"/>
  <c r="BW311" i="5"/>
  <c r="BV311" i="5"/>
  <c r="BU311" i="5"/>
  <c r="CT310" i="5"/>
  <c r="CS310" i="5"/>
  <c r="CR310" i="5"/>
  <c r="CQ310" i="5"/>
  <c r="CO310" i="5"/>
  <c r="CN310" i="5"/>
  <c r="CM310" i="5"/>
  <c r="CJ310" i="5"/>
  <c r="CI310" i="5"/>
  <c r="CH310" i="5"/>
  <c r="CG310" i="5"/>
  <c r="CE310" i="5"/>
  <c r="CD310" i="5"/>
  <c r="CC310" i="5"/>
  <c r="CB310" i="5"/>
  <c r="CA310" i="5"/>
  <c r="BZ310" i="5"/>
  <c r="BY310" i="5"/>
  <c r="BW310" i="5"/>
  <c r="BV310" i="5"/>
  <c r="BU310" i="5"/>
  <c r="CT309" i="5"/>
  <c r="CS309" i="5"/>
  <c r="CR309" i="5"/>
  <c r="CQ309" i="5"/>
  <c r="CO309" i="5"/>
  <c r="CN309" i="5"/>
  <c r="CM309" i="5"/>
  <c r="CJ309" i="5"/>
  <c r="CI309" i="5"/>
  <c r="CH309" i="5"/>
  <c r="CG309" i="5"/>
  <c r="CE309" i="5"/>
  <c r="CD309" i="5"/>
  <c r="CC309" i="5"/>
  <c r="CB309" i="5"/>
  <c r="CA309" i="5"/>
  <c r="BZ309" i="5"/>
  <c r="BY309" i="5"/>
  <c r="BW309" i="5"/>
  <c r="BV309" i="5"/>
  <c r="BU309" i="5"/>
  <c r="CT308" i="5"/>
  <c r="CS308" i="5"/>
  <c r="CR308" i="5"/>
  <c r="CQ308" i="5"/>
  <c r="CO308" i="5"/>
  <c r="CN308" i="5"/>
  <c r="CM308" i="5"/>
  <c r="CJ308" i="5"/>
  <c r="CI308" i="5"/>
  <c r="CH308" i="5"/>
  <c r="CG308" i="5"/>
  <c r="CE308" i="5"/>
  <c r="CD308" i="5"/>
  <c r="CC308" i="5"/>
  <c r="CB308" i="5"/>
  <c r="CA308" i="5"/>
  <c r="BZ308" i="5"/>
  <c r="BY308" i="5"/>
  <c r="BW308" i="5"/>
  <c r="BV308" i="5"/>
  <c r="BU308" i="5"/>
  <c r="CT307" i="5"/>
  <c r="CS307" i="5"/>
  <c r="CR307" i="5"/>
  <c r="CQ307" i="5"/>
  <c r="CO307" i="5"/>
  <c r="CN307" i="5"/>
  <c r="CM307" i="5"/>
  <c r="CJ307" i="5"/>
  <c r="CI307" i="5"/>
  <c r="CH307" i="5"/>
  <c r="CG307" i="5"/>
  <c r="CE307" i="5"/>
  <c r="CD307" i="5"/>
  <c r="CC307" i="5"/>
  <c r="CB307" i="5"/>
  <c r="CA307" i="5"/>
  <c r="BZ307" i="5"/>
  <c r="BY307" i="5"/>
  <c r="BW307" i="5"/>
  <c r="BV307" i="5"/>
  <c r="BU307" i="5"/>
  <c r="CT306" i="5"/>
  <c r="CS306" i="5"/>
  <c r="CR306" i="5"/>
  <c r="CQ306" i="5"/>
  <c r="CO306" i="5"/>
  <c r="CN306" i="5"/>
  <c r="CM306" i="5"/>
  <c r="CJ306" i="5"/>
  <c r="CI306" i="5"/>
  <c r="CH306" i="5"/>
  <c r="CG306" i="5"/>
  <c r="CE306" i="5"/>
  <c r="CD306" i="5"/>
  <c r="CC306" i="5"/>
  <c r="CB306" i="5"/>
  <c r="CA306" i="5"/>
  <c r="BZ306" i="5"/>
  <c r="BY306" i="5"/>
  <c r="BW306" i="5"/>
  <c r="BV306" i="5"/>
  <c r="BU306" i="5"/>
  <c r="CT305" i="5"/>
  <c r="CS305" i="5"/>
  <c r="CR305" i="5"/>
  <c r="CQ305" i="5"/>
  <c r="CO305" i="5"/>
  <c r="CN305" i="5"/>
  <c r="CM305" i="5"/>
  <c r="CJ305" i="5"/>
  <c r="CI305" i="5"/>
  <c r="CH305" i="5"/>
  <c r="CG305" i="5"/>
  <c r="CE305" i="5"/>
  <c r="CD305" i="5"/>
  <c r="CC305" i="5"/>
  <c r="CB305" i="5"/>
  <c r="CA305" i="5"/>
  <c r="BZ305" i="5"/>
  <c r="BY305" i="5"/>
  <c r="BW305" i="5"/>
  <c r="BV305" i="5"/>
  <c r="BU305" i="5"/>
  <c r="CT304" i="5"/>
  <c r="CS304" i="5"/>
  <c r="CR304" i="5"/>
  <c r="CQ304" i="5"/>
  <c r="CO304" i="5"/>
  <c r="CN304" i="5"/>
  <c r="CM304" i="5"/>
  <c r="CJ304" i="5"/>
  <c r="CI304" i="5"/>
  <c r="CH304" i="5"/>
  <c r="CG304" i="5"/>
  <c r="CE304" i="5"/>
  <c r="CD304" i="5"/>
  <c r="CC304" i="5"/>
  <c r="CB304" i="5"/>
  <c r="CA304" i="5"/>
  <c r="BZ304" i="5"/>
  <c r="BY304" i="5"/>
  <c r="BW304" i="5"/>
  <c r="BV304" i="5"/>
  <c r="BU304" i="5"/>
  <c r="CT303" i="5"/>
  <c r="CS303" i="5"/>
  <c r="CR303" i="5"/>
  <c r="CQ303" i="5"/>
  <c r="CO303" i="5"/>
  <c r="CN303" i="5"/>
  <c r="CM303" i="5"/>
  <c r="CJ303" i="5"/>
  <c r="CI303" i="5"/>
  <c r="CH303" i="5"/>
  <c r="CG303" i="5"/>
  <c r="CE303" i="5"/>
  <c r="CD303" i="5"/>
  <c r="CC303" i="5"/>
  <c r="CB303" i="5"/>
  <c r="CA303" i="5"/>
  <c r="BZ303" i="5"/>
  <c r="BY303" i="5"/>
  <c r="BW303" i="5"/>
  <c r="BV303" i="5"/>
  <c r="BU303" i="5"/>
  <c r="CT302" i="5"/>
  <c r="CS302" i="5"/>
  <c r="CR302" i="5"/>
  <c r="CQ302" i="5"/>
  <c r="CO302" i="5"/>
  <c r="CN302" i="5"/>
  <c r="CM302" i="5"/>
  <c r="CJ302" i="5"/>
  <c r="CI302" i="5"/>
  <c r="CH302" i="5"/>
  <c r="CG302" i="5"/>
  <c r="CE302" i="5"/>
  <c r="CD302" i="5"/>
  <c r="CC302" i="5"/>
  <c r="CB302" i="5"/>
  <c r="CA302" i="5"/>
  <c r="BZ302" i="5"/>
  <c r="BY302" i="5"/>
  <c r="BW302" i="5"/>
  <c r="BV302" i="5"/>
  <c r="BU302" i="5"/>
  <c r="CT301" i="5"/>
  <c r="CS301" i="5"/>
  <c r="CR301" i="5"/>
  <c r="CQ301" i="5"/>
  <c r="CO301" i="5"/>
  <c r="CN301" i="5"/>
  <c r="CM301" i="5"/>
  <c r="CJ301" i="5"/>
  <c r="CI301" i="5"/>
  <c r="CH301" i="5"/>
  <c r="CG301" i="5"/>
  <c r="CE301" i="5"/>
  <c r="CD301" i="5"/>
  <c r="CC301" i="5"/>
  <c r="CB301" i="5"/>
  <c r="CA301" i="5"/>
  <c r="BZ301" i="5"/>
  <c r="BY301" i="5"/>
  <c r="BW301" i="5"/>
  <c r="BV301" i="5"/>
  <c r="BU301" i="5"/>
  <c r="CT300" i="5"/>
  <c r="CS300" i="5"/>
  <c r="CR300" i="5"/>
  <c r="CQ300" i="5"/>
  <c r="CO300" i="5"/>
  <c r="CN300" i="5"/>
  <c r="CM300" i="5"/>
  <c r="CJ300" i="5"/>
  <c r="CI300" i="5"/>
  <c r="CH300" i="5"/>
  <c r="CG300" i="5"/>
  <c r="CE300" i="5"/>
  <c r="CD300" i="5"/>
  <c r="CC300" i="5"/>
  <c r="CB300" i="5"/>
  <c r="CA300" i="5"/>
  <c r="BZ300" i="5"/>
  <c r="BY300" i="5"/>
  <c r="BW300" i="5"/>
  <c r="BV300" i="5"/>
  <c r="BU300" i="5"/>
  <c r="CT299" i="5"/>
  <c r="CS299" i="5"/>
  <c r="CR299" i="5"/>
  <c r="CQ299" i="5"/>
  <c r="CO299" i="5"/>
  <c r="CN299" i="5"/>
  <c r="CM299" i="5"/>
  <c r="CJ299" i="5"/>
  <c r="CI299" i="5"/>
  <c r="CH299" i="5"/>
  <c r="CG299" i="5"/>
  <c r="CE299" i="5"/>
  <c r="CD299" i="5"/>
  <c r="CC299" i="5"/>
  <c r="CB299" i="5"/>
  <c r="CA299" i="5"/>
  <c r="BZ299" i="5"/>
  <c r="BY299" i="5"/>
  <c r="BW299" i="5"/>
  <c r="BV299" i="5"/>
  <c r="BU299" i="5"/>
  <c r="CT298" i="5"/>
  <c r="CS298" i="5"/>
  <c r="CR298" i="5"/>
  <c r="CQ298" i="5"/>
  <c r="CO298" i="5"/>
  <c r="CN298" i="5"/>
  <c r="CM298" i="5"/>
  <c r="CJ298" i="5"/>
  <c r="CI298" i="5"/>
  <c r="CH298" i="5"/>
  <c r="CG298" i="5"/>
  <c r="CE298" i="5"/>
  <c r="CD298" i="5"/>
  <c r="CC298" i="5"/>
  <c r="CB298" i="5"/>
  <c r="CA298" i="5"/>
  <c r="BZ298" i="5"/>
  <c r="BY298" i="5"/>
  <c r="BW298" i="5"/>
  <c r="BV298" i="5"/>
  <c r="BU298" i="5"/>
  <c r="CT297" i="5"/>
  <c r="CS297" i="5"/>
  <c r="CR297" i="5"/>
  <c r="CQ297" i="5"/>
  <c r="CO297" i="5"/>
  <c r="CN297" i="5"/>
  <c r="CM297" i="5"/>
  <c r="CJ297" i="5"/>
  <c r="CI297" i="5"/>
  <c r="CH297" i="5"/>
  <c r="CG297" i="5"/>
  <c r="CE297" i="5"/>
  <c r="CD297" i="5"/>
  <c r="CC297" i="5"/>
  <c r="CB297" i="5"/>
  <c r="CA297" i="5"/>
  <c r="BZ297" i="5"/>
  <c r="BY297" i="5"/>
  <c r="BW297" i="5"/>
  <c r="BV297" i="5"/>
  <c r="BU297" i="5"/>
  <c r="CT296" i="5"/>
  <c r="CS296" i="5"/>
  <c r="CR296" i="5"/>
  <c r="CQ296" i="5"/>
  <c r="CO296" i="5"/>
  <c r="CN296" i="5"/>
  <c r="CM296" i="5"/>
  <c r="CJ296" i="5"/>
  <c r="CI296" i="5"/>
  <c r="CH296" i="5"/>
  <c r="CG296" i="5"/>
  <c r="CE296" i="5"/>
  <c r="CD296" i="5"/>
  <c r="CC296" i="5"/>
  <c r="CB296" i="5"/>
  <c r="CA296" i="5"/>
  <c r="BZ296" i="5"/>
  <c r="BY296" i="5"/>
  <c r="BW296" i="5"/>
  <c r="BV296" i="5"/>
  <c r="BU296" i="5"/>
  <c r="CT295" i="5"/>
  <c r="CS295" i="5"/>
  <c r="CR295" i="5"/>
  <c r="CQ295" i="5"/>
  <c r="CO295" i="5"/>
  <c r="CN295" i="5"/>
  <c r="CM295" i="5"/>
  <c r="CJ295" i="5"/>
  <c r="CI295" i="5"/>
  <c r="CH295" i="5"/>
  <c r="CG295" i="5"/>
  <c r="CE295" i="5"/>
  <c r="CD295" i="5"/>
  <c r="CC295" i="5"/>
  <c r="CB295" i="5"/>
  <c r="CA295" i="5"/>
  <c r="BZ295" i="5"/>
  <c r="BY295" i="5"/>
  <c r="BW295" i="5"/>
  <c r="BV295" i="5"/>
  <c r="BU295" i="5"/>
  <c r="CT294" i="5"/>
  <c r="CS294" i="5"/>
  <c r="CR294" i="5"/>
  <c r="CQ294" i="5"/>
  <c r="CO294" i="5"/>
  <c r="CN294" i="5"/>
  <c r="CM294" i="5"/>
  <c r="CJ294" i="5"/>
  <c r="CI294" i="5"/>
  <c r="CH294" i="5"/>
  <c r="CG294" i="5"/>
  <c r="CE294" i="5"/>
  <c r="CD294" i="5"/>
  <c r="CC294" i="5"/>
  <c r="CB294" i="5"/>
  <c r="CA294" i="5"/>
  <c r="BZ294" i="5"/>
  <c r="BY294" i="5"/>
  <c r="BW294" i="5"/>
  <c r="BV294" i="5"/>
  <c r="BU294" i="5"/>
  <c r="CT293" i="5"/>
  <c r="CS293" i="5"/>
  <c r="CR293" i="5"/>
  <c r="CQ293" i="5"/>
  <c r="CO293" i="5"/>
  <c r="CN293" i="5"/>
  <c r="CM293" i="5"/>
  <c r="CJ293" i="5"/>
  <c r="CI293" i="5"/>
  <c r="CH293" i="5"/>
  <c r="CG293" i="5"/>
  <c r="CE293" i="5"/>
  <c r="CD293" i="5"/>
  <c r="CC293" i="5"/>
  <c r="CB293" i="5"/>
  <c r="CA293" i="5"/>
  <c r="BZ293" i="5"/>
  <c r="BY293" i="5"/>
  <c r="BW293" i="5"/>
  <c r="BV293" i="5"/>
  <c r="BU293" i="5"/>
  <c r="CT292" i="5"/>
  <c r="CS292" i="5"/>
  <c r="CR292" i="5"/>
  <c r="CQ292" i="5"/>
  <c r="CO292" i="5"/>
  <c r="CN292" i="5"/>
  <c r="CM292" i="5"/>
  <c r="CJ292" i="5"/>
  <c r="CI292" i="5"/>
  <c r="CH292" i="5"/>
  <c r="CG292" i="5"/>
  <c r="CE292" i="5"/>
  <c r="CD292" i="5"/>
  <c r="CC292" i="5"/>
  <c r="CB292" i="5"/>
  <c r="CA292" i="5"/>
  <c r="BZ292" i="5"/>
  <c r="BY292" i="5"/>
  <c r="BW292" i="5"/>
  <c r="BV292" i="5"/>
  <c r="BU292" i="5"/>
  <c r="CT291" i="5"/>
  <c r="CS291" i="5"/>
  <c r="CR291" i="5"/>
  <c r="CQ291" i="5"/>
  <c r="CO291" i="5"/>
  <c r="CN291" i="5"/>
  <c r="CM291" i="5"/>
  <c r="CJ291" i="5"/>
  <c r="CI291" i="5"/>
  <c r="CH291" i="5"/>
  <c r="CG291" i="5"/>
  <c r="CE291" i="5"/>
  <c r="CD291" i="5"/>
  <c r="CC291" i="5"/>
  <c r="CB291" i="5"/>
  <c r="CA291" i="5"/>
  <c r="BZ291" i="5"/>
  <c r="BY291" i="5"/>
  <c r="BW291" i="5"/>
  <c r="BV291" i="5"/>
  <c r="BU291" i="5"/>
  <c r="CT290" i="5"/>
  <c r="CS290" i="5"/>
  <c r="CR290" i="5"/>
  <c r="CQ290" i="5"/>
  <c r="CO290" i="5"/>
  <c r="CN290" i="5"/>
  <c r="CM290" i="5"/>
  <c r="CJ290" i="5"/>
  <c r="CI290" i="5"/>
  <c r="CH290" i="5"/>
  <c r="CG290" i="5"/>
  <c r="CE290" i="5"/>
  <c r="CD290" i="5"/>
  <c r="CC290" i="5"/>
  <c r="CB290" i="5"/>
  <c r="CA290" i="5"/>
  <c r="BZ290" i="5"/>
  <c r="BY290" i="5"/>
  <c r="BW290" i="5"/>
  <c r="BV290" i="5"/>
  <c r="BU290" i="5"/>
  <c r="CT289" i="5"/>
  <c r="CS289" i="5"/>
  <c r="CR289" i="5"/>
  <c r="CQ289" i="5"/>
  <c r="CO289" i="5"/>
  <c r="CN289" i="5"/>
  <c r="CM289" i="5"/>
  <c r="CJ289" i="5"/>
  <c r="CI289" i="5"/>
  <c r="CH289" i="5"/>
  <c r="CG289" i="5"/>
  <c r="CE289" i="5"/>
  <c r="CD289" i="5"/>
  <c r="CC289" i="5"/>
  <c r="CB289" i="5"/>
  <c r="CA289" i="5"/>
  <c r="BZ289" i="5"/>
  <c r="BY289" i="5"/>
  <c r="BW289" i="5"/>
  <c r="BV289" i="5"/>
  <c r="BU289" i="5"/>
  <c r="CT288" i="5"/>
  <c r="CS288" i="5"/>
  <c r="CR288" i="5"/>
  <c r="CQ288" i="5"/>
  <c r="CO288" i="5"/>
  <c r="CN288" i="5"/>
  <c r="CM288" i="5"/>
  <c r="CJ288" i="5"/>
  <c r="CI288" i="5"/>
  <c r="CH288" i="5"/>
  <c r="CG288" i="5"/>
  <c r="CE288" i="5"/>
  <c r="CD288" i="5"/>
  <c r="CC288" i="5"/>
  <c r="CB288" i="5"/>
  <c r="CA288" i="5"/>
  <c r="BZ288" i="5"/>
  <c r="BY288" i="5"/>
  <c r="BW288" i="5"/>
  <c r="BV288" i="5"/>
  <c r="BU288" i="5"/>
  <c r="CT287" i="5"/>
  <c r="CS287" i="5"/>
  <c r="CR287" i="5"/>
  <c r="CQ287" i="5"/>
  <c r="CO287" i="5"/>
  <c r="CN287" i="5"/>
  <c r="CM287" i="5"/>
  <c r="CJ287" i="5"/>
  <c r="CI287" i="5"/>
  <c r="CH287" i="5"/>
  <c r="CG287" i="5"/>
  <c r="CE287" i="5"/>
  <c r="CD287" i="5"/>
  <c r="CC287" i="5"/>
  <c r="CB287" i="5"/>
  <c r="CA287" i="5"/>
  <c r="BZ287" i="5"/>
  <c r="BY287" i="5"/>
  <c r="BW287" i="5"/>
  <c r="BV287" i="5"/>
  <c r="BU287" i="5"/>
  <c r="CT286" i="5"/>
  <c r="CS286" i="5"/>
  <c r="CR286" i="5"/>
  <c r="CQ286" i="5"/>
  <c r="CO286" i="5"/>
  <c r="CN286" i="5"/>
  <c r="CM286" i="5"/>
  <c r="CJ286" i="5"/>
  <c r="CI286" i="5"/>
  <c r="CH286" i="5"/>
  <c r="CG286" i="5"/>
  <c r="CE286" i="5"/>
  <c r="CD286" i="5"/>
  <c r="CC286" i="5"/>
  <c r="CB286" i="5"/>
  <c r="CA286" i="5"/>
  <c r="BZ286" i="5"/>
  <c r="BY286" i="5"/>
  <c r="BW286" i="5"/>
  <c r="BV286" i="5"/>
  <c r="BU286" i="5"/>
  <c r="CT285" i="5"/>
  <c r="CS285" i="5"/>
  <c r="CR285" i="5"/>
  <c r="CQ285" i="5"/>
  <c r="CO285" i="5"/>
  <c r="CN285" i="5"/>
  <c r="CM285" i="5"/>
  <c r="CJ285" i="5"/>
  <c r="CI285" i="5"/>
  <c r="CH285" i="5"/>
  <c r="CG285" i="5"/>
  <c r="CE285" i="5"/>
  <c r="CD285" i="5"/>
  <c r="CC285" i="5"/>
  <c r="CB285" i="5"/>
  <c r="CA285" i="5"/>
  <c r="BZ285" i="5"/>
  <c r="BY285" i="5"/>
  <c r="BW285" i="5"/>
  <c r="BV285" i="5"/>
  <c r="BU285" i="5"/>
  <c r="CT284" i="5"/>
  <c r="CS284" i="5"/>
  <c r="CR284" i="5"/>
  <c r="CQ284" i="5"/>
  <c r="CO284" i="5"/>
  <c r="CN284" i="5"/>
  <c r="CM284" i="5"/>
  <c r="CJ284" i="5"/>
  <c r="CI284" i="5"/>
  <c r="CH284" i="5"/>
  <c r="CG284" i="5"/>
  <c r="CE284" i="5"/>
  <c r="CD284" i="5"/>
  <c r="CC284" i="5"/>
  <c r="CB284" i="5"/>
  <c r="CA284" i="5"/>
  <c r="BZ284" i="5"/>
  <c r="BY284" i="5"/>
  <c r="BW284" i="5"/>
  <c r="BV284" i="5"/>
  <c r="BU284" i="5"/>
  <c r="CT283" i="5"/>
  <c r="CS283" i="5"/>
  <c r="CR283" i="5"/>
  <c r="CQ283" i="5"/>
  <c r="CO283" i="5"/>
  <c r="CN283" i="5"/>
  <c r="CM283" i="5"/>
  <c r="CJ283" i="5"/>
  <c r="CI283" i="5"/>
  <c r="CH283" i="5"/>
  <c r="CG283" i="5"/>
  <c r="CE283" i="5"/>
  <c r="CD283" i="5"/>
  <c r="CC283" i="5"/>
  <c r="CB283" i="5"/>
  <c r="CA283" i="5"/>
  <c r="BZ283" i="5"/>
  <c r="BY283" i="5"/>
  <c r="BW283" i="5"/>
  <c r="BV283" i="5"/>
  <c r="BU283" i="5"/>
  <c r="CT282" i="5"/>
  <c r="CS282" i="5"/>
  <c r="CR282" i="5"/>
  <c r="CQ282" i="5"/>
  <c r="CO282" i="5"/>
  <c r="CN282" i="5"/>
  <c r="CM282" i="5"/>
  <c r="CJ282" i="5"/>
  <c r="CI282" i="5"/>
  <c r="CH282" i="5"/>
  <c r="CG282" i="5"/>
  <c r="CE282" i="5"/>
  <c r="CD282" i="5"/>
  <c r="CC282" i="5"/>
  <c r="CB282" i="5"/>
  <c r="CA282" i="5"/>
  <c r="BZ282" i="5"/>
  <c r="BY282" i="5"/>
  <c r="BW282" i="5"/>
  <c r="BV282" i="5"/>
  <c r="BU282" i="5"/>
  <c r="CT281" i="5"/>
  <c r="CS281" i="5"/>
  <c r="CR281" i="5"/>
  <c r="CQ281" i="5"/>
  <c r="CO281" i="5"/>
  <c r="CN281" i="5"/>
  <c r="CM281" i="5"/>
  <c r="CJ281" i="5"/>
  <c r="CI281" i="5"/>
  <c r="CH281" i="5"/>
  <c r="CG281" i="5"/>
  <c r="CE281" i="5"/>
  <c r="CD281" i="5"/>
  <c r="CC281" i="5"/>
  <c r="CB281" i="5"/>
  <c r="CA281" i="5"/>
  <c r="BZ281" i="5"/>
  <c r="BY281" i="5"/>
  <c r="BW281" i="5"/>
  <c r="BV281" i="5"/>
  <c r="BU281" i="5"/>
  <c r="CT280" i="5"/>
  <c r="CS280" i="5"/>
  <c r="CR280" i="5"/>
  <c r="CQ280" i="5"/>
  <c r="CO280" i="5"/>
  <c r="CN280" i="5"/>
  <c r="CM280" i="5"/>
  <c r="CJ280" i="5"/>
  <c r="CI280" i="5"/>
  <c r="CH280" i="5"/>
  <c r="CG280" i="5"/>
  <c r="CE280" i="5"/>
  <c r="CD280" i="5"/>
  <c r="CC280" i="5"/>
  <c r="CB280" i="5"/>
  <c r="CA280" i="5"/>
  <c r="BZ280" i="5"/>
  <c r="BY280" i="5"/>
  <c r="BW280" i="5"/>
  <c r="BV280" i="5"/>
  <c r="BU280" i="5"/>
  <c r="CT279" i="5"/>
  <c r="CS279" i="5"/>
  <c r="CR279" i="5"/>
  <c r="CQ279" i="5"/>
  <c r="CO279" i="5"/>
  <c r="CN279" i="5"/>
  <c r="CM279" i="5"/>
  <c r="CJ279" i="5"/>
  <c r="CI279" i="5"/>
  <c r="CH279" i="5"/>
  <c r="CG279" i="5"/>
  <c r="CE279" i="5"/>
  <c r="CD279" i="5"/>
  <c r="CC279" i="5"/>
  <c r="CB279" i="5"/>
  <c r="CA279" i="5"/>
  <c r="BZ279" i="5"/>
  <c r="BY279" i="5"/>
  <c r="BW279" i="5"/>
  <c r="BV279" i="5"/>
  <c r="BU279" i="5"/>
  <c r="CT278" i="5"/>
  <c r="CS278" i="5"/>
  <c r="CR278" i="5"/>
  <c r="CQ278" i="5"/>
  <c r="CO278" i="5"/>
  <c r="CN278" i="5"/>
  <c r="CM278" i="5"/>
  <c r="CJ278" i="5"/>
  <c r="CI278" i="5"/>
  <c r="CH278" i="5"/>
  <c r="CG278" i="5"/>
  <c r="CE278" i="5"/>
  <c r="CD278" i="5"/>
  <c r="CC278" i="5"/>
  <c r="CB278" i="5"/>
  <c r="CA278" i="5"/>
  <c r="BZ278" i="5"/>
  <c r="BY278" i="5"/>
  <c r="BW278" i="5"/>
  <c r="BV278" i="5"/>
  <c r="BU278" i="5"/>
  <c r="CT277" i="5"/>
  <c r="CS277" i="5"/>
  <c r="CR277" i="5"/>
  <c r="CQ277" i="5"/>
  <c r="CO277" i="5"/>
  <c r="CN277" i="5"/>
  <c r="CM277" i="5"/>
  <c r="CJ277" i="5"/>
  <c r="CI277" i="5"/>
  <c r="CH277" i="5"/>
  <c r="CG277" i="5"/>
  <c r="CE277" i="5"/>
  <c r="CD277" i="5"/>
  <c r="CC277" i="5"/>
  <c r="CB277" i="5"/>
  <c r="CA277" i="5"/>
  <c r="BZ277" i="5"/>
  <c r="BY277" i="5"/>
  <c r="BW277" i="5"/>
  <c r="BV277" i="5"/>
  <c r="BU277" i="5"/>
  <c r="CT276" i="5"/>
  <c r="CS276" i="5"/>
  <c r="CR276" i="5"/>
  <c r="CQ276" i="5"/>
  <c r="CO276" i="5"/>
  <c r="CN276" i="5"/>
  <c r="CM276" i="5"/>
  <c r="CJ276" i="5"/>
  <c r="CI276" i="5"/>
  <c r="CH276" i="5"/>
  <c r="CG276" i="5"/>
  <c r="CE276" i="5"/>
  <c r="CD276" i="5"/>
  <c r="CC276" i="5"/>
  <c r="CB276" i="5"/>
  <c r="CA276" i="5"/>
  <c r="BZ276" i="5"/>
  <c r="BY276" i="5"/>
  <c r="BW276" i="5"/>
  <c r="BV276" i="5"/>
  <c r="BU276" i="5"/>
  <c r="CT275" i="5"/>
  <c r="CS275" i="5"/>
  <c r="CR275" i="5"/>
  <c r="CQ275" i="5"/>
  <c r="CO275" i="5"/>
  <c r="CN275" i="5"/>
  <c r="CM275" i="5"/>
  <c r="CJ275" i="5"/>
  <c r="CI275" i="5"/>
  <c r="CH275" i="5"/>
  <c r="CG275" i="5"/>
  <c r="CE275" i="5"/>
  <c r="CD275" i="5"/>
  <c r="CC275" i="5"/>
  <c r="CB275" i="5"/>
  <c r="CA275" i="5"/>
  <c r="BZ275" i="5"/>
  <c r="BY275" i="5"/>
  <c r="BW275" i="5"/>
  <c r="BV275" i="5"/>
  <c r="BU275" i="5"/>
  <c r="CT274" i="5"/>
  <c r="CS274" i="5"/>
  <c r="CR274" i="5"/>
  <c r="CQ274" i="5"/>
  <c r="CO274" i="5"/>
  <c r="CN274" i="5"/>
  <c r="CM274" i="5"/>
  <c r="CJ274" i="5"/>
  <c r="CI274" i="5"/>
  <c r="CH274" i="5"/>
  <c r="CG274" i="5"/>
  <c r="CE274" i="5"/>
  <c r="CD274" i="5"/>
  <c r="CC274" i="5"/>
  <c r="CB274" i="5"/>
  <c r="CA274" i="5"/>
  <c r="BZ274" i="5"/>
  <c r="BY274" i="5"/>
  <c r="BW274" i="5"/>
  <c r="BV274" i="5"/>
  <c r="BU274" i="5"/>
  <c r="CT273" i="5"/>
  <c r="CS273" i="5"/>
  <c r="CR273" i="5"/>
  <c r="CQ273" i="5"/>
  <c r="CO273" i="5"/>
  <c r="CN273" i="5"/>
  <c r="CM273" i="5"/>
  <c r="CJ273" i="5"/>
  <c r="CI273" i="5"/>
  <c r="CH273" i="5"/>
  <c r="CG273" i="5"/>
  <c r="CE273" i="5"/>
  <c r="CD273" i="5"/>
  <c r="CC273" i="5"/>
  <c r="CB273" i="5"/>
  <c r="CA273" i="5"/>
  <c r="BZ273" i="5"/>
  <c r="BY273" i="5"/>
  <c r="BW273" i="5"/>
  <c r="BV273" i="5"/>
  <c r="BU273" i="5"/>
  <c r="CT272" i="5"/>
  <c r="CS272" i="5"/>
  <c r="CR272" i="5"/>
  <c r="CQ272" i="5"/>
  <c r="CO272" i="5"/>
  <c r="CN272" i="5"/>
  <c r="CM272" i="5"/>
  <c r="CJ272" i="5"/>
  <c r="CI272" i="5"/>
  <c r="CH272" i="5"/>
  <c r="CG272" i="5"/>
  <c r="CE272" i="5"/>
  <c r="CD272" i="5"/>
  <c r="CC272" i="5"/>
  <c r="CB272" i="5"/>
  <c r="CA272" i="5"/>
  <c r="BZ272" i="5"/>
  <c r="BY272" i="5"/>
  <c r="BW272" i="5"/>
  <c r="BV272" i="5"/>
  <c r="BU272" i="5"/>
  <c r="CT271" i="5"/>
  <c r="CS271" i="5"/>
  <c r="CR271" i="5"/>
  <c r="CQ271" i="5"/>
  <c r="CO271" i="5"/>
  <c r="CN271" i="5"/>
  <c r="CM271" i="5"/>
  <c r="CJ271" i="5"/>
  <c r="CI271" i="5"/>
  <c r="CH271" i="5"/>
  <c r="CG271" i="5"/>
  <c r="CE271" i="5"/>
  <c r="CD271" i="5"/>
  <c r="CC271" i="5"/>
  <c r="CB271" i="5"/>
  <c r="CA271" i="5"/>
  <c r="BZ271" i="5"/>
  <c r="BY271" i="5"/>
  <c r="BW271" i="5"/>
  <c r="BV271" i="5"/>
  <c r="BU271" i="5"/>
  <c r="CT270" i="5"/>
  <c r="CS270" i="5"/>
  <c r="CR270" i="5"/>
  <c r="CQ270" i="5"/>
  <c r="CO270" i="5"/>
  <c r="CN270" i="5"/>
  <c r="CM270" i="5"/>
  <c r="CJ270" i="5"/>
  <c r="CI270" i="5"/>
  <c r="CH270" i="5"/>
  <c r="CG270" i="5"/>
  <c r="CE270" i="5"/>
  <c r="CD270" i="5"/>
  <c r="CC270" i="5"/>
  <c r="CB270" i="5"/>
  <c r="CA270" i="5"/>
  <c r="BZ270" i="5"/>
  <c r="BY270" i="5"/>
  <c r="BW270" i="5"/>
  <c r="BV270" i="5"/>
  <c r="BU270" i="5"/>
  <c r="CT269" i="5"/>
  <c r="CS269" i="5"/>
  <c r="CR269" i="5"/>
  <c r="CQ269" i="5"/>
  <c r="CO269" i="5"/>
  <c r="CN269" i="5"/>
  <c r="CM269" i="5"/>
  <c r="CJ269" i="5"/>
  <c r="CI269" i="5"/>
  <c r="CH269" i="5"/>
  <c r="CG269" i="5"/>
  <c r="CE269" i="5"/>
  <c r="CD269" i="5"/>
  <c r="CC269" i="5"/>
  <c r="CB269" i="5"/>
  <c r="CA269" i="5"/>
  <c r="BZ269" i="5"/>
  <c r="BY269" i="5"/>
  <c r="BW269" i="5"/>
  <c r="BV269" i="5"/>
  <c r="BU269" i="5"/>
  <c r="CT268" i="5"/>
  <c r="CS268" i="5"/>
  <c r="CR268" i="5"/>
  <c r="CQ268" i="5"/>
  <c r="CO268" i="5"/>
  <c r="CN268" i="5"/>
  <c r="CM268" i="5"/>
  <c r="CJ268" i="5"/>
  <c r="CI268" i="5"/>
  <c r="CH268" i="5"/>
  <c r="CG268" i="5"/>
  <c r="CE268" i="5"/>
  <c r="CD268" i="5"/>
  <c r="CC268" i="5"/>
  <c r="CB268" i="5"/>
  <c r="CA268" i="5"/>
  <c r="BZ268" i="5"/>
  <c r="BY268" i="5"/>
  <c r="BW268" i="5"/>
  <c r="BV268" i="5"/>
  <c r="BU268" i="5"/>
  <c r="CT267" i="5"/>
  <c r="CS267" i="5"/>
  <c r="CR267" i="5"/>
  <c r="CQ267" i="5"/>
  <c r="CO267" i="5"/>
  <c r="CN267" i="5"/>
  <c r="CM267" i="5"/>
  <c r="CJ267" i="5"/>
  <c r="CI267" i="5"/>
  <c r="CH267" i="5"/>
  <c r="CG267" i="5"/>
  <c r="CE267" i="5"/>
  <c r="CD267" i="5"/>
  <c r="CC267" i="5"/>
  <c r="CB267" i="5"/>
  <c r="CA267" i="5"/>
  <c r="BZ267" i="5"/>
  <c r="BY267" i="5"/>
  <c r="BW267" i="5"/>
  <c r="BV267" i="5"/>
  <c r="BU267" i="5"/>
  <c r="CT266" i="5"/>
  <c r="CS266" i="5"/>
  <c r="CR266" i="5"/>
  <c r="CQ266" i="5"/>
  <c r="CO266" i="5"/>
  <c r="CN266" i="5"/>
  <c r="CM266" i="5"/>
  <c r="CJ266" i="5"/>
  <c r="CI266" i="5"/>
  <c r="CH266" i="5"/>
  <c r="CG266" i="5"/>
  <c r="CE266" i="5"/>
  <c r="CD266" i="5"/>
  <c r="CC266" i="5"/>
  <c r="CB266" i="5"/>
  <c r="CA266" i="5"/>
  <c r="BZ266" i="5"/>
  <c r="BY266" i="5"/>
  <c r="BW266" i="5"/>
  <c r="BV266" i="5"/>
  <c r="BU266" i="5"/>
  <c r="CT265" i="5"/>
  <c r="CS265" i="5"/>
  <c r="CR265" i="5"/>
  <c r="CQ265" i="5"/>
  <c r="CO265" i="5"/>
  <c r="CN265" i="5"/>
  <c r="CM265" i="5"/>
  <c r="CJ265" i="5"/>
  <c r="CI265" i="5"/>
  <c r="CH265" i="5"/>
  <c r="CG265" i="5"/>
  <c r="CE265" i="5"/>
  <c r="CD265" i="5"/>
  <c r="CC265" i="5"/>
  <c r="CB265" i="5"/>
  <c r="CA265" i="5"/>
  <c r="BZ265" i="5"/>
  <c r="BY265" i="5"/>
  <c r="BW265" i="5"/>
  <c r="BV265" i="5"/>
  <c r="BU265" i="5"/>
  <c r="CT264" i="5"/>
  <c r="CS264" i="5"/>
  <c r="CR264" i="5"/>
  <c r="CQ264" i="5"/>
  <c r="CO264" i="5"/>
  <c r="CN264" i="5"/>
  <c r="CM264" i="5"/>
  <c r="CJ264" i="5"/>
  <c r="CI264" i="5"/>
  <c r="CH264" i="5"/>
  <c r="CG264" i="5"/>
  <c r="CE264" i="5"/>
  <c r="CD264" i="5"/>
  <c r="CC264" i="5"/>
  <c r="CB264" i="5"/>
  <c r="CA264" i="5"/>
  <c r="BZ264" i="5"/>
  <c r="BY264" i="5"/>
  <c r="BW264" i="5"/>
  <c r="BV264" i="5"/>
  <c r="BU264" i="5"/>
  <c r="CT263" i="5"/>
  <c r="CS263" i="5"/>
  <c r="CR263" i="5"/>
  <c r="CQ263" i="5"/>
  <c r="CO263" i="5"/>
  <c r="CN263" i="5"/>
  <c r="CM263" i="5"/>
  <c r="CJ263" i="5"/>
  <c r="CI263" i="5"/>
  <c r="CH263" i="5"/>
  <c r="CG263" i="5"/>
  <c r="CE263" i="5"/>
  <c r="CD263" i="5"/>
  <c r="CC263" i="5"/>
  <c r="CB263" i="5"/>
  <c r="CA263" i="5"/>
  <c r="BZ263" i="5"/>
  <c r="BY263" i="5"/>
  <c r="BW263" i="5"/>
  <c r="BV263" i="5"/>
  <c r="BU263" i="5"/>
  <c r="CT262" i="5"/>
  <c r="CS262" i="5"/>
  <c r="CR262" i="5"/>
  <c r="CQ262" i="5"/>
  <c r="CO262" i="5"/>
  <c r="CN262" i="5"/>
  <c r="CM262" i="5"/>
  <c r="CJ262" i="5"/>
  <c r="CI262" i="5"/>
  <c r="CH262" i="5"/>
  <c r="CG262" i="5"/>
  <c r="CE262" i="5"/>
  <c r="CD262" i="5"/>
  <c r="CC262" i="5"/>
  <c r="CB262" i="5"/>
  <c r="CA262" i="5"/>
  <c r="BZ262" i="5"/>
  <c r="BY262" i="5"/>
  <c r="BW262" i="5"/>
  <c r="BV262" i="5"/>
  <c r="BU262" i="5"/>
  <c r="CT261" i="5"/>
  <c r="CS261" i="5"/>
  <c r="CR261" i="5"/>
  <c r="CQ261" i="5"/>
  <c r="CO261" i="5"/>
  <c r="CN261" i="5"/>
  <c r="CM261" i="5"/>
  <c r="CJ261" i="5"/>
  <c r="CI261" i="5"/>
  <c r="CH261" i="5"/>
  <c r="CG261" i="5"/>
  <c r="CE261" i="5"/>
  <c r="CD261" i="5"/>
  <c r="CC261" i="5"/>
  <c r="CB261" i="5"/>
  <c r="CA261" i="5"/>
  <c r="BZ261" i="5"/>
  <c r="BY261" i="5"/>
  <c r="BW261" i="5"/>
  <c r="BV261" i="5"/>
  <c r="BU261" i="5"/>
  <c r="CT260" i="5"/>
  <c r="CS260" i="5"/>
  <c r="CR260" i="5"/>
  <c r="CQ260" i="5"/>
  <c r="CO260" i="5"/>
  <c r="CN260" i="5"/>
  <c r="CM260" i="5"/>
  <c r="CJ260" i="5"/>
  <c r="CI260" i="5"/>
  <c r="CH260" i="5"/>
  <c r="CG260" i="5"/>
  <c r="CE260" i="5"/>
  <c r="CD260" i="5"/>
  <c r="CC260" i="5"/>
  <c r="CB260" i="5"/>
  <c r="CA260" i="5"/>
  <c r="BZ260" i="5"/>
  <c r="BY260" i="5"/>
  <c r="BW260" i="5"/>
  <c r="BV260" i="5"/>
  <c r="BU260" i="5"/>
  <c r="CT259" i="5"/>
  <c r="CS259" i="5"/>
  <c r="CR259" i="5"/>
  <c r="CQ259" i="5"/>
  <c r="CO259" i="5"/>
  <c r="CN259" i="5"/>
  <c r="CM259" i="5"/>
  <c r="CJ259" i="5"/>
  <c r="CI259" i="5"/>
  <c r="CH259" i="5"/>
  <c r="CG259" i="5"/>
  <c r="CE259" i="5"/>
  <c r="CD259" i="5"/>
  <c r="CC259" i="5"/>
  <c r="CB259" i="5"/>
  <c r="CA259" i="5"/>
  <c r="BZ259" i="5"/>
  <c r="BY259" i="5"/>
  <c r="BW259" i="5"/>
  <c r="BV259" i="5"/>
  <c r="BU259" i="5"/>
  <c r="CT258" i="5"/>
  <c r="CS258" i="5"/>
  <c r="CR258" i="5"/>
  <c r="CQ258" i="5"/>
  <c r="CO258" i="5"/>
  <c r="CN258" i="5"/>
  <c r="CM258" i="5"/>
  <c r="CJ258" i="5"/>
  <c r="CI258" i="5"/>
  <c r="CH258" i="5"/>
  <c r="CG258" i="5"/>
  <c r="CE258" i="5"/>
  <c r="CD258" i="5"/>
  <c r="CC258" i="5"/>
  <c r="CB258" i="5"/>
  <c r="CA258" i="5"/>
  <c r="BZ258" i="5"/>
  <c r="BY258" i="5"/>
  <c r="BW258" i="5"/>
  <c r="BV258" i="5"/>
  <c r="BU258" i="5"/>
  <c r="CT257" i="5"/>
  <c r="CS257" i="5"/>
  <c r="CR257" i="5"/>
  <c r="CQ257" i="5"/>
  <c r="CO257" i="5"/>
  <c r="CN257" i="5"/>
  <c r="CM257" i="5"/>
  <c r="CJ257" i="5"/>
  <c r="CI257" i="5"/>
  <c r="CH257" i="5"/>
  <c r="CG257" i="5"/>
  <c r="CE257" i="5"/>
  <c r="CD257" i="5"/>
  <c r="CC257" i="5"/>
  <c r="CB257" i="5"/>
  <c r="CA257" i="5"/>
  <c r="BZ257" i="5"/>
  <c r="BY257" i="5"/>
  <c r="BW257" i="5"/>
  <c r="BV257" i="5"/>
  <c r="BU257" i="5"/>
  <c r="CT256" i="5"/>
  <c r="CS256" i="5"/>
  <c r="CR256" i="5"/>
  <c r="CQ256" i="5"/>
  <c r="CO256" i="5"/>
  <c r="CN256" i="5"/>
  <c r="CM256" i="5"/>
  <c r="CJ256" i="5"/>
  <c r="CI256" i="5"/>
  <c r="CH256" i="5"/>
  <c r="CG256" i="5"/>
  <c r="CE256" i="5"/>
  <c r="CD256" i="5"/>
  <c r="CC256" i="5"/>
  <c r="CB256" i="5"/>
  <c r="CA256" i="5"/>
  <c r="BZ256" i="5"/>
  <c r="BY256" i="5"/>
  <c r="BW256" i="5"/>
  <c r="BV256" i="5"/>
  <c r="BU256" i="5"/>
  <c r="CT255" i="5"/>
  <c r="CS255" i="5"/>
  <c r="CR255" i="5"/>
  <c r="CQ255" i="5"/>
  <c r="CO255" i="5"/>
  <c r="CN255" i="5"/>
  <c r="CM255" i="5"/>
  <c r="CJ255" i="5"/>
  <c r="CI255" i="5"/>
  <c r="CH255" i="5"/>
  <c r="CG255" i="5"/>
  <c r="CE255" i="5"/>
  <c r="CD255" i="5"/>
  <c r="CC255" i="5"/>
  <c r="CB255" i="5"/>
  <c r="CA255" i="5"/>
  <c r="BZ255" i="5"/>
  <c r="BY255" i="5"/>
  <c r="BW255" i="5"/>
  <c r="BV255" i="5"/>
  <c r="BU255" i="5"/>
  <c r="CT254" i="5"/>
  <c r="CS254" i="5"/>
  <c r="CR254" i="5"/>
  <c r="CQ254" i="5"/>
  <c r="CO254" i="5"/>
  <c r="CN254" i="5"/>
  <c r="CM254" i="5"/>
  <c r="CJ254" i="5"/>
  <c r="CI254" i="5"/>
  <c r="CH254" i="5"/>
  <c r="CG254" i="5"/>
  <c r="CE254" i="5"/>
  <c r="CD254" i="5"/>
  <c r="CC254" i="5"/>
  <c r="CB254" i="5"/>
  <c r="CA254" i="5"/>
  <c r="BZ254" i="5"/>
  <c r="BY254" i="5"/>
  <c r="BW254" i="5"/>
  <c r="BV254" i="5"/>
  <c r="BU254" i="5"/>
  <c r="CT253" i="5"/>
  <c r="CS253" i="5"/>
  <c r="CR253" i="5"/>
  <c r="CQ253" i="5"/>
  <c r="CO253" i="5"/>
  <c r="CN253" i="5"/>
  <c r="CM253" i="5"/>
  <c r="CJ253" i="5"/>
  <c r="CI253" i="5"/>
  <c r="CH253" i="5"/>
  <c r="CG253" i="5"/>
  <c r="CE253" i="5"/>
  <c r="CD253" i="5"/>
  <c r="CC253" i="5"/>
  <c r="CB253" i="5"/>
  <c r="CA253" i="5"/>
  <c r="BZ253" i="5"/>
  <c r="BY253" i="5"/>
  <c r="BW253" i="5"/>
  <c r="BV253" i="5"/>
  <c r="BU253" i="5"/>
  <c r="CT252" i="5"/>
  <c r="CS252" i="5"/>
  <c r="CR252" i="5"/>
  <c r="CQ252" i="5"/>
  <c r="CO252" i="5"/>
  <c r="CN252" i="5"/>
  <c r="CM252" i="5"/>
  <c r="CJ252" i="5"/>
  <c r="CI252" i="5"/>
  <c r="CH252" i="5"/>
  <c r="CG252" i="5"/>
  <c r="CE252" i="5"/>
  <c r="CD252" i="5"/>
  <c r="CC252" i="5"/>
  <c r="CB252" i="5"/>
  <c r="CA252" i="5"/>
  <c r="BZ252" i="5"/>
  <c r="BY252" i="5"/>
  <c r="BW252" i="5"/>
  <c r="BV252" i="5"/>
  <c r="BU252" i="5"/>
  <c r="CT251" i="5"/>
  <c r="CS251" i="5"/>
  <c r="CR251" i="5"/>
  <c r="CQ251" i="5"/>
  <c r="CO251" i="5"/>
  <c r="CN251" i="5"/>
  <c r="CM251" i="5"/>
  <c r="CJ251" i="5"/>
  <c r="CI251" i="5"/>
  <c r="CH251" i="5"/>
  <c r="CG251" i="5"/>
  <c r="CE251" i="5"/>
  <c r="CD251" i="5"/>
  <c r="CC251" i="5"/>
  <c r="CB251" i="5"/>
  <c r="CA251" i="5"/>
  <c r="BZ251" i="5"/>
  <c r="BY251" i="5"/>
  <c r="BW251" i="5"/>
  <c r="BV251" i="5"/>
  <c r="BU251" i="5"/>
  <c r="CT250" i="5"/>
  <c r="CS250" i="5"/>
  <c r="CR250" i="5"/>
  <c r="CQ250" i="5"/>
  <c r="CO250" i="5"/>
  <c r="CN250" i="5"/>
  <c r="CM250" i="5"/>
  <c r="CJ250" i="5"/>
  <c r="CI250" i="5"/>
  <c r="CH250" i="5"/>
  <c r="CG250" i="5"/>
  <c r="CE250" i="5"/>
  <c r="CD250" i="5"/>
  <c r="CC250" i="5"/>
  <c r="CB250" i="5"/>
  <c r="CA250" i="5"/>
  <c r="BZ250" i="5"/>
  <c r="BY250" i="5"/>
  <c r="BW250" i="5"/>
  <c r="BV250" i="5"/>
  <c r="BU250" i="5"/>
  <c r="CT249" i="5"/>
  <c r="CS249" i="5"/>
  <c r="CR249" i="5"/>
  <c r="CQ249" i="5"/>
  <c r="CO249" i="5"/>
  <c r="CN249" i="5"/>
  <c r="CM249" i="5"/>
  <c r="CJ249" i="5"/>
  <c r="CI249" i="5"/>
  <c r="CH249" i="5"/>
  <c r="CG249" i="5"/>
  <c r="CE249" i="5"/>
  <c r="CD249" i="5"/>
  <c r="CC249" i="5"/>
  <c r="CB249" i="5"/>
  <c r="CA249" i="5"/>
  <c r="BZ249" i="5"/>
  <c r="BY249" i="5"/>
  <c r="BW249" i="5"/>
  <c r="BV249" i="5"/>
  <c r="BU249" i="5"/>
  <c r="CT248" i="5"/>
  <c r="CS248" i="5"/>
  <c r="CR248" i="5"/>
  <c r="CQ248" i="5"/>
  <c r="CO248" i="5"/>
  <c r="CN248" i="5"/>
  <c r="CM248" i="5"/>
  <c r="CJ248" i="5"/>
  <c r="CI248" i="5"/>
  <c r="CH248" i="5"/>
  <c r="CG248" i="5"/>
  <c r="CE248" i="5"/>
  <c r="CD248" i="5"/>
  <c r="CC248" i="5"/>
  <c r="CB248" i="5"/>
  <c r="CA248" i="5"/>
  <c r="BZ248" i="5"/>
  <c r="BY248" i="5"/>
  <c r="BW248" i="5"/>
  <c r="BV248" i="5"/>
  <c r="BU248" i="5"/>
  <c r="CT247" i="5"/>
  <c r="CS247" i="5"/>
  <c r="CR247" i="5"/>
  <c r="CQ247" i="5"/>
  <c r="CO247" i="5"/>
  <c r="CN247" i="5"/>
  <c r="CM247" i="5"/>
  <c r="CJ247" i="5"/>
  <c r="CI247" i="5"/>
  <c r="CH247" i="5"/>
  <c r="CG247" i="5"/>
  <c r="CE247" i="5"/>
  <c r="CD247" i="5"/>
  <c r="CC247" i="5"/>
  <c r="CB247" i="5"/>
  <c r="CA247" i="5"/>
  <c r="BZ247" i="5"/>
  <c r="BY247" i="5"/>
  <c r="BW247" i="5"/>
  <c r="BV247" i="5"/>
  <c r="BU247" i="5"/>
  <c r="CT246" i="5"/>
  <c r="CS246" i="5"/>
  <c r="CR246" i="5"/>
  <c r="CQ246" i="5"/>
  <c r="CO246" i="5"/>
  <c r="CN246" i="5"/>
  <c r="CM246" i="5"/>
  <c r="CJ246" i="5"/>
  <c r="CI246" i="5"/>
  <c r="CH246" i="5"/>
  <c r="CG246" i="5"/>
  <c r="CE246" i="5"/>
  <c r="CD246" i="5"/>
  <c r="CC246" i="5"/>
  <c r="CB246" i="5"/>
  <c r="CA246" i="5"/>
  <c r="BZ246" i="5"/>
  <c r="BY246" i="5"/>
  <c r="BW246" i="5"/>
  <c r="BV246" i="5"/>
  <c r="BU246" i="5"/>
  <c r="CT245" i="5"/>
  <c r="CS245" i="5"/>
  <c r="CR245" i="5"/>
  <c r="CQ245" i="5"/>
  <c r="CO245" i="5"/>
  <c r="CN245" i="5"/>
  <c r="CM245" i="5"/>
  <c r="CJ245" i="5"/>
  <c r="CI245" i="5"/>
  <c r="CH245" i="5"/>
  <c r="CG245" i="5"/>
  <c r="CE245" i="5"/>
  <c r="CD245" i="5"/>
  <c r="CC245" i="5"/>
  <c r="CB245" i="5"/>
  <c r="CA245" i="5"/>
  <c r="BZ245" i="5"/>
  <c r="BY245" i="5"/>
  <c r="BW245" i="5"/>
  <c r="BV245" i="5"/>
  <c r="BU245" i="5"/>
  <c r="CT244" i="5"/>
  <c r="CS244" i="5"/>
  <c r="CR244" i="5"/>
  <c r="CQ244" i="5"/>
  <c r="CO244" i="5"/>
  <c r="CN244" i="5"/>
  <c r="CM244" i="5"/>
  <c r="CJ244" i="5"/>
  <c r="CI244" i="5"/>
  <c r="CH244" i="5"/>
  <c r="CG244" i="5"/>
  <c r="CE244" i="5"/>
  <c r="CD244" i="5"/>
  <c r="CC244" i="5"/>
  <c r="CB244" i="5"/>
  <c r="CA244" i="5"/>
  <c r="BZ244" i="5"/>
  <c r="BY244" i="5"/>
  <c r="BW244" i="5"/>
  <c r="BV244" i="5"/>
  <c r="BU244" i="5"/>
  <c r="CT243" i="5"/>
  <c r="CS243" i="5"/>
  <c r="CR243" i="5"/>
  <c r="CQ243" i="5"/>
  <c r="CO243" i="5"/>
  <c r="CN243" i="5"/>
  <c r="CM243" i="5"/>
  <c r="CJ243" i="5"/>
  <c r="CI243" i="5"/>
  <c r="CH243" i="5"/>
  <c r="CG243" i="5"/>
  <c r="CE243" i="5"/>
  <c r="CD243" i="5"/>
  <c r="CC243" i="5"/>
  <c r="CB243" i="5"/>
  <c r="CA243" i="5"/>
  <c r="BZ243" i="5"/>
  <c r="BY243" i="5"/>
  <c r="BW243" i="5"/>
  <c r="BV243" i="5"/>
  <c r="BU243" i="5"/>
  <c r="CT242" i="5"/>
  <c r="CS242" i="5"/>
  <c r="CR242" i="5"/>
  <c r="CQ242" i="5"/>
  <c r="CO242" i="5"/>
  <c r="CN242" i="5"/>
  <c r="CM242" i="5"/>
  <c r="CJ242" i="5"/>
  <c r="CI242" i="5"/>
  <c r="CH242" i="5"/>
  <c r="CG242" i="5"/>
  <c r="CE242" i="5"/>
  <c r="CD242" i="5"/>
  <c r="CC242" i="5"/>
  <c r="CB242" i="5"/>
  <c r="CA242" i="5"/>
  <c r="BZ242" i="5"/>
  <c r="BY242" i="5"/>
  <c r="BW242" i="5"/>
  <c r="BV242" i="5"/>
  <c r="BU242" i="5"/>
  <c r="CT241" i="5"/>
  <c r="CS241" i="5"/>
  <c r="CR241" i="5"/>
  <c r="CQ241" i="5"/>
  <c r="CO241" i="5"/>
  <c r="CN241" i="5"/>
  <c r="CM241" i="5"/>
  <c r="CJ241" i="5"/>
  <c r="CI241" i="5"/>
  <c r="CH241" i="5"/>
  <c r="CG241" i="5"/>
  <c r="CE241" i="5"/>
  <c r="CD241" i="5"/>
  <c r="CC241" i="5"/>
  <c r="CB241" i="5"/>
  <c r="CA241" i="5"/>
  <c r="BZ241" i="5"/>
  <c r="BY241" i="5"/>
  <c r="BW241" i="5"/>
  <c r="BV241" i="5"/>
  <c r="BU241" i="5"/>
  <c r="CT240" i="5"/>
  <c r="CS240" i="5"/>
  <c r="CR240" i="5"/>
  <c r="CQ240" i="5"/>
  <c r="CO240" i="5"/>
  <c r="CN240" i="5"/>
  <c r="CM240" i="5"/>
  <c r="CJ240" i="5"/>
  <c r="CI240" i="5"/>
  <c r="CH240" i="5"/>
  <c r="CG240" i="5"/>
  <c r="CE240" i="5"/>
  <c r="CD240" i="5"/>
  <c r="CC240" i="5"/>
  <c r="CB240" i="5"/>
  <c r="CA240" i="5"/>
  <c r="BZ240" i="5"/>
  <c r="BY240" i="5"/>
  <c r="BW240" i="5"/>
  <c r="BV240" i="5"/>
  <c r="BU240" i="5"/>
  <c r="CT239" i="5"/>
  <c r="CS239" i="5"/>
  <c r="CR239" i="5"/>
  <c r="CQ239" i="5"/>
  <c r="CO239" i="5"/>
  <c r="CN239" i="5"/>
  <c r="CM239" i="5"/>
  <c r="CJ239" i="5"/>
  <c r="CI239" i="5"/>
  <c r="CH239" i="5"/>
  <c r="CG239" i="5"/>
  <c r="CE239" i="5"/>
  <c r="CD239" i="5"/>
  <c r="CC239" i="5"/>
  <c r="CB239" i="5"/>
  <c r="CA239" i="5"/>
  <c r="BZ239" i="5"/>
  <c r="BY239" i="5"/>
  <c r="BW239" i="5"/>
  <c r="BV239" i="5"/>
  <c r="BU239" i="5"/>
  <c r="CT238" i="5"/>
  <c r="CS238" i="5"/>
  <c r="CR238" i="5"/>
  <c r="CQ238" i="5"/>
  <c r="CO238" i="5"/>
  <c r="CN238" i="5"/>
  <c r="CM238" i="5"/>
  <c r="CJ238" i="5"/>
  <c r="CI238" i="5"/>
  <c r="CH238" i="5"/>
  <c r="CG238" i="5"/>
  <c r="CE238" i="5"/>
  <c r="CD238" i="5"/>
  <c r="CC238" i="5"/>
  <c r="CB238" i="5"/>
  <c r="CA238" i="5"/>
  <c r="BZ238" i="5"/>
  <c r="BY238" i="5"/>
  <c r="BW238" i="5"/>
  <c r="BV238" i="5"/>
  <c r="BU238" i="5"/>
  <c r="CT237" i="5"/>
  <c r="CS237" i="5"/>
  <c r="CR237" i="5"/>
  <c r="CQ237" i="5"/>
  <c r="CO237" i="5"/>
  <c r="CN237" i="5"/>
  <c r="CM237" i="5"/>
  <c r="CJ237" i="5"/>
  <c r="CI237" i="5"/>
  <c r="CH237" i="5"/>
  <c r="CG237" i="5"/>
  <c r="CE237" i="5"/>
  <c r="CD237" i="5"/>
  <c r="CC237" i="5"/>
  <c r="CB237" i="5"/>
  <c r="CA237" i="5"/>
  <c r="BZ237" i="5"/>
  <c r="BY237" i="5"/>
  <c r="BW237" i="5"/>
  <c r="BV237" i="5"/>
  <c r="BU237" i="5"/>
  <c r="CT236" i="5"/>
  <c r="CS236" i="5"/>
  <c r="CR236" i="5"/>
  <c r="CQ236" i="5"/>
  <c r="CO236" i="5"/>
  <c r="CN236" i="5"/>
  <c r="CM236" i="5"/>
  <c r="CJ236" i="5"/>
  <c r="CI236" i="5"/>
  <c r="CH236" i="5"/>
  <c r="CG236" i="5"/>
  <c r="CE236" i="5"/>
  <c r="CD236" i="5"/>
  <c r="CC236" i="5"/>
  <c r="CB236" i="5"/>
  <c r="CA236" i="5"/>
  <c r="BZ236" i="5"/>
  <c r="BY236" i="5"/>
  <c r="BW236" i="5"/>
  <c r="BV236" i="5"/>
  <c r="BU236" i="5"/>
  <c r="CT235" i="5"/>
  <c r="CS235" i="5"/>
  <c r="CR235" i="5"/>
  <c r="CQ235" i="5"/>
  <c r="CO235" i="5"/>
  <c r="CN235" i="5"/>
  <c r="CM235" i="5"/>
  <c r="CJ235" i="5"/>
  <c r="CI235" i="5"/>
  <c r="CH235" i="5"/>
  <c r="CG235" i="5"/>
  <c r="CE235" i="5"/>
  <c r="CD235" i="5"/>
  <c r="CC235" i="5"/>
  <c r="CB235" i="5"/>
  <c r="CA235" i="5"/>
  <c r="BZ235" i="5"/>
  <c r="BY235" i="5"/>
  <c r="BW235" i="5"/>
  <c r="BV235" i="5"/>
  <c r="BU235" i="5"/>
  <c r="CT234" i="5"/>
  <c r="CS234" i="5"/>
  <c r="CR234" i="5"/>
  <c r="CQ234" i="5"/>
  <c r="CO234" i="5"/>
  <c r="CN234" i="5"/>
  <c r="CM234" i="5"/>
  <c r="CJ234" i="5"/>
  <c r="CI234" i="5"/>
  <c r="CH234" i="5"/>
  <c r="CG234" i="5"/>
  <c r="CE234" i="5"/>
  <c r="CD234" i="5"/>
  <c r="CC234" i="5"/>
  <c r="CB234" i="5"/>
  <c r="CA234" i="5"/>
  <c r="BZ234" i="5"/>
  <c r="BY234" i="5"/>
  <c r="BW234" i="5"/>
  <c r="BV234" i="5"/>
  <c r="BU234" i="5"/>
  <c r="CT233" i="5"/>
  <c r="CS233" i="5"/>
  <c r="CR233" i="5"/>
  <c r="CQ233" i="5"/>
  <c r="CO233" i="5"/>
  <c r="CN233" i="5"/>
  <c r="CM233" i="5"/>
  <c r="CJ233" i="5"/>
  <c r="CI233" i="5"/>
  <c r="CH233" i="5"/>
  <c r="CG233" i="5"/>
  <c r="CE233" i="5"/>
  <c r="CD233" i="5"/>
  <c r="CC233" i="5"/>
  <c r="CB233" i="5"/>
  <c r="CA233" i="5"/>
  <c r="BZ233" i="5"/>
  <c r="BY233" i="5"/>
  <c r="BW233" i="5"/>
  <c r="BV233" i="5"/>
  <c r="BU233" i="5"/>
  <c r="CT232" i="5"/>
  <c r="CS232" i="5"/>
  <c r="CR232" i="5"/>
  <c r="CQ232" i="5"/>
  <c r="CO232" i="5"/>
  <c r="CN232" i="5"/>
  <c r="CM232" i="5"/>
  <c r="CJ232" i="5"/>
  <c r="CI232" i="5"/>
  <c r="CH232" i="5"/>
  <c r="CG232" i="5"/>
  <c r="CE232" i="5"/>
  <c r="CD232" i="5"/>
  <c r="CC232" i="5"/>
  <c r="CB232" i="5"/>
  <c r="CA232" i="5"/>
  <c r="BZ232" i="5"/>
  <c r="BY232" i="5"/>
  <c r="BW232" i="5"/>
  <c r="BV232" i="5"/>
  <c r="BU232" i="5"/>
  <c r="CT231" i="5"/>
  <c r="CS231" i="5"/>
  <c r="CR231" i="5"/>
  <c r="CQ231" i="5"/>
  <c r="CO231" i="5"/>
  <c r="CN231" i="5"/>
  <c r="CM231" i="5"/>
  <c r="CJ231" i="5"/>
  <c r="CI231" i="5"/>
  <c r="CH231" i="5"/>
  <c r="CG231" i="5"/>
  <c r="CE231" i="5"/>
  <c r="CD231" i="5"/>
  <c r="CC231" i="5"/>
  <c r="CB231" i="5"/>
  <c r="CA231" i="5"/>
  <c r="BZ231" i="5"/>
  <c r="BY231" i="5"/>
  <c r="BW231" i="5"/>
  <c r="BV231" i="5"/>
  <c r="BU231" i="5"/>
  <c r="CT230" i="5"/>
  <c r="CS230" i="5"/>
  <c r="CR230" i="5"/>
  <c r="CQ230" i="5"/>
  <c r="CO230" i="5"/>
  <c r="CN230" i="5"/>
  <c r="CM230" i="5"/>
  <c r="CJ230" i="5"/>
  <c r="CI230" i="5"/>
  <c r="CH230" i="5"/>
  <c r="CG230" i="5"/>
  <c r="CE230" i="5"/>
  <c r="CD230" i="5"/>
  <c r="CC230" i="5"/>
  <c r="CB230" i="5"/>
  <c r="CA230" i="5"/>
  <c r="BZ230" i="5"/>
  <c r="BY230" i="5"/>
  <c r="BW230" i="5"/>
  <c r="BV230" i="5"/>
  <c r="BU230" i="5"/>
  <c r="CT229" i="5"/>
  <c r="CS229" i="5"/>
  <c r="CR229" i="5"/>
  <c r="CQ229" i="5"/>
  <c r="CO229" i="5"/>
  <c r="CN229" i="5"/>
  <c r="CM229" i="5"/>
  <c r="CJ229" i="5"/>
  <c r="CI229" i="5"/>
  <c r="CH229" i="5"/>
  <c r="CG229" i="5"/>
  <c r="CE229" i="5"/>
  <c r="CD229" i="5"/>
  <c r="CC229" i="5"/>
  <c r="CB229" i="5"/>
  <c r="CA229" i="5"/>
  <c r="BZ229" i="5"/>
  <c r="BY229" i="5"/>
  <c r="BW229" i="5"/>
  <c r="BV229" i="5"/>
  <c r="BU229" i="5"/>
  <c r="CT228" i="5"/>
  <c r="CS228" i="5"/>
  <c r="CR228" i="5"/>
  <c r="CQ228" i="5"/>
  <c r="CO228" i="5"/>
  <c r="CN228" i="5"/>
  <c r="CM228" i="5"/>
  <c r="CJ228" i="5"/>
  <c r="CI228" i="5"/>
  <c r="CH228" i="5"/>
  <c r="CG228" i="5"/>
  <c r="CE228" i="5"/>
  <c r="CD228" i="5"/>
  <c r="CC228" i="5"/>
  <c r="CB228" i="5"/>
  <c r="CA228" i="5"/>
  <c r="BZ228" i="5"/>
  <c r="BY228" i="5"/>
  <c r="BW228" i="5"/>
  <c r="BV228" i="5"/>
  <c r="BU228" i="5"/>
  <c r="CT227" i="5"/>
  <c r="CS227" i="5"/>
  <c r="CR227" i="5"/>
  <c r="CQ227" i="5"/>
  <c r="CO227" i="5"/>
  <c r="CN227" i="5"/>
  <c r="CM227" i="5"/>
  <c r="CJ227" i="5"/>
  <c r="CI227" i="5"/>
  <c r="CH227" i="5"/>
  <c r="CG227" i="5"/>
  <c r="CE227" i="5"/>
  <c r="CD227" i="5"/>
  <c r="CC227" i="5"/>
  <c r="CB227" i="5"/>
  <c r="CA227" i="5"/>
  <c r="BZ227" i="5"/>
  <c r="BY227" i="5"/>
  <c r="BW227" i="5"/>
  <c r="BV227" i="5"/>
  <c r="BU227" i="5"/>
  <c r="CT226" i="5"/>
  <c r="CS226" i="5"/>
  <c r="CR226" i="5"/>
  <c r="CQ226" i="5"/>
  <c r="CO226" i="5"/>
  <c r="CN226" i="5"/>
  <c r="CM226" i="5"/>
  <c r="CJ226" i="5"/>
  <c r="CI226" i="5"/>
  <c r="CH226" i="5"/>
  <c r="CG226" i="5"/>
  <c r="CE226" i="5"/>
  <c r="CD226" i="5"/>
  <c r="CC226" i="5"/>
  <c r="CB226" i="5"/>
  <c r="CA226" i="5"/>
  <c r="BZ226" i="5"/>
  <c r="BY226" i="5"/>
  <c r="BW226" i="5"/>
  <c r="BV226" i="5"/>
  <c r="BU226" i="5"/>
  <c r="CT225" i="5"/>
  <c r="CS225" i="5"/>
  <c r="CR225" i="5"/>
  <c r="CQ225" i="5"/>
  <c r="CO225" i="5"/>
  <c r="CN225" i="5"/>
  <c r="CM225" i="5"/>
  <c r="CJ225" i="5"/>
  <c r="CI225" i="5"/>
  <c r="CH225" i="5"/>
  <c r="CG225" i="5"/>
  <c r="CE225" i="5"/>
  <c r="CD225" i="5"/>
  <c r="CC225" i="5"/>
  <c r="CB225" i="5"/>
  <c r="CA225" i="5"/>
  <c r="BZ225" i="5"/>
  <c r="BY225" i="5"/>
  <c r="BW225" i="5"/>
  <c r="BV225" i="5"/>
  <c r="BU225" i="5"/>
  <c r="CT224" i="5"/>
  <c r="CS224" i="5"/>
  <c r="CR224" i="5"/>
  <c r="CQ224" i="5"/>
  <c r="CO224" i="5"/>
  <c r="CN224" i="5"/>
  <c r="CM224" i="5"/>
  <c r="CJ224" i="5"/>
  <c r="CI224" i="5"/>
  <c r="CH224" i="5"/>
  <c r="CG224" i="5"/>
  <c r="CE224" i="5"/>
  <c r="CD224" i="5"/>
  <c r="CC224" i="5"/>
  <c r="CB224" i="5"/>
  <c r="CA224" i="5"/>
  <c r="BZ224" i="5"/>
  <c r="BY224" i="5"/>
  <c r="BW224" i="5"/>
  <c r="BV224" i="5"/>
  <c r="BU224" i="5"/>
  <c r="CT223" i="5"/>
  <c r="CS223" i="5"/>
  <c r="CR223" i="5"/>
  <c r="CQ223" i="5"/>
  <c r="CO223" i="5"/>
  <c r="CN223" i="5"/>
  <c r="CM223" i="5"/>
  <c r="CJ223" i="5"/>
  <c r="CI223" i="5"/>
  <c r="CH223" i="5"/>
  <c r="CG223" i="5"/>
  <c r="CE223" i="5"/>
  <c r="CD223" i="5"/>
  <c r="CC223" i="5"/>
  <c r="CB223" i="5"/>
  <c r="CA223" i="5"/>
  <c r="BZ223" i="5"/>
  <c r="BY223" i="5"/>
  <c r="BW223" i="5"/>
  <c r="BV223" i="5"/>
  <c r="BU223" i="5"/>
  <c r="CT222" i="5"/>
  <c r="CS222" i="5"/>
  <c r="CR222" i="5"/>
  <c r="CQ222" i="5"/>
  <c r="CO222" i="5"/>
  <c r="CN222" i="5"/>
  <c r="CM222" i="5"/>
  <c r="CJ222" i="5"/>
  <c r="CI222" i="5"/>
  <c r="CH222" i="5"/>
  <c r="CG222" i="5"/>
  <c r="CE222" i="5"/>
  <c r="CD222" i="5"/>
  <c r="CC222" i="5"/>
  <c r="CB222" i="5"/>
  <c r="CA222" i="5"/>
  <c r="BZ222" i="5"/>
  <c r="BY222" i="5"/>
  <c r="BW222" i="5"/>
  <c r="BV222" i="5"/>
  <c r="BU222" i="5"/>
  <c r="CT221" i="5"/>
  <c r="CS221" i="5"/>
  <c r="CR221" i="5"/>
  <c r="CQ221" i="5"/>
  <c r="CO221" i="5"/>
  <c r="CN221" i="5"/>
  <c r="CM221" i="5"/>
  <c r="CJ221" i="5"/>
  <c r="CI221" i="5"/>
  <c r="CH221" i="5"/>
  <c r="CG221" i="5"/>
  <c r="CE221" i="5"/>
  <c r="CD221" i="5"/>
  <c r="CC221" i="5"/>
  <c r="CB221" i="5"/>
  <c r="CA221" i="5"/>
  <c r="BZ221" i="5"/>
  <c r="BY221" i="5"/>
  <c r="BW221" i="5"/>
  <c r="BV221" i="5"/>
  <c r="BU221" i="5"/>
  <c r="CT220" i="5"/>
  <c r="CS220" i="5"/>
  <c r="CR220" i="5"/>
  <c r="CQ220" i="5"/>
  <c r="CO220" i="5"/>
  <c r="CN220" i="5"/>
  <c r="CM220" i="5"/>
  <c r="CJ220" i="5"/>
  <c r="CI220" i="5"/>
  <c r="CH220" i="5"/>
  <c r="CG220" i="5"/>
  <c r="CE220" i="5"/>
  <c r="CD220" i="5"/>
  <c r="CC220" i="5"/>
  <c r="CB220" i="5"/>
  <c r="CA220" i="5"/>
  <c r="BZ220" i="5"/>
  <c r="BY220" i="5"/>
  <c r="BW220" i="5"/>
  <c r="BV220" i="5"/>
  <c r="BU220" i="5"/>
  <c r="CT219" i="5"/>
  <c r="CS219" i="5"/>
  <c r="CR219" i="5"/>
  <c r="CQ219" i="5"/>
  <c r="CO219" i="5"/>
  <c r="CN219" i="5"/>
  <c r="CM219" i="5"/>
  <c r="CJ219" i="5"/>
  <c r="CI219" i="5"/>
  <c r="CH219" i="5"/>
  <c r="CG219" i="5"/>
  <c r="CE219" i="5"/>
  <c r="CD219" i="5"/>
  <c r="CC219" i="5"/>
  <c r="CB219" i="5"/>
  <c r="CA219" i="5"/>
  <c r="BZ219" i="5"/>
  <c r="BY219" i="5"/>
  <c r="BW219" i="5"/>
  <c r="BV219" i="5"/>
  <c r="BU219" i="5"/>
  <c r="CT218" i="5"/>
  <c r="CS218" i="5"/>
  <c r="CR218" i="5"/>
  <c r="CQ218" i="5"/>
  <c r="CO218" i="5"/>
  <c r="CN218" i="5"/>
  <c r="CM218" i="5"/>
  <c r="CJ218" i="5"/>
  <c r="CI218" i="5"/>
  <c r="CH218" i="5"/>
  <c r="CG218" i="5"/>
  <c r="CE218" i="5"/>
  <c r="CD218" i="5"/>
  <c r="CC218" i="5"/>
  <c r="CB218" i="5"/>
  <c r="CA218" i="5"/>
  <c r="BZ218" i="5"/>
  <c r="BY218" i="5"/>
  <c r="BW218" i="5"/>
  <c r="BV218" i="5"/>
  <c r="BU218" i="5"/>
  <c r="CT217" i="5"/>
  <c r="CS217" i="5"/>
  <c r="CR217" i="5"/>
  <c r="CQ217" i="5"/>
  <c r="CO217" i="5"/>
  <c r="CN217" i="5"/>
  <c r="CM217" i="5"/>
  <c r="CJ217" i="5"/>
  <c r="CI217" i="5"/>
  <c r="CH217" i="5"/>
  <c r="CG217" i="5"/>
  <c r="CE217" i="5"/>
  <c r="CD217" i="5"/>
  <c r="CC217" i="5"/>
  <c r="CB217" i="5"/>
  <c r="CA217" i="5"/>
  <c r="BZ217" i="5"/>
  <c r="BY217" i="5"/>
  <c r="BW217" i="5"/>
  <c r="BV217" i="5"/>
  <c r="BU217" i="5"/>
  <c r="CT216" i="5"/>
  <c r="CS216" i="5"/>
  <c r="CR216" i="5"/>
  <c r="CQ216" i="5"/>
  <c r="CO216" i="5"/>
  <c r="CN216" i="5"/>
  <c r="CM216" i="5"/>
  <c r="CJ216" i="5"/>
  <c r="CI216" i="5"/>
  <c r="CH216" i="5"/>
  <c r="CG216" i="5"/>
  <c r="CE216" i="5"/>
  <c r="CD216" i="5"/>
  <c r="CC216" i="5"/>
  <c r="CB216" i="5"/>
  <c r="CA216" i="5"/>
  <c r="BZ216" i="5"/>
  <c r="BY216" i="5"/>
  <c r="BW216" i="5"/>
  <c r="BV216" i="5"/>
  <c r="BU216" i="5"/>
  <c r="CT215" i="5"/>
  <c r="CS215" i="5"/>
  <c r="CR215" i="5"/>
  <c r="CQ215" i="5"/>
  <c r="CO215" i="5"/>
  <c r="CN215" i="5"/>
  <c r="CM215" i="5"/>
  <c r="CJ215" i="5"/>
  <c r="CI215" i="5"/>
  <c r="CH215" i="5"/>
  <c r="CG215" i="5"/>
  <c r="CE215" i="5"/>
  <c r="CD215" i="5"/>
  <c r="CC215" i="5"/>
  <c r="CB215" i="5"/>
  <c r="CA215" i="5"/>
  <c r="BZ215" i="5"/>
  <c r="BY215" i="5"/>
  <c r="BW215" i="5"/>
  <c r="BV215" i="5"/>
  <c r="BU215" i="5"/>
  <c r="CT214" i="5"/>
  <c r="CS214" i="5"/>
  <c r="CR214" i="5"/>
  <c r="CQ214" i="5"/>
  <c r="CO214" i="5"/>
  <c r="CN214" i="5"/>
  <c r="CM214" i="5"/>
  <c r="CJ214" i="5"/>
  <c r="CI214" i="5"/>
  <c r="CH214" i="5"/>
  <c r="CG214" i="5"/>
  <c r="CE214" i="5"/>
  <c r="CD214" i="5"/>
  <c r="CC214" i="5"/>
  <c r="CB214" i="5"/>
  <c r="CA214" i="5"/>
  <c r="BZ214" i="5"/>
  <c r="BY214" i="5"/>
  <c r="BW214" i="5"/>
  <c r="BV214" i="5"/>
  <c r="BU214" i="5"/>
  <c r="CT213" i="5"/>
  <c r="CS213" i="5"/>
  <c r="CR213" i="5"/>
  <c r="CQ213" i="5"/>
  <c r="CO213" i="5"/>
  <c r="CN213" i="5"/>
  <c r="CM213" i="5"/>
  <c r="CJ213" i="5"/>
  <c r="CI213" i="5"/>
  <c r="CH213" i="5"/>
  <c r="CG213" i="5"/>
  <c r="CE213" i="5"/>
  <c r="CD213" i="5"/>
  <c r="CC213" i="5"/>
  <c r="CB213" i="5"/>
  <c r="CA213" i="5"/>
  <c r="BZ213" i="5"/>
  <c r="BY213" i="5"/>
  <c r="BW213" i="5"/>
  <c r="BV213" i="5"/>
  <c r="BU213" i="5"/>
  <c r="CT212" i="5"/>
  <c r="CS212" i="5"/>
  <c r="CR212" i="5"/>
  <c r="CQ212" i="5"/>
  <c r="CO212" i="5"/>
  <c r="CN212" i="5"/>
  <c r="CM212" i="5"/>
  <c r="CJ212" i="5"/>
  <c r="CI212" i="5"/>
  <c r="CH212" i="5"/>
  <c r="CG212" i="5"/>
  <c r="CE212" i="5"/>
  <c r="CD212" i="5"/>
  <c r="CC212" i="5"/>
  <c r="CB212" i="5"/>
  <c r="CA212" i="5"/>
  <c r="BZ212" i="5"/>
  <c r="BY212" i="5"/>
  <c r="BW212" i="5"/>
  <c r="BV212" i="5"/>
  <c r="BU212" i="5"/>
  <c r="CT211" i="5"/>
  <c r="CS211" i="5"/>
  <c r="CR211" i="5"/>
  <c r="CQ211" i="5"/>
  <c r="CO211" i="5"/>
  <c r="CN211" i="5"/>
  <c r="CM211" i="5"/>
  <c r="CJ211" i="5"/>
  <c r="CI211" i="5"/>
  <c r="CH211" i="5"/>
  <c r="CG211" i="5"/>
  <c r="CE211" i="5"/>
  <c r="CD211" i="5"/>
  <c r="CC211" i="5"/>
  <c r="CB211" i="5"/>
  <c r="CA211" i="5"/>
  <c r="BZ211" i="5"/>
  <c r="BY211" i="5"/>
  <c r="BW211" i="5"/>
  <c r="BV211" i="5"/>
  <c r="BU211" i="5"/>
  <c r="CT210" i="5"/>
  <c r="CS210" i="5"/>
  <c r="CR210" i="5"/>
  <c r="CQ210" i="5"/>
  <c r="CO210" i="5"/>
  <c r="CN210" i="5"/>
  <c r="CM210" i="5"/>
  <c r="CJ210" i="5"/>
  <c r="CI210" i="5"/>
  <c r="CH210" i="5"/>
  <c r="CG210" i="5"/>
  <c r="CE210" i="5"/>
  <c r="CD210" i="5"/>
  <c r="CC210" i="5"/>
  <c r="CB210" i="5"/>
  <c r="CA210" i="5"/>
  <c r="BZ210" i="5"/>
  <c r="BY210" i="5"/>
  <c r="BW210" i="5"/>
  <c r="BV210" i="5"/>
  <c r="BU210" i="5"/>
  <c r="CT209" i="5"/>
  <c r="CS209" i="5"/>
  <c r="CR209" i="5"/>
  <c r="CQ209" i="5"/>
  <c r="CO209" i="5"/>
  <c r="CN209" i="5"/>
  <c r="CM209" i="5"/>
  <c r="CJ209" i="5"/>
  <c r="CI209" i="5"/>
  <c r="CH209" i="5"/>
  <c r="CG209" i="5"/>
  <c r="CE209" i="5"/>
  <c r="CD209" i="5"/>
  <c r="CC209" i="5"/>
  <c r="CB209" i="5"/>
  <c r="CA209" i="5"/>
  <c r="BZ209" i="5"/>
  <c r="BY209" i="5"/>
  <c r="BW209" i="5"/>
  <c r="BV209" i="5"/>
  <c r="BU209" i="5"/>
  <c r="CT208" i="5"/>
  <c r="CS208" i="5"/>
  <c r="CR208" i="5"/>
  <c r="CQ208" i="5"/>
  <c r="CO208" i="5"/>
  <c r="CN208" i="5"/>
  <c r="CM208" i="5"/>
  <c r="CJ208" i="5"/>
  <c r="CI208" i="5"/>
  <c r="CH208" i="5"/>
  <c r="CG208" i="5"/>
  <c r="CE208" i="5"/>
  <c r="CD208" i="5"/>
  <c r="CC208" i="5"/>
  <c r="CB208" i="5"/>
  <c r="CA208" i="5"/>
  <c r="BZ208" i="5"/>
  <c r="BY208" i="5"/>
  <c r="BW208" i="5"/>
  <c r="BV208" i="5"/>
  <c r="BU208" i="5"/>
  <c r="CT207" i="5"/>
  <c r="CS207" i="5"/>
  <c r="CR207" i="5"/>
  <c r="CQ207" i="5"/>
  <c r="CO207" i="5"/>
  <c r="CN207" i="5"/>
  <c r="CM207" i="5"/>
  <c r="CJ207" i="5"/>
  <c r="CI207" i="5"/>
  <c r="CH207" i="5"/>
  <c r="CG207" i="5"/>
  <c r="CE207" i="5"/>
  <c r="CD207" i="5"/>
  <c r="CC207" i="5"/>
  <c r="CB207" i="5"/>
  <c r="CA207" i="5"/>
  <c r="BZ207" i="5"/>
  <c r="BY207" i="5"/>
  <c r="BW207" i="5"/>
  <c r="BV207" i="5"/>
  <c r="BU207" i="5"/>
  <c r="CT206" i="5"/>
  <c r="CS206" i="5"/>
  <c r="CR206" i="5"/>
  <c r="CQ206" i="5"/>
  <c r="CO206" i="5"/>
  <c r="CN206" i="5"/>
  <c r="CM206" i="5"/>
  <c r="CJ206" i="5"/>
  <c r="CI206" i="5"/>
  <c r="CH206" i="5"/>
  <c r="CG206" i="5"/>
  <c r="CE206" i="5"/>
  <c r="CD206" i="5"/>
  <c r="CC206" i="5"/>
  <c r="CB206" i="5"/>
  <c r="CA206" i="5"/>
  <c r="BZ206" i="5"/>
  <c r="BY206" i="5"/>
  <c r="BW206" i="5"/>
  <c r="BV206" i="5"/>
  <c r="BU206" i="5"/>
  <c r="CT205" i="5"/>
  <c r="CS205" i="5"/>
  <c r="CR205" i="5"/>
  <c r="CQ205" i="5"/>
  <c r="CO205" i="5"/>
  <c r="CN205" i="5"/>
  <c r="CM205" i="5"/>
  <c r="CJ205" i="5"/>
  <c r="CI205" i="5"/>
  <c r="CH205" i="5"/>
  <c r="CG205" i="5"/>
  <c r="CE205" i="5"/>
  <c r="CD205" i="5"/>
  <c r="CC205" i="5"/>
  <c r="CB205" i="5"/>
  <c r="CA205" i="5"/>
  <c r="BZ205" i="5"/>
  <c r="BY205" i="5"/>
  <c r="BW205" i="5"/>
  <c r="BV205" i="5"/>
  <c r="BU205" i="5"/>
  <c r="CT204" i="5"/>
  <c r="CS204" i="5"/>
  <c r="CR204" i="5"/>
  <c r="CQ204" i="5"/>
  <c r="CO204" i="5"/>
  <c r="CN204" i="5"/>
  <c r="CM204" i="5"/>
  <c r="CJ204" i="5"/>
  <c r="CI204" i="5"/>
  <c r="CH204" i="5"/>
  <c r="CG204" i="5"/>
  <c r="CE204" i="5"/>
  <c r="CD204" i="5"/>
  <c r="CC204" i="5"/>
  <c r="CB204" i="5"/>
  <c r="CA204" i="5"/>
  <c r="BZ204" i="5"/>
  <c r="BY204" i="5"/>
  <c r="BW204" i="5"/>
  <c r="BV204" i="5"/>
  <c r="BU204" i="5"/>
  <c r="CT203" i="5"/>
  <c r="CS203" i="5"/>
  <c r="CR203" i="5"/>
  <c r="CQ203" i="5"/>
  <c r="CO203" i="5"/>
  <c r="CN203" i="5"/>
  <c r="CM203" i="5"/>
  <c r="CJ203" i="5"/>
  <c r="CI203" i="5"/>
  <c r="CH203" i="5"/>
  <c r="CG203" i="5"/>
  <c r="CE203" i="5"/>
  <c r="CD203" i="5"/>
  <c r="CC203" i="5"/>
  <c r="CB203" i="5"/>
  <c r="CA203" i="5"/>
  <c r="BZ203" i="5"/>
  <c r="BY203" i="5"/>
  <c r="BW203" i="5"/>
  <c r="BV203" i="5"/>
  <c r="BU203" i="5"/>
  <c r="CT202" i="5"/>
  <c r="CS202" i="5"/>
  <c r="CR202" i="5"/>
  <c r="CQ202" i="5"/>
  <c r="CO202" i="5"/>
  <c r="CN202" i="5"/>
  <c r="CM202" i="5"/>
  <c r="CJ202" i="5"/>
  <c r="CI202" i="5"/>
  <c r="CH202" i="5"/>
  <c r="CG202" i="5"/>
  <c r="CE202" i="5"/>
  <c r="CD202" i="5"/>
  <c r="CC202" i="5"/>
  <c r="CB202" i="5"/>
  <c r="CA202" i="5"/>
  <c r="BZ202" i="5"/>
  <c r="BY202" i="5"/>
  <c r="BW202" i="5"/>
  <c r="BV202" i="5"/>
  <c r="BU202" i="5"/>
  <c r="CT201" i="5"/>
  <c r="CS201" i="5"/>
  <c r="CR201" i="5"/>
  <c r="CQ201" i="5"/>
  <c r="CO201" i="5"/>
  <c r="CN201" i="5"/>
  <c r="CM201" i="5"/>
  <c r="CJ201" i="5"/>
  <c r="CI201" i="5"/>
  <c r="CH201" i="5"/>
  <c r="CG201" i="5"/>
  <c r="CE201" i="5"/>
  <c r="CD201" i="5"/>
  <c r="CC201" i="5"/>
  <c r="CB201" i="5"/>
  <c r="CA201" i="5"/>
  <c r="BZ201" i="5"/>
  <c r="BY201" i="5"/>
  <c r="BW201" i="5"/>
  <c r="BV201" i="5"/>
  <c r="BU201" i="5"/>
  <c r="CT200" i="5"/>
  <c r="CS200" i="5"/>
  <c r="CR200" i="5"/>
  <c r="CQ200" i="5"/>
  <c r="CO200" i="5"/>
  <c r="CN200" i="5"/>
  <c r="CM200" i="5"/>
  <c r="CJ200" i="5"/>
  <c r="CI200" i="5"/>
  <c r="CH200" i="5"/>
  <c r="CG200" i="5"/>
  <c r="CE200" i="5"/>
  <c r="CD200" i="5"/>
  <c r="CC200" i="5"/>
  <c r="CB200" i="5"/>
  <c r="CA200" i="5"/>
  <c r="BZ200" i="5"/>
  <c r="BY200" i="5"/>
  <c r="BW200" i="5"/>
  <c r="BV200" i="5"/>
  <c r="BU200" i="5"/>
  <c r="CT199" i="5"/>
  <c r="CS199" i="5"/>
  <c r="CR199" i="5"/>
  <c r="CQ199" i="5"/>
  <c r="CO199" i="5"/>
  <c r="CN199" i="5"/>
  <c r="CM199" i="5"/>
  <c r="CJ199" i="5"/>
  <c r="CI199" i="5"/>
  <c r="CH199" i="5"/>
  <c r="CG199" i="5"/>
  <c r="CE199" i="5"/>
  <c r="CD199" i="5"/>
  <c r="CC199" i="5"/>
  <c r="CB199" i="5"/>
  <c r="CA199" i="5"/>
  <c r="BZ199" i="5"/>
  <c r="BY199" i="5"/>
  <c r="BW199" i="5"/>
  <c r="BV199" i="5"/>
  <c r="BU199" i="5"/>
  <c r="CT198" i="5"/>
  <c r="CS198" i="5"/>
  <c r="CR198" i="5"/>
  <c r="CQ198" i="5"/>
  <c r="CO198" i="5"/>
  <c r="CN198" i="5"/>
  <c r="CM198" i="5"/>
  <c r="CJ198" i="5"/>
  <c r="CI198" i="5"/>
  <c r="CH198" i="5"/>
  <c r="CG198" i="5"/>
  <c r="CE198" i="5"/>
  <c r="CD198" i="5"/>
  <c r="CC198" i="5"/>
  <c r="CB198" i="5"/>
  <c r="CA198" i="5"/>
  <c r="BZ198" i="5"/>
  <c r="BY198" i="5"/>
  <c r="BW198" i="5"/>
  <c r="BV198" i="5"/>
  <c r="BU198" i="5"/>
  <c r="CT197" i="5"/>
  <c r="CS197" i="5"/>
  <c r="CR197" i="5"/>
  <c r="CQ197" i="5"/>
  <c r="CO197" i="5"/>
  <c r="CN197" i="5"/>
  <c r="CM197" i="5"/>
  <c r="CJ197" i="5"/>
  <c r="CI197" i="5"/>
  <c r="CH197" i="5"/>
  <c r="CG197" i="5"/>
  <c r="CE197" i="5"/>
  <c r="CD197" i="5"/>
  <c r="CC197" i="5"/>
  <c r="CB197" i="5"/>
  <c r="CA197" i="5"/>
  <c r="BZ197" i="5"/>
  <c r="BY197" i="5"/>
  <c r="BW197" i="5"/>
  <c r="BV197" i="5"/>
  <c r="BU197" i="5"/>
  <c r="CT196" i="5"/>
  <c r="CS196" i="5"/>
  <c r="CR196" i="5"/>
  <c r="CQ196" i="5"/>
  <c r="CO196" i="5"/>
  <c r="CN196" i="5"/>
  <c r="CM196" i="5"/>
  <c r="CJ196" i="5"/>
  <c r="CI196" i="5"/>
  <c r="CH196" i="5"/>
  <c r="CG196" i="5"/>
  <c r="CE196" i="5"/>
  <c r="CD196" i="5"/>
  <c r="CC196" i="5"/>
  <c r="CB196" i="5"/>
  <c r="CA196" i="5"/>
  <c r="BZ196" i="5"/>
  <c r="BY196" i="5"/>
  <c r="BW196" i="5"/>
  <c r="BV196" i="5"/>
  <c r="BU196" i="5"/>
  <c r="CT195" i="5"/>
  <c r="CS195" i="5"/>
  <c r="CR195" i="5"/>
  <c r="CQ195" i="5"/>
  <c r="CO195" i="5"/>
  <c r="CN195" i="5"/>
  <c r="CM195" i="5"/>
  <c r="CJ195" i="5"/>
  <c r="CI195" i="5"/>
  <c r="CH195" i="5"/>
  <c r="CG195" i="5"/>
  <c r="CE195" i="5"/>
  <c r="CD195" i="5"/>
  <c r="CC195" i="5"/>
  <c r="CB195" i="5"/>
  <c r="CA195" i="5"/>
  <c r="BZ195" i="5"/>
  <c r="BY195" i="5"/>
  <c r="BW195" i="5"/>
  <c r="BV195" i="5"/>
  <c r="BU195" i="5"/>
  <c r="CT194" i="5"/>
  <c r="CS194" i="5"/>
  <c r="CR194" i="5"/>
  <c r="CQ194" i="5"/>
  <c r="CO194" i="5"/>
  <c r="CN194" i="5"/>
  <c r="CM194" i="5"/>
  <c r="CJ194" i="5"/>
  <c r="CI194" i="5"/>
  <c r="CH194" i="5"/>
  <c r="CG194" i="5"/>
  <c r="CE194" i="5"/>
  <c r="CD194" i="5"/>
  <c r="CC194" i="5"/>
  <c r="CB194" i="5"/>
  <c r="CA194" i="5"/>
  <c r="BZ194" i="5"/>
  <c r="BY194" i="5"/>
  <c r="BW194" i="5"/>
  <c r="BV194" i="5"/>
  <c r="BU194" i="5"/>
  <c r="CT193" i="5"/>
  <c r="CS193" i="5"/>
  <c r="CR193" i="5"/>
  <c r="CQ193" i="5"/>
  <c r="CO193" i="5"/>
  <c r="CN193" i="5"/>
  <c r="CM193" i="5"/>
  <c r="CJ193" i="5"/>
  <c r="CI193" i="5"/>
  <c r="CH193" i="5"/>
  <c r="CG193" i="5"/>
  <c r="CE193" i="5"/>
  <c r="CD193" i="5"/>
  <c r="CC193" i="5"/>
  <c r="CB193" i="5"/>
  <c r="CA193" i="5"/>
  <c r="BZ193" i="5"/>
  <c r="BY193" i="5"/>
  <c r="BW193" i="5"/>
  <c r="BV193" i="5"/>
  <c r="BU193" i="5"/>
  <c r="CT192" i="5"/>
  <c r="CS192" i="5"/>
  <c r="CR192" i="5"/>
  <c r="CQ192" i="5"/>
  <c r="CO192" i="5"/>
  <c r="CN192" i="5"/>
  <c r="CM192" i="5"/>
  <c r="CJ192" i="5"/>
  <c r="CI192" i="5"/>
  <c r="CH192" i="5"/>
  <c r="CG192" i="5"/>
  <c r="CE192" i="5"/>
  <c r="CD192" i="5"/>
  <c r="CC192" i="5"/>
  <c r="CB192" i="5"/>
  <c r="CA192" i="5"/>
  <c r="BZ192" i="5"/>
  <c r="BY192" i="5"/>
  <c r="BW192" i="5"/>
  <c r="BV192" i="5"/>
  <c r="BU192" i="5"/>
  <c r="CT191" i="5"/>
  <c r="CS191" i="5"/>
  <c r="CR191" i="5"/>
  <c r="CQ191" i="5"/>
  <c r="CO191" i="5"/>
  <c r="CN191" i="5"/>
  <c r="CM191" i="5"/>
  <c r="CJ191" i="5"/>
  <c r="CI191" i="5"/>
  <c r="CH191" i="5"/>
  <c r="CG191" i="5"/>
  <c r="CE191" i="5"/>
  <c r="CD191" i="5"/>
  <c r="CC191" i="5"/>
  <c r="CB191" i="5"/>
  <c r="CA191" i="5"/>
  <c r="BZ191" i="5"/>
  <c r="BY191" i="5"/>
  <c r="BW191" i="5"/>
  <c r="BV191" i="5"/>
  <c r="BU191" i="5"/>
  <c r="CT190" i="5"/>
  <c r="CS190" i="5"/>
  <c r="CR190" i="5"/>
  <c r="CQ190" i="5"/>
  <c r="CO190" i="5"/>
  <c r="CN190" i="5"/>
  <c r="CM190" i="5"/>
  <c r="CJ190" i="5"/>
  <c r="CI190" i="5"/>
  <c r="CH190" i="5"/>
  <c r="CG190" i="5"/>
  <c r="CE190" i="5"/>
  <c r="CD190" i="5"/>
  <c r="CC190" i="5"/>
  <c r="CB190" i="5"/>
  <c r="CA190" i="5"/>
  <c r="BZ190" i="5"/>
  <c r="BY190" i="5"/>
  <c r="BW190" i="5"/>
  <c r="BV190" i="5"/>
  <c r="BU190" i="5"/>
  <c r="CT189" i="5"/>
  <c r="CS189" i="5"/>
  <c r="CR189" i="5"/>
  <c r="CQ189" i="5"/>
  <c r="CO189" i="5"/>
  <c r="CN189" i="5"/>
  <c r="CM189" i="5"/>
  <c r="CJ189" i="5"/>
  <c r="CI189" i="5"/>
  <c r="CH189" i="5"/>
  <c r="CG189" i="5"/>
  <c r="CE189" i="5"/>
  <c r="CD189" i="5"/>
  <c r="CC189" i="5"/>
  <c r="CB189" i="5"/>
  <c r="CA189" i="5"/>
  <c r="BZ189" i="5"/>
  <c r="BY189" i="5"/>
  <c r="BW189" i="5"/>
  <c r="BV189" i="5"/>
  <c r="BU189" i="5"/>
  <c r="CT188" i="5"/>
  <c r="CS188" i="5"/>
  <c r="CR188" i="5"/>
  <c r="CQ188" i="5"/>
  <c r="CO188" i="5"/>
  <c r="CN188" i="5"/>
  <c r="CM188" i="5"/>
  <c r="CJ188" i="5"/>
  <c r="CI188" i="5"/>
  <c r="CH188" i="5"/>
  <c r="CG188" i="5"/>
  <c r="CE188" i="5"/>
  <c r="CD188" i="5"/>
  <c r="CC188" i="5"/>
  <c r="CB188" i="5"/>
  <c r="CA188" i="5"/>
  <c r="BZ188" i="5"/>
  <c r="BY188" i="5"/>
  <c r="BW188" i="5"/>
  <c r="BV188" i="5"/>
  <c r="BU188" i="5"/>
  <c r="CT187" i="5"/>
  <c r="CS187" i="5"/>
  <c r="CR187" i="5"/>
  <c r="CQ187" i="5"/>
  <c r="CO187" i="5"/>
  <c r="CN187" i="5"/>
  <c r="CM187" i="5"/>
  <c r="CJ187" i="5"/>
  <c r="CI187" i="5"/>
  <c r="CH187" i="5"/>
  <c r="CG187" i="5"/>
  <c r="CE187" i="5"/>
  <c r="CD187" i="5"/>
  <c r="CC187" i="5"/>
  <c r="CB187" i="5"/>
  <c r="CA187" i="5"/>
  <c r="BZ187" i="5"/>
  <c r="BY187" i="5"/>
  <c r="BW187" i="5"/>
  <c r="BV187" i="5"/>
  <c r="BU187" i="5"/>
  <c r="CT186" i="5"/>
  <c r="CS186" i="5"/>
  <c r="CR186" i="5"/>
  <c r="CQ186" i="5"/>
  <c r="CO186" i="5"/>
  <c r="CN186" i="5"/>
  <c r="CM186" i="5"/>
  <c r="CJ186" i="5"/>
  <c r="CI186" i="5"/>
  <c r="CH186" i="5"/>
  <c r="CG186" i="5"/>
  <c r="CE186" i="5"/>
  <c r="CD186" i="5"/>
  <c r="CC186" i="5"/>
  <c r="CB186" i="5"/>
  <c r="CA186" i="5"/>
  <c r="BZ186" i="5"/>
  <c r="BY186" i="5"/>
  <c r="BW186" i="5"/>
  <c r="BV186" i="5"/>
  <c r="BU186" i="5"/>
  <c r="CT185" i="5"/>
  <c r="CS185" i="5"/>
  <c r="CR185" i="5"/>
  <c r="CQ185" i="5"/>
  <c r="CO185" i="5"/>
  <c r="CN185" i="5"/>
  <c r="CM185" i="5"/>
  <c r="CJ185" i="5"/>
  <c r="CI185" i="5"/>
  <c r="CH185" i="5"/>
  <c r="CG185" i="5"/>
  <c r="CE185" i="5"/>
  <c r="CD185" i="5"/>
  <c r="CC185" i="5"/>
  <c r="CB185" i="5"/>
  <c r="CA185" i="5"/>
  <c r="BZ185" i="5"/>
  <c r="BY185" i="5"/>
  <c r="BW185" i="5"/>
  <c r="BV185" i="5"/>
  <c r="BU185" i="5"/>
  <c r="CT184" i="5"/>
  <c r="CS184" i="5"/>
  <c r="CR184" i="5"/>
  <c r="CQ184" i="5"/>
  <c r="CO184" i="5"/>
  <c r="CN184" i="5"/>
  <c r="CM184" i="5"/>
  <c r="CJ184" i="5"/>
  <c r="CI184" i="5"/>
  <c r="CH184" i="5"/>
  <c r="CG184" i="5"/>
  <c r="CE184" i="5"/>
  <c r="CD184" i="5"/>
  <c r="CC184" i="5"/>
  <c r="CB184" i="5"/>
  <c r="CA184" i="5"/>
  <c r="BZ184" i="5"/>
  <c r="BY184" i="5"/>
  <c r="BW184" i="5"/>
  <c r="BV184" i="5"/>
  <c r="BU184" i="5"/>
  <c r="CT183" i="5"/>
  <c r="CS183" i="5"/>
  <c r="CR183" i="5"/>
  <c r="CQ183" i="5"/>
  <c r="CO183" i="5"/>
  <c r="CN183" i="5"/>
  <c r="CM183" i="5"/>
  <c r="CJ183" i="5"/>
  <c r="CI183" i="5"/>
  <c r="CH183" i="5"/>
  <c r="CG183" i="5"/>
  <c r="CE183" i="5"/>
  <c r="CD183" i="5"/>
  <c r="CC183" i="5"/>
  <c r="CB183" i="5"/>
  <c r="CA183" i="5"/>
  <c r="BZ183" i="5"/>
  <c r="BY183" i="5"/>
  <c r="BW183" i="5"/>
  <c r="BV183" i="5"/>
  <c r="BU183" i="5"/>
  <c r="CT182" i="5"/>
  <c r="CS182" i="5"/>
  <c r="CR182" i="5"/>
  <c r="CQ182" i="5"/>
  <c r="CO182" i="5"/>
  <c r="CN182" i="5"/>
  <c r="CM182" i="5"/>
  <c r="CJ182" i="5"/>
  <c r="CI182" i="5"/>
  <c r="CH182" i="5"/>
  <c r="CG182" i="5"/>
  <c r="CE182" i="5"/>
  <c r="CD182" i="5"/>
  <c r="CC182" i="5"/>
  <c r="CB182" i="5"/>
  <c r="CA182" i="5"/>
  <c r="BZ182" i="5"/>
  <c r="BY182" i="5"/>
  <c r="BW182" i="5"/>
  <c r="BV182" i="5"/>
  <c r="BU182" i="5"/>
  <c r="CT181" i="5"/>
  <c r="CS181" i="5"/>
  <c r="CR181" i="5"/>
  <c r="CQ181" i="5"/>
  <c r="CO181" i="5"/>
  <c r="CN181" i="5"/>
  <c r="CM181" i="5"/>
  <c r="CJ181" i="5"/>
  <c r="CI181" i="5"/>
  <c r="CH181" i="5"/>
  <c r="CG181" i="5"/>
  <c r="CE181" i="5"/>
  <c r="CD181" i="5"/>
  <c r="CC181" i="5"/>
  <c r="CB181" i="5"/>
  <c r="CA181" i="5"/>
  <c r="BZ181" i="5"/>
  <c r="BY181" i="5"/>
  <c r="BW181" i="5"/>
  <c r="BV181" i="5"/>
  <c r="BU181" i="5"/>
  <c r="CT180" i="5"/>
  <c r="CS180" i="5"/>
  <c r="CR180" i="5"/>
  <c r="CQ180" i="5"/>
  <c r="CO180" i="5"/>
  <c r="CN180" i="5"/>
  <c r="CM180" i="5"/>
  <c r="CJ180" i="5"/>
  <c r="CI180" i="5"/>
  <c r="CH180" i="5"/>
  <c r="CG180" i="5"/>
  <c r="CE180" i="5"/>
  <c r="CD180" i="5"/>
  <c r="CC180" i="5"/>
  <c r="CB180" i="5"/>
  <c r="CA180" i="5"/>
  <c r="BZ180" i="5"/>
  <c r="BY180" i="5"/>
  <c r="BW180" i="5"/>
  <c r="BV180" i="5"/>
  <c r="BU180" i="5"/>
  <c r="CT179" i="5"/>
  <c r="CS179" i="5"/>
  <c r="CR179" i="5"/>
  <c r="CQ179" i="5"/>
  <c r="CO179" i="5"/>
  <c r="CN179" i="5"/>
  <c r="CM179" i="5"/>
  <c r="CJ179" i="5"/>
  <c r="CI179" i="5"/>
  <c r="CH179" i="5"/>
  <c r="CG179" i="5"/>
  <c r="CE179" i="5"/>
  <c r="CD179" i="5"/>
  <c r="CC179" i="5"/>
  <c r="CB179" i="5"/>
  <c r="CA179" i="5"/>
  <c r="BZ179" i="5"/>
  <c r="BY179" i="5"/>
  <c r="BW179" i="5"/>
  <c r="BV179" i="5"/>
  <c r="BU179" i="5"/>
  <c r="CT178" i="5"/>
  <c r="CS178" i="5"/>
  <c r="CR178" i="5"/>
  <c r="CQ178" i="5"/>
  <c r="CO178" i="5"/>
  <c r="CN178" i="5"/>
  <c r="CM178" i="5"/>
  <c r="CJ178" i="5"/>
  <c r="CI178" i="5"/>
  <c r="CH178" i="5"/>
  <c r="CG178" i="5"/>
  <c r="CE178" i="5"/>
  <c r="CD178" i="5"/>
  <c r="CC178" i="5"/>
  <c r="CB178" i="5"/>
  <c r="CA178" i="5"/>
  <c r="BZ178" i="5"/>
  <c r="BY178" i="5"/>
  <c r="BW178" i="5"/>
  <c r="BV178" i="5"/>
  <c r="BU178" i="5"/>
  <c r="CT177" i="5"/>
  <c r="CS177" i="5"/>
  <c r="CR177" i="5"/>
  <c r="CQ177" i="5"/>
  <c r="CO177" i="5"/>
  <c r="CN177" i="5"/>
  <c r="CM177" i="5"/>
  <c r="CJ177" i="5"/>
  <c r="CI177" i="5"/>
  <c r="CH177" i="5"/>
  <c r="CG177" i="5"/>
  <c r="CE177" i="5"/>
  <c r="CD177" i="5"/>
  <c r="CC177" i="5"/>
  <c r="CB177" i="5"/>
  <c r="CA177" i="5"/>
  <c r="BZ177" i="5"/>
  <c r="BY177" i="5"/>
  <c r="BW177" i="5"/>
  <c r="BV177" i="5"/>
  <c r="BU177" i="5"/>
  <c r="CT176" i="5"/>
  <c r="CS176" i="5"/>
  <c r="CR176" i="5"/>
  <c r="CQ176" i="5"/>
  <c r="CO176" i="5"/>
  <c r="CN176" i="5"/>
  <c r="CM176" i="5"/>
  <c r="CJ176" i="5"/>
  <c r="CI176" i="5"/>
  <c r="CH176" i="5"/>
  <c r="CG176" i="5"/>
  <c r="CE176" i="5"/>
  <c r="CD176" i="5"/>
  <c r="CC176" i="5"/>
  <c r="CB176" i="5"/>
  <c r="CA176" i="5"/>
  <c r="BZ176" i="5"/>
  <c r="BY176" i="5"/>
  <c r="BW176" i="5"/>
  <c r="BV176" i="5"/>
  <c r="BU176" i="5"/>
  <c r="CT175" i="5"/>
  <c r="CS175" i="5"/>
  <c r="CR175" i="5"/>
  <c r="CQ175" i="5"/>
  <c r="CO175" i="5"/>
  <c r="CN175" i="5"/>
  <c r="CM175" i="5"/>
  <c r="CJ175" i="5"/>
  <c r="CI175" i="5"/>
  <c r="CH175" i="5"/>
  <c r="CG175" i="5"/>
  <c r="CE175" i="5"/>
  <c r="CD175" i="5"/>
  <c r="CC175" i="5"/>
  <c r="CB175" i="5"/>
  <c r="CA175" i="5"/>
  <c r="BZ175" i="5"/>
  <c r="BY175" i="5"/>
  <c r="BW175" i="5"/>
  <c r="BV175" i="5"/>
  <c r="BU175" i="5"/>
  <c r="CT174" i="5"/>
  <c r="CS174" i="5"/>
  <c r="CR174" i="5"/>
  <c r="CQ174" i="5"/>
  <c r="CO174" i="5"/>
  <c r="CN174" i="5"/>
  <c r="CM174" i="5"/>
  <c r="CJ174" i="5"/>
  <c r="CI174" i="5"/>
  <c r="CH174" i="5"/>
  <c r="CG174" i="5"/>
  <c r="CE174" i="5"/>
  <c r="CD174" i="5"/>
  <c r="CC174" i="5"/>
  <c r="CB174" i="5"/>
  <c r="CA174" i="5"/>
  <c r="BZ174" i="5"/>
  <c r="BY174" i="5"/>
  <c r="BW174" i="5"/>
  <c r="BV174" i="5"/>
  <c r="BU174" i="5"/>
  <c r="CT173" i="5"/>
  <c r="CS173" i="5"/>
  <c r="CR173" i="5"/>
  <c r="CQ173" i="5"/>
  <c r="CO173" i="5"/>
  <c r="CN173" i="5"/>
  <c r="CM173" i="5"/>
  <c r="CJ173" i="5"/>
  <c r="CI173" i="5"/>
  <c r="CH173" i="5"/>
  <c r="CG173" i="5"/>
  <c r="CE173" i="5"/>
  <c r="CD173" i="5"/>
  <c r="CC173" i="5"/>
  <c r="CB173" i="5"/>
  <c r="CA173" i="5"/>
  <c r="BZ173" i="5"/>
  <c r="BY173" i="5"/>
  <c r="BW173" i="5"/>
  <c r="BV173" i="5"/>
  <c r="BU173" i="5"/>
  <c r="CT172" i="5"/>
  <c r="CS172" i="5"/>
  <c r="CR172" i="5"/>
  <c r="CQ172" i="5"/>
  <c r="CO172" i="5"/>
  <c r="CN172" i="5"/>
  <c r="CM172" i="5"/>
  <c r="CJ172" i="5"/>
  <c r="CI172" i="5"/>
  <c r="CH172" i="5"/>
  <c r="CG172" i="5"/>
  <c r="CE172" i="5"/>
  <c r="CD172" i="5"/>
  <c r="CC172" i="5"/>
  <c r="CB172" i="5"/>
  <c r="CA172" i="5"/>
  <c r="BZ172" i="5"/>
  <c r="BY172" i="5"/>
  <c r="BW172" i="5"/>
  <c r="BV172" i="5"/>
  <c r="BU172" i="5"/>
  <c r="CT171" i="5"/>
  <c r="CS171" i="5"/>
  <c r="CR171" i="5"/>
  <c r="CQ171" i="5"/>
  <c r="CO171" i="5"/>
  <c r="CN171" i="5"/>
  <c r="CM171" i="5"/>
  <c r="CJ171" i="5"/>
  <c r="CI171" i="5"/>
  <c r="CH171" i="5"/>
  <c r="CG171" i="5"/>
  <c r="CE171" i="5"/>
  <c r="CD171" i="5"/>
  <c r="CC171" i="5"/>
  <c r="CB171" i="5"/>
  <c r="CA171" i="5"/>
  <c r="BZ171" i="5"/>
  <c r="BY171" i="5"/>
  <c r="BW171" i="5"/>
  <c r="BV171" i="5"/>
  <c r="BU171" i="5"/>
  <c r="CT170" i="5"/>
  <c r="CS170" i="5"/>
  <c r="CR170" i="5"/>
  <c r="CQ170" i="5"/>
  <c r="CO170" i="5"/>
  <c r="CN170" i="5"/>
  <c r="CM170" i="5"/>
  <c r="CJ170" i="5"/>
  <c r="CI170" i="5"/>
  <c r="CH170" i="5"/>
  <c r="CG170" i="5"/>
  <c r="CE170" i="5"/>
  <c r="CD170" i="5"/>
  <c r="CC170" i="5"/>
  <c r="CB170" i="5"/>
  <c r="CA170" i="5"/>
  <c r="BZ170" i="5"/>
  <c r="BY170" i="5"/>
  <c r="BW170" i="5"/>
  <c r="BV170" i="5"/>
  <c r="BU170" i="5"/>
  <c r="CT169" i="5"/>
  <c r="CS169" i="5"/>
  <c r="CR169" i="5"/>
  <c r="CQ169" i="5"/>
  <c r="CO169" i="5"/>
  <c r="CN169" i="5"/>
  <c r="CM169" i="5"/>
  <c r="CJ169" i="5"/>
  <c r="CI169" i="5"/>
  <c r="CH169" i="5"/>
  <c r="CG169" i="5"/>
  <c r="CE169" i="5"/>
  <c r="CD169" i="5"/>
  <c r="CC169" i="5"/>
  <c r="CB169" i="5"/>
  <c r="CA169" i="5"/>
  <c r="BZ169" i="5"/>
  <c r="BY169" i="5"/>
  <c r="BW169" i="5"/>
  <c r="BV169" i="5"/>
  <c r="BU169" i="5"/>
  <c r="CT168" i="5"/>
  <c r="CS168" i="5"/>
  <c r="CR168" i="5"/>
  <c r="CQ168" i="5"/>
  <c r="CO168" i="5"/>
  <c r="CN168" i="5"/>
  <c r="CM168" i="5"/>
  <c r="CJ168" i="5"/>
  <c r="CI168" i="5"/>
  <c r="CH168" i="5"/>
  <c r="CG168" i="5"/>
  <c r="CE168" i="5"/>
  <c r="CD168" i="5"/>
  <c r="CC168" i="5"/>
  <c r="CB168" i="5"/>
  <c r="CA168" i="5"/>
  <c r="BZ168" i="5"/>
  <c r="BY168" i="5"/>
  <c r="BW168" i="5"/>
  <c r="BV168" i="5"/>
  <c r="BU168" i="5"/>
  <c r="CT167" i="5"/>
  <c r="CS167" i="5"/>
  <c r="CR167" i="5"/>
  <c r="CQ167" i="5"/>
  <c r="CO167" i="5"/>
  <c r="CN167" i="5"/>
  <c r="CM167" i="5"/>
  <c r="CJ167" i="5"/>
  <c r="CI167" i="5"/>
  <c r="CH167" i="5"/>
  <c r="CG167" i="5"/>
  <c r="CE167" i="5"/>
  <c r="CD167" i="5"/>
  <c r="CC167" i="5"/>
  <c r="CB167" i="5"/>
  <c r="CA167" i="5"/>
  <c r="BZ167" i="5"/>
  <c r="BY167" i="5"/>
  <c r="BW167" i="5"/>
  <c r="BV167" i="5"/>
  <c r="BU167" i="5"/>
  <c r="CT166" i="5"/>
  <c r="CS166" i="5"/>
  <c r="CR166" i="5"/>
  <c r="CQ166" i="5"/>
  <c r="CO166" i="5"/>
  <c r="CN166" i="5"/>
  <c r="CM166" i="5"/>
  <c r="CJ166" i="5"/>
  <c r="CI166" i="5"/>
  <c r="CH166" i="5"/>
  <c r="CG166" i="5"/>
  <c r="CE166" i="5"/>
  <c r="CD166" i="5"/>
  <c r="CC166" i="5"/>
  <c r="CB166" i="5"/>
  <c r="CA166" i="5"/>
  <c r="BZ166" i="5"/>
  <c r="BY166" i="5"/>
  <c r="BW166" i="5"/>
  <c r="BV166" i="5"/>
  <c r="BU166" i="5"/>
  <c r="CT165" i="5"/>
  <c r="CS165" i="5"/>
  <c r="CR165" i="5"/>
  <c r="CQ165" i="5"/>
  <c r="CO165" i="5"/>
  <c r="CN165" i="5"/>
  <c r="CM165" i="5"/>
  <c r="CJ165" i="5"/>
  <c r="CI165" i="5"/>
  <c r="CH165" i="5"/>
  <c r="CG165" i="5"/>
  <c r="CE165" i="5"/>
  <c r="CD165" i="5"/>
  <c r="CC165" i="5"/>
  <c r="CB165" i="5"/>
  <c r="CA165" i="5"/>
  <c r="BZ165" i="5"/>
  <c r="BY165" i="5"/>
  <c r="BW165" i="5"/>
  <c r="BV165" i="5"/>
  <c r="BU165" i="5"/>
  <c r="CT164" i="5"/>
  <c r="CS164" i="5"/>
  <c r="CR164" i="5"/>
  <c r="CQ164" i="5"/>
  <c r="CO164" i="5"/>
  <c r="CN164" i="5"/>
  <c r="CM164" i="5"/>
  <c r="CJ164" i="5"/>
  <c r="CI164" i="5"/>
  <c r="CH164" i="5"/>
  <c r="CG164" i="5"/>
  <c r="CE164" i="5"/>
  <c r="CD164" i="5"/>
  <c r="CC164" i="5"/>
  <c r="CB164" i="5"/>
  <c r="CA164" i="5"/>
  <c r="BZ164" i="5"/>
  <c r="BY164" i="5"/>
  <c r="BW164" i="5"/>
  <c r="BV164" i="5"/>
  <c r="BU164" i="5"/>
  <c r="CT163" i="5"/>
  <c r="CS163" i="5"/>
  <c r="CR163" i="5"/>
  <c r="CQ163" i="5"/>
  <c r="CO163" i="5"/>
  <c r="CN163" i="5"/>
  <c r="CM163" i="5"/>
  <c r="CJ163" i="5"/>
  <c r="CI163" i="5"/>
  <c r="CH163" i="5"/>
  <c r="CG163" i="5"/>
  <c r="CE163" i="5"/>
  <c r="CD163" i="5"/>
  <c r="CC163" i="5"/>
  <c r="CB163" i="5"/>
  <c r="CA163" i="5"/>
  <c r="BZ163" i="5"/>
  <c r="BY163" i="5"/>
  <c r="BW163" i="5"/>
  <c r="BV163" i="5"/>
  <c r="BU163" i="5"/>
  <c r="CT162" i="5"/>
  <c r="CS162" i="5"/>
  <c r="CR162" i="5"/>
  <c r="CQ162" i="5"/>
  <c r="CO162" i="5"/>
  <c r="CN162" i="5"/>
  <c r="CM162" i="5"/>
  <c r="CJ162" i="5"/>
  <c r="CI162" i="5"/>
  <c r="CH162" i="5"/>
  <c r="CG162" i="5"/>
  <c r="CE162" i="5"/>
  <c r="CD162" i="5"/>
  <c r="CC162" i="5"/>
  <c r="CB162" i="5"/>
  <c r="CA162" i="5"/>
  <c r="BZ162" i="5"/>
  <c r="BY162" i="5"/>
  <c r="BW162" i="5"/>
  <c r="BV162" i="5"/>
  <c r="BU162" i="5"/>
  <c r="CT161" i="5"/>
  <c r="CS161" i="5"/>
  <c r="CR161" i="5"/>
  <c r="CQ161" i="5"/>
  <c r="CO161" i="5"/>
  <c r="CN161" i="5"/>
  <c r="CM161" i="5"/>
  <c r="CJ161" i="5"/>
  <c r="CI161" i="5"/>
  <c r="CH161" i="5"/>
  <c r="CG161" i="5"/>
  <c r="CE161" i="5"/>
  <c r="CD161" i="5"/>
  <c r="CC161" i="5"/>
  <c r="CB161" i="5"/>
  <c r="CA161" i="5"/>
  <c r="BZ161" i="5"/>
  <c r="BY161" i="5"/>
  <c r="BW161" i="5"/>
  <c r="BV161" i="5"/>
  <c r="BU161" i="5"/>
  <c r="CT160" i="5"/>
  <c r="CS160" i="5"/>
  <c r="CR160" i="5"/>
  <c r="CQ160" i="5"/>
  <c r="CO160" i="5"/>
  <c r="CN160" i="5"/>
  <c r="CM160" i="5"/>
  <c r="CJ160" i="5"/>
  <c r="CI160" i="5"/>
  <c r="CH160" i="5"/>
  <c r="CG160" i="5"/>
  <c r="CE160" i="5"/>
  <c r="CD160" i="5"/>
  <c r="CC160" i="5"/>
  <c r="CB160" i="5"/>
  <c r="CA160" i="5"/>
  <c r="BZ160" i="5"/>
  <c r="BY160" i="5"/>
  <c r="BW160" i="5"/>
  <c r="BV160" i="5"/>
  <c r="BU160" i="5"/>
  <c r="CT159" i="5"/>
  <c r="CS159" i="5"/>
  <c r="CR159" i="5"/>
  <c r="CQ159" i="5"/>
  <c r="CO159" i="5"/>
  <c r="CN159" i="5"/>
  <c r="CM159" i="5"/>
  <c r="CJ159" i="5"/>
  <c r="CI159" i="5"/>
  <c r="CH159" i="5"/>
  <c r="CG159" i="5"/>
  <c r="CE159" i="5"/>
  <c r="CD159" i="5"/>
  <c r="CC159" i="5"/>
  <c r="CB159" i="5"/>
  <c r="CA159" i="5"/>
  <c r="BZ159" i="5"/>
  <c r="BY159" i="5"/>
  <c r="BW159" i="5"/>
  <c r="BV159" i="5"/>
  <c r="BU159" i="5"/>
  <c r="CT158" i="5"/>
  <c r="CS158" i="5"/>
  <c r="CR158" i="5"/>
  <c r="CQ158" i="5"/>
  <c r="CO158" i="5"/>
  <c r="CN158" i="5"/>
  <c r="CM158" i="5"/>
  <c r="CJ158" i="5"/>
  <c r="CI158" i="5"/>
  <c r="CH158" i="5"/>
  <c r="CG158" i="5"/>
  <c r="CE158" i="5"/>
  <c r="CD158" i="5"/>
  <c r="CC158" i="5"/>
  <c r="CB158" i="5"/>
  <c r="CA158" i="5"/>
  <c r="BZ158" i="5"/>
  <c r="BY158" i="5"/>
  <c r="BW158" i="5"/>
  <c r="BV158" i="5"/>
  <c r="BU158" i="5"/>
  <c r="CT157" i="5"/>
  <c r="CS157" i="5"/>
  <c r="CR157" i="5"/>
  <c r="CQ157" i="5"/>
  <c r="CO157" i="5"/>
  <c r="CN157" i="5"/>
  <c r="CM157" i="5"/>
  <c r="CJ157" i="5"/>
  <c r="CI157" i="5"/>
  <c r="CH157" i="5"/>
  <c r="CG157" i="5"/>
  <c r="CE157" i="5"/>
  <c r="CD157" i="5"/>
  <c r="CC157" i="5"/>
  <c r="CB157" i="5"/>
  <c r="CA157" i="5"/>
  <c r="BZ157" i="5"/>
  <c r="BY157" i="5"/>
  <c r="BW157" i="5"/>
  <c r="BV157" i="5"/>
  <c r="BU157" i="5"/>
  <c r="CT156" i="5"/>
  <c r="CS156" i="5"/>
  <c r="CR156" i="5"/>
  <c r="CQ156" i="5"/>
  <c r="CO156" i="5"/>
  <c r="CN156" i="5"/>
  <c r="CM156" i="5"/>
  <c r="CJ156" i="5"/>
  <c r="CI156" i="5"/>
  <c r="CH156" i="5"/>
  <c r="CG156" i="5"/>
  <c r="CE156" i="5"/>
  <c r="CD156" i="5"/>
  <c r="CC156" i="5"/>
  <c r="CB156" i="5"/>
  <c r="CA156" i="5"/>
  <c r="BZ156" i="5"/>
  <c r="BY156" i="5"/>
  <c r="BW156" i="5"/>
  <c r="BV156" i="5"/>
  <c r="BU156" i="5"/>
  <c r="CT155" i="5"/>
  <c r="CS155" i="5"/>
  <c r="CR155" i="5"/>
  <c r="CQ155" i="5"/>
  <c r="CO155" i="5"/>
  <c r="CN155" i="5"/>
  <c r="CM155" i="5"/>
  <c r="CJ155" i="5"/>
  <c r="CI155" i="5"/>
  <c r="CH155" i="5"/>
  <c r="CG155" i="5"/>
  <c r="CE155" i="5"/>
  <c r="CD155" i="5"/>
  <c r="CC155" i="5"/>
  <c r="CB155" i="5"/>
  <c r="CA155" i="5"/>
  <c r="BZ155" i="5"/>
  <c r="BY155" i="5"/>
  <c r="BW155" i="5"/>
  <c r="BV155" i="5"/>
  <c r="BU155" i="5"/>
  <c r="CT154" i="5"/>
  <c r="CS154" i="5"/>
  <c r="CR154" i="5"/>
  <c r="CQ154" i="5"/>
  <c r="CO154" i="5"/>
  <c r="CN154" i="5"/>
  <c r="CM154" i="5"/>
  <c r="CJ154" i="5"/>
  <c r="CI154" i="5"/>
  <c r="CH154" i="5"/>
  <c r="CG154" i="5"/>
  <c r="CE154" i="5"/>
  <c r="CD154" i="5"/>
  <c r="CC154" i="5"/>
  <c r="CB154" i="5"/>
  <c r="CA154" i="5"/>
  <c r="BZ154" i="5"/>
  <c r="BY154" i="5"/>
  <c r="BW154" i="5"/>
  <c r="BV154" i="5"/>
  <c r="BU154" i="5"/>
  <c r="CT153" i="5"/>
  <c r="CS153" i="5"/>
  <c r="CR153" i="5"/>
  <c r="CQ153" i="5"/>
  <c r="CO153" i="5"/>
  <c r="CN153" i="5"/>
  <c r="CM153" i="5"/>
  <c r="CJ153" i="5"/>
  <c r="CI153" i="5"/>
  <c r="CH153" i="5"/>
  <c r="CG153" i="5"/>
  <c r="CE153" i="5"/>
  <c r="CD153" i="5"/>
  <c r="CC153" i="5"/>
  <c r="CB153" i="5"/>
  <c r="CA153" i="5"/>
  <c r="BZ153" i="5"/>
  <c r="BY153" i="5"/>
  <c r="BW153" i="5"/>
  <c r="BV153" i="5"/>
  <c r="BU153" i="5"/>
  <c r="CT152" i="5"/>
  <c r="CS152" i="5"/>
  <c r="CR152" i="5"/>
  <c r="CQ152" i="5"/>
  <c r="CO152" i="5"/>
  <c r="CN152" i="5"/>
  <c r="CM152" i="5"/>
  <c r="CJ152" i="5"/>
  <c r="CI152" i="5"/>
  <c r="CH152" i="5"/>
  <c r="CG152" i="5"/>
  <c r="CE152" i="5"/>
  <c r="CD152" i="5"/>
  <c r="CC152" i="5"/>
  <c r="CB152" i="5"/>
  <c r="CA152" i="5"/>
  <c r="BZ152" i="5"/>
  <c r="BY152" i="5"/>
  <c r="BW152" i="5"/>
  <c r="BV152" i="5"/>
  <c r="BU152" i="5"/>
  <c r="CT151" i="5"/>
  <c r="CS151" i="5"/>
  <c r="CR151" i="5"/>
  <c r="CQ151" i="5"/>
  <c r="CO151" i="5"/>
  <c r="CN151" i="5"/>
  <c r="CM151" i="5"/>
  <c r="CJ151" i="5"/>
  <c r="CI151" i="5"/>
  <c r="CH151" i="5"/>
  <c r="CG151" i="5"/>
  <c r="CE151" i="5"/>
  <c r="CD151" i="5"/>
  <c r="CC151" i="5"/>
  <c r="CB151" i="5"/>
  <c r="CA151" i="5"/>
  <c r="BZ151" i="5"/>
  <c r="BY151" i="5"/>
  <c r="BW151" i="5"/>
  <c r="BV151" i="5"/>
  <c r="BU151" i="5"/>
  <c r="CT150" i="5"/>
  <c r="CS150" i="5"/>
  <c r="CR150" i="5"/>
  <c r="CQ150" i="5"/>
  <c r="CO150" i="5"/>
  <c r="CN150" i="5"/>
  <c r="CM150" i="5"/>
  <c r="CJ150" i="5"/>
  <c r="CI150" i="5"/>
  <c r="CH150" i="5"/>
  <c r="CG150" i="5"/>
  <c r="CE150" i="5"/>
  <c r="CD150" i="5"/>
  <c r="CC150" i="5"/>
  <c r="CB150" i="5"/>
  <c r="CA150" i="5"/>
  <c r="BZ150" i="5"/>
  <c r="BY150" i="5"/>
  <c r="BW150" i="5"/>
  <c r="BV150" i="5"/>
  <c r="BU150" i="5"/>
  <c r="CT149" i="5"/>
  <c r="CS149" i="5"/>
  <c r="CR149" i="5"/>
  <c r="CQ149" i="5"/>
  <c r="CO149" i="5"/>
  <c r="CN149" i="5"/>
  <c r="CM149" i="5"/>
  <c r="CJ149" i="5"/>
  <c r="CI149" i="5"/>
  <c r="CH149" i="5"/>
  <c r="CG149" i="5"/>
  <c r="CE149" i="5"/>
  <c r="CD149" i="5"/>
  <c r="CC149" i="5"/>
  <c r="CB149" i="5"/>
  <c r="CA149" i="5"/>
  <c r="BZ149" i="5"/>
  <c r="BY149" i="5"/>
  <c r="BW149" i="5"/>
  <c r="BV149" i="5"/>
  <c r="BU149" i="5"/>
  <c r="CT148" i="5"/>
  <c r="CS148" i="5"/>
  <c r="CR148" i="5"/>
  <c r="CQ148" i="5"/>
  <c r="CO148" i="5"/>
  <c r="CN148" i="5"/>
  <c r="CM148" i="5"/>
  <c r="CJ148" i="5"/>
  <c r="CI148" i="5"/>
  <c r="CH148" i="5"/>
  <c r="CG148" i="5"/>
  <c r="CE148" i="5"/>
  <c r="CD148" i="5"/>
  <c r="CC148" i="5"/>
  <c r="CB148" i="5"/>
  <c r="CA148" i="5"/>
  <c r="BZ148" i="5"/>
  <c r="BY148" i="5"/>
  <c r="BW148" i="5"/>
  <c r="BV148" i="5"/>
  <c r="BU148" i="5"/>
  <c r="CT147" i="5"/>
  <c r="CS147" i="5"/>
  <c r="CR147" i="5"/>
  <c r="CQ147" i="5"/>
  <c r="CO147" i="5"/>
  <c r="CN147" i="5"/>
  <c r="CM147" i="5"/>
  <c r="CJ147" i="5"/>
  <c r="CI147" i="5"/>
  <c r="CH147" i="5"/>
  <c r="CG147" i="5"/>
  <c r="CE147" i="5"/>
  <c r="CD147" i="5"/>
  <c r="CC147" i="5"/>
  <c r="CB147" i="5"/>
  <c r="CA147" i="5"/>
  <c r="BZ147" i="5"/>
  <c r="BY147" i="5"/>
  <c r="BW147" i="5"/>
  <c r="BV147" i="5"/>
  <c r="BU147" i="5"/>
  <c r="CT146" i="5"/>
  <c r="CS146" i="5"/>
  <c r="CR146" i="5"/>
  <c r="CQ146" i="5"/>
  <c r="CO146" i="5"/>
  <c r="CN146" i="5"/>
  <c r="CM146" i="5"/>
  <c r="CJ146" i="5"/>
  <c r="CI146" i="5"/>
  <c r="CH146" i="5"/>
  <c r="CG146" i="5"/>
  <c r="CE146" i="5"/>
  <c r="CD146" i="5"/>
  <c r="CC146" i="5"/>
  <c r="CB146" i="5"/>
  <c r="CA146" i="5"/>
  <c r="BZ146" i="5"/>
  <c r="BY146" i="5"/>
  <c r="BW146" i="5"/>
  <c r="BV146" i="5"/>
  <c r="BU146" i="5"/>
  <c r="CT145" i="5"/>
  <c r="CS145" i="5"/>
  <c r="CR145" i="5"/>
  <c r="CQ145" i="5"/>
  <c r="CO145" i="5"/>
  <c r="CN145" i="5"/>
  <c r="CM145" i="5"/>
  <c r="CJ145" i="5"/>
  <c r="CI145" i="5"/>
  <c r="CH145" i="5"/>
  <c r="CG145" i="5"/>
  <c r="CE145" i="5"/>
  <c r="CD145" i="5"/>
  <c r="CC145" i="5"/>
  <c r="CB145" i="5"/>
  <c r="CA145" i="5"/>
  <c r="BZ145" i="5"/>
  <c r="BY145" i="5"/>
  <c r="BW145" i="5"/>
  <c r="BV145" i="5"/>
  <c r="BU145" i="5"/>
  <c r="CT144" i="5"/>
  <c r="CS144" i="5"/>
  <c r="CR144" i="5"/>
  <c r="CQ144" i="5"/>
  <c r="CO144" i="5"/>
  <c r="CN144" i="5"/>
  <c r="CM144" i="5"/>
  <c r="CJ144" i="5"/>
  <c r="CI144" i="5"/>
  <c r="CH144" i="5"/>
  <c r="CG144" i="5"/>
  <c r="CE144" i="5"/>
  <c r="CD144" i="5"/>
  <c r="CC144" i="5"/>
  <c r="CB144" i="5"/>
  <c r="CA144" i="5"/>
  <c r="BZ144" i="5"/>
  <c r="BY144" i="5"/>
  <c r="BW144" i="5"/>
  <c r="BV144" i="5"/>
  <c r="BU144" i="5"/>
  <c r="CT143" i="5"/>
  <c r="CS143" i="5"/>
  <c r="CR143" i="5"/>
  <c r="CQ143" i="5"/>
  <c r="CO143" i="5"/>
  <c r="CN143" i="5"/>
  <c r="CM143" i="5"/>
  <c r="CJ143" i="5"/>
  <c r="CI143" i="5"/>
  <c r="CH143" i="5"/>
  <c r="CG143" i="5"/>
  <c r="CE143" i="5"/>
  <c r="CD143" i="5"/>
  <c r="CC143" i="5"/>
  <c r="CB143" i="5"/>
  <c r="CA143" i="5"/>
  <c r="BZ143" i="5"/>
  <c r="BY143" i="5"/>
  <c r="BW143" i="5"/>
  <c r="BV143" i="5"/>
  <c r="BU143" i="5"/>
  <c r="CT142" i="5"/>
  <c r="CS142" i="5"/>
  <c r="CR142" i="5"/>
  <c r="CQ142" i="5"/>
  <c r="CO142" i="5"/>
  <c r="CN142" i="5"/>
  <c r="CM142" i="5"/>
  <c r="CJ142" i="5"/>
  <c r="CI142" i="5"/>
  <c r="CH142" i="5"/>
  <c r="CG142" i="5"/>
  <c r="CE142" i="5"/>
  <c r="CD142" i="5"/>
  <c r="CC142" i="5"/>
  <c r="CB142" i="5"/>
  <c r="CA142" i="5"/>
  <c r="BZ142" i="5"/>
  <c r="BY142" i="5"/>
  <c r="BW142" i="5"/>
  <c r="BV142" i="5"/>
  <c r="BU142" i="5"/>
  <c r="CT141" i="5"/>
  <c r="CS141" i="5"/>
  <c r="CR141" i="5"/>
  <c r="CQ141" i="5"/>
  <c r="CO141" i="5"/>
  <c r="CN141" i="5"/>
  <c r="CM141" i="5"/>
  <c r="CJ141" i="5"/>
  <c r="CI141" i="5"/>
  <c r="CH141" i="5"/>
  <c r="CG141" i="5"/>
  <c r="CE141" i="5"/>
  <c r="CD141" i="5"/>
  <c r="CC141" i="5"/>
  <c r="CB141" i="5"/>
  <c r="CA141" i="5"/>
  <c r="BZ141" i="5"/>
  <c r="BY141" i="5"/>
  <c r="BW141" i="5"/>
  <c r="BV141" i="5"/>
  <c r="BU141" i="5"/>
  <c r="CT140" i="5"/>
  <c r="CS140" i="5"/>
  <c r="CR140" i="5"/>
  <c r="CQ140" i="5"/>
  <c r="CO140" i="5"/>
  <c r="CN140" i="5"/>
  <c r="CM140" i="5"/>
  <c r="CJ140" i="5"/>
  <c r="CI140" i="5"/>
  <c r="CH140" i="5"/>
  <c r="CG140" i="5"/>
  <c r="CE140" i="5"/>
  <c r="CD140" i="5"/>
  <c r="CC140" i="5"/>
  <c r="CB140" i="5"/>
  <c r="CA140" i="5"/>
  <c r="BZ140" i="5"/>
  <c r="BY140" i="5"/>
  <c r="BW140" i="5"/>
  <c r="BV140" i="5"/>
  <c r="BU140" i="5"/>
  <c r="CT139" i="5"/>
  <c r="CS139" i="5"/>
  <c r="CR139" i="5"/>
  <c r="CQ139" i="5"/>
  <c r="CO139" i="5"/>
  <c r="CN139" i="5"/>
  <c r="CM139" i="5"/>
  <c r="CJ139" i="5"/>
  <c r="CI139" i="5"/>
  <c r="CH139" i="5"/>
  <c r="CG139" i="5"/>
  <c r="CE139" i="5"/>
  <c r="CD139" i="5"/>
  <c r="CC139" i="5"/>
  <c r="CB139" i="5"/>
  <c r="CA139" i="5"/>
  <c r="BZ139" i="5"/>
  <c r="BY139" i="5"/>
  <c r="BW139" i="5"/>
  <c r="BV139" i="5"/>
  <c r="BU139" i="5"/>
  <c r="CT138" i="5"/>
  <c r="CS138" i="5"/>
  <c r="CR138" i="5"/>
  <c r="CQ138" i="5"/>
  <c r="CO138" i="5"/>
  <c r="CN138" i="5"/>
  <c r="CM138" i="5"/>
  <c r="CJ138" i="5"/>
  <c r="CI138" i="5"/>
  <c r="CH138" i="5"/>
  <c r="CG138" i="5"/>
  <c r="CE138" i="5"/>
  <c r="CD138" i="5"/>
  <c r="CC138" i="5"/>
  <c r="CB138" i="5"/>
  <c r="CA138" i="5"/>
  <c r="BZ138" i="5"/>
  <c r="BY138" i="5"/>
  <c r="BW138" i="5"/>
  <c r="BV138" i="5"/>
  <c r="BU138" i="5"/>
  <c r="CT137" i="5"/>
  <c r="CS137" i="5"/>
  <c r="CR137" i="5"/>
  <c r="CQ137" i="5"/>
  <c r="CO137" i="5"/>
  <c r="CN137" i="5"/>
  <c r="CM137" i="5"/>
  <c r="CJ137" i="5"/>
  <c r="CI137" i="5"/>
  <c r="CH137" i="5"/>
  <c r="CG137" i="5"/>
  <c r="CE137" i="5"/>
  <c r="CD137" i="5"/>
  <c r="CC137" i="5"/>
  <c r="CB137" i="5"/>
  <c r="CA137" i="5"/>
  <c r="BZ137" i="5"/>
  <c r="BY137" i="5"/>
  <c r="BW137" i="5"/>
  <c r="BV137" i="5"/>
  <c r="BU137" i="5"/>
  <c r="CT136" i="5"/>
  <c r="CS136" i="5"/>
  <c r="CR136" i="5"/>
  <c r="CQ136" i="5"/>
  <c r="CO136" i="5"/>
  <c r="CN136" i="5"/>
  <c r="CM136" i="5"/>
  <c r="CJ136" i="5"/>
  <c r="CI136" i="5"/>
  <c r="CH136" i="5"/>
  <c r="CG136" i="5"/>
  <c r="CE136" i="5"/>
  <c r="CD136" i="5"/>
  <c r="CC136" i="5"/>
  <c r="CB136" i="5"/>
  <c r="CA136" i="5"/>
  <c r="BZ136" i="5"/>
  <c r="BY136" i="5"/>
  <c r="BW136" i="5"/>
  <c r="BV136" i="5"/>
  <c r="BU136" i="5"/>
  <c r="CT135" i="5"/>
  <c r="CS135" i="5"/>
  <c r="CR135" i="5"/>
  <c r="CQ135" i="5"/>
  <c r="CO135" i="5"/>
  <c r="CN135" i="5"/>
  <c r="CM135" i="5"/>
  <c r="CJ135" i="5"/>
  <c r="CI135" i="5"/>
  <c r="CH135" i="5"/>
  <c r="CG135" i="5"/>
  <c r="CE135" i="5"/>
  <c r="CD135" i="5"/>
  <c r="CC135" i="5"/>
  <c r="CB135" i="5"/>
  <c r="CA135" i="5"/>
  <c r="BZ135" i="5"/>
  <c r="BY135" i="5"/>
  <c r="BW135" i="5"/>
  <c r="BV135" i="5"/>
  <c r="BU135" i="5"/>
  <c r="CT134" i="5"/>
  <c r="CS134" i="5"/>
  <c r="CR134" i="5"/>
  <c r="CQ134" i="5"/>
  <c r="CO134" i="5"/>
  <c r="CN134" i="5"/>
  <c r="CM134" i="5"/>
  <c r="CJ134" i="5"/>
  <c r="CI134" i="5"/>
  <c r="CH134" i="5"/>
  <c r="CG134" i="5"/>
  <c r="CE134" i="5"/>
  <c r="CD134" i="5"/>
  <c r="CC134" i="5"/>
  <c r="CB134" i="5"/>
  <c r="CA134" i="5"/>
  <c r="BZ134" i="5"/>
  <c r="BY134" i="5"/>
  <c r="BW134" i="5"/>
  <c r="BV134" i="5"/>
  <c r="BU134" i="5"/>
  <c r="CT133" i="5"/>
  <c r="CS133" i="5"/>
  <c r="CR133" i="5"/>
  <c r="CQ133" i="5"/>
  <c r="CO133" i="5"/>
  <c r="CN133" i="5"/>
  <c r="CM133" i="5"/>
  <c r="CJ133" i="5"/>
  <c r="CI133" i="5"/>
  <c r="CH133" i="5"/>
  <c r="CG133" i="5"/>
  <c r="CE133" i="5"/>
  <c r="CD133" i="5"/>
  <c r="CC133" i="5"/>
  <c r="CB133" i="5"/>
  <c r="CA133" i="5"/>
  <c r="BZ133" i="5"/>
  <c r="BY133" i="5"/>
  <c r="BW133" i="5"/>
  <c r="BV133" i="5"/>
  <c r="BU133" i="5"/>
  <c r="CT132" i="5"/>
  <c r="CS132" i="5"/>
  <c r="CR132" i="5"/>
  <c r="CQ132" i="5"/>
  <c r="CO132" i="5"/>
  <c r="CN132" i="5"/>
  <c r="CM132" i="5"/>
  <c r="CJ132" i="5"/>
  <c r="CI132" i="5"/>
  <c r="CH132" i="5"/>
  <c r="CG132" i="5"/>
  <c r="CE132" i="5"/>
  <c r="CD132" i="5"/>
  <c r="CC132" i="5"/>
  <c r="CB132" i="5"/>
  <c r="CA132" i="5"/>
  <c r="BZ132" i="5"/>
  <c r="BY132" i="5"/>
  <c r="BW132" i="5"/>
  <c r="BV132" i="5"/>
  <c r="BU132" i="5"/>
  <c r="CT131" i="5"/>
  <c r="CS131" i="5"/>
  <c r="CR131" i="5"/>
  <c r="CQ131" i="5"/>
  <c r="CO131" i="5"/>
  <c r="CN131" i="5"/>
  <c r="CM131" i="5"/>
  <c r="CJ131" i="5"/>
  <c r="CI131" i="5"/>
  <c r="CH131" i="5"/>
  <c r="CG131" i="5"/>
  <c r="CE131" i="5"/>
  <c r="CD131" i="5"/>
  <c r="CC131" i="5"/>
  <c r="CB131" i="5"/>
  <c r="CA131" i="5"/>
  <c r="BZ131" i="5"/>
  <c r="BY131" i="5"/>
  <c r="BW131" i="5"/>
  <c r="BV131" i="5"/>
  <c r="BU131" i="5"/>
  <c r="CT130" i="5"/>
  <c r="CS130" i="5"/>
  <c r="CR130" i="5"/>
  <c r="CQ130" i="5"/>
  <c r="CO130" i="5"/>
  <c r="CN130" i="5"/>
  <c r="CM130" i="5"/>
  <c r="CJ130" i="5"/>
  <c r="CI130" i="5"/>
  <c r="CH130" i="5"/>
  <c r="CG130" i="5"/>
  <c r="CE130" i="5"/>
  <c r="CD130" i="5"/>
  <c r="CC130" i="5"/>
  <c r="CB130" i="5"/>
  <c r="CA130" i="5"/>
  <c r="BZ130" i="5"/>
  <c r="BY130" i="5"/>
  <c r="BW130" i="5"/>
  <c r="BV130" i="5"/>
  <c r="BU130" i="5"/>
  <c r="CT129" i="5"/>
  <c r="CS129" i="5"/>
  <c r="CR129" i="5"/>
  <c r="CQ129" i="5"/>
  <c r="CO129" i="5"/>
  <c r="CN129" i="5"/>
  <c r="CM129" i="5"/>
  <c r="CJ129" i="5"/>
  <c r="CI129" i="5"/>
  <c r="CH129" i="5"/>
  <c r="CG129" i="5"/>
  <c r="CE129" i="5"/>
  <c r="CD129" i="5"/>
  <c r="CC129" i="5"/>
  <c r="CB129" i="5"/>
  <c r="CA129" i="5"/>
  <c r="BZ129" i="5"/>
  <c r="BY129" i="5"/>
  <c r="BW129" i="5"/>
  <c r="BV129" i="5"/>
  <c r="BU129" i="5"/>
  <c r="CT128" i="5"/>
  <c r="CS128" i="5"/>
  <c r="CR128" i="5"/>
  <c r="CQ128" i="5"/>
  <c r="CO128" i="5"/>
  <c r="CN128" i="5"/>
  <c r="CM128" i="5"/>
  <c r="CJ128" i="5"/>
  <c r="CI128" i="5"/>
  <c r="CH128" i="5"/>
  <c r="CG128" i="5"/>
  <c r="CE128" i="5"/>
  <c r="CD128" i="5"/>
  <c r="CC128" i="5"/>
  <c r="CB128" i="5"/>
  <c r="CA128" i="5"/>
  <c r="BZ128" i="5"/>
  <c r="BY128" i="5"/>
  <c r="BW128" i="5"/>
  <c r="BV128" i="5"/>
  <c r="BU128" i="5"/>
  <c r="CT127" i="5"/>
  <c r="CS127" i="5"/>
  <c r="CR127" i="5"/>
  <c r="CQ127" i="5"/>
  <c r="CO127" i="5"/>
  <c r="CN127" i="5"/>
  <c r="CM127" i="5"/>
  <c r="CJ127" i="5"/>
  <c r="CI127" i="5"/>
  <c r="CH127" i="5"/>
  <c r="CG127" i="5"/>
  <c r="CE127" i="5"/>
  <c r="CD127" i="5"/>
  <c r="CC127" i="5"/>
  <c r="CB127" i="5"/>
  <c r="CA127" i="5"/>
  <c r="BZ127" i="5"/>
  <c r="BY127" i="5"/>
  <c r="BW127" i="5"/>
  <c r="BV127" i="5"/>
  <c r="BU127" i="5"/>
  <c r="CT126" i="5"/>
  <c r="CS126" i="5"/>
  <c r="CR126" i="5"/>
  <c r="CQ126" i="5"/>
  <c r="CO126" i="5"/>
  <c r="CN126" i="5"/>
  <c r="CM126" i="5"/>
  <c r="CJ126" i="5"/>
  <c r="CI126" i="5"/>
  <c r="CH126" i="5"/>
  <c r="CG126" i="5"/>
  <c r="CE126" i="5"/>
  <c r="CD126" i="5"/>
  <c r="CC126" i="5"/>
  <c r="CB126" i="5"/>
  <c r="CA126" i="5"/>
  <c r="BZ126" i="5"/>
  <c r="BY126" i="5"/>
  <c r="BW126" i="5"/>
  <c r="BV126" i="5"/>
  <c r="BU126" i="5"/>
  <c r="CT125" i="5"/>
  <c r="CS125" i="5"/>
  <c r="CR125" i="5"/>
  <c r="CQ125" i="5"/>
  <c r="CO125" i="5"/>
  <c r="CN125" i="5"/>
  <c r="CM125" i="5"/>
  <c r="CJ125" i="5"/>
  <c r="CI125" i="5"/>
  <c r="CH125" i="5"/>
  <c r="CG125" i="5"/>
  <c r="CE125" i="5"/>
  <c r="CD125" i="5"/>
  <c r="CC125" i="5"/>
  <c r="CB125" i="5"/>
  <c r="CA125" i="5"/>
  <c r="BZ125" i="5"/>
  <c r="BY125" i="5"/>
  <c r="BW125" i="5"/>
  <c r="BV125" i="5"/>
  <c r="BU125" i="5"/>
  <c r="CT124" i="5"/>
  <c r="CS124" i="5"/>
  <c r="CR124" i="5"/>
  <c r="CQ124" i="5"/>
  <c r="CO124" i="5"/>
  <c r="CN124" i="5"/>
  <c r="CM124" i="5"/>
  <c r="CJ124" i="5"/>
  <c r="CI124" i="5"/>
  <c r="CH124" i="5"/>
  <c r="CG124" i="5"/>
  <c r="CE124" i="5"/>
  <c r="CD124" i="5"/>
  <c r="CC124" i="5"/>
  <c r="CB124" i="5"/>
  <c r="CA124" i="5"/>
  <c r="BZ124" i="5"/>
  <c r="BY124" i="5"/>
  <c r="BW124" i="5"/>
  <c r="BV124" i="5"/>
  <c r="BU124" i="5"/>
  <c r="CT123" i="5"/>
  <c r="CS123" i="5"/>
  <c r="CR123" i="5"/>
  <c r="CQ123" i="5"/>
  <c r="CO123" i="5"/>
  <c r="CN123" i="5"/>
  <c r="CM123" i="5"/>
  <c r="CJ123" i="5"/>
  <c r="CI123" i="5"/>
  <c r="CH123" i="5"/>
  <c r="CG123" i="5"/>
  <c r="CE123" i="5"/>
  <c r="CD123" i="5"/>
  <c r="CC123" i="5"/>
  <c r="CB123" i="5"/>
  <c r="CA123" i="5"/>
  <c r="BZ123" i="5"/>
  <c r="BY123" i="5"/>
  <c r="BW123" i="5"/>
  <c r="BV123" i="5"/>
  <c r="BU123" i="5"/>
  <c r="CT122" i="5"/>
  <c r="CS122" i="5"/>
  <c r="CR122" i="5"/>
  <c r="CQ122" i="5"/>
  <c r="CO122" i="5"/>
  <c r="CN122" i="5"/>
  <c r="CM122" i="5"/>
  <c r="CJ122" i="5"/>
  <c r="CI122" i="5"/>
  <c r="CH122" i="5"/>
  <c r="CG122" i="5"/>
  <c r="CE122" i="5"/>
  <c r="CD122" i="5"/>
  <c r="CC122" i="5"/>
  <c r="CB122" i="5"/>
  <c r="CA122" i="5"/>
  <c r="BZ122" i="5"/>
  <c r="BY122" i="5"/>
  <c r="BW122" i="5"/>
  <c r="BV122" i="5"/>
  <c r="BU122" i="5"/>
  <c r="CT121" i="5"/>
  <c r="CS121" i="5"/>
  <c r="CR121" i="5"/>
  <c r="CQ121" i="5"/>
  <c r="CO121" i="5"/>
  <c r="CN121" i="5"/>
  <c r="CM121" i="5"/>
  <c r="CJ121" i="5"/>
  <c r="CI121" i="5"/>
  <c r="CH121" i="5"/>
  <c r="CG121" i="5"/>
  <c r="CE121" i="5"/>
  <c r="CD121" i="5"/>
  <c r="CC121" i="5"/>
  <c r="CB121" i="5"/>
  <c r="CA121" i="5"/>
  <c r="BZ121" i="5"/>
  <c r="BY121" i="5"/>
  <c r="BW121" i="5"/>
  <c r="BV121" i="5"/>
  <c r="BU121" i="5"/>
  <c r="CT120" i="5"/>
  <c r="CS120" i="5"/>
  <c r="CR120" i="5"/>
  <c r="CQ120" i="5"/>
  <c r="CO120" i="5"/>
  <c r="CN120" i="5"/>
  <c r="CM120" i="5"/>
  <c r="CJ120" i="5"/>
  <c r="CI120" i="5"/>
  <c r="CH120" i="5"/>
  <c r="CG120" i="5"/>
  <c r="CE120" i="5"/>
  <c r="CD120" i="5"/>
  <c r="CC120" i="5"/>
  <c r="CB120" i="5"/>
  <c r="CA120" i="5"/>
  <c r="BZ120" i="5"/>
  <c r="BY120" i="5"/>
  <c r="BW120" i="5"/>
  <c r="BV120" i="5"/>
  <c r="BU120" i="5"/>
  <c r="CT119" i="5"/>
  <c r="CS119" i="5"/>
  <c r="CR119" i="5"/>
  <c r="CQ119" i="5"/>
  <c r="CO119" i="5"/>
  <c r="CN119" i="5"/>
  <c r="CM119" i="5"/>
  <c r="CJ119" i="5"/>
  <c r="CI119" i="5"/>
  <c r="CH119" i="5"/>
  <c r="CG119" i="5"/>
  <c r="CE119" i="5"/>
  <c r="CD119" i="5"/>
  <c r="CC119" i="5"/>
  <c r="CB119" i="5"/>
  <c r="CA119" i="5"/>
  <c r="BZ119" i="5"/>
  <c r="BY119" i="5"/>
  <c r="BW119" i="5"/>
  <c r="BV119" i="5"/>
  <c r="BU119" i="5"/>
  <c r="CT118" i="5"/>
  <c r="CS118" i="5"/>
  <c r="CR118" i="5"/>
  <c r="CQ118" i="5"/>
  <c r="CO118" i="5"/>
  <c r="CN118" i="5"/>
  <c r="CM118" i="5"/>
  <c r="CJ118" i="5"/>
  <c r="CI118" i="5"/>
  <c r="CH118" i="5"/>
  <c r="CG118" i="5"/>
  <c r="CE118" i="5"/>
  <c r="CD118" i="5"/>
  <c r="CC118" i="5"/>
  <c r="CB118" i="5"/>
  <c r="CA118" i="5"/>
  <c r="BZ118" i="5"/>
  <c r="BY118" i="5"/>
  <c r="BW118" i="5"/>
  <c r="BV118" i="5"/>
  <c r="BU118" i="5"/>
  <c r="CT117" i="5"/>
  <c r="CS117" i="5"/>
  <c r="CR117" i="5"/>
  <c r="CQ117" i="5"/>
  <c r="CO117" i="5"/>
  <c r="CN117" i="5"/>
  <c r="CM117" i="5"/>
  <c r="CJ117" i="5"/>
  <c r="CI117" i="5"/>
  <c r="CH117" i="5"/>
  <c r="CG117" i="5"/>
  <c r="CE117" i="5"/>
  <c r="CD117" i="5"/>
  <c r="CC117" i="5"/>
  <c r="CB117" i="5"/>
  <c r="CA117" i="5"/>
  <c r="BZ117" i="5"/>
  <c r="BY117" i="5"/>
  <c r="BW117" i="5"/>
  <c r="BV117" i="5"/>
  <c r="BU117" i="5"/>
  <c r="CT116" i="5"/>
  <c r="CS116" i="5"/>
  <c r="CR116" i="5"/>
  <c r="CQ116" i="5"/>
  <c r="CO116" i="5"/>
  <c r="CN116" i="5"/>
  <c r="CM116" i="5"/>
  <c r="CJ116" i="5"/>
  <c r="CI116" i="5"/>
  <c r="CH116" i="5"/>
  <c r="CG116" i="5"/>
  <c r="CE116" i="5"/>
  <c r="CD116" i="5"/>
  <c r="CC116" i="5"/>
  <c r="CB116" i="5"/>
  <c r="CA116" i="5"/>
  <c r="BZ116" i="5"/>
  <c r="BY116" i="5"/>
  <c r="BW116" i="5"/>
  <c r="BV116" i="5"/>
  <c r="BU116" i="5"/>
  <c r="CT115" i="5"/>
  <c r="CS115" i="5"/>
  <c r="CR115" i="5"/>
  <c r="CQ115" i="5"/>
  <c r="CO115" i="5"/>
  <c r="CN115" i="5"/>
  <c r="CM115" i="5"/>
  <c r="CJ115" i="5"/>
  <c r="CI115" i="5"/>
  <c r="CH115" i="5"/>
  <c r="CG115" i="5"/>
  <c r="CE115" i="5"/>
  <c r="CD115" i="5"/>
  <c r="CC115" i="5"/>
  <c r="CB115" i="5"/>
  <c r="CA115" i="5"/>
  <c r="BZ115" i="5"/>
  <c r="BY115" i="5"/>
  <c r="BW115" i="5"/>
  <c r="BV115" i="5"/>
  <c r="BU115" i="5"/>
  <c r="CT114" i="5"/>
  <c r="CS114" i="5"/>
  <c r="CR114" i="5"/>
  <c r="CQ114" i="5"/>
  <c r="CO114" i="5"/>
  <c r="CN114" i="5"/>
  <c r="CM114" i="5"/>
  <c r="CJ114" i="5"/>
  <c r="CI114" i="5"/>
  <c r="CH114" i="5"/>
  <c r="CG114" i="5"/>
  <c r="CE114" i="5"/>
  <c r="CD114" i="5"/>
  <c r="CC114" i="5"/>
  <c r="CB114" i="5"/>
  <c r="CA114" i="5"/>
  <c r="BZ114" i="5"/>
  <c r="BY114" i="5"/>
  <c r="BW114" i="5"/>
  <c r="BV114" i="5"/>
  <c r="BU114" i="5"/>
  <c r="CT113" i="5"/>
  <c r="CS113" i="5"/>
  <c r="CR113" i="5"/>
  <c r="CQ113" i="5"/>
  <c r="CO113" i="5"/>
  <c r="CN113" i="5"/>
  <c r="CM113" i="5"/>
  <c r="CJ113" i="5"/>
  <c r="CI113" i="5"/>
  <c r="CH113" i="5"/>
  <c r="CG113" i="5"/>
  <c r="CE113" i="5"/>
  <c r="CD113" i="5"/>
  <c r="CC113" i="5"/>
  <c r="CB113" i="5"/>
  <c r="CA113" i="5"/>
  <c r="BZ113" i="5"/>
  <c r="BY113" i="5"/>
  <c r="BW113" i="5"/>
  <c r="BV113" i="5"/>
  <c r="BU113" i="5"/>
  <c r="CT112" i="5"/>
  <c r="CS112" i="5"/>
  <c r="CR112" i="5"/>
  <c r="CQ112" i="5"/>
  <c r="CO112" i="5"/>
  <c r="CN112" i="5"/>
  <c r="CM112" i="5"/>
  <c r="CJ112" i="5"/>
  <c r="CI112" i="5"/>
  <c r="CH112" i="5"/>
  <c r="CG112" i="5"/>
  <c r="CE112" i="5"/>
  <c r="CD112" i="5"/>
  <c r="CC112" i="5"/>
  <c r="CB112" i="5"/>
  <c r="CA112" i="5"/>
  <c r="BZ112" i="5"/>
  <c r="BY112" i="5"/>
  <c r="BW112" i="5"/>
  <c r="BV112" i="5"/>
  <c r="BU112" i="5"/>
  <c r="CT111" i="5"/>
  <c r="CS111" i="5"/>
  <c r="CR111" i="5"/>
  <c r="CQ111" i="5"/>
  <c r="CO111" i="5"/>
  <c r="CN111" i="5"/>
  <c r="CM111" i="5"/>
  <c r="CJ111" i="5"/>
  <c r="CI111" i="5"/>
  <c r="CH111" i="5"/>
  <c r="CG111" i="5"/>
  <c r="CE111" i="5"/>
  <c r="CD111" i="5"/>
  <c r="CC111" i="5"/>
  <c r="CB111" i="5"/>
  <c r="CA111" i="5"/>
  <c r="BZ111" i="5"/>
  <c r="BY111" i="5"/>
  <c r="BW111" i="5"/>
  <c r="BV111" i="5"/>
  <c r="BU111" i="5"/>
  <c r="CT110" i="5"/>
  <c r="CS110" i="5"/>
  <c r="CR110" i="5"/>
  <c r="CQ110" i="5"/>
  <c r="CO110" i="5"/>
  <c r="CN110" i="5"/>
  <c r="CM110" i="5"/>
  <c r="CJ110" i="5"/>
  <c r="CI110" i="5"/>
  <c r="CH110" i="5"/>
  <c r="CG110" i="5"/>
  <c r="CE110" i="5"/>
  <c r="CD110" i="5"/>
  <c r="CC110" i="5"/>
  <c r="CB110" i="5"/>
  <c r="CA110" i="5"/>
  <c r="BZ110" i="5"/>
  <c r="BY110" i="5"/>
  <c r="BW110" i="5"/>
  <c r="BV110" i="5"/>
  <c r="BU110" i="5"/>
  <c r="CT109" i="5"/>
  <c r="CS109" i="5"/>
  <c r="CR109" i="5"/>
  <c r="CQ109" i="5"/>
  <c r="CO109" i="5"/>
  <c r="CN109" i="5"/>
  <c r="CM109" i="5"/>
  <c r="CJ109" i="5"/>
  <c r="CI109" i="5"/>
  <c r="CH109" i="5"/>
  <c r="CG109" i="5"/>
  <c r="CE109" i="5"/>
  <c r="CD109" i="5"/>
  <c r="CC109" i="5"/>
  <c r="CB109" i="5"/>
  <c r="CA109" i="5"/>
  <c r="BZ109" i="5"/>
  <c r="BY109" i="5"/>
  <c r="BW109" i="5"/>
  <c r="BV109" i="5"/>
  <c r="BU109" i="5"/>
  <c r="CT108" i="5"/>
  <c r="CS108" i="5"/>
  <c r="CR108" i="5"/>
  <c r="CQ108" i="5"/>
  <c r="CO108" i="5"/>
  <c r="CN108" i="5"/>
  <c r="CM108" i="5"/>
  <c r="CJ108" i="5"/>
  <c r="CI108" i="5"/>
  <c r="CH108" i="5"/>
  <c r="CG108" i="5"/>
  <c r="CE108" i="5"/>
  <c r="CD108" i="5"/>
  <c r="CC108" i="5"/>
  <c r="CB108" i="5"/>
  <c r="CA108" i="5"/>
  <c r="BZ108" i="5"/>
  <c r="BY108" i="5"/>
  <c r="BW108" i="5"/>
  <c r="BV108" i="5"/>
  <c r="BU108" i="5"/>
  <c r="CT107" i="5"/>
  <c r="CS107" i="5"/>
  <c r="CR107" i="5"/>
  <c r="CQ107" i="5"/>
  <c r="CO107" i="5"/>
  <c r="CN107" i="5"/>
  <c r="CM107" i="5"/>
  <c r="CJ107" i="5"/>
  <c r="CI107" i="5"/>
  <c r="CH107" i="5"/>
  <c r="CG107" i="5"/>
  <c r="CE107" i="5"/>
  <c r="CD107" i="5"/>
  <c r="CC107" i="5"/>
  <c r="CB107" i="5"/>
  <c r="CA107" i="5"/>
  <c r="BZ107" i="5"/>
  <c r="BY107" i="5"/>
  <c r="BW107" i="5"/>
  <c r="BV107" i="5"/>
  <c r="BU107" i="5"/>
  <c r="CT106" i="5"/>
  <c r="CS106" i="5"/>
  <c r="CR106" i="5"/>
  <c r="CQ106" i="5"/>
  <c r="CO106" i="5"/>
  <c r="CN106" i="5"/>
  <c r="CM106" i="5"/>
  <c r="CJ106" i="5"/>
  <c r="CI106" i="5"/>
  <c r="CH106" i="5"/>
  <c r="CG106" i="5"/>
  <c r="CE106" i="5"/>
  <c r="CD106" i="5"/>
  <c r="CC106" i="5"/>
  <c r="CB106" i="5"/>
  <c r="CA106" i="5"/>
  <c r="BZ106" i="5"/>
  <c r="BY106" i="5"/>
  <c r="BW106" i="5"/>
  <c r="BV106" i="5"/>
  <c r="BU106" i="5"/>
  <c r="CT105" i="5"/>
  <c r="CS105" i="5"/>
  <c r="CR105" i="5"/>
  <c r="CQ105" i="5"/>
  <c r="CO105" i="5"/>
  <c r="CN105" i="5"/>
  <c r="CM105" i="5"/>
  <c r="CJ105" i="5"/>
  <c r="CI105" i="5"/>
  <c r="CH105" i="5"/>
  <c r="CG105" i="5"/>
  <c r="CE105" i="5"/>
  <c r="CD105" i="5"/>
  <c r="CC105" i="5"/>
  <c r="CB105" i="5"/>
  <c r="CA105" i="5"/>
  <c r="BZ105" i="5"/>
  <c r="BY105" i="5"/>
  <c r="BW105" i="5"/>
  <c r="BV105" i="5"/>
  <c r="BU105" i="5"/>
  <c r="CT104" i="5"/>
  <c r="CS104" i="5"/>
  <c r="CR104" i="5"/>
  <c r="CQ104" i="5"/>
  <c r="CO104" i="5"/>
  <c r="CN104" i="5"/>
  <c r="CM104" i="5"/>
  <c r="CJ104" i="5"/>
  <c r="CI104" i="5"/>
  <c r="CH104" i="5"/>
  <c r="CG104" i="5"/>
  <c r="CE104" i="5"/>
  <c r="CD104" i="5"/>
  <c r="CC104" i="5"/>
  <c r="CB104" i="5"/>
  <c r="CA104" i="5"/>
  <c r="BZ104" i="5"/>
  <c r="BY104" i="5"/>
  <c r="BW104" i="5"/>
  <c r="BV104" i="5"/>
  <c r="BU104" i="5"/>
  <c r="CT103" i="5"/>
  <c r="CS103" i="5"/>
  <c r="CR103" i="5"/>
  <c r="CQ103" i="5"/>
  <c r="CO103" i="5"/>
  <c r="CN103" i="5"/>
  <c r="CM103" i="5"/>
  <c r="CJ103" i="5"/>
  <c r="CI103" i="5"/>
  <c r="CH103" i="5"/>
  <c r="CG103" i="5"/>
  <c r="CE103" i="5"/>
  <c r="CD103" i="5"/>
  <c r="CC103" i="5"/>
  <c r="CB103" i="5"/>
  <c r="CA103" i="5"/>
  <c r="BZ103" i="5"/>
  <c r="BY103" i="5"/>
  <c r="BW103" i="5"/>
  <c r="BV103" i="5"/>
  <c r="BU103" i="5"/>
  <c r="CT102" i="5"/>
  <c r="CS102" i="5"/>
  <c r="CR102" i="5"/>
  <c r="CQ102" i="5"/>
  <c r="CO102" i="5"/>
  <c r="CN102" i="5"/>
  <c r="CM102" i="5"/>
  <c r="CJ102" i="5"/>
  <c r="CI102" i="5"/>
  <c r="CH102" i="5"/>
  <c r="CG102" i="5"/>
  <c r="CE102" i="5"/>
  <c r="CD102" i="5"/>
  <c r="CC102" i="5"/>
  <c r="CB102" i="5"/>
  <c r="CA102" i="5"/>
  <c r="BZ102" i="5"/>
  <c r="BY102" i="5"/>
  <c r="BW102" i="5"/>
  <c r="BV102" i="5"/>
  <c r="BU102" i="5"/>
  <c r="CT101" i="5"/>
  <c r="CS101" i="5"/>
  <c r="CR101" i="5"/>
  <c r="CQ101" i="5"/>
  <c r="CO101" i="5"/>
  <c r="CN101" i="5"/>
  <c r="CM101" i="5"/>
  <c r="CJ101" i="5"/>
  <c r="CI101" i="5"/>
  <c r="CH101" i="5"/>
  <c r="CG101" i="5"/>
  <c r="CE101" i="5"/>
  <c r="CD101" i="5"/>
  <c r="CC101" i="5"/>
  <c r="CB101" i="5"/>
  <c r="CA101" i="5"/>
  <c r="BZ101" i="5"/>
  <c r="BY101" i="5"/>
  <c r="BW101" i="5"/>
  <c r="BV101" i="5"/>
  <c r="BU101" i="5"/>
  <c r="CT100" i="5"/>
  <c r="CS100" i="5"/>
  <c r="CR100" i="5"/>
  <c r="CQ100" i="5"/>
  <c r="CO100" i="5"/>
  <c r="CN100" i="5"/>
  <c r="CM100" i="5"/>
  <c r="CJ100" i="5"/>
  <c r="CI100" i="5"/>
  <c r="CH100" i="5"/>
  <c r="CG100" i="5"/>
  <c r="CE100" i="5"/>
  <c r="CD100" i="5"/>
  <c r="CC100" i="5"/>
  <c r="CB100" i="5"/>
  <c r="CA100" i="5"/>
  <c r="BZ100" i="5"/>
  <c r="BY100" i="5"/>
  <c r="BW100" i="5"/>
  <c r="BV100" i="5"/>
  <c r="BU100" i="5"/>
  <c r="CT99" i="5"/>
  <c r="CS99" i="5"/>
  <c r="CR99" i="5"/>
  <c r="CQ99" i="5"/>
  <c r="CO99" i="5"/>
  <c r="CN99" i="5"/>
  <c r="CM99" i="5"/>
  <c r="CJ99" i="5"/>
  <c r="CI99" i="5"/>
  <c r="CH99" i="5"/>
  <c r="CG99" i="5"/>
  <c r="CE99" i="5"/>
  <c r="CD99" i="5"/>
  <c r="CC99" i="5"/>
  <c r="CB99" i="5"/>
  <c r="CA99" i="5"/>
  <c r="BZ99" i="5"/>
  <c r="BY99" i="5"/>
  <c r="BW99" i="5"/>
  <c r="BV99" i="5"/>
  <c r="BU99" i="5"/>
  <c r="CT98" i="5"/>
  <c r="CS98" i="5"/>
  <c r="CR98" i="5"/>
  <c r="CQ98" i="5"/>
  <c r="CO98" i="5"/>
  <c r="CN98" i="5"/>
  <c r="CM98" i="5"/>
  <c r="CJ98" i="5"/>
  <c r="CI98" i="5"/>
  <c r="CH98" i="5"/>
  <c r="CG98" i="5"/>
  <c r="CE98" i="5"/>
  <c r="CD98" i="5"/>
  <c r="CC98" i="5"/>
  <c r="CB98" i="5"/>
  <c r="CA98" i="5"/>
  <c r="BZ98" i="5"/>
  <c r="BY98" i="5"/>
  <c r="BW98" i="5"/>
  <c r="BV98" i="5"/>
  <c r="BU98" i="5"/>
  <c r="CT97" i="5"/>
  <c r="CS97" i="5"/>
  <c r="CR97" i="5"/>
  <c r="CQ97" i="5"/>
  <c r="CO97" i="5"/>
  <c r="CN97" i="5"/>
  <c r="CM97" i="5"/>
  <c r="CJ97" i="5"/>
  <c r="CI97" i="5"/>
  <c r="CH97" i="5"/>
  <c r="CG97" i="5"/>
  <c r="CE97" i="5"/>
  <c r="CD97" i="5"/>
  <c r="CC97" i="5"/>
  <c r="CB97" i="5"/>
  <c r="CA97" i="5"/>
  <c r="BZ97" i="5"/>
  <c r="BY97" i="5"/>
  <c r="BW97" i="5"/>
  <c r="BV97" i="5"/>
  <c r="BU97" i="5"/>
  <c r="CT96" i="5"/>
  <c r="CS96" i="5"/>
  <c r="CR96" i="5"/>
  <c r="CQ96" i="5"/>
  <c r="CO96" i="5"/>
  <c r="CN96" i="5"/>
  <c r="CM96" i="5"/>
  <c r="CJ96" i="5"/>
  <c r="CI96" i="5"/>
  <c r="CH96" i="5"/>
  <c r="CG96" i="5"/>
  <c r="CE96" i="5"/>
  <c r="CD96" i="5"/>
  <c r="CC96" i="5"/>
  <c r="CB96" i="5"/>
  <c r="CA96" i="5"/>
  <c r="BZ96" i="5"/>
  <c r="BY96" i="5"/>
  <c r="BW96" i="5"/>
  <c r="BV96" i="5"/>
  <c r="BU96" i="5"/>
  <c r="CT95" i="5"/>
  <c r="CS95" i="5"/>
  <c r="CR95" i="5"/>
  <c r="CQ95" i="5"/>
  <c r="CO95" i="5"/>
  <c r="CN95" i="5"/>
  <c r="CM95" i="5"/>
  <c r="CJ95" i="5"/>
  <c r="CI95" i="5"/>
  <c r="CH95" i="5"/>
  <c r="CG95" i="5"/>
  <c r="CE95" i="5"/>
  <c r="CD95" i="5"/>
  <c r="CC95" i="5"/>
  <c r="CB95" i="5"/>
  <c r="CA95" i="5"/>
  <c r="BZ95" i="5"/>
  <c r="BY95" i="5"/>
  <c r="BW95" i="5"/>
  <c r="BV95" i="5"/>
  <c r="BU95" i="5"/>
  <c r="CT94" i="5"/>
  <c r="CS94" i="5"/>
  <c r="CR94" i="5"/>
  <c r="CQ94" i="5"/>
  <c r="CO94" i="5"/>
  <c r="CN94" i="5"/>
  <c r="CM94" i="5"/>
  <c r="CJ94" i="5"/>
  <c r="CI94" i="5"/>
  <c r="CH94" i="5"/>
  <c r="CG94" i="5"/>
  <c r="CE94" i="5"/>
  <c r="CD94" i="5"/>
  <c r="CC94" i="5"/>
  <c r="CB94" i="5"/>
  <c r="CA94" i="5"/>
  <c r="BZ94" i="5"/>
  <c r="BY94" i="5"/>
  <c r="BW94" i="5"/>
  <c r="BV94" i="5"/>
  <c r="BU94" i="5"/>
  <c r="CT93" i="5"/>
  <c r="CS93" i="5"/>
  <c r="CR93" i="5"/>
  <c r="CQ93" i="5"/>
  <c r="CO93" i="5"/>
  <c r="CN93" i="5"/>
  <c r="CM93" i="5"/>
  <c r="CJ93" i="5"/>
  <c r="CI93" i="5"/>
  <c r="CH93" i="5"/>
  <c r="CG93" i="5"/>
  <c r="CE93" i="5"/>
  <c r="CD93" i="5"/>
  <c r="CC93" i="5"/>
  <c r="CB93" i="5"/>
  <c r="CA93" i="5"/>
  <c r="BZ93" i="5"/>
  <c r="BY93" i="5"/>
  <c r="BW93" i="5"/>
  <c r="BV93" i="5"/>
  <c r="BU93" i="5"/>
  <c r="CT92" i="5"/>
  <c r="CS92" i="5"/>
  <c r="CR92" i="5"/>
  <c r="CQ92" i="5"/>
  <c r="CO92" i="5"/>
  <c r="CN92" i="5"/>
  <c r="CM92" i="5"/>
  <c r="CJ92" i="5"/>
  <c r="CI92" i="5"/>
  <c r="CH92" i="5"/>
  <c r="CG92" i="5"/>
  <c r="CE92" i="5"/>
  <c r="CD92" i="5"/>
  <c r="CC92" i="5"/>
  <c r="CB92" i="5"/>
  <c r="CA92" i="5"/>
  <c r="BZ92" i="5"/>
  <c r="BY92" i="5"/>
  <c r="BW92" i="5"/>
  <c r="BV92" i="5"/>
  <c r="BU92" i="5"/>
  <c r="CT91" i="5"/>
  <c r="CS91" i="5"/>
  <c r="CR91" i="5"/>
  <c r="CQ91" i="5"/>
  <c r="CO91" i="5"/>
  <c r="CN91" i="5"/>
  <c r="CM91" i="5"/>
  <c r="CJ91" i="5"/>
  <c r="CI91" i="5"/>
  <c r="CH91" i="5"/>
  <c r="CG91" i="5"/>
  <c r="CE91" i="5"/>
  <c r="CD91" i="5"/>
  <c r="CC91" i="5"/>
  <c r="CB91" i="5"/>
  <c r="CA91" i="5"/>
  <c r="BZ91" i="5"/>
  <c r="BY91" i="5"/>
  <c r="BW91" i="5"/>
  <c r="BV91" i="5"/>
  <c r="BU91" i="5"/>
  <c r="CT90" i="5"/>
  <c r="CS90" i="5"/>
  <c r="CR90" i="5"/>
  <c r="CQ90" i="5"/>
  <c r="CO90" i="5"/>
  <c r="CN90" i="5"/>
  <c r="CM90" i="5"/>
  <c r="CJ90" i="5"/>
  <c r="CI90" i="5"/>
  <c r="CH90" i="5"/>
  <c r="CG90" i="5"/>
  <c r="CE90" i="5"/>
  <c r="CD90" i="5"/>
  <c r="CC90" i="5"/>
  <c r="CB90" i="5"/>
  <c r="CA90" i="5"/>
  <c r="BZ90" i="5"/>
  <c r="BY90" i="5"/>
  <c r="BW90" i="5"/>
  <c r="BV90" i="5"/>
  <c r="BU90" i="5"/>
  <c r="CT89" i="5"/>
  <c r="CS89" i="5"/>
  <c r="CR89" i="5"/>
  <c r="CQ89" i="5"/>
  <c r="CO89" i="5"/>
  <c r="CN89" i="5"/>
  <c r="CM89" i="5"/>
  <c r="CJ89" i="5"/>
  <c r="CI89" i="5"/>
  <c r="CH89" i="5"/>
  <c r="CG89" i="5"/>
  <c r="CE89" i="5"/>
  <c r="CD89" i="5"/>
  <c r="CC89" i="5"/>
  <c r="CB89" i="5"/>
  <c r="CA89" i="5"/>
  <c r="BZ89" i="5"/>
  <c r="BY89" i="5"/>
  <c r="BW89" i="5"/>
  <c r="BV89" i="5"/>
  <c r="BU89" i="5"/>
  <c r="CT88" i="5"/>
  <c r="CS88" i="5"/>
  <c r="CR88" i="5"/>
  <c r="CQ88" i="5"/>
  <c r="CO88" i="5"/>
  <c r="CN88" i="5"/>
  <c r="CM88" i="5"/>
  <c r="CJ88" i="5"/>
  <c r="CI88" i="5"/>
  <c r="CH88" i="5"/>
  <c r="CG88" i="5"/>
  <c r="CE88" i="5"/>
  <c r="CD88" i="5"/>
  <c r="CC88" i="5"/>
  <c r="CB88" i="5"/>
  <c r="CA88" i="5"/>
  <c r="BZ88" i="5"/>
  <c r="BY88" i="5"/>
  <c r="BW88" i="5"/>
  <c r="BV88" i="5"/>
  <c r="BU88" i="5"/>
  <c r="CT87" i="5"/>
  <c r="CS87" i="5"/>
  <c r="CR87" i="5"/>
  <c r="CQ87" i="5"/>
  <c r="CO87" i="5"/>
  <c r="CN87" i="5"/>
  <c r="CM87" i="5"/>
  <c r="CJ87" i="5"/>
  <c r="CI87" i="5"/>
  <c r="CH87" i="5"/>
  <c r="CG87" i="5"/>
  <c r="CE87" i="5"/>
  <c r="CD87" i="5"/>
  <c r="CC87" i="5"/>
  <c r="CB87" i="5"/>
  <c r="CA87" i="5"/>
  <c r="BZ87" i="5"/>
  <c r="BY87" i="5"/>
  <c r="BW87" i="5"/>
  <c r="BV87" i="5"/>
  <c r="BU87" i="5"/>
  <c r="CT86" i="5"/>
  <c r="CS86" i="5"/>
  <c r="CR86" i="5"/>
  <c r="CQ86" i="5"/>
  <c r="CO86" i="5"/>
  <c r="CN86" i="5"/>
  <c r="CM86" i="5"/>
  <c r="CJ86" i="5"/>
  <c r="CI86" i="5"/>
  <c r="CH86" i="5"/>
  <c r="CG86" i="5"/>
  <c r="CE86" i="5"/>
  <c r="CD86" i="5"/>
  <c r="CC86" i="5"/>
  <c r="CB86" i="5"/>
  <c r="CA86" i="5"/>
  <c r="BZ86" i="5"/>
  <c r="BY86" i="5"/>
  <c r="BW86" i="5"/>
  <c r="BV86" i="5"/>
  <c r="BU86" i="5"/>
  <c r="CT85" i="5"/>
  <c r="CS85" i="5"/>
  <c r="CR85" i="5"/>
  <c r="CQ85" i="5"/>
  <c r="CO85" i="5"/>
  <c r="CN85" i="5"/>
  <c r="CM85" i="5"/>
  <c r="CJ85" i="5"/>
  <c r="CI85" i="5"/>
  <c r="CH85" i="5"/>
  <c r="CG85" i="5"/>
  <c r="CE85" i="5"/>
  <c r="CD85" i="5"/>
  <c r="CC85" i="5"/>
  <c r="CB85" i="5"/>
  <c r="CA85" i="5"/>
  <c r="BZ85" i="5"/>
  <c r="BY85" i="5"/>
  <c r="BW85" i="5"/>
  <c r="BV85" i="5"/>
  <c r="BU85" i="5"/>
  <c r="CT84" i="5"/>
  <c r="CS84" i="5"/>
  <c r="CR84" i="5"/>
  <c r="CQ84" i="5"/>
  <c r="CO84" i="5"/>
  <c r="CN84" i="5"/>
  <c r="CM84" i="5"/>
  <c r="CJ84" i="5"/>
  <c r="CI84" i="5"/>
  <c r="CH84" i="5"/>
  <c r="CG84" i="5"/>
  <c r="CE84" i="5"/>
  <c r="CD84" i="5"/>
  <c r="CC84" i="5"/>
  <c r="CB84" i="5"/>
  <c r="CA84" i="5"/>
  <c r="BZ84" i="5"/>
  <c r="BY84" i="5"/>
  <c r="BW84" i="5"/>
  <c r="BV84" i="5"/>
  <c r="BU84" i="5"/>
  <c r="CT83" i="5"/>
  <c r="CS83" i="5"/>
  <c r="CR83" i="5"/>
  <c r="CQ83" i="5"/>
  <c r="CO83" i="5"/>
  <c r="CN83" i="5"/>
  <c r="CM83" i="5"/>
  <c r="CJ83" i="5"/>
  <c r="CI83" i="5"/>
  <c r="CH83" i="5"/>
  <c r="CG83" i="5"/>
  <c r="CE83" i="5"/>
  <c r="CD83" i="5"/>
  <c r="CC83" i="5"/>
  <c r="CB83" i="5"/>
  <c r="CA83" i="5"/>
  <c r="BZ83" i="5"/>
  <c r="BY83" i="5"/>
  <c r="BW83" i="5"/>
  <c r="BV83" i="5"/>
  <c r="BU83" i="5"/>
  <c r="CT82" i="5"/>
  <c r="CS82" i="5"/>
  <c r="CR82" i="5"/>
  <c r="CQ82" i="5"/>
  <c r="CO82" i="5"/>
  <c r="CN82" i="5"/>
  <c r="CM82" i="5"/>
  <c r="CJ82" i="5"/>
  <c r="CI82" i="5"/>
  <c r="CH82" i="5"/>
  <c r="CG82" i="5"/>
  <c r="CE82" i="5"/>
  <c r="CD82" i="5"/>
  <c r="CC82" i="5"/>
  <c r="CB82" i="5"/>
  <c r="CA82" i="5"/>
  <c r="BZ82" i="5"/>
  <c r="BY82" i="5"/>
  <c r="BW82" i="5"/>
  <c r="BV82" i="5"/>
  <c r="BU82" i="5"/>
  <c r="CT81" i="5"/>
  <c r="CS81" i="5"/>
  <c r="CR81" i="5"/>
  <c r="CQ81" i="5"/>
  <c r="CO81" i="5"/>
  <c r="CN81" i="5"/>
  <c r="CM81" i="5"/>
  <c r="CJ81" i="5"/>
  <c r="CI81" i="5"/>
  <c r="CH81" i="5"/>
  <c r="CG81" i="5"/>
  <c r="CE81" i="5"/>
  <c r="CD81" i="5"/>
  <c r="CC81" i="5"/>
  <c r="CB81" i="5"/>
  <c r="CA81" i="5"/>
  <c r="BZ81" i="5"/>
  <c r="BY81" i="5"/>
  <c r="BW81" i="5"/>
  <c r="BV81" i="5"/>
  <c r="BU81" i="5"/>
  <c r="CT80" i="5"/>
  <c r="CS80" i="5"/>
  <c r="CR80" i="5"/>
  <c r="CQ80" i="5"/>
  <c r="CO80" i="5"/>
  <c r="CN80" i="5"/>
  <c r="CM80" i="5"/>
  <c r="CJ80" i="5"/>
  <c r="CI80" i="5"/>
  <c r="CH80" i="5"/>
  <c r="CG80" i="5"/>
  <c r="CE80" i="5"/>
  <c r="CD80" i="5"/>
  <c r="CC80" i="5"/>
  <c r="CB80" i="5"/>
  <c r="CA80" i="5"/>
  <c r="BZ80" i="5"/>
  <c r="BY80" i="5"/>
  <c r="BW80" i="5"/>
  <c r="BV80" i="5"/>
  <c r="BU80" i="5"/>
  <c r="CT79" i="5"/>
  <c r="CS79" i="5"/>
  <c r="CR79" i="5"/>
  <c r="CQ79" i="5"/>
  <c r="CO79" i="5"/>
  <c r="CN79" i="5"/>
  <c r="CM79" i="5"/>
  <c r="CJ79" i="5"/>
  <c r="CI79" i="5"/>
  <c r="CH79" i="5"/>
  <c r="CG79" i="5"/>
  <c r="CE79" i="5"/>
  <c r="CD79" i="5"/>
  <c r="CC79" i="5"/>
  <c r="CB79" i="5"/>
  <c r="CA79" i="5"/>
  <c r="BZ79" i="5"/>
  <c r="BY79" i="5"/>
  <c r="BW79" i="5"/>
  <c r="BV79" i="5"/>
  <c r="BU79" i="5"/>
  <c r="CT78" i="5"/>
  <c r="CS78" i="5"/>
  <c r="CR78" i="5"/>
  <c r="CQ78" i="5"/>
  <c r="CO78" i="5"/>
  <c r="CN78" i="5"/>
  <c r="CM78" i="5"/>
  <c r="CJ78" i="5"/>
  <c r="CI78" i="5"/>
  <c r="CH78" i="5"/>
  <c r="CG78" i="5"/>
  <c r="CE78" i="5"/>
  <c r="CD78" i="5"/>
  <c r="CC78" i="5"/>
  <c r="CB78" i="5"/>
  <c r="CA78" i="5"/>
  <c r="BZ78" i="5"/>
  <c r="BY78" i="5"/>
  <c r="BW78" i="5"/>
  <c r="BV78" i="5"/>
  <c r="BU78" i="5"/>
  <c r="CT77" i="5"/>
  <c r="CS77" i="5"/>
  <c r="CR77" i="5"/>
  <c r="CQ77" i="5"/>
  <c r="CO77" i="5"/>
  <c r="CN77" i="5"/>
  <c r="CM77" i="5"/>
  <c r="CJ77" i="5"/>
  <c r="CI77" i="5"/>
  <c r="CH77" i="5"/>
  <c r="CG77" i="5"/>
  <c r="CE77" i="5"/>
  <c r="CD77" i="5"/>
  <c r="CC77" i="5"/>
  <c r="CB77" i="5"/>
  <c r="CA77" i="5"/>
  <c r="BZ77" i="5"/>
  <c r="BY77" i="5"/>
  <c r="BW77" i="5"/>
  <c r="BV77" i="5"/>
  <c r="BU77" i="5"/>
  <c r="CT76" i="5"/>
  <c r="CS76" i="5"/>
  <c r="CR76" i="5"/>
  <c r="CQ76" i="5"/>
  <c r="CO76" i="5"/>
  <c r="CN76" i="5"/>
  <c r="CM76" i="5"/>
  <c r="CJ76" i="5"/>
  <c r="CI76" i="5"/>
  <c r="CH76" i="5"/>
  <c r="CG76" i="5"/>
  <c r="CE76" i="5"/>
  <c r="CD76" i="5"/>
  <c r="CC76" i="5"/>
  <c r="CB76" i="5"/>
  <c r="CA76" i="5"/>
  <c r="BZ76" i="5"/>
  <c r="BY76" i="5"/>
  <c r="BW76" i="5"/>
  <c r="BV76" i="5"/>
  <c r="BU76" i="5"/>
  <c r="CT75" i="5"/>
  <c r="CS75" i="5"/>
  <c r="CR75" i="5"/>
  <c r="CQ75" i="5"/>
  <c r="CO75" i="5"/>
  <c r="CN75" i="5"/>
  <c r="CM75" i="5"/>
  <c r="CJ75" i="5"/>
  <c r="CI75" i="5"/>
  <c r="CH75" i="5"/>
  <c r="CG75" i="5"/>
  <c r="CE75" i="5"/>
  <c r="CD75" i="5"/>
  <c r="CC75" i="5"/>
  <c r="CB75" i="5"/>
  <c r="CA75" i="5"/>
  <c r="BZ75" i="5"/>
  <c r="BY75" i="5"/>
  <c r="BW75" i="5"/>
  <c r="BV75" i="5"/>
  <c r="BU75" i="5"/>
  <c r="CT74" i="5"/>
  <c r="CS74" i="5"/>
  <c r="CR74" i="5"/>
  <c r="CQ74" i="5"/>
  <c r="CO74" i="5"/>
  <c r="CN74" i="5"/>
  <c r="CM74" i="5"/>
  <c r="CJ74" i="5"/>
  <c r="CI74" i="5"/>
  <c r="CH74" i="5"/>
  <c r="CG74" i="5"/>
  <c r="CE74" i="5"/>
  <c r="CD74" i="5"/>
  <c r="CC74" i="5"/>
  <c r="CB74" i="5"/>
  <c r="CA74" i="5"/>
  <c r="BZ74" i="5"/>
  <c r="BY74" i="5"/>
  <c r="BW74" i="5"/>
  <c r="BV74" i="5"/>
  <c r="BU74" i="5"/>
  <c r="CT73" i="5"/>
  <c r="CS73" i="5"/>
  <c r="CR73" i="5"/>
  <c r="CQ73" i="5"/>
  <c r="CO73" i="5"/>
  <c r="CN73" i="5"/>
  <c r="CM73" i="5"/>
  <c r="CJ73" i="5"/>
  <c r="CI73" i="5"/>
  <c r="CH73" i="5"/>
  <c r="CG73" i="5"/>
  <c r="CE73" i="5"/>
  <c r="CD73" i="5"/>
  <c r="CC73" i="5"/>
  <c r="CB73" i="5"/>
  <c r="CA73" i="5"/>
  <c r="BZ73" i="5"/>
  <c r="BY73" i="5"/>
  <c r="BW73" i="5"/>
  <c r="BV73" i="5"/>
  <c r="BU73" i="5"/>
  <c r="CT72" i="5"/>
  <c r="CS72" i="5"/>
  <c r="CR72" i="5"/>
  <c r="CQ72" i="5"/>
  <c r="CO72" i="5"/>
  <c r="CN72" i="5"/>
  <c r="CM72" i="5"/>
  <c r="CJ72" i="5"/>
  <c r="CI72" i="5"/>
  <c r="CH72" i="5"/>
  <c r="CG72" i="5"/>
  <c r="CE72" i="5"/>
  <c r="CD72" i="5"/>
  <c r="CC72" i="5"/>
  <c r="CB72" i="5"/>
  <c r="CA72" i="5"/>
  <c r="BZ72" i="5"/>
  <c r="BY72" i="5"/>
  <c r="BW72" i="5"/>
  <c r="BV72" i="5"/>
  <c r="BU72" i="5"/>
  <c r="CT71" i="5"/>
  <c r="CS71" i="5"/>
  <c r="CR71" i="5"/>
  <c r="CQ71" i="5"/>
  <c r="CO71" i="5"/>
  <c r="CN71" i="5"/>
  <c r="CM71" i="5"/>
  <c r="CJ71" i="5"/>
  <c r="CI71" i="5"/>
  <c r="CH71" i="5"/>
  <c r="CG71" i="5"/>
  <c r="CE71" i="5"/>
  <c r="CD71" i="5"/>
  <c r="CC71" i="5"/>
  <c r="CB71" i="5"/>
  <c r="CA71" i="5"/>
  <c r="BZ71" i="5"/>
  <c r="BY71" i="5"/>
  <c r="BW71" i="5"/>
  <c r="BV71" i="5"/>
  <c r="BU71" i="5"/>
  <c r="CT70" i="5"/>
  <c r="CS70" i="5"/>
  <c r="CR70" i="5"/>
  <c r="CQ70" i="5"/>
  <c r="CO70" i="5"/>
  <c r="CN70" i="5"/>
  <c r="CM70" i="5"/>
  <c r="CJ70" i="5"/>
  <c r="CI70" i="5"/>
  <c r="CH70" i="5"/>
  <c r="CG70" i="5"/>
  <c r="CE70" i="5"/>
  <c r="CD70" i="5"/>
  <c r="CC70" i="5"/>
  <c r="CB70" i="5"/>
  <c r="CA70" i="5"/>
  <c r="BZ70" i="5"/>
  <c r="BY70" i="5"/>
  <c r="BW70" i="5"/>
  <c r="BV70" i="5"/>
  <c r="BU70" i="5"/>
  <c r="CT69" i="5"/>
  <c r="CS69" i="5"/>
  <c r="CR69" i="5"/>
  <c r="CQ69" i="5"/>
  <c r="CO69" i="5"/>
  <c r="CN69" i="5"/>
  <c r="CM69" i="5"/>
  <c r="CJ69" i="5"/>
  <c r="CI69" i="5"/>
  <c r="CH69" i="5"/>
  <c r="CG69" i="5"/>
  <c r="CE69" i="5"/>
  <c r="CD69" i="5"/>
  <c r="CC69" i="5"/>
  <c r="CB69" i="5"/>
  <c r="CA69" i="5"/>
  <c r="BZ69" i="5"/>
  <c r="BY69" i="5"/>
  <c r="BW69" i="5"/>
  <c r="BV69" i="5"/>
  <c r="BU69" i="5"/>
  <c r="CT68" i="5"/>
  <c r="CS68" i="5"/>
  <c r="CR68" i="5"/>
  <c r="CQ68" i="5"/>
  <c r="CO68" i="5"/>
  <c r="CN68" i="5"/>
  <c r="CM68" i="5"/>
  <c r="CJ68" i="5"/>
  <c r="CI68" i="5"/>
  <c r="CH68" i="5"/>
  <c r="CG68" i="5"/>
  <c r="CE68" i="5"/>
  <c r="CD68" i="5"/>
  <c r="CC68" i="5"/>
  <c r="CB68" i="5"/>
  <c r="CA68" i="5"/>
  <c r="BZ68" i="5"/>
  <c r="BY68" i="5"/>
  <c r="BW68" i="5"/>
  <c r="BV68" i="5"/>
  <c r="BU68" i="5"/>
  <c r="CT67" i="5"/>
  <c r="CS67" i="5"/>
  <c r="CR67" i="5"/>
  <c r="CQ67" i="5"/>
  <c r="CO67" i="5"/>
  <c r="CN67" i="5"/>
  <c r="CM67" i="5"/>
  <c r="CJ67" i="5"/>
  <c r="CI67" i="5"/>
  <c r="CH67" i="5"/>
  <c r="CG67" i="5"/>
  <c r="CE67" i="5"/>
  <c r="CD67" i="5"/>
  <c r="CC67" i="5"/>
  <c r="CB67" i="5"/>
  <c r="CA67" i="5"/>
  <c r="BZ67" i="5"/>
  <c r="BY67" i="5"/>
  <c r="BW67" i="5"/>
  <c r="BV67" i="5"/>
  <c r="BU67" i="5"/>
  <c r="CT66" i="5"/>
  <c r="CS66" i="5"/>
  <c r="CR66" i="5"/>
  <c r="CQ66" i="5"/>
  <c r="CO66" i="5"/>
  <c r="CN66" i="5"/>
  <c r="CM66" i="5"/>
  <c r="CJ66" i="5"/>
  <c r="CI66" i="5"/>
  <c r="CH66" i="5"/>
  <c r="CG66" i="5"/>
  <c r="CE66" i="5"/>
  <c r="CD66" i="5"/>
  <c r="CC66" i="5"/>
  <c r="CB66" i="5"/>
  <c r="CA66" i="5"/>
  <c r="BZ66" i="5"/>
  <c r="BY66" i="5"/>
  <c r="BW66" i="5"/>
  <c r="BV66" i="5"/>
  <c r="BU66" i="5"/>
  <c r="CT65" i="5"/>
  <c r="CS65" i="5"/>
  <c r="CR65" i="5"/>
  <c r="CQ65" i="5"/>
  <c r="CO65" i="5"/>
  <c r="CN65" i="5"/>
  <c r="CM65" i="5"/>
  <c r="CJ65" i="5"/>
  <c r="CI65" i="5"/>
  <c r="CH65" i="5"/>
  <c r="CG65" i="5"/>
  <c r="CE65" i="5"/>
  <c r="CD65" i="5"/>
  <c r="CC65" i="5"/>
  <c r="CB65" i="5"/>
  <c r="CA65" i="5"/>
  <c r="BZ65" i="5"/>
  <c r="BY65" i="5"/>
  <c r="BW65" i="5"/>
  <c r="BV65" i="5"/>
  <c r="BU65" i="5"/>
  <c r="CT64" i="5"/>
  <c r="CS64" i="5"/>
  <c r="CR64" i="5"/>
  <c r="CQ64" i="5"/>
  <c r="CO64" i="5"/>
  <c r="CN64" i="5"/>
  <c r="CM64" i="5"/>
  <c r="CJ64" i="5"/>
  <c r="CI64" i="5"/>
  <c r="CH64" i="5"/>
  <c r="CG64" i="5"/>
  <c r="CE64" i="5"/>
  <c r="CD64" i="5"/>
  <c r="CC64" i="5"/>
  <c r="CB64" i="5"/>
  <c r="CA64" i="5"/>
  <c r="BZ64" i="5"/>
  <c r="BY64" i="5"/>
  <c r="BW64" i="5"/>
  <c r="BV64" i="5"/>
  <c r="BU64" i="5"/>
  <c r="CT63" i="5"/>
  <c r="CS63" i="5"/>
  <c r="CR63" i="5"/>
  <c r="CQ63" i="5"/>
  <c r="CO63" i="5"/>
  <c r="CN63" i="5"/>
  <c r="CM63" i="5"/>
  <c r="CJ63" i="5"/>
  <c r="CI63" i="5"/>
  <c r="CH63" i="5"/>
  <c r="CG63" i="5"/>
  <c r="CE63" i="5"/>
  <c r="CD63" i="5"/>
  <c r="CC63" i="5"/>
  <c r="CB63" i="5"/>
  <c r="CA63" i="5"/>
  <c r="BZ63" i="5"/>
  <c r="BY63" i="5"/>
  <c r="BW63" i="5"/>
  <c r="BV63" i="5"/>
  <c r="BU63" i="5"/>
  <c r="CT62" i="5"/>
  <c r="CS62" i="5"/>
  <c r="CR62" i="5"/>
  <c r="CQ62" i="5"/>
  <c r="CO62" i="5"/>
  <c r="CN62" i="5"/>
  <c r="CM62" i="5"/>
  <c r="CJ62" i="5"/>
  <c r="CI62" i="5"/>
  <c r="CH62" i="5"/>
  <c r="CG62" i="5"/>
  <c r="CE62" i="5"/>
  <c r="CD62" i="5"/>
  <c r="CC62" i="5"/>
  <c r="CB62" i="5"/>
  <c r="CA62" i="5"/>
  <c r="BZ62" i="5"/>
  <c r="BY62" i="5"/>
  <c r="BW62" i="5"/>
  <c r="BV62" i="5"/>
  <c r="BU62" i="5"/>
  <c r="CT61" i="5"/>
  <c r="CS61" i="5"/>
  <c r="CR61" i="5"/>
  <c r="CQ61" i="5"/>
  <c r="CO61" i="5"/>
  <c r="CN61" i="5"/>
  <c r="CM61" i="5"/>
  <c r="CJ61" i="5"/>
  <c r="CI61" i="5"/>
  <c r="CH61" i="5"/>
  <c r="CG61" i="5"/>
  <c r="CE61" i="5"/>
  <c r="CD61" i="5"/>
  <c r="CC61" i="5"/>
  <c r="CB61" i="5"/>
  <c r="CA61" i="5"/>
  <c r="BZ61" i="5"/>
  <c r="BY61" i="5"/>
  <c r="BW61" i="5"/>
  <c r="BV61" i="5"/>
  <c r="BU61" i="5"/>
  <c r="CT60" i="5"/>
  <c r="CS60" i="5"/>
  <c r="CR60" i="5"/>
  <c r="CQ60" i="5"/>
  <c r="CO60" i="5"/>
  <c r="CN60" i="5"/>
  <c r="CM60" i="5"/>
  <c r="CJ60" i="5"/>
  <c r="CI60" i="5"/>
  <c r="CH60" i="5"/>
  <c r="CG60" i="5"/>
  <c r="CE60" i="5"/>
  <c r="CD60" i="5"/>
  <c r="CC60" i="5"/>
  <c r="CB60" i="5"/>
  <c r="CA60" i="5"/>
  <c r="BZ60" i="5"/>
  <c r="BY60" i="5"/>
  <c r="BW60" i="5"/>
  <c r="BV60" i="5"/>
  <c r="BU60" i="5"/>
  <c r="CT59" i="5"/>
  <c r="CS59" i="5"/>
  <c r="CR59" i="5"/>
  <c r="CQ59" i="5"/>
  <c r="CO59" i="5"/>
  <c r="CN59" i="5"/>
  <c r="CM59" i="5"/>
  <c r="CJ59" i="5"/>
  <c r="CI59" i="5"/>
  <c r="CH59" i="5"/>
  <c r="CG59" i="5"/>
  <c r="CE59" i="5"/>
  <c r="CD59" i="5"/>
  <c r="CC59" i="5"/>
  <c r="CB59" i="5"/>
  <c r="CA59" i="5"/>
  <c r="BZ59" i="5"/>
  <c r="BY59" i="5"/>
  <c r="BW59" i="5"/>
  <c r="BV59" i="5"/>
  <c r="BU59" i="5"/>
  <c r="CT58" i="5"/>
  <c r="CS58" i="5"/>
  <c r="CR58" i="5"/>
  <c r="CQ58" i="5"/>
  <c r="CO58" i="5"/>
  <c r="CN58" i="5"/>
  <c r="CM58" i="5"/>
  <c r="CJ58" i="5"/>
  <c r="CI58" i="5"/>
  <c r="CH58" i="5"/>
  <c r="CG58" i="5"/>
  <c r="CE58" i="5"/>
  <c r="CD58" i="5"/>
  <c r="CC58" i="5"/>
  <c r="CB58" i="5"/>
  <c r="CA58" i="5"/>
  <c r="BZ58" i="5"/>
  <c r="BY58" i="5"/>
  <c r="BW58" i="5"/>
  <c r="BV58" i="5"/>
  <c r="BU58" i="5"/>
  <c r="CT57" i="5"/>
  <c r="CS57" i="5"/>
  <c r="CR57" i="5"/>
  <c r="CQ57" i="5"/>
  <c r="CO57" i="5"/>
  <c r="CN57" i="5"/>
  <c r="CM57" i="5"/>
  <c r="CJ57" i="5"/>
  <c r="CI57" i="5"/>
  <c r="CH57" i="5"/>
  <c r="CG57" i="5"/>
  <c r="CE57" i="5"/>
  <c r="CD57" i="5"/>
  <c r="CC57" i="5"/>
  <c r="CB57" i="5"/>
  <c r="CA57" i="5"/>
  <c r="BZ57" i="5"/>
  <c r="BY57" i="5"/>
  <c r="BW57" i="5"/>
  <c r="BV57" i="5"/>
  <c r="BU57" i="5"/>
  <c r="CT56" i="5"/>
  <c r="CS56" i="5"/>
  <c r="CR56" i="5"/>
  <c r="CQ56" i="5"/>
  <c r="CO56" i="5"/>
  <c r="CN56" i="5"/>
  <c r="CM56" i="5"/>
  <c r="CJ56" i="5"/>
  <c r="CI56" i="5"/>
  <c r="CH56" i="5"/>
  <c r="CG56" i="5"/>
  <c r="CE56" i="5"/>
  <c r="CD56" i="5"/>
  <c r="CC56" i="5"/>
  <c r="CB56" i="5"/>
  <c r="CA56" i="5"/>
  <c r="BZ56" i="5"/>
  <c r="BY56" i="5"/>
  <c r="BW56" i="5"/>
  <c r="BV56" i="5"/>
  <c r="BU56" i="5"/>
  <c r="CT55" i="5"/>
  <c r="CS55" i="5"/>
  <c r="CR55" i="5"/>
  <c r="CQ55" i="5"/>
  <c r="CO55" i="5"/>
  <c r="CN55" i="5"/>
  <c r="CM55" i="5"/>
  <c r="CJ55" i="5"/>
  <c r="CI55" i="5"/>
  <c r="CH55" i="5"/>
  <c r="CG55" i="5"/>
  <c r="CE55" i="5"/>
  <c r="CD55" i="5"/>
  <c r="CC55" i="5"/>
  <c r="CB55" i="5"/>
  <c r="CA55" i="5"/>
  <c r="BZ55" i="5"/>
  <c r="BY55" i="5"/>
  <c r="BW55" i="5"/>
  <c r="BV55" i="5"/>
  <c r="BU55" i="5"/>
  <c r="CT54" i="5"/>
  <c r="CS54" i="5"/>
  <c r="CR54" i="5"/>
  <c r="CQ54" i="5"/>
  <c r="CO54" i="5"/>
  <c r="CN54" i="5"/>
  <c r="CM54" i="5"/>
  <c r="CJ54" i="5"/>
  <c r="CI54" i="5"/>
  <c r="CH54" i="5"/>
  <c r="CG54" i="5"/>
  <c r="CE54" i="5"/>
  <c r="CD54" i="5"/>
  <c r="CC54" i="5"/>
  <c r="CB54" i="5"/>
  <c r="CA54" i="5"/>
  <c r="BZ54" i="5"/>
  <c r="BY54" i="5"/>
  <c r="BW54" i="5"/>
  <c r="BV54" i="5"/>
  <c r="BU54" i="5"/>
  <c r="CT53" i="5"/>
  <c r="CS53" i="5"/>
  <c r="CR53" i="5"/>
  <c r="CQ53" i="5"/>
  <c r="CO53" i="5"/>
  <c r="CN53" i="5"/>
  <c r="CM53" i="5"/>
  <c r="CJ53" i="5"/>
  <c r="CI53" i="5"/>
  <c r="CH53" i="5"/>
  <c r="CG53" i="5"/>
  <c r="CE53" i="5"/>
  <c r="CD53" i="5"/>
  <c r="CC53" i="5"/>
  <c r="CB53" i="5"/>
  <c r="CA53" i="5"/>
  <c r="BZ53" i="5"/>
  <c r="BY53" i="5"/>
  <c r="BW53" i="5"/>
  <c r="BV53" i="5"/>
  <c r="BU53" i="5"/>
  <c r="CT52" i="5"/>
  <c r="CS52" i="5"/>
  <c r="CR52" i="5"/>
  <c r="CQ52" i="5"/>
  <c r="CO52" i="5"/>
  <c r="CN52" i="5"/>
  <c r="CM52" i="5"/>
  <c r="CJ52" i="5"/>
  <c r="CI52" i="5"/>
  <c r="CH52" i="5"/>
  <c r="CG52" i="5"/>
  <c r="CE52" i="5"/>
  <c r="CD52" i="5"/>
  <c r="CC52" i="5"/>
  <c r="CB52" i="5"/>
  <c r="CA52" i="5"/>
  <c r="BZ52" i="5"/>
  <c r="BY52" i="5"/>
  <c r="BW52" i="5"/>
  <c r="BV52" i="5"/>
  <c r="BU52" i="5"/>
  <c r="CT51" i="5"/>
  <c r="CS51" i="5"/>
  <c r="CR51" i="5"/>
  <c r="CQ51" i="5"/>
  <c r="CO51" i="5"/>
  <c r="CN51" i="5"/>
  <c r="CM51" i="5"/>
  <c r="CJ51" i="5"/>
  <c r="CI51" i="5"/>
  <c r="CH51" i="5"/>
  <c r="CG51" i="5"/>
  <c r="CE51" i="5"/>
  <c r="CD51" i="5"/>
  <c r="CC51" i="5"/>
  <c r="CB51" i="5"/>
  <c r="CA51" i="5"/>
  <c r="BZ51" i="5"/>
  <c r="BY51" i="5"/>
  <c r="BW51" i="5"/>
  <c r="BV51" i="5"/>
  <c r="BU51" i="5"/>
  <c r="CT50" i="5"/>
  <c r="CS50" i="5"/>
  <c r="CR50" i="5"/>
  <c r="CQ50" i="5"/>
  <c r="CO50" i="5"/>
  <c r="CN50" i="5"/>
  <c r="CM50" i="5"/>
  <c r="CJ50" i="5"/>
  <c r="CI50" i="5"/>
  <c r="CH50" i="5"/>
  <c r="CG50" i="5"/>
  <c r="CE50" i="5"/>
  <c r="CD50" i="5"/>
  <c r="CC50" i="5"/>
  <c r="CB50" i="5"/>
  <c r="CA50" i="5"/>
  <c r="BZ50" i="5"/>
  <c r="BY50" i="5"/>
  <c r="BW50" i="5"/>
  <c r="BV50" i="5"/>
  <c r="BU50" i="5"/>
  <c r="CT49" i="5"/>
  <c r="CS49" i="5"/>
  <c r="CR49" i="5"/>
  <c r="CQ49" i="5"/>
  <c r="CO49" i="5"/>
  <c r="CN49" i="5"/>
  <c r="CM49" i="5"/>
  <c r="CJ49" i="5"/>
  <c r="CI49" i="5"/>
  <c r="CH49" i="5"/>
  <c r="CG49" i="5"/>
  <c r="CE49" i="5"/>
  <c r="CD49" i="5"/>
  <c r="CC49" i="5"/>
  <c r="CB49" i="5"/>
  <c r="CA49" i="5"/>
  <c r="BZ49" i="5"/>
  <c r="BY49" i="5"/>
  <c r="BW49" i="5"/>
  <c r="BV49" i="5"/>
  <c r="BU49" i="5"/>
  <c r="CT48" i="5"/>
  <c r="CS48" i="5"/>
  <c r="CR48" i="5"/>
  <c r="CQ48" i="5"/>
  <c r="CO48" i="5"/>
  <c r="CN48" i="5"/>
  <c r="CM48" i="5"/>
  <c r="CJ48" i="5"/>
  <c r="CI48" i="5"/>
  <c r="CH48" i="5"/>
  <c r="CG48" i="5"/>
  <c r="CE48" i="5"/>
  <c r="CD48" i="5"/>
  <c r="CC48" i="5"/>
  <c r="CB48" i="5"/>
  <c r="CA48" i="5"/>
  <c r="BZ48" i="5"/>
  <c r="BY48" i="5"/>
  <c r="BW48" i="5"/>
  <c r="BV48" i="5"/>
  <c r="BU48" i="5"/>
  <c r="CT47" i="5"/>
  <c r="CS47" i="5"/>
  <c r="CR47" i="5"/>
  <c r="CQ47" i="5"/>
  <c r="CO47" i="5"/>
  <c r="CN47" i="5"/>
  <c r="CM47" i="5"/>
  <c r="CJ47" i="5"/>
  <c r="CI47" i="5"/>
  <c r="CH47" i="5"/>
  <c r="CG47" i="5"/>
  <c r="CE47" i="5"/>
  <c r="CD47" i="5"/>
  <c r="CC47" i="5"/>
  <c r="CB47" i="5"/>
  <c r="CA47" i="5"/>
  <c r="BZ47" i="5"/>
  <c r="BY47" i="5"/>
  <c r="BW47" i="5"/>
  <c r="BV47" i="5"/>
  <c r="BU47" i="5"/>
  <c r="CT46" i="5"/>
  <c r="CS46" i="5"/>
  <c r="CR46" i="5"/>
  <c r="CQ46" i="5"/>
  <c r="CO46" i="5"/>
  <c r="CN46" i="5"/>
  <c r="CM46" i="5"/>
  <c r="CJ46" i="5"/>
  <c r="CI46" i="5"/>
  <c r="CH46" i="5"/>
  <c r="CG46" i="5"/>
  <c r="CE46" i="5"/>
  <c r="CD46" i="5"/>
  <c r="CC46" i="5"/>
  <c r="CB46" i="5"/>
  <c r="CA46" i="5"/>
  <c r="BZ46" i="5"/>
  <c r="BY46" i="5"/>
  <c r="BW46" i="5"/>
  <c r="BV46" i="5"/>
  <c r="BU46" i="5"/>
  <c r="CT45" i="5"/>
  <c r="CS45" i="5"/>
  <c r="CR45" i="5"/>
  <c r="CQ45" i="5"/>
  <c r="CO45" i="5"/>
  <c r="CN45" i="5"/>
  <c r="CM45" i="5"/>
  <c r="CJ45" i="5"/>
  <c r="CI45" i="5"/>
  <c r="CH45" i="5"/>
  <c r="CG45" i="5"/>
  <c r="CE45" i="5"/>
  <c r="CD45" i="5"/>
  <c r="CC45" i="5"/>
  <c r="CB45" i="5"/>
  <c r="CA45" i="5"/>
  <c r="BZ45" i="5"/>
  <c r="BY45" i="5"/>
  <c r="BW45" i="5"/>
  <c r="BV45" i="5"/>
  <c r="BU45" i="5"/>
  <c r="CT44" i="5"/>
  <c r="CS44" i="5"/>
  <c r="CR44" i="5"/>
  <c r="CQ44" i="5"/>
  <c r="CO44" i="5"/>
  <c r="CN44" i="5"/>
  <c r="CM44" i="5"/>
  <c r="CJ44" i="5"/>
  <c r="CI44" i="5"/>
  <c r="CH44" i="5"/>
  <c r="CG44" i="5"/>
  <c r="CE44" i="5"/>
  <c r="CD44" i="5"/>
  <c r="CC44" i="5"/>
  <c r="CB44" i="5"/>
  <c r="CA44" i="5"/>
  <c r="BZ44" i="5"/>
  <c r="BY44" i="5"/>
  <c r="BW44" i="5"/>
  <c r="BV44" i="5"/>
  <c r="BU44" i="5"/>
  <c r="CT43" i="5"/>
  <c r="CS43" i="5"/>
  <c r="CR43" i="5"/>
  <c r="CQ43" i="5"/>
  <c r="CO43" i="5"/>
  <c r="CN43" i="5"/>
  <c r="CM43" i="5"/>
  <c r="CJ43" i="5"/>
  <c r="CI43" i="5"/>
  <c r="CH43" i="5"/>
  <c r="CG43" i="5"/>
  <c r="CE43" i="5"/>
  <c r="CD43" i="5"/>
  <c r="CC43" i="5"/>
  <c r="CB43" i="5"/>
  <c r="CA43" i="5"/>
  <c r="BZ43" i="5"/>
  <c r="BY43" i="5"/>
  <c r="BW43" i="5"/>
  <c r="BV43" i="5"/>
  <c r="BU43" i="5"/>
  <c r="F538" i="5"/>
  <c r="CX883" i="5"/>
  <c r="CW883" i="5"/>
  <c r="BL883" i="5"/>
  <c r="AJ883" i="5"/>
  <c r="AA883" i="5"/>
  <c r="Z883" i="5"/>
  <c r="Y883" i="5"/>
  <c r="X883" i="5"/>
  <c r="R883" i="5"/>
  <c r="M883" i="5"/>
  <c r="K883" i="5"/>
  <c r="F883" i="5"/>
  <c r="CX882" i="5"/>
  <c r="CW882" i="5"/>
  <c r="BL882" i="5"/>
  <c r="AJ882" i="5"/>
  <c r="AA882" i="5"/>
  <c r="Z882" i="5"/>
  <c r="Y882" i="5"/>
  <c r="X882" i="5"/>
  <c r="R882" i="5"/>
  <c r="M882" i="5"/>
  <c r="K882" i="5"/>
  <c r="F882" i="5"/>
  <c r="CX881" i="5"/>
  <c r="CW881" i="5"/>
  <c r="BL881" i="5"/>
  <c r="AJ881" i="5"/>
  <c r="AA881" i="5"/>
  <c r="Z881" i="5"/>
  <c r="Y881" i="5"/>
  <c r="X881" i="5"/>
  <c r="R881" i="5"/>
  <c r="M881" i="5"/>
  <c r="K881" i="5"/>
  <c r="F881" i="5"/>
  <c r="CX880" i="5"/>
  <c r="CW880" i="5"/>
  <c r="BL880" i="5"/>
  <c r="AJ880" i="5"/>
  <c r="AA880" i="5"/>
  <c r="Z880" i="5"/>
  <c r="Y880" i="5"/>
  <c r="X880" i="5"/>
  <c r="R880" i="5"/>
  <c r="M880" i="5"/>
  <c r="K880" i="5"/>
  <c r="F880" i="5"/>
  <c r="CX879" i="5"/>
  <c r="CW879" i="5"/>
  <c r="BL879" i="5"/>
  <c r="AJ879" i="5"/>
  <c r="AA879" i="5"/>
  <c r="Z879" i="5"/>
  <c r="Y879" i="5"/>
  <c r="X879" i="5"/>
  <c r="R879" i="5"/>
  <c r="M879" i="5"/>
  <c r="K879" i="5"/>
  <c r="F879" i="5"/>
  <c r="CX878" i="5"/>
  <c r="CW878" i="5"/>
  <c r="BL878" i="5"/>
  <c r="AJ878" i="5"/>
  <c r="AA878" i="5"/>
  <c r="Z878" i="5"/>
  <c r="Y878" i="5"/>
  <c r="X878" i="5"/>
  <c r="R878" i="5"/>
  <c r="M878" i="5"/>
  <c r="K878" i="5"/>
  <c r="F878" i="5"/>
  <c r="CX877" i="5"/>
  <c r="CW877" i="5"/>
  <c r="BL877" i="5"/>
  <c r="AJ877" i="5"/>
  <c r="AA877" i="5"/>
  <c r="Z877" i="5"/>
  <c r="Y877" i="5"/>
  <c r="X877" i="5"/>
  <c r="R877" i="5"/>
  <c r="M877" i="5"/>
  <c r="K877" i="5"/>
  <c r="F877" i="5"/>
  <c r="CX876" i="5"/>
  <c r="CW876" i="5"/>
  <c r="BL876" i="5"/>
  <c r="AJ876" i="5"/>
  <c r="AA876" i="5"/>
  <c r="Z876" i="5"/>
  <c r="Y876" i="5"/>
  <c r="X876" i="5"/>
  <c r="R876" i="5"/>
  <c r="M876" i="5"/>
  <c r="K876" i="5"/>
  <c r="F876" i="5"/>
  <c r="CX875" i="5"/>
  <c r="CW875" i="5"/>
  <c r="BL875" i="5"/>
  <c r="AJ875" i="5"/>
  <c r="AA875" i="5"/>
  <c r="Z875" i="5"/>
  <c r="Y875" i="5"/>
  <c r="X875" i="5"/>
  <c r="R875" i="5"/>
  <c r="M875" i="5"/>
  <c r="K875" i="5"/>
  <c r="F875" i="5"/>
  <c r="CX874" i="5"/>
  <c r="CW874" i="5"/>
  <c r="BL874" i="5"/>
  <c r="AJ874" i="5"/>
  <c r="AA874" i="5"/>
  <c r="Z874" i="5"/>
  <c r="Y874" i="5"/>
  <c r="X874" i="5"/>
  <c r="R874" i="5"/>
  <c r="M874" i="5"/>
  <c r="K874" i="5"/>
  <c r="F874" i="5"/>
  <c r="CX873" i="5"/>
  <c r="CW873" i="5"/>
  <c r="BL873" i="5"/>
  <c r="AJ873" i="5"/>
  <c r="AA873" i="5"/>
  <c r="Z873" i="5"/>
  <c r="Y873" i="5"/>
  <c r="X873" i="5"/>
  <c r="R873" i="5"/>
  <c r="M873" i="5"/>
  <c r="K873" i="5"/>
  <c r="F873" i="5"/>
  <c r="CX872" i="5"/>
  <c r="CW872" i="5"/>
  <c r="BL872" i="5"/>
  <c r="AJ872" i="5"/>
  <c r="AA872" i="5"/>
  <c r="Z872" i="5"/>
  <c r="Y872" i="5"/>
  <c r="X872" i="5"/>
  <c r="R872" i="5"/>
  <c r="M872" i="5"/>
  <c r="K872" i="5"/>
  <c r="F872" i="5"/>
  <c r="CX871" i="5"/>
  <c r="CW871" i="5"/>
  <c r="BL871" i="5"/>
  <c r="AJ871" i="5"/>
  <c r="AA871" i="5"/>
  <c r="Z871" i="5"/>
  <c r="Y871" i="5"/>
  <c r="X871" i="5"/>
  <c r="R871" i="5"/>
  <c r="M871" i="5"/>
  <c r="K871" i="5"/>
  <c r="F871" i="5"/>
  <c r="CX870" i="5"/>
  <c r="CW870" i="5"/>
  <c r="BL870" i="5"/>
  <c r="AJ870" i="5"/>
  <c r="AA870" i="5"/>
  <c r="Z870" i="5"/>
  <c r="Y870" i="5"/>
  <c r="X870" i="5"/>
  <c r="R870" i="5"/>
  <c r="M870" i="5"/>
  <c r="K870" i="5"/>
  <c r="F870" i="5"/>
  <c r="CX869" i="5"/>
  <c r="CW869" i="5"/>
  <c r="BL869" i="5"/>
  <c r="AJ869" i="5"/>
  <c r="AA869" i="5"/>
  <c r="Z869" i="5"/>
  <c r="Y869" i="5"/>
  <c r="X869" i="5"/>
  <c r="R869" i="5"/>
  <c r="M869" i="5"/>
  <c r="K869" i="5"/>
  <c r="F869" i="5"/>
  <c r="CX868" i="5"/>
  <c r="CW868" i="5"/>
  <c r="BL868" i="5"/>
  <c r="AJ868" i="5"/>
  <c r="AA868" i="5"/>
  <c r="Z868" i="5"/>
  <c r="Y868" i="5"/>
  <c r="X868" i="5"/>
  <c r="R868" i="5"/>
  <c r="M868" i="5"/>
  <c r="K868" i="5"/>
  <c r="F868" i="5"/>
  <c r="CX867" i="5"/>
  <c r="CW867" i="5"/>
  <c r="BL867" i="5"/>
  <c r="AJ867" i="5"/>
  <c r="AA867" i="5"/>
  <c r="Z867" i="5"/>
  <c r="Y867" i="5"/>
  <c r="X867" i="5"/>
  <c r="R867" i="5"/>
  <c r="M867" i="5"/>
  <c r="K867" i="5"/>
  <c r="F867" i="5"/>
  <c r="CX866" i="5"/>
  <c r="CW866" i="5"/>
  <c r="BL866" i="5"/>
  <c r="AJ866" i="5"/>
  <c r="AA866" i="5"/>
  <c r="Z866" i="5"/>
  <c r="Y866" i="5"/>
  <c r="X866" i="5"/>
  <c r="R866" i="5"/>
  <c r="M866" i="5"/>
  <c r="K866" i="5"/>
  <c r="F866" i="5"/>
  <c r="CX865" i="5"/>
  <c r="CW865" i="5"/>
  <c r="BL865" i="5"/>
  <c r="AJ865" i="5"/>
  <c r="AA865" i="5"/>
  <c r="Z865" i="5"/>
  <c r="Y865" i="5"/>
  <c r="X865" i="5"/>
  <c r="R865" i="5"/>
  <c r="M865" i="5"/>
  <c r="K865" i="5"/>
  <c r="F865" i="5"/>
  <c r="CX864" i="5"/>
  <c r="CW864" i="5"/>
  <c r="BL864" i="5"/>
  <c r="AJ864" i="5"/>
  <c r="AA864" i="5"/>
  <c r="Z864" i="5"/>
  <c r="Y864" i="5"/>
  <c r="X864" i="5"/>
  <c r="R864" i="5"/>
  <c r="M864" i="5"/>
  <c r="K864" i="5"/>
  <c r="F864" i="5"/>
  <c r="CX863" i="5"/>
  <c r="CW863" i="5"/>
  <c r="BL863" i="5"/>
  <c r="AJ863" i="5"/>
  <c r="AA863" i="5"/>
  <c r="Z863" i="5"/>
  <c r="Y863" i="5"/>
  <c r="X863" i="5"/>
  <c r="R863" i="5"/>
  <c r="M863" i="5"/>
  <c r="K863" i="5"/>
  <c r="F863" i="5"/>
  <c r="CX862" i="5"/>
  <c r="CW862" i="5"/>
  <c r="BL862" i="5"/>
  <c r="AJ862" i="5"/>
  <c r="AA862" i="5"/>
  <c r="Z862" i="5"/>
  <c r="Y862" i="5"/>
  <c r="X862" i="5"/>
  <c r="R862" i="5"/>
  <c r="M862" i="5"/>
  <c r="K862" i="5"/>
  <c r="F862" i="5"/>
  <c r="CX861" i="5"/>
  <c r="CW861" i="5"/>
  <c r="BL861" i="5"/>
  <c r="AJ861" i="5"/>
  <c r="AA861" i="5"/>
  <c r="Z861" i="5"/>
  <c r="Y861" i="5"/>
  <c r="X861" i="5"/>
  <c r="R861" i="5"/>
  <c r="M861" i="5"/>
  <c r="K861" i="5"/>
  <c r="F861" i="5"/>
  <c r="CX860" i="5"/>
  <c r="CW860" i="5"/>
  <c r="BL860" i="5"/>
  <c r="AJ860" i="5"/>
  <c r="AA860" i="5"/>
  <c r="Z860" i="5"/>
  <c r="Y860" i="5"/>
  <c r="X860" i="5"/>
  <c r="R860" i="5"/>
  <c r="M860" i="5"/>
  <c r="K860" i="5"/>
  <c r="F860" i="5"/>
  <c r="CX859" i="5"/>
  <c r="CW859" i="5"/>
  <c r="BL859" i="5"/>
  <c r="AJ859" i="5"/>
  <c r="AA859" i="5"/>
  <c r="Z859" i="5"/>
  <c r="Y859" i="5"/>
  <c r="X859" i="5"/>
  <c r="R859" i="5"/>
  <c r="M859" i="5"/>
  <c r="K859" i="5"/>
  <c r="F859" i="5"/>
  <c r="CX858" i="5"/>
  <c r="CW858" i="5"/>
  <c r="BL858" i="5"/>
  <c r="AJ858" i="5"/>
  <c r="AA858" i="5"/>
  <c r="Z858" i="5"/>
  <c r="Y858" i="5"/>
  <c r="X858" i="5"/>
  <c r="R858" i="5"/>
  <c r="M858" i="5"/>
  <c r="K858" i="5"/>
  <c r="F858" i="5"/>
  <c r="CX857" i="5"/>
  <c r="CW857" i="5"/>
  <c r="BL857" i="5"/>
  <c r="AJ857" i="5"/>
  <c r="AA857" i="5"/>
  <c r="Z857" i="5"/>
  <c r="Y857" i="5"/>
  <c r="X857" i="5"/>
  <c r="R857" i="5"/>
  <c r="M857" i="5"/>
  <c r="K857" i="5"/>
  <c r="F857" i="5"/>
  <c r="CX856" i="5"/>
  <c r="CW856" i="5"/>
  <c r="BL856" i="5"/>
  <c r="AJ856" i="5"/>
  <c r="AA856" i="5"/>
  <c r="Z856" i="5"/>
  <c r="Y856" i="5"/>
  <c r="X856" i="5"/>
  <c r="R856" i="5"/>
  <c r="M856" i="5"/>
  <c r="K856" i="5"/>
  <c r="F856" i="5"/>
  <c r="CX855" i="5"/>
  <c r="CW855" i="5"/>
  <c r="BL855" i="5"/>
  <c r="AJ855" i="5"/>
  <c r="AA855" i="5"/>
  <c r="Z855" i="5"/>
  <c r="Y855" i="5"/>
  <c r="X855" i="5"/>
  <c r="R855" i="5"/>
  <c r="M855" i="5"/>
  <c r="K855" i="5"/>
  <c r="F855" i="5"/>
  <c r="CX854" i="5"/>
  <c r="CW854" i="5"/>
  <c r="BL854" i="5"/>
  <c r="AJ854" i="5"/>
  <c r="AA854" i="5"/>
  <c r="Z854" i="5"/>
  <c r="Y854" i="5"/>
  <c r="X854" i="5"/>
  <c r="R854" i="5"/>
  <c r="M854" i="5"/>
  <c r="K854" i="5"/>
  <c r="F854" i="5"/>
  <c r="CX853" i="5"/>
  <c r="CW853" i="5"/>
  <c r="BL853" i="5"/>
  <c r="AJ853" i="5"/>
  <c r="AA853" i="5"/>
  <c r="Z853" i="5"/>
  <c r="Y853" i="5"/>
  <c r="X853" i="5"/>
  <c r="R853" i="5"/>
  <c r="M853" i="5"/>
  <c r="K853" i="5"/>
  <c r="F853" i="5"/>
  <c r="CX852" i="5"/>
  <c r="CW852" i="5"/>
  <c r="BL852" i="5"/>
  <c r="AJ852" i="5"/>
  <c r="AA852" i="5"/>
  <c r="Z852" i="5"/>
  <c r="Y852" i="5"/>
  <c r="X852" i="5"/>
  <c r="R852" i="5"/>
  <c r="M852" i="5"/>
  <c r="K852" i="5"/>
  <c r="F852" i="5"/>
  <c r="CX851" i="5"/>
  <c r="CW851" i="5"/>
  <c r="BL851" i="5"/>
  <c r="AJ851" i="5"/>
  <c r="AA851" i="5"/>
  <c r="Z851" i="5"/>
  <c r="Y851" i="5"/>
  <c r="X851" i="5"/>
  <c r="R851" i="5"/>
  <c r="M851" i="5"/>
  <c r="K851" i="5"/>
  <c r="F851" i="5"/>
  <c r="CX850" i="5"/>
  <c r="CW850" i="5"/>
  <c r="BL850" i="5"/>
  <c r="AJ850" i="5"/>
  <c r="AA850" i="5"/>
  <c r="Z850" i="5"/>
  <c r="Y850" i="5"/>
  <c r="X850" i="5"/>
  <c r="R850" i="5"/>
  <c r="M850" i="5"/>
  <c r="K850" i="5"/>
  <c r="F850" i="5"/>
  <c r="CX849" i="5"/>
  <c r="CW849" i="5"/>
  <c r="BL849" i="5"/>
  <c r="AJ849" i="5"/>
  <c r="AA849" i="5"/>
  <c r="Z849" i="5"/>
  <c r="Y849" i="5"/>
  <c r="X849" i="5"/>
  <c r="R849" i="5"/>
  <c r="M849" i="5"/>
  <c r="K849" i="5"/>
  <c r="F849" i="5"/>
  <c r="CX848" i="5"/>
  <c r="CW848" i="5"/>
  <c r="BL848" i="5"/>
  <c r="AJ848" i="5"/>
  <c r="AA848" i="5"/>
  <c r="Z848" i="5"/>
  <c r="Y848" i="5"/>
  <c r="X848" i="5"/>
  <c r="R848" i="5"/>
  <c r="M848" i="5"/>
  <c r="K848" i="5"/>
  <c r="F848" i="5"/>
  <c r="CX847" i="5"/>
  <c r="CW847" i="5"/>
  <c r="BL847" i="5"/>
  <c r="AJ847" i="5"/>
  <c r="AA847" i="5"/>
  <c r="Z847" i="5"/>
  <c r="Y847" i="5"/>
  <c r="X847" i="5"/>
  <c r="R847" i="5"/>
  <c r="M847" i="5"/>
  <c r="K847" i="5"/>
  <c r="F847" i="5"/>
  <c r="CX846" i="5"/>
  <c r="CW846" i="5"/>
  <c r="BL846" i="5"/>
  <c r="AJ846" i="5"/>
  <c r="AA846" i="5"/>
  <c r="Z846" i="5"/>
  <c r="Y846" i="5"/>
  <c r="X846" i="5"/>
  <c r="R846" i="5"/>
  <c r="M846" i="5"/>
  <c r="K846" i="5"/>
  <c r="F846" i="5"/>
  <c r="CX845" i="5"/>
  <c r="CW845" i="5"/>
  <c r="BL845" i="5"/>
  <c r="AJ845" i="5"/>
  <c r="AA845" i="5"/>
  <c r="Z845" i="5"/>
  <c r="Y845" i="5"/>
  <c r="X845" i="5"/>
  <c r="R845" i="5"/>
  <c r="M845" i="5"/>
  <c r="K845" i="5"/>
  <c r="F845" i="5"/>
  <c r="CX844" i="5"/>
  <c r="CW844" i="5"/>
  <c r="BL844" i="5"/>
  <c r="AJ844" i="5"/>
  <c r="AA844" i="5"/>
  <c r="Z844" i="5"/>
  <c r="Y844" i="5"/>
  <c r="X844" i="5"/>
  <c r="R844" i="5"/>
  <c r="M844" i="5"/>
  <c r="K844" i="5"/>
  <c r="F844" i="5"/>
  <c r="CX843" i="5"/>
  <c r="CW843" i="5"/>
  <c r="BL843" i="5"/>
  <c r="AJ843" i="5"/>
  <c r="AA843" i="5"/>
  <c r="Z843" i="5"/>
  <c r="Y843" i="5"/>
  <c r="X843" i="5"/>
  <c r="R843" i="5"/>
  <c r="M843" i="5"/>
  <c r="K843" i="5"/>
  <c r="F843" i="5"/>
  <c r="CX842" i="5"/>
  <c r="CW842" i="5"/>
  <c r="BL842" i="5"/>
  <c r="AJ842" i="5"/>
  <c r="AA842" i="5"/>
  <c r="Z842" i="5"/>
  <c r="Y842" i="5"/>
  <c r="X842" i="5"/>
  <c r="R842" i="5"/>
  <c r="M842" i="5"/>
  <c r="K842" i="5"/>
  <c r="F842" i="5"/>
  <c r="CX841" i="5"/>
  <c r="CW841" i="5"/>
  <c r="BL841" i="5"/>
  <c r="AJ841" i="5"/>
  <c r="AA841" i="5"/>
  <c r="Z841" i="5"/>
  <c r="Y841" i="5"/>
  <c r="X841" i="5"/>
  <c r="R841" i="5"/>
  <c r="M841" i="5"/>
  <c r="K841" i="5"/>
  <c r="F841" i="5"/>
  <c r="CX840" i="5"/>
  <c r="CW840" i="5"/>
  <c r="BL840" i="5"/>
  <c r="AJ840" i="5"/>
  <c r="AA840" i="5"/>
  <c r="Z840" i="5"/>
  <c r="Y840" i="5"/>
  <c r="X840" i="5"/>
  <c r="R840" i="5"/>
  <c r="M840" i="5"/>
  <c r="K840" i="5"/>
  <c r="F840" i="5"/>
  <c r="CX839" i="5"/>
  <c r="CW839" i="5"/>
  <c r="BL839" i="5"/>
  <c r="AJ839" i="5"/>
  <c r="AA839" i="5"/>
  <c r="Z839" i="5"/>
  <c r="Y839" i="5"/>
  <c r="X839" i="5"/>
  <c r="R839" i="5"/>
  <c r="M839" i="5"/>
  <c r="K839" i="5"/>
  <c r="F839" i="5"/>
  <c r="CX838" i="5"/>
  <c r="CW838" i="5"/>
  <c r="BL838" i="5"/>
  <c r="AJ838" i="5"/>
  <c r="AA838" i="5"/>
  <c r="Z838" i="5"/>
  <c r="Y838" i="5"/>
  <c r="X838" i="5"/>
  <c r="R838" i="5"/>
  <c r="M838" i="5"/>
  <c r="K838" i="5"/>
  <c r="F838" i="5"/>
  <c r="CX837" i="5"/>
  <c r="CW837" i="5"/>
  <c r="BL837" i="5"/>
  <c r="AJ837" i="5"/>
  <c r="AA837" i="5"/>
  <c r="Z837" i="5"/>
  <c r="Y837" i="5"/>
  <c r="X837" i="5"/>
  <c r="R837" i="5"/>
  <c r="M837" i="5"/>
  <c r="K837" i="5"/>
  <c r="F837" i="5"/>
  <c r="CX836" i="5"/>
  <c r="CW836" i="5"/>
  <c r="BL836" i="5"/>
  <c r="AJ836" i="5"/>
  <c r="AA836" i="5"/>
  <c r="Z836" i="5"/>
  <c r="Y836" i="5"/>
  <c r="X836" i="5"/>
  <c r="R836" i="5"/>
  <c r="M836" i="5"/>
  <c r="K836" i="5"/>
  <c r="F836" i="5"/>
  <c r="CX835" i="5"/>
  <c r="CW835" i="5"/>
  <c r="BL835" i="5"/>
  <c r="AJ835" i="5"/>
  <c r="AA835" i="5"/>
  <c r="Z835" i="5"/>
  <c r="Y835" i="5"/>
  <c r="X835" i="5"/>
  <c r="R835" i="5"/>
  <c r="M835" i="5"/>
  <c r="K835" i="5"/>
  <c r="F835" i="5"/>
  <c r="CX834" i="5"/>
  <c r="CW834" i="5"/>
  <c r="BL834" i="5"/>
  <c r="AJ834" i="5"/>
  <c r="AA834" i="5"/>
  <c r="Z834" i="5"/>
  <c r="Y834" i="5"/>
  <c r="X834" i="5"/>
  <c r="R834" i="5"/>
  <c r="M834" i="5"/>
  <c r="K834" i="5"/>
  <c r="F834" i="5"/>
  <c r="CX833" i="5"/>
  <c r="CW833" i="5"/>
  <c r="BL833" i="5"/>
  <c r="AJ833" i="5"/>
  <c r="AA833" i="5"/>
  <c r="Z833" i="5"/>
  <c r="Y833" i="5"/>
  <c r="X833" i="5"/>
  <c r="R833" i="5"/>
  <c r="M833" i="5"/>
  <c r="K833" i="5"/>
  <c r="F833" i="5"/>
  <c r="CX832" i="5"/>
  <c r="CW832" i="5"/>
  <c r="BL832" i="5"/>
  <c r="AJ832" i="5"/>
  <c r="AA832" i="5"/>
  <c r="Z832" i="5"/>
  <c r="Y832" i="5"/>
  <c r="X832" i="5"/>
  <c r="R832" i="5"/>
  <c r="M832" i="5"/>
  <c r="K832" i="5"/>
  <c r="F832" i="5"/>
  <c r="CX831" i="5"/>
  <c r="CW831" i="5"/>
  <c r="BL831" i="5"/>
  <c r="AJ831" i="5"/>
  <c r="AA831" i="5"/>
  <c r="Z831" i="5"/>
  <c r="Y831" i="5"/>
  <c r="X831" i="5"/>
  <c r="R831" i="5"/>
  <c r="M831" i="5"/>
  <c r="K831" i="5"/>
  <c r="F831" i="5"/>
  <c r="CX830" i="5"/>
  <c r="CW830" i="5"/>
  <c r="BL830" i="5"/>
  <c r="AJ830" i="5"/>
  <c r="AA830" i="5"/>
  <c r="Z830" i="5"/>
  <c r="Y830" i="5"/>
  <c r="X830" i="5"/>
  <c r="R830" i="5"/>
  <c r="M830" i="5"/>
  <c r="K830" i="5"/>
  <c r="F830" i="5"/>
  <c r="CX829" i="5"/>
  <c r="CW829" i="5"/>
  <c r="BL829" i="5"/>
  <c r="AJ829" i="5"/>
  <c r="AA829" i="5"/>
  <c r="Z829" i="5"/>
  <c r="Y829" i="5"/>
  <c r="X829" i="5"/>
  <c r="R829" i="5"/>
  <c r="M829" i="5"/>
  <c r="K829" i="5"/>
  <c r="F829" i="5"/>
  <c r="CX828" i="5"/>
  <c r="CW828" i="5"/>
  <c r="BL828" i="5"/>
  <c r="AJ828" i="5"/>
  <c r="AA828" i="5"/>
  <c r="Z828" i="5"/>
  <c r="Y828" i="5"/>
  <c r="X828" i="5"/>
  <c r="R828" i="5"/>
  <c r="M828" i="5"/>
  <c r="K828" i="5"/>
  <c r="F828" i="5"/>
  <c r="CX827" i="5"/>
  <c r="CW827" i="5"/>
  <c r="BL827" i="5"/>
  <c r="AJ827" i="5"/>
  <c r="AA827" i="5"/>
  <c r="Z827" i="5"/>
  <c r="Y827" i="5"/>
  <c r="X827" i="5"/>
  <c r="R827" i="5"/>
  <c r="M827" i="5"/>
  <c r="K827" i="5"/>
  <c r="F827" i="5"/>
  <c r="CX826" i="5"/>
  <c r="CW826" i="5"/>
  <c r="BL826" i="5"/>
  <c r="AJ826" i="5"/>
  <c r="AA826" i="5"/>
  <c r="Z826" i="5"/>
  <c r="Y826" i="5"/>
  <c r="X826" i="5"/>
  <c r="R826" i="5"/>
  <c r="M826" i="5"/>
  <c r="K826" i="5"/>
  <c r="F826" i="5"/>
  <c r="CX825" i="5"/>
  <c r="CW825" i="5"/>
  <c r="BL825" i="5"/>
  <c r="AJ825" i="5"/>
  <c r="AA825" i="5"/>
  <c r="Z825" i="5"/>
  <c r="Y825" i="5"/>
  <c r="X825" i="5"/>
  <c r="R825" i="5"/>
  <c r="M825" i="5"/>
  <c r="K825" i="5"/>
  <c r="F825" i="5"/>
  <c r="CX824" i="5"/>
  <c r="CW824" i="5"/>
  <c r="BL824" i="5"/>
  <c r="AJ824" i="5"/>
  <c r="AA824" i="5"/>
  <c r="Z824" i="5"/>
  <c r="Y824" i="5"/>
  <c r="X824" i="5"/>
  <c r="R824" i="5"/>
  <c r="M824" i="5"/>
  <c r="K824" i="5"/>
  <c r="F824" i="5"/>
  <c r="CX823" i="5"/>
  <c r="CW823" i="5"/>
  <c r="BL823" i="5"/>
  <c r="AJ823" i="5"/>
  <c r="AA823" i="5"/>
  <c r="Z823" i="5"/>
  <c r="Y823" i="5"/>
  <c r="X823" i="5"/>
  <c r="R823" i="5"/>
  <c r="M823" i="5"/>
  <c r="K823" i="5"/>
  <c r="F823" i="5"/>
  <c r="CX822" i="5"/>
  <c r="CW822" i="5"/>
  <c r="BL822" i="5"/>
  <c r="AJ822" i="5"/>
  <c r="AA822" i="5"/>
  <c r="Z822" i="5"/>
  <c r="Y822" i="5"/>
  <c r="X822" i="5"/>
  <c r="R822" i="5"/>
  <c r="M822" i="5"/>
  <c r="K822" i="5"/>
  <c r="F822" i="5"/>
  <c r="CX821" i="5"/>
  <c r="CW821" i="5"/>
  <c r="BL821" i="5"/>
  <c r="AJ821" i="5"/>
  <c r="AA821" i="5"/>
  <c r="Z821" i="5"/>
  <c r="Y821" i="5"/>
  <c r="X821" i="5"/>
  <c r="R821" i="5"/>
  <c r="M821" i="5"/>
  <c r="K821" i="5"/>
  <c r="F821" i="5"/>
  <c r="CX820" i="5"/>
  <c r="CW820" i="5"/>
  <c r="BL820" i="5"/>
  <c r="AJ820" i="5"/>
  <c r="AA820" i="5"/>
  <c r="Z820" i="5"/>
  <c r="Y820" i="5"/>
  <c r="X820" i="5"/>
  <c r="R820" i="5"/>
  <c r="M820" i="5"/>
  <c r="K820" i="5"/>
  <c r="F820" i="5"/>
  <c r="CX819" i="5"/>
  <c r="CW819" i="5"/>
  <c r="BL819" i="5"/>
  <c r="AJ819" i="5"/>
  <c r="AA819" i="5"/>
  <c r="Z819" i="5"/>
  <c r="Y819" i="5"/>
  <c r="X819" i="5"/>
  <c r="R819" i="5"/>
  <c r="M819" i="5"/>
  <c r="K819" i="5"/>
  <c r="F819" i="5"/>
  <c r="CX818" i="5"/>
  <c r="CW818" i="5"/>
  <c r="BL818" i="5"/>
  <c r="AJ818" i="5"/>
  <c r="AA818" i="5"/>
  <c r="Z818" i="5"/>
  <c r="Y818" i="5"/>
  <c r="X818" i="5"/>
  <c r="R818" i="5"/>
  <c r="M818" i="5"/>
  <c r="K818" i="5"/>
  <c r="F818" i="5"/>
  <c r="CX817" i="5"/>
  <c r="CW817" i="5"/>
  <c r="BL817" i="5"/>
  <c r="AJ817" i="5"/>
  <c r="AA817" i="5"/>
  <c r="Z817" i="5"/>
  <c r="Y817" i="5"/>
  <c r="X817" i="5"/>
  <c r="R817" i="5"/>
  <c r="M817" i="5"/>
  <c r="K817" i="5"/>
  <c r="F817" i="5"/>
  <c r="CX816" i="5"/>
  <c r="CW816" i="5"/>
  <c r="BL816" i="5"/>
  <c r="AJ816" i="5"/>
  <c r="AA816" i="5"/>
  <c r="Z816" i="5"/>
  <c r="Y816" i="5"/>
  <c r="X816" i="5"/>
  <c r="R816" i="5"/>
  <c r="M816" i="5"/>
  <c r="K816" i="5"/>
  <c r="F816" i="5"/>
  <c r="CX815" i="5"/>
  <c r="CW815" i="5"/>
  <c r="BL815" i="5"/>
  <c r="AJ815" i="5"/>
  <c r="AA815" i="5"/>
  <c r="Z815" i="5"/>
  <c r="Y815" i="5"/>
  <c r="X815" i="5"/>
  <c r="R815" i="5"/>
  <c r="M815" i="5"/>
  <c r="K815" i="5"/>
  <c r="F815" i="5"/>
  <c r="CX814" i="5"/>
  <c r="CW814" i="5"/>
  <c r="BL814" i="5"/>
  <c r="AJ814" i="5"/>
  <c r="AA814" i="5"/>
  <c r="Z814" i="5"/>
  <c r="Y814" i="5"/>
  <c r="X814" i="5"/>
  <c r="R814" i="5"/>
  <c r="M814" i="5"/>
  <c r="K814" i="5"/>
  <c r="F814" i="5"/>
  <c r="CX813" i="5"/>
  <c r="CW813" i="5"/>
  <c r="BL813" i="5"/>
  <c r="AJ813" i="5"/>
  <c r="AA813" i="5"/>
  <c r="Z813" i="5"/>
  <c r="Y813" i="5"/>
  <c r="X813" i="5"/>
  <c r="R813" i="5"/>
  <c r="M813" i="5"/>
  <c r="K813" i="5"/>
  <c r="F813" i="5"/>
  <c r="CX812" i="5"/>
  <c r="CW812" i="5"/>
  <c r="BL812" i="5"/>
  <c r="AJ812" i="5"/>
  <c r="AA812" i="5"/>
  <c r="Z812" i="5"/>
  <c r="Y812" i="5"/>
  <c r="X812" i="5"/>
  <c r="R812" i="5"/>
  <c r="M812" i="5"/>
  <c r="K812" i="5"/>
  <c r="F812" i="5"/>
  <c r="CX811" i="5"/>
  <c r="CW811" i="5"/>
  <c r="BL811" i="5"/>
  <c r="AJ811" i="5"/>
  <c r="AA811" i="5"/>
  <c r="Z811" i="5"/>
  <c r="Y811" i="5"/>
  <c r="X811" i="5"/>
  <c r="R811" i="5"/>
  <c r="M811" i="5"/>
  <c r="K811" i="5"/>
  <c r="F811" i="5"/>
  <c r="CX810" i="5"/>
  <c r="CW810" i="5"/>
  <c r="BL810" i="5"/>
  <c r="AJ810" i="5"/>
  <c r="AA810" i="5"/>
  <c r="Z810" i="5"/>
  <c r="Y810" i="5"/>
  <c r="X810" i="5"/>
  <c r="R810" i="5"/>
  <c r="M810" i="5"/>
  <c r="K810" i="5"/>
  <c r="F810" i="5"/>
  <c r="CX809" i="5"/>
  <c r="CW809" i="5"/>
  <c r="BL809" i="5"/>
  <c r="AJ809" i="5"/>
  <c r="AA809" i="5"/>
  <c r="Z809" i="5"/>
  <c r="Y809" i="5"/>
  <c r="X809" i="5"/>
  <c r="R809" i="5"/>
  <c r="M809" i="5"/>
  <c r="K809" i="5"/>
  <c r="F809" i="5"/>
  <c r="CX808" i="5"/>
  <c r="CW808" i="5"/>
  <c r="BL808" i="5"/>
  <c r="AJ808" i="5"/>
  <c r="AA808" i="5"/>
  <c r="Z808" i="5"/>
  <c r="Y808" i="5"/>
  <c r="X808" i="5"/>
  <c r="R808" i="5"/>
  <c r="M808" i="5"/>
  <c r="K808" i="5"/>
  <c r="F808" i="5"/>
  <c r="CX807" i="5"/>
  <c r="CW807" i="5"/>
  <c r="BL807" i="5"/>
  <c r="AJ807" i="5"/>
  <c r="AA807" i="5"/>
  <c r="Z807" i="5"/>
  <c r="Y807" i="5"/>
  <c r="X807" i="5"/>
  <c r="R807" i="5"/>
  <c r="M807" i="5"/>
  <c r="K807" i="5"/>
  <c r="F807" i="5"/>
  <c r="CX806" i="5"/>
  <c r="CW806" i="5"/>
  <c r="BL806" i="5"/>
  <c r="AJ806" i="5"/>
  <c r="AA806" i="5"/>
  <c r="Z806" i="5"/>
  <c r="Y806" i="5"/>
  <c r="X806" i="5"/>
  <c r="R806" i="5"/>
  <c r="M806" i="5"/>
  <c r="K806" i="5"/>
  <c r="F806" i="5"/>
  <c r="CX805" i="5"/>
  <c r="CW805" i="5"/>
  <c r="BL805" i="5"/>
  <c r="AJ805" i="5"/>
  <c r="AA805" i="5"/>
  <c r="Z805" i="5"/>
  <c r="Y805" i="5"/>
  <c r="X805" i="5"/>
  <c r="R805" i="5"/>
  <c r="M805" i="5"/>
  <c r="K805" i="5"/>
  <c r="F805" i="5"/>
  <c r="CX804" i="5"/>
  <c r="CW804" i="5"/>
  <c r="BL804" i="5"/>
  <c r="AJ804" i="5"/>
  <c r="AA804" i="5"/>
  <c r="Z804" i="5"/>
  <c r="Y804" i="5"/>
  <c r="X804" i="5"/>
  <c r="R804" i="5"/>
  <c r="M804" i="5"/>
  <c r="K804" i="5"/>
  <c r="F804" i="5"/>
  <c r="CX803" i="5"/>
  <c r="CW803" i="5"/>
  <c r="BL803" i="5"/>
  <c r="AJ803" i="5"/>
  <c r="AA803" i="5"/>
  <c r="Z803" i="5"/>
  <c r="Y803" i="5"/>
  <c r="X803" i="5"/>
  <c r="R803" i="5"/>
  <c r="M803" i="5"/>
  <c r="K803" i="5"/>
  <c r="F803" i="5"/>
  <c r="CX802" i="5"/>
  <c r="CW802" i="5"/>
  <c r="BL802" i="5"/>
  <c r="AJ802" i="5"/>
  <c r="AA802" i="5"/>
  <c r="Z802" i="5"/>
  <c r="Y802" i="5"/>
  <c r="X802" i="5"/>
  <c r="R802" i="5"/>
  <c r="M802" i="5"/>
  <c r="K802" i="5"/>
  <c r="F802" i="5"/>
  <c r="CX801" i="5"/>
  <c r="CW801" i="5"/>
  <c r="BL801" i="5"/>
  <c r="AJ801" i="5"/>
  <c r="AA801" i="5"/>
  <c r="Z801" i="5"/>
  <c r="Y801" i="5"/>
  <c r="X801" i="5"/>
  <c r="R801" i="5"/>
  <c r="M801" i="5"/>
  <c r="K801" i="5"/>
  <c r="F801" i="5"/>
  <c r="CX800" i="5"/>
  <c r="CW800" i="5"/>
  <c r="BL800" i="5"/>
  <c r="AJ800" i="5"/>
  <c r="AA800" i="5"/>
  <c r="Z800" i="5"/>
  <c r="Y800" i="5"/>
  <c r="X800" i="5"/>
  <c r="R800" i="5"/>
  <c r="M800" i="5"/>
  <c r="K800" i="5"/>
  <c r="F800" i="5"/>
  <c r="CX799" i="5"/>
  <c r="CW799" i="5"/>
  <c r="BL799" i="5"/>
  <c r="AJ799" i="5"/>
  <c r="AA799" i="5"/>
  <c r="Z799" i="5"/>
  <c r="Y799" i="5"/>
  <c r="X799" i="5"/>
  <c r="R799" i="5"/>
  <c r="M799" i="5"/>
  <c r="K799" i="5"/>
  <c r="F799" i="5"/>
  <c r="CX798" i="5"/>
  <c r="CW798" i="5"/>
  <c r="BL798" i="5"/>
  <c r="AJ798" i="5"/>
  <c r="AA798" i="5"/>
  <c r="Z798" i="5"/>
  <c r="Y798" i="5"/>
  <c r="X798" i="5"/>
  <c r="R798" i="5"/>
  <c r="M798" i="5"/>
  <c r="K798" i="5"/>
  <c r="F798" i="5"/>
  <c r="CX797" i="5"/>
  <c r="CW797" i="5"/>
  <c r="BL797" i="5"/>
  <c r="AJ797" i="5"/>
  <c r="AA797" i="5"/>
  <c r="Z797" i="5"/>
  <c r="Y797" i="5"/>
  <c r="X797" i="5"/>
  <c r="R797" i="5"/>
  <c r="M797" i="5"/>
  <c r="K797" i="5"/>
  <c r="F797" i="5"/>
  <c r="CX796" i="5"/>
  <c r="CW796" i="5"/>
  <c r="BL796" i="5"/>
  <c r="AJ796" i="5"/>
  <c r="AA796" i="5"/>
  <c r="Z796" i="5"/>
  <c r="Y796" i="5"/>
  <c r="X796" i="5"/>
  <c r="R796" i="5"/>
  <c r="M796" i="5"/>
  <c r="K796" i="5"/>
  <c r="F796" i="5"/>
  <c r="CX795" i="5"/>
  <c r="CW795" i="5"/>
  <c r="BL795" i="5"/>
  <c r="AJ795" i="5"/>
  <c r="AA795" i="5"/>
  <c r="Z795" i="5"/>
  <c r="Y795" i="5"/>
  <c r="X795" i="5"/>
  <c r="R795" i="5"/>
  <c r="M795" i="5"/>
  <c r="K795" i="5"/>
  <c r="F795" i="5"/>
  <c r="CX794" i="5"/>
  <c r="CW794" i="5"/>
  <c r="BL794" i="5"/>
  <c r="AJ794" i="5"/>
  <c r="AA794" i="5"/>
  <c r="Z794" i="5"/>
  <c r="Y794" i="5"/>
  <c r="X794" i="5"/>
  <c r="R794" i="5"/>
  <c r="M794" i="5"/>
  <c r="K794" i="5"/>
  <c r="F794" i="5"/>
  <c r="CX793" i="5"/>
  <c r="CW793" i="5"/>
  <c r="BL793" i="5"/>
  <c r="AJ793" i="5"/>
  <c r="AA793" i="5"/>
  <c r="Z793" i="5"/>
  <c r="Y793" i="5"/>
  <c r="X793" i="5"/>
  <c r="R793" i="5"/>
  <c r="M793" i="5"/>
  <c r="K793" i="5"/>
  <c r="F793" i="5"/>
  <c r="CX792" i="5"/>
  <c r="CW792" i="5"/>
  <c r="BL792" i="5"/>
  <c r="AJ792" i="5"/>
  <c r="AA792" i="5"/>
  <c r="Z792" i="5"/>
  <c r="Y792" i="5"/>
  <c r="X792" i="5"/>
  <c r="R792" i="5"/>
  <c r="M792" i="5"/>
  <c r="K792" i="5"/>
  <c r="F792" i="5"/>
  <c r="CX791" i="5"/>
  <c r="CW791" i="5"/>
  <c r="BL791" i="5"/>
  <c r="AJ791" i="5"/>
  <c r="AA791" i="5"/>
  <c r="Z791" i="5"/>
  <c r="Y791" i="5"/>
  <c r="X791" i="5"/>
  <c r="R791" i="5"/>
  <c r="M791" i="5"/>
  <c r="K791" i="5"/>
  <c r="F791" i="5"/>
  <c r="CX790" i="5"/>
  <c r="CW790" i="5"/>
  <c r="BL790" i="5"/>
  <c r="AJ790" i="5"/>
  <c r="AA790" i="5"/>
  <c r="Z790" i="5"/>
  <c r="Y790" i="5"/>
  <c r="X790" i="5"/>
  <c r="R790" i="5"/>
  <c r="M790" i="5"/>
  <c r="K790" i="5"/>
  <c r="F790" i="5"/>
  <c r="CX789" i="5"/>
  <c r="CW789" i="5"/>
  <c r="BL789" i="5"/>
  <c r="AJ789" i="5"/>
  <c r="AA789" i="5"/>
  <c r="Z789" i="5"/>
  <c r="Y789" i="5"/>
  <c r="X789" i="5"/>
  <c r="R789" i="5"/>
  <c r="M789" i="5"/>
  <c r="K789" i="5"/>
  <c r="F789" i="5"/>
  <c r="CX788" i="5"/>
  <c r="CW788" i="5"/>
  <c r="BL788" i="5"/>
  <c r="AJ788" i="5"/>
  <c r="AA788" i="5"/>
  <c r="Z788" i="5"/>
  <c r="Y788" i="5"/>
  <c r="X788" i="5"/>
  <c r="R788" i="5"/>
  <c r="M788" i="5"/>
  <c r="K788" i="5"/>
  <c r="F788" i="5"/>
  <c r="CX787" i="5"/>
  <c r="CW787" i="5"/>
  <c r="BL787" i="5"/>
  <c r="AJ787" i="5"/>
  <c r="AA787" i="5"/>
  <c r="Z787" i="5"/>
  <c r="Y787" i="5"/>
  <c r="X787" i="5"/>
  <c r="R787" i="5"/>
  <c r="M787" i="5"/>
  <c r="K787" i="5"/>
  <c r="F787" i="5"/>
  <c r="CX786" i="5"/>
  <c r="CW786" i="5"/>
  <c r="BL786" i="5"/>
  <c r="AJ786" i="5"/>
  <c r="AA786" i="5"/>
  <c r="Z786" i="5"/>
  <c r="Y786" i="5"/>
  <c r="X786" i="5"/>
  <c r="R786" i="5"/>
  <c r="M786" i="5"/>
  <c r="K786" i="5"/>
  <c r="F786" i="5"/>
  <c r="CX785" i="5"/>
  <c r="CW785" i="5"/>
  <c r="BL785" i="5"/>
  <c r="AJ785" i="5"/>
  <c r="AA785" i="5"/>
  <c r="Z785" i="5"/>
  <c r="Y785" i="5"/>
  <c r="X785" i="5"/>
  <c r="R785" i="5"/>
  <c r="M785" i="5"/>
  <c r="K785" i="5"/>
  <c r="F785" i="5"/>
  <c r="CX784" i="5"/>
  <c r="CW784" i="5"/>
  <c r="BL784" i="5"/>
  <c r="AJ784" i="5"/>
  <c r="AA784" i="5"/>
  <c r="Z784" i="5"/>
  <c r="Y784" i="5"/>
  <c r="X784" i="5"/>
  <c r="R784" i="5"/>
  <c r="M784" i="5"/>
  <c r="K784" i="5"/>
  <c r="F784" i="5"/>
  <c r="CX783" i="5"/>
  <c r="CW783" i="5"/>
  <c r="BL783" i="5"/>
  <c r="AJ783" i="5"/>
  <c r="AA783" i="5"/>
  <c r="Z783" i="5"/>
  <c r="Y783" i="5"/>
  <c r="X783" i="5"/>
  <c r="R783" i="5"/>
  <c r="M783" i="5"/>
  <c r="K783" i="5"/>
  <c r="F783" i="5"/>
  <c r="CX782" i="5"/>
  <c r="CW782" i="5"/>
  <c r="BL782" i="5"/>
  <c r="AJ782" i="5"/>
  <c r="AA782" i="5"/>
  <c r="Z782" i="5"/>
  <c r="Y782" i="5"/>
  <c r="X782" i="5"/>
  <c r="R782" i="5"/>
  <c r="M782" i="5"/>
  <c r="K782" i="5"/>
  <c r="F782" i="5"/>
  <c r="CX781" i="5"/>
  <c r="CW781" i="5"/>
  <c r="BL781" i="5"/>
  <c r="AJ781" i="5"/>
  <c r="AA781" i="5"/>
  <c r="Z781" i="5"/>
  <c r="Y781" i="5"/>
  <c r="X781" i="5"/>
  <c r="R781" i="5"/>
  <c r="M781" i="5"/>
  <c r="K781" i="5"/>
  <c r="F781" i="5"/>
  <c r="CX780" i="5"/>
  <c r="CW780" i="5"/>
  <c r="BL780" i="5"/>
  <c r="AJ780" i="5"/>
  <c r="AA780" i="5"/>
  <c r="Z780" i="5"/>
  <c r="Y780" i="5"/>
  <c r="X780" i="5"/>
  <c r="R780" i="5"/>
  <c r="M780" i="5"/>
  <c r="K780" i="5"/>
  <c r="F780" i="5"/>
  <c r="CX779" i="5"/>
  <c r="CW779" i="5"/>
  <c r="BL779" i="5"/>
  <c r="AJ779" i="5"/>
  <c r="AA779" i="5"/>
  <c r="Z779" i="5"/>
  <c r="Y779" i="5"/>
  <c r="X779" i="5"/>
  <c r="R779" i="5"/>
  <c r="M779" i="5"/>
  <c r="K779" i="5"/>
  <c r="F779" i="5"/>
  <c r="CX778" i="5"/>
  <c r="CW778" i="5"/>
  <c r="BL778" i="5"/>
  <c r="AJ778" i="5"/>
  <c r="AA778" i="5"/>
  <c r="Z778" i="5"/>
  <c r="Y778" i="5"/>
  <c r="X778" i="5"/>
  <c r="R778" i="5"/>
  <c r="M778" i="5"/>
  <c r="K778" i="5"/>
  <c r="F778" i="5"/>
  <c r="CX777" i="5"/>
  <c r="CW777" i="5"/>
  <c r="BL777" i="5"/>
  <c r="AJ777" i="5"/>
  <c r="AA777" i="5"/>
  <c r="Z777" i="5"/>
  <c r="Y777" i="5"/>
  <c r="X777" i="5"/>
  <c r="R777" i="5"/>
  <c r="M777" i="5"/>
  <c r="K777" i="5"/>
  <c r="F777" i="5"/>
  <c r="CX776" i="5"/>
  <c r="CW776" i="5"/>
  <c r="BL776" i="5"/>
  <c r="AJ776" i="5"/>
  <c r="AA776" i="5"/>
  <c r="Z776" i="5"/>
  <c r="Y776" i="5"/>
  <c r="X776" i="5"/>
  <c r="R776" i="5"/>
  <c r="M776" i="5"/>
  <c r="K776" i="5"/>
  <c r="F776" i="5"/>
  <c r="CX775" i="5"/>
  <c r="CW775" i="5"/>
  <c r="BL775" i="5"/>
  <c r="AJ775" i="5"/>
  <c r="AA775" i="5"/>
  <c r="Z775" i="5"/>
  <c r="Y775" i="5"/>
  <c r="X775" i="5"/>
  <c r="R775" i="5"/>
  <c r="M775" i="5"/>
  <c r="K775" i="5"/>
  <c r="F775" i="5"/>
  <c r="CX774" i="5"/>
  <c r="CW774" i="5"/>
  <c r="BL774" i="5"/>
  <c r="AJ774" i="5"/>
  <c r="AA774" i="5"/>
  <c r="Z774" i="5"/>
  <c r="Y774" i="5"/>
  <c r="X774" i="5"/>
  <c r="R774" i="5"/>
  <c r="M774" i="5"/>
  <c r="K774" i="5"/>
  <c r="F774" i="5"/>
  <c r="CX773" i="5"/>
  <c r="CW773" i="5"/>
  <c r="BL773" i="5"/>
  <c r="AJ773" i="5"/>
  <c r="AA773" i="5"/>
  <c r="Z773" i="5"/>
  <c r="Y773" i="5"/>
  <c r="X773" i="5"/>
  <c r="R773" i="5"/>
  <c r="M773" i="5"/>
  <c r="K773" i="5"/>
  <c r="F773" i="5"/>
  <c r="CX772" i="5"/>
  <c r="CW772" i="5"/>
  <c r="BL772" i="5"/>
  <c r="AJ772" i="5"/>
  <c r="AA772" i="5"/>
  <c r="Z772" i="5"/>
  <c r="Y772" i="5"/>
  <c r="X772" i="5"/>
  <c r="R772" i="5"/>
  <c r="M772" i="5"/>
  <c r="K772" i="5"/>
  <c r="F772" i="5"/>
  <c r="CX771" i="5"/>
  <c r="CW771" i="5"/>
  <c r="BL771" i="5"/>
  <c r="AJ771" i="5"/>
  <c r="AA771" i="5"/>
  <c r="Z771" i="5"/>
  <c r="Y771" i="5"/>
  <c r="X771" i="5"/>
  <c r="R771" i="5"/>
  <c r="M771" i="5"/>
  <c r="K771" i="5"/>
  <c r="F771" i="5"/>
  <c r="CX770" i="5"/>
  <c r="CW770" i="5"/>
  <c r="BL770" i="5"/>
  <c r="AJ770" i="5"/>
  <c r="AA770" i="5"/>
  <c r="Z770" i="5"/>
  <c r="Y770" i="5"/>
  <c r="X770" i="5"/>
  <c r="R770" i="5"/>
  <c r="M770" i="5"/>
  <c r="K770" i="5"/>
  <c r="F770" i="5"/>
  <c r="CX769" i="5"/>
  <c r="CW769" i="5"/>
  <c r="BL769" i="5"/>
  <c r="AJ769" i="5"/>
  <c r="AA769" i="5"/>
  <c r="Z769" i="5"/>
  <c r="Y769" i="5"/>
  <c r="X769" i="5"/>
  <c r="R769" i="5"/>
  <c r="M769" i="5"/>
  <c r="K769" i="5"/>
  <c r="F769" i="5"/>
  <c r="CX768" i="5"/>
  <c r="CW768" i="5"/>
  <c r="BL768" i="5"/>
  <c r="AJ768" i="5"/>
  <c r="AA768" i="5"/>
  <c r="Z768" i="5"/>
  <c r="Y768" i="5"/>
  <c r="X768" i="5"/>
  <c r="R768" i="5"/>
  <c r="M768" i="5"/>
  <c r="K768" i="5"/>
  <c r="F768" i="5"/>
  <c r="CX767" i="5"/>
  <c r="CW767" i="5"/>
  <c r="BL767" i="5"/>
  <c r="AJ767" i="5"/>
  <c r="AA767" i="5"/>
  <c r="Z767" i="5"/>
  <c r="Y767" i="5"/>
  <c r="X767" i="5"/>
  <c r="R767" i="5"/>
  <c r="M767" i="5"/>
  <c r="K767" i="5"/>
  <c r="F767" i="5"/>
  <c r="CX766" i="5"/>
  <c r="CW766" i="5"/>
  <c r="BL766" i="5"/>
  <c r="AJ766" i="5"/>
  <c r="AA766" i="5"/>
  <c r="Z766" i="5"/>
  <c r="Y766" i="5"/>
  <c r="X766" i="5"/>
  <c r="R766" i="5"/>
  <c r="M766" i="5"/>
  <c r="K766" i="5"/>
  <c r="F766" i="5"/>
  <c r="CX765" i="5"/>
  <c r="CW765" i="5"/>
  <c r="BL765" i="5"/>
  <c r="AJ765" i="5"/>
  <c r="AA765" i="5"/>
  <c r="Z765" i="5"/>
  <c r="Y765" i="5"/>
  <c r="X765" i="5"/>
  <c r="R765" i="5"/>
  <c r="M765" i="5"/>
  <c r="K765" i="5"/>
  <c r="F765" i="5"/>
  <c r="CX764" i="5"/>
  <c r="CW764" i="5"/>
  <c r="BL764" i="5"/>
  <c r="AJ764" i="5"/>
  <c r="AA764" i="5"/>
  <c r="Z764" i="5"/>
  <c r="Y764" i="5"/>
  <c r="X764" i="5"/>
  <c r="R764" i="5"/>
  <c r="M764" i="5"/>
  <c r="K764" i="5"/>
  <c r="F764" i="5"/>
  <c r="CX763" i="5"/>
  <c r="CW763" i="5"/>
  <c r="BL763" i="5"/>
  <c r="AJ763" i="5"/>
  <c r="AA763" i="5"/>
  <c r="Z763" i="5"/>
  <c r="Y763" i="5"/>
  <c r="X763" i="5"/>
  <c r="R763" i="5"/>
  <c r="M763" i="5"/>
  <c r="K763" i="5"/>
  <c r="F763" i="5"/>
  <c r="CX762" i="5"/>
  <c r="CW762" i="5"/>
  <c r="BL762" i="5"/>
  <c r="AJ762" i="5"/>
  <c r="AA762" i="5"/>
  <c r="Z762" i="5"/>
  <c r="Y762" i="5"/>
  <c r="X762" i="5"/>
  <c r="R762" i="5"/>
  <c r="M762" i="5"/>
  <c r="K762" i="5"/>
  <c r="F762" i="5"/>
  <c r="CX761" i="5"/>
  <c r="CW761" i="5"/>
  <c r="BL761" i="5"/>
  <c r="AJ761" i="5"/>
  <c r="AA761" i="5"/>
  <c r="Z761" i="5"/>
  <c r="Y761" i="5"/>
  <c r="X761" i="5"/>
  <c r="R761" i="5"/>
  <c r="M761" i="5"/>
  <c r="K761" i="5"/>
  <c r="F761" i="5"/>
  <c r="CX760" i="5"/>
  <c r="CW760" i="5"/>
  <c r="BL760" i="5"/>
  <c r="AJ760" i="5"/>
  <c r="AA760" i="5"/>
  <c r="Z760" i="5"/>
  <c r="Y760" i="5"/>
  <c r="X760" i="5"/>
  <c r="R760" i="5"/>
  <c r="M760" i="5"/>
  <c r="K760" i="5"/>
  <c r="F760" i="5"/>
  <c r="CX759" i="5"/>
  <c r="CW759" i="5"/>
  <c r="BL759" i="5"/>
  <c r="AJ759" i="5"/>
  <c r="AA759" i="5"/>
  <c r="Z759" i="5"/>
  <c r="Y759" i="5"/>
  <c r="X759" i="5"/>
  <c r="R759" i="5"/>
  <c r="M759" i="5"/>
  <c r="K759" i="5"/>
  <c r="F759" i="5"/>
  <c r="CX758" i="5"/>
  <c r="CW758" i="5"/>
  <c r="BL758" i="5"/>
  <c r="AJ758" i="5"/>
  <c r="AA758" i="5"/>
  <c r="Z758" i="5"/>
  <c r="Y758" i="5"/>
  <c r="X758" i="5"/>
  <c r="R758" i="5"/>
  <c r="M758" i="5"/>
  <c r="K758" i="5"/>
  <c r="F758" i="5"/>
  <c r="CX757" i="5"/>
  <c r="CW757" i="5"/>
  <c r="BL757" i="5"/>
  <c r="AJ757" i="5"/>
  <c r="AA757" i="5"/>
  <c r="Z757" i="5"/>
  <c r="Y757" i="5"/>
  <c r="X757" i="5"/>
  <c r="R757" i="5"/>
  <c r="M757" i="5"/>
  <c r="K757" i="5"/>
  <c r="F757" i="5"/>
  <c r="CX756" i="5"/>
  <c r="CW756" i="5"/>
  <c r="BL756" i="5"/>
  <c r="AJ756" i="5"/>
  <c r="AA756" i="5"/>
  <c r="Z756" i="5"/>
  <c r="Y756" i="5"/>
  <c r="X756" i="5"/>
  <c r="R756" i="5"/>
  <c r="M756" i="5"/>
  <c r="K756" i="5"/>
  <c r="F756" i="5"/>
  <c r="CX755" i="5"/>
  <c r="CW755" i="5"/>
  <c r="BL755" i="5"/>
  <c r="AJ755" i="5"/>
  <c r="AA755" i="5"/>
  <c r="Z755" i="5"/>
  <c r="Y755" i="5"/>
  <c r="X755" i="5"/>
  <c r="R755" i="5"/>
  <c r="M755" i="5"/>
  <c r="K755" i="5"/>
  <c r="F755" i="5"/>
  <c r="CX754" i="5"/>
  <c r="CW754" i="5"/>
  <c r="BL754" i="5"/>
  <c r="AJ754" i="5"/>
  <c r="AA754" i="5"/>
  <c r="Z754" i="5"/>
  <c r="Y754" i="5"/>
  <c r="X754" i="5"/>
  <c r="R754" i="5"/>
  <c r="M754" i="5"/>
  <c r="K754" i="5"/>
  <c r="F754" i="5"/>
  <c r="CX753" i="5"/>
  <c r="CW753" i="5"/>
  <c r="BL753" i="5"/>
  <c r="AJ753" i="5"/>
  <c r="AA753" i="5"/>
  <c r="Z753" i="5"/>
  <c r="Y753" i="5"/>
  <c r="X753" i="5"/>
  <c r="R753" i="5"/>
  <c r="M753" i="5"/>
  <c r="K753" i="5"/>
  <c r="F753" i="5"/>
  <c r="CX752" i="5"/>
  <c r="CW752" i="5"/>
  <c r="BL752" i="5"/>
  <c r="AJ752" i="5"/>
  <c r="AA752" i="5"/>
  <c r="Z752" i="5"/>
  <c r="Y752" i="5"/>
  <c r="X752" i="5"/>
  <c r="R752" i="5"/>
  <c r="M752" i="5"/>
  <c r="K752" i="5"/>
  <c r="F752" i="5"/>
  <c r="CX751" i="5"/>
  <c r="CW751" i="5"/>
  <c r="BL751" i="5"/>
  <c r="AJ751" i="5"/>
  <c r="AA751" i="5"/>
  <c r="Z751" i="5"/>
  <c r="Y751" i="5"/>
  <c r="X751" i="5"/>
  <c r="R751" i="5"/>
  <c r="M751" i="5"/>
  <c r="K751" i="5"/>
  <c r="F751" i="5"/>
  <c r="CX750" i="5"/>
  <c r="CW750" i="5"/>
  <c r="BL750" i="5"/>
  <c r="AJ750" i="5"/>
  <c r="AA750" i="5"/>
  <c r="Z750" i="5"/>
  <c r="Y750" i="5"/>
  <c r="X750" i="5"/>
  <c r="R750" i="5"/>
  <c r="M750" i="5"/>
  <c r="K750" i="5"/>
  <c r="F750" i="5"/>
  <c r="CX749" i="5"/>
  <c r="CW749" i="5"/>
  <c r="BL749" i="5"/>
  <c r="AJ749" i="5"/>
  <c r="AA749" i="5"/>
  <c r="Z749" i="5"/>
  <c r="Y749" i="5"/>
  <c r="X749" i="5"/>
  <c r="R749" i="5"/>
  <c r="M749" i="5"/>
  <c r="K749" i="5"/>
  <c r="F749" i="5"/>
  <c r="CX748" i="5"/>
  <c r="CW748" i="5"/>
  <c r="BL748" i="5"/>
  <c r="AJ748" i="5"/>
  <c r="AA748" i="5"/>
  <c r="Z748" i="5"/>
  <c r="Y748" i="5"/>
  <c r="X748" i="5"/>
  <c r="R748" i="5"/>
  <c r="M748" i="5"/>
  <c r="K748" i="5"/>
  <c r="F748" i="5"/>
  <c r="CX747" i="5"/>
  <c r="CW747" i="5"/>
  <c r="BL747" i="5"/>
  <c r="AJ747" i="5"/>
  <c r="AA747" i="5"/>
  <c r="Z747" i="5"/>
  <c r="Y747" i="5"/>
  <c r="X747" i="5"/>
  <c r="R747" i="5"/>
  <c r="M747" i="5"/>
  <c r="K747" i="5"/>
  <c r="F747" i="5"/>
  <c r="CX746" i="5"/>
  <c r="CW746" i="5"/>
  <c r="BL746" i="5"/>
  <c r="AJ746" i="5"/>
  <c r="AA746" i="5"/>
  <c r="Z746" i="5"/>
  <c r="Y746" i="5"/>
  <c r="X746" i="5"/>
  <c r="R746" i="5"/>
  <c r="M746" i="5"/>
  <c r="K746" i="5"/>
  <c r="F746" i="5"/>
  <c r="CX745" i="5"/>
  <c r="CW745" i="5"/>
  <c r="BL745" i="5"/>
  <c r="AJ745" i="5"/>
  <c r="AA745" i="5"/>
  <c r="Z745" i="5"/>
  <c r="Y745" i="5"/>
  <c r="X745" i="5"/>
  <c r="R745" i="5"/>
  <c r="M745" i="5"/>
  <c r="K745" i="5"/>
  <c r="F745" i="5"/>
  <c r="CX744" i="5"/>
  <c r="CW744" i="5"/>
  <c r="BL744" i="5"/>
  <c r="AJ744" i="5"/>
  <c r="AA744" i="5"/>
  <c r="Z744" i="5"/>
  <c r="Y744" i="5"/>
  <c r="X744" i="5"/>
  <c r="R744" i="5"/>
  <c r="M744" i="5"/>
  <c r="K744" i="5"/>
  <c r="F744" i="5"/>
  <c r="CX743" i="5"/>
  <c r="CW743" i="5"/>
  <c r="BL743" i="5"/>
  <c r="AJ743" i="5"/>
  <c r="AA743" i="5"/>
  <c r="Z743" i="5"/>
  <c r="Y743" i="5"/>
  <c r="X743" i="5"/>
  <c r="R743" i="5"/>
  <c r="M743" i="5"/>
  <c r="K743" i="5"/>
  <c r="F743" i="5"/>
  <c r="CX742" i="5"/>
  <c r="CW742" i="5"/>
  <c r="BL742" i="5"/>
  <c r="AJ742" i="5"/>
  <c r="AA742" i="5"/>
  <c r="Z742" i="5"/>
  <c r="Y742" i="5"/>
  <c r="X742" i="5"/>
  <c r="R742" i="5"/>
  <c r="M742" i="5"/>
  <c r="K742" i="5"/>
  <c r="F742" i="5"/>
  <c r="CX741" i="5"/>
  <c r="CW741" i="5"/>
  <c r="BL741" i="5"/>
  <c r="AJ741" i="5"/>
  <c r="AA741" i="5"/>
  <c r="Z741" i="5"/>
  <c r="Y741" i="5"/>
  <c r="X741" i="5"/>
  <c r="R741" i="5"/>
  <c r="M741" i="5"/>
  <c r="K741" i="5"/>
  <c r="F741" i="5"/>
  <c r="CX740" i="5"/>
  <c r="CW740" i="5"/>
  <c r="BL740" i="5"/>
  <c r="AJ740" i="5"/>
  <c r="AA740" i="5"/>
  <c r="Z740" i="5"/>
  <c r="Y740" i="5"/>
  <c r="X740" i="5"/>
  <c r="R740" i="5"/>
  <c r="M740" i="5"/>
  <c r="K740" i="5"/>
  <c r="F740" i="5"/>
  <c r="CX739" i="5"/>
  <c r="CW739" i="5"/>
  <c r="BL739" i="5"/>
  <c r="AJ739" i="5"/>
  <c r="AA739" i="5"/>
  <c r="Z739" i="5"/>
  <c r="Y739" i="5"/>
  <c r="X739" i="5"/>
  <c r="R739" i="5"/>
  <c r="M739" i="5"/>
  <c r="K739" i="5"/>
  <c r="F739" i="5"/>
  <c r="CX738" i="5"/>
  <c r="CW738" i="5"/>
  <c r="BL738" i="5"/>
  <c r="AJ738" i="5"/>
  <c r="AA738" i="5"/>
  <c r="Z738" i="5"/>
  <c r="Y738" i="5"/>
  <c r="X738" i="5"/>
  <c r="R738" i="5"/>
  <c r="M738" i="5"/>
  <c r="K738" i="5"/>
  <c r="F738" i="5"/>
  <c r="CX737" i="5"/>
  <c r="CW737" i="5"/>
  <c r="BL737" i="5"/>
  <c r="AJ737" i="5"/>
  <c r="AA737" i="5"/>
  <c r="Z737" i="5"/>
  <c r="Y737" i="5"/>
  <c r="X737" i="5"/>
  <c r="R737" i="5"/>
  <c r="M737" i="5"/>
  <c r="K737" i="5"/>
  <c r="F737" i="5"/>
  <c r="CX736" i="5"/>
  <c r="CW736" i="5"/>
  <c r="BL736" i="5"/>
  <c r="AJ736" i="5"/>
  <c r="AA736" i="5"/>
  <c r="Z736" i="5"/>
  <c r="Y736" i="5"/>
  <c r="X736" i="5"/>
  <c r="R736" i="5"/>
  <c r="M736" i="5"/>
  <c r="K736" i="5"/>
  <c r="F736" i="5"/>
  <c r="CX735" i="5"/>
  <c r="CW735" i="5"/>
  <c r="BL735" i="5"/>
  <c r="AJ735" i="5"/>
  <c r="AA735" i="5"/>
  <c r="Z735" i="5"/>
  <c r="Y735" i="5"/>
  <c r="X735" i="5"/>
  <c r="R735" i="5"/>
  <c r="M735" i="5"/>
  <c r="K735" i="5"/>
  <c r="F735" i="5"/>
  <c r="CX734" i="5"/>
  <c r="CW734" i="5"/>
  <c r="BL734" i="5"/>
  <c r="AJ734" i="5"/>
  <c r="AA734" i="5"/>
  <c r="Z734" i="5"/>
  <c r="Y734" i="5"/>
  <c r="X734" i="5"/>
  <c r="R734" i="5"/>
  <c r="M734" i="5"/>
  <c r="K734" i="5"/>
  <c r="F734" i="5"/>
  <c r="CX733" i="5"/>
  <c r="CW733" i="5"/>
  <c r="BL733" i="5"/>
  <c r="AJ733" i="5"/>
  <c r="AA733" i="5"/>
  <c r="Z733" i="5"/>
  <c r="Y733" i="5"/>
  <c r="X733" i="5"/>
  <c r="R733" i="5"/>
  <c r="M733" i="5"/>
  <c r="K733" i="5"/>
  <c r="F733" i="5"/>
  <c r="CX732" i="5"/>
  <c r="CW732" i="5"/>
  <c r="BL732" i="5"/>
  <c r="AJ732" i="5"/>
  <c r="AA732" i="5"/>
  <c r="Z732" i="5"/>
  <c r="Y732" i="5"/>
  <c r="X732" i="5"/>
  <c r="R732" i="5"/>
  <c r="M732" i="5"/>
  <c r="K732" i="5"/>
  <c r="F732" i="5"/>
  <c r="CX731" i="5"/>
  <c r="CW731" i="5"/>
  <c r="BL731" i="5"/>
  <c r="AJ731" i="5"/>
  <c r="AA731" i="5"/>
  <c r="Z731" i="5"/>
  <c r="Y731" i="5"/>
  <c r="X731" i="5"/>
  <c r="R731" i="5"/>
  <c r="M731" i="5"/>
  <c r="K731" i="5"/>
  <c r="F731" i="5"/>
  <c r="CX730" i="5"/>
  <c r="CW730" i="5"/>
  <c r="BL730" i="5"/>
  <c r="AJ730" i="5"/>
  <c r="AA730" i="5"/>
  <c r="Z730" i="5"/>
  <c r="Y730" i="5"/>
  <c r="X730" i="5"/>
  <c r="R730" i="5"/>
  <c r="M730" i="5"/>
  <c r="K730" i="5"/>
  <c r="F730" i="5"/>
  <c r="CX729" i="5"/>
  <c r="CW729" i="5"/>
  <c r="BL729" i="5"/>
  <c r="AJ729" i="5"/>
  <c r="AA729" i="5"/>
  <c r="Z729" i="5"/>
  <c r="Y729" i="5"/>
  <c r="X729" i="5"/>
  <c r="R729" i="5"/>
  <c r="M729" i="5"/>
  <c r="K729" i="5"/>
  <c r="F729" i="5"/>
  <c r="CX728" i="5"/>
  <c r="CW728" i="5"/>
  <c r="BL728" i="5"/>
  <c r="AJ728" i="5"/>
  <c r="AA728" i="5"/>
  <c r="Z728" i="5"/>
  <c r="Y728" i="5"/>
  <c r="X728" i="5"/>
  <c r="R728" i="5"/>
  <c r="M728" i="5"/>
  <c r="K728" i="5"/>
  <c r="F728" i="5"/>
  <c r="CX727" i="5"/>
  <c r="CW727" i="5"/>
  <c r="BL727" i="5"/>
  <c r="AJ727" i="5"/>
  <c r="AA727" i="5"/>
  <c r="Z727" i="5"/>
  <c r="Y727" i="5"/>
  <c r="X727" i="5"/>
  <c r="R727" i="5"/>
  <c r="M727" i="5"/>
  <c r="K727" i="5"/>
  <c r="F727" i="5"/>
  <c r="CX726" i="5"/>
  <c r="CW726" i="5"/>
  <c r="BL726" i="5"/>
  <c r="AJ726" i="5"/>
  <c r="AA726" i="5"/>
  <c r="Z726" i="5"/>
  <c r="Y726" i="5"/>
  <c r="X726" i="5"/>
  <c r="R726" i="5"/>
  <c r="M726" i="5"/>
  <c r="K726" i="5"/>
  <c r="F726" i="5"/>
  <c r="CX725" i="5"/>
  <c r="CW725" i="5"/>
  <c r="BL725" i="5"/>
  <c r="AJ725" i="5"/>
  <c r="AA725" i="5"/>
  <c r="Z725" i="5"/>
  <c r="Y725" i="5"/>
  <c r="X725" i="5"/>
  <c r="R725" i="5"/>
  <c r="M725" i="5"/>
  <c r="K725" i="5"/>
  <c r="F725" i="5"/>
  <c r="CX724" i="5"/>
  <c r="CW724" i="5"/>
  <c r="BL724" i="5"/>
  <c r="AJ724" i="5"/>
  <c r="AA724" i="5"/>
  <c r="Z724" i="5"/>
  <c r="Y724" i="5"/>
  <c r="X724" i="5"/>
  <c r="R724" i="5"/>
  <c r="M724" i="5"/>
  <c r="K724" i="5"/>
  <c r="F724" i="5"/>
  <c r="CX723" i="5"/>
  <c r="CW723" i="5"/>
  <c r="BL723" i="5"/>
  <c r="AJ723" i="5"/>
  <c r="AA723" i="5"/>
  <c r="Z723" i="5"/>
  <c r="Y723" i="5"/>
  <c r="X723" i="5"/>
  <c r="R723" i="5"/>
  <c r="M723" i="5"/>
  <c r="K723" i="5"/>
  <c r="F723" i="5"/>
  <c r="CX722" i="5"/>
  <c r="CW722" i="5"/>
  <c r="BL722" i="5"/>
  <c r="AJ722" i="5"/>
  <c r="AA722" i="5"/>
  <c r="Z722" i="5"/>
  <c r="Y722" i="5"/>
  <c r="X722" i="5"/>
  <c r="R722" i="5"/>
  <c r="M722" i="5"/>
  <c r="K722" i="5"/>
  <c r="F722" i="5"/>
  <c r="CX721" i="5"/>
  <c r="CW721" i="5"/>
  <c r="BL721" i="5"/>
  <c r="AJ721" i="5"/>
  <c r="AA721" i="5"/>
  <c r="Z721" i="5"/>
  <c r="Y721" i="5"/>
  <c r="X721" i="5"/>
  <c r="R721" i="5"/>
  <c r="M721" i="5"/>
  <c r="K721" i="5"/>
  <c r="F721" i="5"/>
  <c r="CX720" i="5"/>
  <c r="CW720" i="5"/>
  <c r="BL720" i="5"/>
  <c r="AJ720" i="5"/>
  <c r="AA720" i="5"/>
  <c r="Z720" i="5"/>
  <c r="Y720" i="5"/>
  <c r="X720" i="5"/>
  <c r="R720" i="5"/>
  <c r="M720" i="5"/>
  <c r="K720" i="5"/>
  <c r="F720" i="5"/>
  <c r="CX719" i="5"/>
  <c r="CW719" i="5"/>
  <c r="BL719" i="5"/>
  <c r="AJ719" i="5"/>
  <c r="AA719" i="5"/>
  <c r="Z719" i="5"/>
  <c r="Y719" i="5"/>
  <c r="X719" i="5"/>
  <c r="R719" i="5"/>
  <c r="M719" i="5"/>
  <c r="K719" i="5"/>
  <c r="F719" i="5"/>
  <c r="CX718" i="5"/>
  <c r="CW718" i="5"/>
  <c r="BL718" i="5"/>
  <c r="AJ718" i="5"/>
  <c r="AA718" i="5"/>
  <c r="Z718" i="5"/>
  <c r="Y718" i="5"/>
  <c r="X718" i="5"/>
  <c r="R718" i="5"/>
  <c r="M718" i="5"/>
  <c r="K718" i="5"/>
  <c r="F718" i="5"/>
  <c r="CX717" i="5"/>
  <c r="CW717" i="5"/>
  <c r="BL717" i="5"/>
  <c r="AJ717" i="5"/>
  <c r="AA717" i="5"/>
  <c r="Z717" i="5"/>
  <c r="Y717" i="5"/>
  <c r="X717" i="5"/>
  <c r="R717" i="5"/>
  <c r="M717" i="5"/>
  <c r="K717" i="5"/>
  <c r="F717" i="5"/>
  <c r="CX716" i="5"/>
  <c r="CW716" i="5"/>
  <c r="BL716" i="5"/>
  <c r="AJ716" i="5"/>
  <c r="AA716" i="5"/>
  <c r="Z716" i="5"/>
  <c r="Y716" i="5"/>
  <c r="X716" i="5"/>
  <c r="R716" i="5"/>
  <c r="M716" i="5"/>
  <c r="K716" i="5"/>
  <c r="F716" i="5"/>
  <c r="CX715" i="5"/>
  <c r="CW715" i="5"/>
  <c r="BL715" i="5"/>
  <c r="AJ715" i="5"/>
  <c r="AA715" i="5"/>
  <c r="Z715" i="5"/>
  <c r="Y715" i="5"/>
  <c r="X715" i="5"/>
  <c r="R715" i="5"/>
  <c r="M715" i="5"/>
  <c r="K715" i="5"/>
  <c r="F715" i="5"/>
  <c r="CX714" i="5"/>
  <c r="CW714" i="5"/>
  <c r="BL714" i="5"/>
  <c r="AJ714" i="5"/>
  <c r="AA714" i="5"/>
  <c r="Z714" i="5"/>
  <c r="Y714" i="5"/>
  <c r="X714" i="5"/>
  <c r="R714" i="5"/>
  <c r="M714" i="5"/>
  <c r="K714" i="5"/>
  <c r="F714" i="5"/>
  <c r="CX713" i="5"/>
  <c r="CW713" i="5"/>
  <c r="BL713" i="5"/>
  <c r="AJ713" i="5"/>
  <c r="AA713" i="5"/>
  <c r="Z713" i="5"/>
  <c r="Y713" i="5"/>
  <c r="X713" i="5"/>
  <c r="R713" i="5"/>
  <c r="M713" i="5"/>
  <c r="K713" i="5"/>
  <c r="F713" i="5"/>
  <c r="CX712" i="5"/>
  <c r="CW712" i="5"/>
  <c r="BL712" i="5"/>
  <c r="AJ712" i="5"/>
  <c r="AA712" i="5"/>
  <c r="Z712" i="5"/>
  <c r="Y712" i="5"/>
  <c r="X712" i="5"/>
  <c r="R712" i="5"/>
  <c r="M712" i="5"/>
  <c r="K712" i="5"/>
  <c r="F712" i="5"/>
  <c r="CX711" i="5"/>
  <c r="CW711" i="5"/>
  <c r="BL711" i="5"/>
  <c r="AJ711" i="5"/>
  <c r="AA711" i="5"/>
  <c r="Z711" i="5"/>
  <c r="Y711" i="5"/>
  <c r="X711" i="5"/>
  <c r="R711" i="5"/>
  <c r="M711" i="5"/>
  <c r="K711" i="5"/>
  <c r="F711" i="5"/>
  <c r="CX710" i="5"/>
  <c r="CW710" i="5"/>
  <c r="BL710" i="5"/>
  <c r="AJ710" i="5"/>
  <c r="AA710" i="5"/>
  <c r="Z710" i="5"/>
  <c r="Y710" i="5"/>
  <c r="X710" i="5"/>
  <c r="R710" i="5"/>
  <c r="M710" i="5"/>
  <c r="K710" i="5"/>
  <c r="F710" i="5"/>
  <c r="CX709" i="5"/>
  <c r="CW709" i="5"/>
  <c r="BL709" i="5"/>
  <c r="AJ709" i="5"/>
  <c r="AA709" i="5"/>
  <c r="Z709" i="5"/>
  <c r="Y709" i="5"/>
  <c r="X709" i="5"/>
  <c r="R709" i="5"/>
  <c r="M709" i="5"/>
  <c r="K709" i="5"/>
  <c r="F709" i="5"/>
  <c r="CX708" i="5"/>
  <c r="CW708" i="5"/>
  <c r="BL708" i="5"/>
  <c r="AJ708" i="5"/>
  <c r="AA708" i="5"/>
  <c r="Z708" i="5"/>
  <c r="Y708" i="5"/>
  <c r="X708" i="5"/>
  <c r="R708" i="5"/>
  <c r="M708" i="5"/>
  <c r="K708" i="5"/>
  <c r="F708" i="5"/>
  <c r="CX707" i="5"/>
  <c r="CW707" i="5"/>
  <c r="BL707" i="5"/>
  <c r="AJ707" i="5"/>
  <c r="AA707" i="5"/>
  <c r="Z707" i="5"/>
  <c r="Y707" i="5"/>
  <c r="X707" i="5"/>
  <c r="R707" i="5"/>
  <c r="M707" i="5"/>
  <c r="K707" i="5"/>
  <c r="F707" i="5"/>
  <c r="CX706" i="5"/>
  <c r="CW706" i="5"/>
  <c r="BL706" i="5"/>
  <c r="AJ706" i="5"/>
  <c r="AA706" i="5"/>
  <c r="Z706" i="5"/>
  <c r="Y706" i="5"/>
  <c r="X706" i="5"/>
  <c r="R706" i="5"/>
  <c r="M706" i="5"/>
  <c r="K706" i="5"/>
  <c r="F706" i="5"/>
  <c r="CX705" i="5"/>
  <c r="CW705" i="5"/>
  <c r="BL705" i="5"/>
  <c r="AJ705" i="5"/>
  <c r="AA705" i="5"/>
  <c r="Z705" i="5"/>
  <c r="Y705" i="5"/>
  <c r="X705" i="5"/>
  <c r="R705" i="5"/>
  <c r="M705" i="5"/>
  <c r="K705" i="5"/>
  <c r="F705" i="5"/>
  <c r="CX704" i="5"/>
  <c r="CW704" i="5"/>
  <c r="BL704" i="5"/>
  <c r="AJ704" i="5"/>
  <c r="AA704" i="5"/>
  <c r="Z704" i="5"/>
  <c r="Y704" i="5"/>
  <c r="X704" i="5"/>
  <c r="R704" i="5"/>
  <c r="M704" i="5"/>
  <c r="K704" i="5"/>
  <c r="F704" i="5"/>
  <c r="CX703" i="5"/>
  <c r="CW703" i="5"/>
  <c r="BL703" i="5"/>
  <c r="AJ703" i="5"/>
  <c r="AA703" i="5"/>
  <c r="Z703" i="5"/>
  <c r="Y703" i="5"/>
  <c r="X703" i="5"/>
  <c r="R703" i="5"/>
  <c r="M703" i="5"/>
  <c r="K703" i="5"/>
  <c r="F703" i="5"/>
  <c r="CX702" i="5"/>
  <c r="CW702" i="5"/>
  <c r="BL702" i="5"/>
  <c r="AJ702" i="5"/>
  <c r="AA702" i="5"/>
  <c r="Z702" i="5"/>
  <c r="Y702" i="5"/>
  <c r="X702" i="5"/>
  <c r="R702" i="5"/>
  <c r="M702" i="5"/>
  <c r="K702" i="5"/>
  <c r="F702" i="5"/>
  <c r="CX701" i="5"/>
  <c r="CW701" i="5"/>
  <c r="BL701" i="5"/>
  <c r="AJ701" i="5"/>
  <c r="AA701" i="5"/>
  <c r="Z701" i="5"/>
  <c r="Y701" i="5"/>
  <c r="X701" i="5"/>
  <c r="R701" i="5"/>
  <c r="M701" i="5"/>
  <c r="K701" i="5"/>
  <c r="F701" i="5"/>
  <c r="CX700" i="5"/>
  <c r="CW700" i="5"/>
  <c r="BL700" i="5"/>
  <c r="AJ700" i="5"/>
  <c r="AA700" i="5"/>
  <c r="Z700" i="5"/>
  <c r="Y700" i="5"/>
  <c r="X700" i="5"/>
  <c r="R700" i="5"/>
  <c r="M700" i="5"/>
  <c r="K700" i="5"/>
  <c r="F700" i="5"/>
  <c r="CX699" i="5"/>
  <c r="CW699" i="5"/>
  <c r="BL699" i="5"/>
  <c r="AJ699" i="5"/>
  <c r="AA699" i="5"/>
  <c r="Z699" i="5"/>
  <c r="Y699" i="5"/>
  <c r="X699" i="5"/>
  <c r="R699" i="5"/>
  <c r="M699" i="5"/>
  <c r="K699" i="5"/>
  <c r="F699" i="5"/>
  <c r="CX698" i="5"/>
  <c r="CW698" i="5"/>
  <c r="BL698" i="5"/>
  <c r="AJ698" i="5"/>
  <c r="AA698" i="5"/>
  <c r="Z698" i="5"/>
  <c r="Y698" i="5"/>
  <c r="X698" i="5"/>
  <c r="R698" i="5"/>
  <c r="M698" i="5"/>
  <c r="K698" i="5"/>
  <c r="F698" i="5"/>
  <c r="CX697" i="5"/>
  <c r="CW697" i="5"/>
  <c r="BL697" i="5"/>
  <c r="AJ697" i="5"/>
  <c r="AA697" i="5"/>
  <c r="Z697" i="5"/>
  <c r="Y697" i="5"/>
  <c r="X697" i="5"/>
  <c r="R697" i="5"/>
  <c r="M697" i="5"/>
  <c r="K697" i="5"/>
  <c r="F697" i="5"/>
  <c r="CX696" i="5"/>
  <c r="CW696" i="5"/>
  <c r="BL696" i="5"/>
  <c r="AJ696" i="5"/>
  <c r="AA696" i="5"/>
  <c r="Z696" i="5"/>
  <c r="Y696" i="5"/>
  <c r="X696" i="5"/>
  <c r="R696" i="5"/>
  <c r="M696" i="5"/>
  <c r="K696" i="5"/>
  <c r="F696" i="5"/>
  <c r="CX695" i="5"/>
  <c r="CW695" i="5"/>
  <c r="BL695" i="5"/>
  <c r="AJ695" i="5"/>
  <c r="AA695" i="5"/>
  <c r="Z695" i="5"/>
  <c r="Y695" i="5"/>
  <c r="X695" i="5"/>
  <c r="R695" i="5"/>
  <c r="M695" i="5"/>
  <c r="K695" i="5"/>
  <c r="F695" i="5"/>
  <c r="CX694" i="5"/>
  <c r="CW694" i="5"/>
  <c r="BL694" i="5"/>
  <c r="AJ694" i="5"/>
  <c r="AA694" i="5"/>
  <c r="Z694" i="5"/>
  <c r="Y694" i="5"/>
  <c r="X694" i="5"/>
  <c r="R694" i="5"/>
  <c r="M694" i="5"/>
  <c r="K694" i="5"/>
  <c r="F694" i="5"/>
  <c r="CX693" i="5"/>
  <c r="CW693" i="5"/>
  <c r="BL693" i="5"/>
  <c r="AJ693" i="5"/>
  <c r="AA693" i="5"/>
  <c r="Z693" i="5"/>
  <c r="Y693" i="5"/>
  <c r="X693" i="5"/>
  <c r="R693" i="5"/>
  <c r="M693" i="5"/>
  <c r="K693" i="5"/>
  <c r="F693" i="5"/>
  <c r="CX692" i="5"/>
  <c r="CW692" i="5"/>
  <c r="BL692" i="5"/>
  <c r="AJ692" i="5"/>
  <c r="AA692" i="5"/>
  <c r="Z692" i="5"/>
  <c r="Y692" i="5"/>
  <c r="X692" i="5"/>
  <c r="R692" i="5"/>
  <c r="M692" i="5"/>
  <c r="K692" i="5"/>
  <c r="F692" i="5"/>
  <c r="CX691" i="5"/>
  <c r="CW691" i="5"/>
  <c r="BL691" i="5"/>
  <c r="AJ691" i="5"/>
  <c r="AA691" i="5"/>
  <c r="Z691" i="5"/>
  <c r="Y691" i="5"/>
  <c r="X691" i="5"/>
  <c r="R691" i="5"/>
  <c r="M691" i="5"/>
  <c r="K691" i="5"/>
  <c r="F691" i="5"/>
  <c r="CX690" i="5"/>
  <c r="CW690" i="5"/>
  <c r="BL690" i="5"/>
  <c r="AJ690" i="5"/>
  <c r="AA690" i="5"/>
  <c r="Z690" i="5"/>
  <c r="Y690" i="5"/>
  <c r="X690" i="5"/>
  <c r="R690" i="5"/>
  <c r="M690" i="5"/>
  <c r="K690" i="5"/>
  <c r="F690" i="5"/>
  <c r="CX689" i="5"/>
  <c r="CW689" i="5"/>
  <c r="BL689" i="5"/>
  <c r="AJ689" i="5"/>
  <c r="AA689" i="5"/>
  <c r="Z689" i="5"/>
  <c r="Y689" i="5"/>
  <c r="X689" i="5"/>
  <c r="R689" i="5"/>
  <c r="M689" i="5"/>
  <c r="K689" i="5"/>
  <c r="F689" i="5"/>
  <c r="CX688" i="5"/>
  <c r="CW688" i="5"/>
  <c r="BL688" i="5"/>
  <c r="AJ688" i="5"/>
  <c r="AA688" i="5"/>
  <c r="Z688" i="5"/>
  <c r="Y688" i="5"/>
  <c r="X688" i="5"/>
  <c r="R688" i="5"/>
  <c r="M688" i="5"/>
  <c r="K688" i="5"/>
  <c r="F688" i="5"/>
  <c r="CX687" i="5"/>
  <c r="CW687" i="5"/>
  <c r="BL687" i="5"/>
  <c r="AJ687" i="5"/>
  <c r="AA687" i="5"/>
  <c r="Z687" i="5"/>
  <c r="Y687" i="5"/>
  <c r="X687" i="5"/>
  <c r="R687" i="5"/>
  <c r="M687" i="5"/>
  <c r="K687" i="5"/>
  <c r="F687" i="5"/>
  <c r="CX686" i="5"/>
  <c r="CW686" i="5"/>
  <c r="BL686" i="5"/>
  <c r="AJ686" i="5"/>
  <c r="AA686" i="5"/>
  <c r="Z686" i="5"/>
  <c r="Y686" i="5"/>
  <c r="X686" i="5"/>
  <c r="R686" i="5"/>
  <c r="M686" i="5"/>
  <c r="K686" i="5"/>
  <c r="F686" i="5"/>
  <c r="CX685" i="5"/>
  <c r="CW685" i="5"/>
  <c r="BL685" i="5"/>
  <c r="AJ685" i="5"/>
  <c r="AA685" i="5"/>
  <c r="Z685" i="5"/>
  <c r="Y685" i="5"/>
  <c r="X685" i="5"/>
  <c r="R685" i="5"/>
  <c r="M685" i="5"/>
  <c r="K685" i="5"/>
  <c r="F685" i="5"/>
  <c r="CX684" i="5"/>
  <c r="CW684" i="5"/>
  <c r="BL684" i="5"/>
  <c r="AJ684" i="5"/>
  <c r="AA684" i="5"/>
  <c r="Z684" i="5"/>
  <c r="Y684" i="5"/>
  <c r="X684" i="5"/>
  <c r="R684" i="5"/>
  <c r="M684" i="5"/>
  <c r="K684" i="5"/>
  <c r="F684" i="5"/>
  <c r="CX683" i="5"/>
  <c r="CW683" i="5"/>
  <c r="BL683" i="5"/>
  <c r="AJ683" i="5"/>
  <c r="AA683" i="5"/>
  <c r="Z683" i="5"/>
  <c r="Y683" i="5"/>
  <c r="X683" i="5"/>
  <c r="R683" i="5"/>
  <c r="M683" i="5"/>
  <c r="K683" i="5"/>
  <c r="F683" i="5"/>
  <c r="CX682" i="5"/>
  <c r="CW682" i="5"/>
  <c r="BL682" i="5"/>
  <c r="AJ682" i="5"/>
  <c r="AA682" i="5"/>
  <c r="Z682" i="5"/>
  <c r="Y682" i="5"/>
  <c r="X682" i="5"/>
  <c r="R682" i="5"/>
  <c r="M682" i="5"/>
  <c r="K682" i="5"/>
  <c r="F682" i="5"/>
  <c r="CX681" i="5"/>
  <c r="CW681" i="5"/>
  <c r="BL681" i="5"/>
  <c r="AJ681" i="5"/>
  <c r="AA681" i="5"/>
  <c r="Z681" i="5"/>
  <c r="Y681" i="5"/>
  <c r="X681" i="5"/>
  <c r="R681" i="5"/>
  <c r="M681" i="5"/>
  <c r="K681" i="5"/>
  <c r="F681" i="5"/>
  <c r="CX680" i="5"/>
  <c r="CW680" i="5"/>
  <c r="BL680" i="5"/>
  <c r="AJ680" i="5"/>
  <c r="AA680" i="5"/>
  <c r="Z680" i="5"/>
  <c r="Y680" i="5"/>
  <c r="X680" i="5"/>
  <c r="R680" i="5"/>
  <c r="M680" i="5"/>
  <c r="K680" i="5"/>
  <c r="F680" i="5"/>
  <c r="CX679" i="5"/>
  <c r="CW679" i="5"/>
  <c r="BL679" i="5"/>
  <c r="AJ679" i="5"/>
  <c r="AA679" i="5"/>
  <c r="Z679" i="5"/>
  <c r="Y679" i="5"/>
  <c r="X679" i="5"/>
  <c r="R679" i="5"/>
  <c r="M679" i="5"/>
  <c r="K679" i="5"/>
  <c r="F679" i="5"/>
  <c r="CX678" i="5"/>
  <c r="CW678" i="5"/>
  <c r="BL678" i="5"/>
  <c r="AJ678" i="5"/>
  <c r="AA678" i="5"/>
  <c r="Z678" i="5"/>
  <c r="Y678" i="5"/>
  <c r="X678" i="5"/>
  <c r="R678" i="5"/>
  <c r="M678" i="5"/>
  <c r="K678" i="5"/>
  <c r="F678" i="5"/>
  <c r="CX677" i="5"/>
  <c r="CW677" i="5"/>
  <c r="BL677" i="5"/>
  <c r="AJ677" i="5"/>
  <c r="AA677" i="5"/>
  <c r="Z677" i="5"/>
  <c r="Y677" i="5"/>
  <c r="X677" i="5"/>
  <c r="R677" i="5"/>
  <c r="M677" i="5"/>
  <c r="K677" i="5"/>
  <c r="F677" i="5"/>
  <c r="CX676" i="5"/>
  <c r="CW676" i="5"/>
  <c r="BL676" i="5"/>
  <c r="AJ676" i="5"/>
  <c r="AA676" i="5"/>
  <c r="Z676" i="5"/>
  <c r="Y676" i="5"/>
  <c r="X676" i="5"/>
  <c r="R676" i="5"/>
  <c r="M676" i="5"/>
  <c r="K676" i="5"/>
  <c r="F676" i="5"/>
  <c r="CX675" i="5"/>
  <c r="CW675" i="5"/>
  <c r="BL675" i="5"/>
  <c r="AJ675" i="5"/>
  <c r="AA675" i="5"/>
  <c r="Z675" i="5"/>
  <c r="Y675" i="5"/>
  <c r="X675" i="5"/>
  <c r="R675" i="5"/>
  <c r="M675" i="5"/>
  <c r="K675" i="5"/>
  <c r="F675" i="5"/>
  <c r="CX674" i="5"/>
  <c r="CW674" i="5"/>
  <c r="BL674" i="5"/>
  <c r="AJ674" i="5"/>
  <c r="AA674" i="5"/>
  <c r="Z674" i="5"/>
  <c r="Y674" i="5"/>
  <c r="X674" i="5"/>
  <c r="R674" i="5"/>
  <c r="M674" i="5"/>
  <c r="K674" i="5"/>
  <c r="F674" i="5"/>
  <c r="CX673" i="5"/>
  <c r="CW673" i="5"/>
  <c r="BL673" i="5"/>
  <c r="AJ673" i="5"/>
  <c r="AA673" i="5"/>
  <c r="Z673" i="5"/>
  <c r="Y673" i="5"/>
  <c r="X673" i="5"/>
  <c r="R673" i="5"/>
  <c r="M673" i="5"/>
  <c r="K673" i="5"/>
  <c r="F673" i="5"/>
  <c r="CX672" i="5"/>
  <c r="CW672" i="5"/>
  <c r="BL672" i="5"/>
  <c r="AJ672" i="5"/>
  <c r="AA672" i="5"/>
  <c r="Z672" i="5"/>
  <c r="Y672" i="5"/>
  <c r="X672" i="5"/>
  <c r="R672" i="5"/>
  <c r="M672" i="5"/>
  <c r="K672" i="5"/>
  <c r="F672" i="5"/>
  <c r="CX671" i="5"/>
  <c r="CW671" i="5"/>
  <c r="BL671" i="5"/>
  <c r="AJ671" i="5"/>
  <c r="AA671" i="5"/>
  <c r="Z671" i="5"/>
  <c r="Y671" i="5"/>
  <c r="X671" i="5"/>
  <c r="R671" i="5"/>
  <c r="M671" i="5"/>
  <c r="K671" i="5"/>
  <c r="F671" i="5"/>
  <c r="CX670" i="5"/>
  <c r="CW670" i="5"/>
  <c r="BL670" i="5"/>
  <c r="AJ670" i="5"/>
  <c r="AA670" i="5"/>
  <c r="Z670" i="5"/>
  <c r="Y670" i="5"/>
  <c r="X670" i="5"/>
  <c r="R670" i="5"/>
  <c r="M670" i="5"/>
  <c r="K670" i="5"/>
  <c r="F670" i="5"/>
  <c r="CX669" i="5"/>
  <c r="CW669" i="5"/>
  <c r="BL669" i="5"/>
  <c r="AJ669" i="5"/>
  <c r="AA669" i="5"/>
  <c r="Z669" i="5"/>
  <c r="Y669" i="5"/>
  <c r="X669" i="5"/>
  <c r="R669" i="5"/>
  <c r="M669" i="5"/>
  <c r="K669" i="5"/>
  <c r="F669" i="5"/>
  <c r="CX668" i="5"/>
  <c r="CW668" i="5"/>
  <c r="BL668" i="5"/>
  <c r="AJ668" i="5"/>
  <c r="AA668" i="5"/>
  <c r="Z668" i="5"/>
  <c r="Y668" i="5"/>
  <c r="X668" i="5"/>
  <c r="R668" i="5"/>
  <c r="M668" i="5"/>
  <c r="K668" i="5"/>
  <c r="F668" i="5"/>
  <c r="CX667" i="5"/>
  <c r="CW667" i="5"/>
  <c r="BL667" i="5"/>
  <c r="AJ667" i="5"/>
  <c r="AA667" i="5"/>
  <c r="Z667" i="5"/>
  <c r="Y667" i="5"/>
  <c r="X667" i="5"/>
  <c r="R667" i="5"/>
  <c r="M667" i="5"/>
  <c r="K667" i="5"/>
  <c r="F667" i="5"/>
  <c r="CX666" i="5"/>
  <c r="CW666" i="5"/>
  <c r="BL666" i="5"/>
  <c r="AJ666" i="5"/>
  <c r="AA666" i="5"/>
  <c r="Z666" i="5"/>
  <c r="Y666" i="5"/>
  <c r="X666" i="5"/>
  <c r="R666" i="5"/>
  <c r="M666" i="5"/>
  <c r="K666" i="5"/>
  <c r="F666" i="5"/>
  <c r="CX665" i="5"/>
  <c r="CW665" i="5"/>
  <c r="BL665" i="5"/>
  <c r="AJ665" i="5"/>
  <c r="AA665" i="5"/>
  <c r="Z665" i="5"/>
  <c r="Y665" i="5"/>
  <c r="X665" i="5"/>
  <c r="R665" i="5"/>
  <c r="M665" i="5"/>
  <c r="K665" i="5"/>
  <c r="F665" i="5"/>
  <c r="CX664" i="5"/>
  <c r="CW664" i="5"/>
  <c r="BL664" i="5"/>
  <c r="AJ664" i="5"/>
  <c r="AA664" i="5"/>
  <c r="Z664" i="5"/>
  <c r="Y664" i="5"/>
  <c r="X664" i="5"/>
  <c r="R664" i="5"/>
  <c r="M664" i="5"/>
  <c r="K664" i="5"/>
  <c r="F664" i="5"/>
  <c r="CX663" i="5"/>
  <c r="CW663" i="5"/>
  <c r="BL663" i="5"/>
  <c r="AJ663" i="5"/>
  <c r="AA663" i="5"/>
  <c r="Z663" i="5"/>
  <c r="Y663" i="5"/>
  <c r="X663" i="5"/>
  <c r="R663" i="5"/>
  <c r="M663" i="5"/>
  <c r="K663" i="5"/>
  <c r="F663" i="5"/>
  <c r="CX662" i="5"/>
  <c r="CW662" i="5"/>
  <c r="BL662" i="5"/>
  <c r="AJ662" i="5"/>
  <c r="AA662" i="5"/>
  <c r="Z662" i="5"/>
  <c r="Y662" i="5"/>
  <c r="X662" i="5"/>
  <c r="R662" i="5"/>
  <c r="M662" i="5"/>
  <c r="K662" i="5"/>
  <c r="F662" i="5"/>
  <c r="CX661" i="5"/>
  <c r="CW661" i="5"/>
  <c r="BL661" i="5"/>
  <c r="AJ661" i="5"/>
  <c r="AA661" i="5"/>
  <c r="Z661" i="5"/>
  <c r="Y661" i="5"/>
  <c r="X661" i="5"/>
  <c r="R661" i="5"/>
  <c r="M661" i="5"/>
  <c r="K661" i="5"/>
  <c r="F661" i="5"/>
  <c r="CX660" i="5"/>
  <c r="CW660" i="5"/>
  <c r="BL660" i="5"/>
  <c r="AJ660" i="5"/>
  <c r="AA660" i="5"/>
  <c r="Z660" i="5"/>
  <c r="Y660" i="5"/>
  <c r="X660" i="5"/>
  <c r="R660" i="5"/>
  <c r="M660" i="5"/>
  <c r="K660" i="5"/>
  <c r="F660" i="5"/>
  <c r="CX659" i="5"/>
  <c r="CW659" i="5"/>
  <c r="BL659" i="5"/>
  <c r="AJ659" i="5"/>
  <c r="AA659" i="5"/>
  <c r="Z659" i="5"/>
  <c r="Y659" i="5"/>
  <c r="X659" i="5"/>
  <c r="R659" i="5"/>
  <c r="M659" i="5"/>
  <c r="K659" i="5"/>
  <c r="F659" i="5"/>
  <c r="CX658" i="5"/>
  <c r="CW658" i="5"/>
  <c r="BL658" i="5"/>
  <c r="AJ658" i="5"/>
  <c r="AA658" i="5"/>
  <c r="Z658" i="5"/>
  <c r="Y658" i="5"/>
  <c r="X658" i="5"/>
  <c r="R658" i="5"/>
  <c r="M658" i="5"/>
  <c r="K658" i="5"/>
  <c r="F658" i="5"/>
  <c r="CX657" i="5"/>
  <c r="CW657" i="5"/>
  <c r="BL657" i="5"/>
  <c r="AJ657" i="5"/>
  <c r="AA657" i="5"/>
  <c r="Z657" i="5"/>
  <c r="Y657" i="5"/>
  <c r="X657" i="5"/>
  <c r="R657" i="5"/>
  <c r="M657" i="5"/>
  <c r="K657" i="5"/>
  <c r="F657" i="5"/>
  <c r="CX656" i="5"/>
  <c r="CW656" i="5"/>
  <c r="BL656" i="5"/>
  <c r="AJ656" i="5"/>
  <c r="AA656" i="5"/>
  <c r="Z656" i="5"/>
  <c r="Y656" i="5"/>
  <c r="X656" i="5"/>
  <c r="R656" i="5"/>
  <c r="M656" i="5"/>
  <c r="K656" i="5"/>
  <c r="F656" i="5"/>
  <c r="CX655" i="5"/>
  <c r="CW655" i="5"/>
  <c r="BL655" i="5"/>
  <c r="AJ655" i="5"/>
  <c r="AA655" i="5"/>
  <c r="Z655" i="5"/>
  <c r="Y655" i="5"/>
  <c r="X655" i="5"/>
  <c r="R655" i="5"/>
  <c r="M655" i="5"/>
  <c r="K655" i="5"/>
  <c r="F655" i="5"/>
  <c r="CX654" i="5"/>
  <c r="CW654" i="5"/>
  <c r="BL654" i="5"/>
  <c r="AJ654" i="5"/>
  <c r="AA654" i="5"/>
  <c r="Z654" i="5"/>
  <c r="Y654" i="5"/>
  <c r="X654" i="5"/>
  <c r="R654" i="5"/>
  <c r="M654" i="5"/>
  <c r="K654" i="5"/>
  <c r="F654" i="5"/>
  <c r="CX653" i="5"/>
  <c r="CW653" i="5"/>
  <c r="BL653" i="5"/>
  <c r="AJ653" i="5"/>
  <c r="AA653" i="5"/>
  <c r="Z653" i="5"/>
  <c r="Y653" i="5"/>
  <c r="X653" i="5"/>
  <c r="R653" i="5"/>
  <c r="M653" i="5"/>
  <c r="K653" i="5"/>
  <c r="F653" i="5"/>
  <c r="CX652" i="5"/>
  <c r="CW652" i="5"/>
  <c r="BL652" i="5"/>
  <c r="AJ652" i="5"/>
  <c r="AA652" i="5"/>
  <c r="Z652" i="5"/>
  <c r="Y652" i="5"/>
  <c r="X652" i="5"/>
  <c r="R652" i="5"/>
  <c r="M652" i="5"/>
  <c r="K652" i="5"/>
  <c r="F652" i="5"/>
  <c r="CX651" i="5"/>
  <c r="CW651" i="5"/>
  <c r="BL651" i="5"/>
  <c r="AJ651" i="5"/>
  <c r="AA651" i="5"/>
  <c r="Z651" i="5"/>
  <c r="Y651" i="5"/>
  <c r="X651" i="5"/>
  <c r="R651" i="5"/>
  <c r="M651" i="5"/>
  <c r="K651" i="5"/>
  <c r="F651" i="5"/>
  <c r="CX650" i="5"/>
  <c r="CW650" i="5"/>
  <c r="BL650" i="5"/>
  <c r="AJ650" i="5"/>
  <c r="AA650" i="5"/>
  <c r="Z650" i="5"/>
  <c r="Y650" i="5"/>
  <c r="X650" i="5"/>
  <c r="R650" i="5"/>
  <c r="M650" i="5"/>
  <c r="K650" i="5"/>
  <c r="F650" i="5"/>
  <c r="CX649" i="5"/>
  <c r="CW649" i="5"/>
  <c r="BL649" i="5"/>
  <c r="AJ649" i="5"/>
  <c r="AA649" i="5"/>
  <c r="Z649" i="5"/>
  <c r="Y649" i="5"/>
  <c r="X649" i="5"/>
  <c r="R649" i="5"/>
  <c r="M649" i="5"/>
  <c r="K649" i="5"/>
  <c r="F649" i="5"/>
  <c r="CX648" i="5"/>
  <c r="CW648" i="5"/>
  <c r="BL648" i="5"/>
  <c r="AJ648" i="5"/>
  <c r="AA648" i="5"/>
  <c r="Z648" i="5"/>
  <c r="Y648" i="5"/>
  <c r="X648" i="5"/>
  <c r="R648" i="5"/>
  <c r="M648" i="5"/>
  <c r="K648" i="5"/>
  <c r="F648" i="5"/>
  <c r="CX647" i="5"/>
  <c r="CW647" i="5"/>
  <c r="BL647" i="5"/>
  <c r="AJ647" i="5"/>
  <c r="AA647" i="5"/>
  <c r="Z647" i="5"/>
  <c r="Y647" i="5"/>
  <c r="X647" i="5"/>
  <c r="R647" i="5"/>
  <c r="M647" i="5"/>
  <c r="K647" i="5"/>
  <c r="F647" i="5"/>
  <c r="CX646" i="5"/>
  <c r="CW646" i="5"/>
  <c r="BL646" i="5"/>
  <c r="AJ646" i="5"/>
  <c r="AA646" i="5"/>
  <c r="Z646" i="5"/>
  <c r="Y646" i="5"/>
  <c r="X646" i="5"/>
  <c r="R646" i="5"/>
  <c r="M646" i="5"/>
  <c r="K646" i="5"/>
  <c r="F646" i="5"/>
  <c r="CX645" i="5"/>
  <c r="CW645" i="5"/>
  <c r="BL645" i="5"/>
  <c r="AJ645" i="5"/>
  <c r="AA645" i="5"/>
  <c r="Z645" i="5"/>
  <c r="Y645" i="5"/>
  <c r="X645" i="5"/>
  <c r="R645" i="5"/>
  <c r="M645" i="5"/>
  <c r="K645" i="5"/>
  <c r="F645" i="5"/>
  <c r="CX644" i="5"/>
  <c r="CW644" i="5"/>
  <c r="BL644" i="5"/>
  <c r="AJ644" i="5"/>
  <c r="AA644" i="5"/>
  <c r="Z644" i="5"/>
  <c r="Y644" i="5"/>
  <c r="X644" i="5"/>
  <c r="R644" i="5"/>
  <c r="M644" i="5"/>
  <c r="K644" i="5"/>
  <c r="F644" i="5"/>
  <c r="CX643" i="5"/>
  <c r="CW643" i="5"/>
  <c r="BL643" i="5"/>
  <c r="AJ643" i="5"/>
  <c r="AA643" i="5"/>
  <c r="Z643" i="5"/>
  <c r="Y643" i="5"/>
  <c r="X643" i="5"/>
  <c r="R643" i="5"/>
  <c r="M643" i="5"/>
  <c r="K643" i="5"/>
  <c r="F643" i="5"/>
  <c r="CX642" i="5"/>
  <c r="CW642" i="5"/>
  <c r="BL642" i="5"/>
  <c r="AJ642" i="5"/>
  <c r="AA642" i="5"/>
  <c r="Z642" i="5"/>
  <c r="Y642" i="5"/>
  <c r="X642" i="5"/>
  <c r="R642" i="5"/>
  <c r="M642" i="5"/>
  <c r="K642" i="5"/>
  <c r="F642" i="5"/>
  <c r="CX641" i="5"/>
  <c r="CW641" i="5"/>
  <c r="BL641" i="5"/>
  <c r="AJ641" i="5"/>
  <c r="AA641" i="5"/>
  <c r="Z641" i="5"/>
  <c r="Y641" i="5"/>
  <c r="X641" i="5"/>
  <c r="R641" i="5"/>
  <c r="M641" i="5"/>
  <c r="K641" i="5"/>
  <c r="F641" i="5"/>
  <c r="CX640" i="5"/>
  <c r="CW640" i="5"/>
  <c r="BL640" i="5"/>
  <c r="AJ640" i="5"/>
  <c r="AA640" i="5"/>
  <c r="Z640" i="5"/>
  <c r="Y640" i="5"/>
  <c r="X640" i="5"/>
  <c r="R640" i="5"/>
  <c r="M640" i="5"/>
  <c r="K640" i="5"/>
  <c r="F640" i="5"/>
  <c r="CX639" i="5"/>
  <c r="CW639" i="5"/>
  <c r="BL639" i="5"/>
  <c r="AJ639" i="5"/>
  <c r="AA639" i="5"/>
  <c r="Z639" i="5"/>
  <c r="Y639" i="5"/>
  <c r="X639" i="5"/>
  <c r="R639" i="5"/>
  <c r="M639" i="5"/>
  <c r="K639" i="5"/>
  <c r="F639" i="5"/>
  <c r="CX638" i="5"/>
  <c r="CW638" i="5"/>
  <c r="BL638" i="5"/>
  <c r="AJ638" i="5"/>
  <c r="AA638" i="5"/>
  <c r="Z638" i="5"/>
  <c r="Y638" i="5"/>
  <c r="X638" i="5"/>
  <c r="R638" i="5"/>
  <c r="M638" i="5"/>
  <c r="K638" i="5"/>
  <c r="F638" i="5"/>
  <c r="CX637" i="5"/>
  <c r="CW637" i="5"/>
  <c r="BL637" i="5"/>
  <c r="AJ637" i="5"/>
  <c r="AA637" i="5"/>
  <c r="Z637" i="5"/>
  <c r="Y637" i="5"/>
  <c r="X637" i="5"/>
  <c r="R637" i="5"/>
  <c r="M637" i="5"/>
  <c r="K637" i="5"/>
  <c r="F637" i="5"/>
  <c r="CX636" i="5"/>
  <c r="CW636" i="5"/>
  <c r="BL636" i="5"/>
  <c r="AJ636" i="5"/>
  <c r="AA636" i="5"/>
  <c r="Z636" i="5"/>
  <c r="Y636" i="5"/>
  <c r="X636" i="5"/>
  <c r="R636" i="5"/>
  <c r="M636" i="5"/>
  <c r="K636" i="5"/>
  <c r="F636" i="5"/>
  <c r="CX635" i="5"/>
  <c r="CW635" i="5"/>
  <c r="BL635" i="5"/>
  <c r="AJ635" i="5"/>
  <c r="AA635" i="5"/>
  <c r="Z635" i="5"/>
  <c r="Y635" i="5"/>
  <c r="X635" i="5"/>
  <c r="R635" i="5"/>
  <c r="M635" i="5"/>
  <c r="K635" i="5"/>
  <c r="F635" i="5"/>
  <c r="CX634" i="5"/>
  <c r="CW634" i="5"/>
  <c r="BL634" i="5"/>
  <c r="AJ634" i="5"/>
  <c r="AA634" i="5"/>
  <c r="Z634" i="5"/>
  <c r="Y634" i="5"/>
  <c r="X634" i="5"/>
  <c r="R634" i="5"/>
  <c r="M634" i="5"/>
  <c r="K634" i="5"/>
  <c r="F634" i="5"/>
  <c r="CX633" i="5"/>
  <c r="CW633" i="5"/>
  <c r="BL633" i="5"/>
  <c r="AJ633" i="5"/>
  <c r="AA633" i="5"/>
  <c r="Z633" i="5"/>
  <c r="Y633" i="5"/>
  <c r="X633" i="5"/>
  <c r="R633" i="5"/>
  <c r="M633" i="5"/>
  <c r="K633" i="5"/>
  <c r="F633" i="5"/>
  <c r="CX632" i="5"/>
  <c r="CW632" i="5"/>
  <c r="BL632" i="5"/>
  <c r="AJ632" i="5"/>
  <c r="AA632" i="5"/>
  <c r="Z632" i="5"/>
  <c r="Y632" i="5"/>
  <c r="X632" i="5"/>
  <c r="R632" i="5"/>
  <c r="M632" i="5"/>
  <c r="K632" i="5"/>
  <c r="F632" i="5"/>
  <c r="CX631" i="5"/>
  <c r="CW631" i="5"/>
  <c r="BL631" i="5"/>
  <c r="AJ631" i="5"/>
  <c r="AA631" i="5"/>
  <c r="Z631" i="5"/>
  <c r="Y631" i="5"/>
  <c r="X631" i="5"/>
  <c r="R631" i="5"/>
  <c r="M631" i="5"/>
  <c r="K631" i="5"/>
  <c r="F631" i="5"/>
  <c r="CX630" i="5"/>
  <c r="CW630" i="5"/>
  <c r="BL630" i="5"/>
  <c r="AJ630" i="5"/>
  <c r="AA630" i="5"/>
  <c r="Z630" i="5"/>
  <c r="Y630" i="5"/>
  <c r="X630" i="5"/>
  <c r="R630" i="5"/>
  <c r="M630" i="5"/>
  <c r="K630" i="5"/>
  <c r="F630" i="5"/>
  <c r="CX629" i="5"/>
  <c r="CW629" i="5"/>
  <c r="BL629" i="5"/>
  <c r="AJ629" i="5"/>
  <c r="AA629" i="5"/>
  <c r="Z629" i="5"/>
  <c r="Y629" i="5"/>
  <c r="X629" i="5"/>
  <c r="R629" i="5"/>
  <c r="M629" i="5"/>
  <c r="K629" i="5"/>
  <c r="F629" i="5"/>
  <c r="CX628" i="5"/>
  <c r="CW628" i="5"/>
  <c r="BL628" i="5"/>
  <c r="AJ628" i="5"/>
  <c r="AA628" i="5"/>
  <c r="Z628" i="5"/>
  <c r="Y628" i="5"/>
  <c r="X628" i="5"/>
  <c r="R628" i="5"/>
  <c r="M628" i="5"/>
  <c r="K628" i="5"/>
  <c r="F628" i="5"/>
  <c r="CX627" i="5"/>
  <c r="CW627" i="5"/>
  <c r="BL627" i="5"/>
  <c r="AJ627" i="5"/>
  <c r="AA627" i="5"/>
  <c r="Z627" i="5"/>
  <c r="Y627" i="5"/>
  <c r="X627" i="5"/>
  <c r="R627" i="5"/>
  <c r="M627" i="5"/>
  <c r="K627" i="5"/>
  <c r="F627" i="5"/>
  <c r="CX626" i="5"/>
  <c r="CW626" i="5"/>
  <c r="BL626" i="5"/>
  <c r="AJ626" i="5"/>
  <c r="AA626" i="5"/>
  <c r="Z626" i="5"/>
  <c r="Y626" i="5"/>
  <c r="X626" i="5"/>
  <c r="R626" i="5"/>
  <c r="M626" i="5"/>
  <c r="K626" i="5"/>
  <c r="F626" i="5"/>
  <c r="CX625" i="5"/>
  <c r="CW625" i="5"/>
  <c r="BL625" i="5"/>
  <c r="AJ625" i="5"/>
  <c r="AA625" i="5"/>
  <c r="Z625" i="5"/>
  <c r="Y625" i="5"/>
  <c r="X625" i="5"/>
  <c r="R625" i="5"/>
  <c r="M625" i="5"/>
  <c r="K625" i="5"/>
  <c r="F625" i="5"/>
  <c r="CX624" i="5"/>
  <c r="CW624" i="5"/>
  <c r="BL624" i="5"/>
  <c r="AJ624" i="5"/>
  <c r="AA624" i="5"/>
  <c r="Z624" i="5"/>
  <c r="Y624" i="5"/>
  <c r="X624" i="5"/>
  <c r="R624" i="5"/>
  <c r="M624" i="5"/>
  <c r="K624" i="5"/>
  <c r="F624" i="5"/>
  <c r="CX623" i="5"/>
  <c r="CW623" i="5"/>
  <c r="BL623" i="5"/>
  <c r="AJ623" i="5"/>
  <c r="AA623" i="5"/>
  <c r="Z623" i="5"/>
  <c r="Y623" i="5"/>
  <c r="X623" i="5"/>
  <c r="R623" i="5"/>
  <c r="M623" i="5"/>
  <c r="K623" i="5"/>
  <c r="F623" i="5"/>
  <c r="CX622" i="5"/>
  <c r="CW622" i="5"/>
  <c r="BL622" i="5"/>
  <c r="AJ622" i="5"/>
  <c r="AA622" i="5"/>
  <c r="Z622" i="5"/>
  <c r="Y622" i="5"/>
  <c r="X622" i="5"/>
  <c r="R622" i="5"/>
  <c r="M622" i="5"/>
  <c r="K622" i="5"/>
  <c r="F622" i="5"/>
  <c r="CX621" i="5"/>
  <c r="CW621" i="5"/>
  <c r="BL621" i="5"/>
  <c r="AJ621" i="5"/>
  <c r="AA621" i="5"/>
  <c r="Z621" i="5"/>
  <c r="Y621" i="5"/>
  <c r="X621" i="5"/>
  <c r="R621" i="5"/>
  <c r="M621" i="5"/>
  <c r="K621" i="5"/>
  <c r="F621" i="5"/>
  <c r="CX620" i="5"/>
  <c r="CW620" i="5"/>
  <c r="BL620" i="5"/>
  <c r="AJ620" i="5"/>
  <c r="AA620" i="5"/>
  <c r="Z620" i="5"/>
  <c r="Y620" i="5"/>
  <c r="X620" i="5"/>
  <c r="R620" i="5"/>
  <c r="M620" i="5"/>
  <c r="K620" i="5"/>
  <c r="F620" i="5"/>
  <c r="CX619" i="5"/>
  <c r="CW619" i="5"/>
  <c r="BL619" i="5"/>
  <c r="AJ619" i="5"/>
  <c r="AA619" i="5"/>
  <c r="Z619" i="5"/>
  <c r="Y619" i="5"/>
  <c r="X619" i="5"/>
  <c r="R619" i="5"/>
  <c r="M619" i="5"/>
  <c r="K619" i="5"/>
  <c r="F619" i="5"/>
  <c r="CX618" i="5"/>
  <c r="CW618" i="5"/>
  <c r="BL618" i="5"/>
  <c r="AJ618" i="5"/>
  <c r="AA618" i="5"/>
  <c r="Z618" i="5"/>
  <c r="Y618" i="5"/>
  <c r="X618" i="5"/>
  <c r="R618" i="5"/>
  <c r="M618" i="5"/>
  <c r="K618" i="5"/>
  <c r="F618" i="5"/>
  <c r="CX617" i="5"/>
  <c r="CW617" i="5"/>
  <c r="BL617" i="5"/>
  <c r="AJ617" i="5"/>
  <c r="AA617" i="5"/>
  <c r="Z617" i="5"/>
  <c r="Y617" i="5"/>
  <c r="X617" i="5"/>
  <c r="R617" i="5"/>
  <c r="M617" i="5"/>
  <c r="K617" i="5"/>
  <c r="F617" i="5"/>
  <c r="CX616" i="5"/>
  <c r="CW616" i="5"/>
  <c r="BL616" i="5"/>
  <c r="AJ616" i="5"/>
  <c r="AA616" i="5"/>
  <c r="Z616" i="5"/>
  <c r="Y616" i="5"/>
  <c r="X616" i="5"/>
  <c r="R616" i="5"/>
  <c r="M616" i="5"/>
  <c r="K616" i="5"/>
  <c r="F616" i="5"/>
  <c r="CX615" i="5"/>
  <c r="CW615" i="5"/>
  <c r="BL615" i="5"/>
  <c r="AJ615" i="5"/>
  <c r="AA615" i="5"/>
  <c r="Z615" i="5"/>
  <c r="Y615" i="5"/>
  <c r="X615" i="5"/>
  <c r="R615" i="5"/>
  <c r="M615" i="5"/>
  <c r="K615" i="5"/>
  <c r="F615" i="5"/>
  <c r="CX614" i="5"/>
  <c r="CW614" i="5"/>
  <c r="BL614" i="5"/>
  <c r="AJ614" i="5"/>
  <c r="AA614" i="5"/>
  <c r="Z614" i="5"/>
  <c r="Y614" i="5"/>
  <c r="X614" i="5"/>
  <c r="R614" i="5"/>
  <c r="M614" i="5"/>
  <c r="K614" i="5"/>
  <c r="F614" i="5"/>
  <c r="CX613" i="5"/>
  <c r="CW613" i="5"/>
  <c r="BL613" i="5"/>
  <c r="AJ613" i="5"/>
  <c r="AA613" i="5"/>
  <c r="Z613" i="5"/>
  <c r="Y613" i="5"/>
  <c r="X613" i="5"/>
  <c r="R613" i="5"/>
  <c r="M613" i="5"/>
  <c r="K613" i="5"/>
  <c r="F613" i="5"/>
  <c r="CX612" i="5"/>
  <c r="CW612" i="5"/>
  <c r="BL612" i="5"/>
  <c r="AJ612" i="5"/>
  <c r="AA612" i="5"/>
  <c r="Z612" i="5"/>
  <c r="Y612" i="5"/>
  <c r="X612" i="5"/>
  <c r="R612" i="5"/>
  <c r="M612" i="5"/>
  <c r="K612" i="5"/>
  <c r="F612" i="5"/>
  <c r="CX611" i="5"/>
  <c r="CW611" i="5"/>
  <c r="BL611" i="5"/>
  <c r="AJ611" i="5"/>
  <c r="AA611" i="5"/>
  <c r="Z611" i="5"/>
  <c r="Y611" i="5"/>
  <c r="X611" i="5"/>
  <c r="R611" i="5"/>
  <c r="M611" i="5"/>
  <c r="K611" i="5"/>
  <c r="F611" i="5"/>
  <c r="CX610" i="5"/>
  <c r="CW610" i="5"/>
  <c r="BL610" i="5"/>
  <c r="AJ610" i="5"/>
  <c r="AA610" i="5"/>
  <c r="Z610" i="5"/>
  <c r="Y610" i="5"/>
  <c r="X610" i="5"/>
  <c r="R610" i="5"/>
  <c r="M610" i="5"/>
  <c r="K610" i="5"/>
  <c r="F610" i="5"/>
  <c r="CX609" i="5"/>
  <c r="CW609" i="5"/>
  <c r="BL609" i="5"/>
  <c r="AJ609" i="5"/>
  <c r="AA609" i="5"/>
  <c r="Z609" i="5"/>
  <c r="Y609" i="5"/>
  <c r="X609" i="5"/>
  <c r="R609" i="5"/>
  <c r="M609" i="5"/>
  <c r="K609" i="5"/>
  <c r="F609" i="5"/>
  <c r="CX608" i="5"/>
  <c r="CW608" i="5"/>
  <c r="BL608" i="5"/>
  <c r="AJ608" i="5"/>
  <c r="AA608" i="5"/>
  <c r="Z608" i="5"/>
  <c r="Y608" i="5"/>
  <c r="X608" i="5"/>
  <c r="R608" i="5"/>
  <c r="M608" i="5"/>
  <c r="K608" i="5"/>
  <c r="F608" i="5"/>
  <c r="CX607" i="5"/>
  <c r="CW607" i="5"/>
  <c r="BL607" i="5"/>
  <c r="AJ607" i="5"/>
  <c r="AA607" i="5"/>
  <c r="Z607" i="5"/>
  <c r="Y607" i="5"/>
  <c r="X607" i="5"/>
  <c r="R607" i="5"/>
  <c r="M607" i="5"/>
  <c r="K607" i="5"/>
  <c r="F607" i="5"/>
  <c r="CX606" i="5"/>
  <c r="CW606" i="5"/>
  <c r="BL606" i="5"/>
  <c r="AJ606" i="5"/>
  <c r="AA606" i="5"/>
  <c r="Z606" i="5"/>
  <c r="Y606" i="5"/>
  <c r="X606" i="5"/>
  <c r="R606" i="5"/>
  <c r="M606" i="5"/>
  <c r="K606" i="5"/>
  <c r="F606" i="5"/>
  <c r="CX605" i="5"/>
  <c r="CW605" i="5"/>
  <c r="BL605" i="5"/>
  <c r="AJ605" i="5"/>
  <c r="AA605" i="5"/>
  <c r="Z605" i="5"/>
  <c r="Y605" i="5"/>
  <c r="X605" i="5"/>
  <c r="R605" i="5"/>
  <c r="M605" i="5"/>
  <c r="K605" i="5"/>
  <c r="F605" i="5"/>
  <c r="CX604" i="5"/>
  <c r="CW604" i="5"/>
  <c r="BL604" i="5"/>
  <c r="AJ604" i="5"/>
  <c r="AA604" i="5"/>
  <c r="Z604" i="5"/>
  <c r="Y604" i="5"/>
  <c r="X604" i="5"/>
  <c r="R604" i="5"/>
  <c r="M604" i="5"/>
  <c r="K604" i="5"/>
  <c r="F604" i="5"/>
  <c r="CX603" i="5"/>
  <c r="CW603" i="5"/>
  <c r="BL603" i="5"/>
  <c r="AJ603" i="5"/>
  <c r="AA603" i="5"/>
  <c r="Z603" i="5"/>
  <c r="Y603" i="5"/>
  <c r="X603" i="5"/>
  <c r="R603" i="5"/>
  <c r="M603" i="5"/>
  <c r="K603" i="5"/>
  <c r="F603" i="5"/>
  <c r="CX602" i="5"/>
  <c r="CW602" i="5"/>
  <c r="BL602" i="5"/>
  <c r="AJ602" i="5"/>
  <c r="AA602" i="5"/>
  <c r="Z602" i="5"/>
  <c r="Y602" i="5"/>
  <c r="X602" i="5"/>
  <c r="R602" i="5"/>
  <c r="M602" i="5"/>
  <c r="K602" i="5"/>
  <c r="F602" i="5"/>
  <c r="CX601" i="5"/>
  <c r="CW601" i="5"/>
  <c r="BL601" i="5"/>
  <c r="AJ601" i="5"/>
  <c r="AA601" i="5"/>
  <c r="Z601" i="5"/>
  <c r="Y601" i="5"/>
  <c r="X601" i="5"/>
  <c r="R601" i="5"/>
  <c r="M601" i="5"/>
  <c r="K601" i="5"/>
  <c r="F601" i="5"/>
  <c r="CX600" i="5"/>
  <c r="CW600" i="5"/>
  <c r="BL600" i="5"/>
  <c r="AJ600" i="5"/>
  <c r="AA600" i="5"/>
  <c r="Z600" i="5"/>
  <c r="Y600" i="5"/>
  <c r="X600" i="5"/>
  <c r="R600" i="5"/>
  <c r="M600" i="5"/>
  <c r="K600" i="5"/>
  <c r="F600" i="5"/>
  <c r="CX599" i="5"/>
  <c r="CW599" i="5"/>
  <c r="BL599" i="5"/>
  <c r="AJ599" i="5"/>
  <c r="AA599" i="5"/>
  <c r="Z599" i="5"/>
  <c r="Y599" i="5"/>
  <c r="X599" i="5"/>
  <c r="R599" i="5"/>
  <c r="M599" i="5"/>
  <c r="K599" i="5"/>
  <c r="F599" i="5"/>
  <c r="CX598" i="5"/>
  <c r="CW598" i="5"/>
  <c r="BL598" i="5"/>
  <c r="AJ598" i="5"/>
  <c r="AA598" i="5"/>
  <c r="Z598" i="5"/>
  <c r="Y598" i="5"/>
  <c r="X598" i="5"/>
  <c r="R598" i="5"/>
  <c r="M598" i="5"/>
  <c r="K598" i="5"/>
  <c r="F598" i="5"/>
  <c r="CB42" i="5"/>
  <c r="CA42" i="5"/>
  <c r="CB41" i="5"/>
  <c r="CA41" i="5"/>
  <c r="CB40" i="5"/>
  <c r="CA40" i="5"/>
  <c r="BL597" i="5"/>
  <c r="BL596" i="5"/>
  <c r="BL595" i="5"/>
  <c r="BL594" i="5"/>
  <c r="BL593" i="5"/>
  <c r="BL592" i="5"/>
  <c r="BL591" i="5"/>
  <c r="BL590" i="5"/>
  <c r="BL589" i="5"/>
  <c r="BL588" i="5"/>
  <c r="BL587" i="5"/>
  <c r="BL586" i="5"/>
  <c r="BL585" i="5"/>
  <c r="BL584" i="5"/>
  <c r="BL583" i="5"/>
  <c r="BL582" i="5"/>
  <c r="BL581" i="5"/>
  <c r="BL580" i="5"/>
  <c r="BL579" i="5"/>
  <c r="BL578" i="5"/>
  <c r="BL577" i="5"/>
  <c r="BL576" i="5"/>
  <c r="BL575" i="5"/>
  <c r="BL574" i="5"/>
  <c r="BL573" i="5"/>
  <c r="BL572" i="5"/>
  <c r="BL571" i="5"/>
  <c r="BL570" i="5"/>
  <c r="BL569" i="5"/>
  <c r="BL568" i="5"/>
  <c r="BL567" i="5"/>
  <c r="BL566" i="5"/>
  <c r="BL565" i="5"/>
  <c r="BL564" i="5"/>
  <c r="BL563" i="5"/>
  <c r="BL562" i="5"/>
  <c r="BL561" i="5"/>
  <c r="BL560" i="5"/>
  <c r="BL559" i="5"/>
  <c r="BL558" i="5"/>
  <c r="BL557" i="5"/>
  <c r="BL556" i="5"/>
  <c r="BL555" i="5"/>
  <c r="BL554" i="5"/>
  <c r="BL553" i="5"/>
  <c r="BL552" i="5"/>
  <c r="BL551" i="5"/>
  <c r="BL550" i="5"/>
  <c r="BL549" i="5"/>
  <c r="BL548" i="5"/>
  <c r="BL547" i="5"/>
  <c r="BL546" i="5"/>
  <c r="BL545" i="5"/>
  <c r="BL544" i="5"/>
  <c r="BL543" i="5"/>
  <c r="BL542" i="5"/>
  <c r="BL541" i="5"/>
  <c r="AJ597" i="5"/>
  <c r="AJ596" i="5"/>
  <c r="AJ595" i="5"/>
  <c r="AJ594" i="5"/>
  <c r="AJ593" i="5"/>
  <c r="AJ592" i="5"/>
  <c r="AJ591" i="5"/>
  <c r="AJ590" i="5"/>
  <c r="AJ589" i="5"/>
  <c r="AJ588" i="5"/>
  <c r="AJ587" i="5"/>
  <c r="AJ586" i="5"/>
  <c r="AJ585" i="5"/>
  <c r="AJ584" i="5"/>
  <c r="AJ583" i="5"/>
  <c r="AJ582" i="5"/>
  <c r="AJ581" i="5"/>
  <c r="AJ580" i="5"/>
  <c r="AJ579" i="5"/>
  <c r="AJ578" i="5"/>
  <c r="AJ577" i="5"/>
  <c r="AJ576" i="5"/>
  <c r="AJ575" i="5"/>
  <c r="AJ574" i="5"/>
  <c r="AJ573" i="5"/>
  <c r="AJ572" i="5"/>
  <c r="AJ571" i="5"/>
  <c r="AJ570" i="5"/>
  <c r="AJ569" i="5"/>
  <c r="AJ568" i="5"/>
  <c r="AJ567" i="5"/>
  <c r="AJ566" i="5"/>
  <c r="AJ565" i="5"/>
  <c r="AJ564" i="5"/>
  <c r="AJ563" i="5"/>
  <c r="AJ562" i="5"/>
  <c r="AJ561" i="5"/>
  <c r="AJ560" i="5"/>
  <c r="AJ559" i="5"/>
  <c r="AJ558" i="5"/>
  <c r="AJ557" i="5"/>
  <c r="AJ556" i="5"/>
  <c r="AJ555" i="5"/>
  <c r="AJ554" i="5"/>
  <c r="AJ553" i="5"/>
  <c r="AJ552" i="5"/>
  <c r="AJ551" i="5"/>
  <c r="AJ550" i="5"/>
  <c r="AJ549" i="5"/>
  <c r="AJ548" i="5"/>
  <c r="AJ547" i="5"/>
  <c r="AJ546" i="5"/>
  <c r="AJ545" i="5"/>
  <c r="AJ544" i="5"/>
  <c r="AJ543" i="5"/>
  <c r="AJ542" i="5"/>
  <c r="AJ541" i="5"/>
  <c r="AJ540" i="5"/>
  <c r="BL540" i="5"/>
  <c r="F39" i="5"/>
  <c r="CG42" i="5"/>
  <c r="CG41" i="5"/>
  <c r="CG40" i="5"/>
  <c r="CG4" i="5"/>
  <c r="CX597" i="5"/>
  <c r="CW597" i="5"/>
  <c r="AA597" i="5"/>
  <c r="Z597" i="5"/>
  <c r="Y597" i="5"/>
  <c r="X597" i="5"/>
  <c r="R597" i="5"/>
  <c r="M597" i="5"/>
  <c r="K597" i="5"/>
  <c r="F597" i="5"/>
  <c r="CX596" i="5"/>
  <c r="CW596" i="5"/>
  <c r="AA596" i="5"/>
  <c r="Z596" i="5"/>
  <c r="Y596" i="5"/>
  <c r="X596" i="5"/>
  <c r="R596" i="5"/>
  <c r="M596" i="5"/>
  <c r="K596" i="5"/>
  <c r="F596" i="5"/>
  <c r="CX595" i="5"/>
  <c r="CW595" i="5"/>
  <c r="AA595" i="5"/>
  <c r="Z595" i="5"/>
  <c r="Y595" i="5"/>
  <c r="X595" i="5"/>
  <c r="R595" i="5"/>
  <c r="M595" i="5"/>
  <c r="K595" i="5"/>
  <c r="F595" i="5"/>
  <c r="CX594" i="5"/>
  <c r="CW594" i="5"/>
  <c r="AA594" i="5"/>
  <c r="Z594" i="5"/>
  <c r="Y594" i="5"/>
  <c r="X594" i="5"/>
  <c r="R594" i="5"/>
  <c r="M594" i="5"/>
  <c r="K594" i="5"/>
  <c r="F594" i="5"/>
  <c r="CX593" i="5"/>
  <c r="CW593" i="5"/>
  <c r="AA593" i="5"/>
  <c r="Z593" i="5"/>
  <c r="Y593" i="5"/>
  <c r="X593" i="5"/>
  <c r="R593" i="5"/>
  <c r="M593" i="5"/>
  <c r="K593" i="5"/>
  <c r="F593" i="5"/>
  <c r="CX592" i="5"/>
  <c r="CW592" i="5"/>
  <c r="AA592" i="5"/>
  <c r="Z592" i="5"/>
  <c r="Y592" i="5"/>
  <c r="X592" i="5"/>
  <c r="R592" i="5"/>
  <c r="M592" i="5"/>
  <c r="K592" i="5"/>
  <c r="F592" i="5"/>
  <c r="CX591" i="5"/>
  <c r="CW591" i="5"/>
  <c r="AA591" i="5"/>
  <c r="Z591" i="5"/>
  <c r="Y591" i="5"/>
  <c r="X591" i="5"/>
  <c r="R591" i="5"/>
  <c r="M591" i="5"/>
  <c r="K591" i="5"/>
  <c r="F591" i="5"/>
  <c r="CX590" i="5"/>
  <c r="CW590" i="5"/>
  <c r="AA590" i="5"/>
  <c r="Z590" i="5"/>
  <c r="Y590" i="5"/>
  <c r="X590" i="5"/>
  <c r="R590" i="5"/>
  <c r="M590" i="5"/>
  <c r="K590" i="5"/>
  <c r="F590" i="5"/>
  <c r="CX589" i="5"/>
  <c r="CW589" i="5"/>
  <c r="AA589" i="5"/>
  <c r="Z589" i="5"/>
  <c r="Y589" i="5"/>
  <c r="X589" i="5"/>
  <c r="R589" i="5"/>
  <c r="M589" i="5"/>
  <c r="K589" i="5"/>
  <c r="F589" i="5"/>
  <c r="CX588" i="5"/>
  <c r="CW588" i="5"/>
  <c r="AA588" i="5"/>
  <c r="Z588" i="5"/>
  <c r="Y588" i="5"/>
  <c r="X588" i="5"/>
  <c r="R588" i="5"/>
  <c r="M588" i="5"/>
  <c r="K588" i="5"/>
  <c r="F588" i="5"/>
  <c r="CX587" i="5"/>
  <c r="CW587" i="5"/>
  <c r="AA587" i="5"/>
  <c r="Z587" i="5"/>
  <c r="Y587" i="5"/>
  <c r="X587" i="5"/>
  <c r="R587" i="5"/>
  <c r="M587" i="5"/>
  <c r="K587" i="5"/>
  <c r="F587" i="5"/>
  <c r="CX586" i="5"/>
  <c r="CW586" i="5"/>
  <c r="AA586" i="5"/>
  <c r="Z586" i="5"/>
  <c r="Y586" i="5"/>
  <c r="X586" i="5"/>
  <c r="R586" i="5"/>
  <c r="M586" i="5"/>
  <c r="K586" i="5"/>
  <c r="F586" i="5"/>
  <c r="CX585" i="5"/>
  <c r="CW585" i="5"/>
  <c r="AA585" i="5"/>
  <c r="Z585" i="5"/>
  <c r="Y585" i="5"/>
  <c r="X585" i="5"/>
  <c r="R585" i="5"/>
  <c r="M585" i="5"/>
  <c r="K585" i="5"/>
  <c r="F585" i="5"/>
  <c r="CX584" i="5"/>
  <c r="CW584" i="5"/>
  <c r="AA584" i="5"/>
  <c r="Z584" i="5"/>
  <c r="Y584" i="5"/>
  <c r="X584" i="5"/>
  <c r="R584" i="5"/>
  <c r="M584" i="5"/>
  <c r="K584" i="5"/>
  <c r="F584" i="5"/>
  <c r="CX583" i="5"/>
  <c r="CW583" i="5"/>
  <c r="AA583" i="5"/>
  <c r="Z583" i="5"/>
  <c r="Y583" i="5"/>
  <c r="X583" i="5"/>
  <c r="R583" i="5"/>
  <c r="M583" i="5"/>
  <c r="K583" i="5"/>
  <c r="F583" i="5"/>
  <c r="CX582" i="5"/>
  <c r="CW582" i="5"/>
  <c r="AA582" i="5"/>
  <c r="Z582" i="5"/>
  <c r="Y582" i="5"/>
  <c r="X582" i="5"/>
  <c r="R582" i="5"/>
  <c r="M582" i="5"/>
  <c r="K582" i="5"/>
  <c r="F582" i="5"/>
  <c r="CX581" i="5"/>
  <c r="CW581" i="5"/>
  <c r="AA581" i="5"/>
  <c r="Z581" i="5"/>
  <c r="Y581" i="5"/>
  <c r="X581" i="5"/>
  <c r="R581" i="5"/>
  <c r="M581" i="5"/>
  <c r="K581" i="5"/>
  <c r="F581" i="5"/>
  <c r="CX580" i="5"/>
  <c r="CW580" i="5"/>
  <c r="AA580" i="5"/>
  <c r="Z580" i="5"/>
  <c r="Y580" i="5"/>
  <c r="X580" i="5"/>
  <c r="R580" i="5"/>
  <c r="M580" i="5"/>
  <c r="K580" i="5"/>
  <c r="F580" i="5"/>
  <c r="CX579" i="5"/>
  <c r="CW579" i="5"/>
  <c r="AA579" i="5"/>
  <c r="Z579" i="5"/>
  <c r="Y579" i="5"/>
  <c r="X579" i="5"/>
  <c r="R579" i="5"/>
  <c r="M579" i="5"/>
  <c r="K579" i="5"/>
  <c r="F579" i="5"/>
  <c r="CX578" i="5"/>
  <c r="CW578" i="5"/>
  <c r="AA578" i="5"/>
  <c r="Z578" i="5"/>
  <c r="Y578" i="5"/>
  <c r="X578" i="5"/>
  <c r="R578" i="5"/>
  <c r="M578" i="5"/>
  <c r="K578" i="5"/>
  <c r="F578" i="5"/>
  <c r="CX577" i="5"/>
  <c r="CW577" i="5"/>
  <c r="AA577" i="5"/>
  <c r="Z577" i="5"/>
  <c r="Y577" i="5"/>
  <c r="X577" i="5"/>
  <c r="R577" i="5"/>
  <c r="M577" i="5"/>
  <c r="K577" i="5"/>
  <c r="F577" i="5"/>
  <c r="CX576" i="5"/>
  <c r="CW576" i="5"/>
  <c r="AA576" i="5"/>
  <c r="Z576" i="5"/>
  <c r="Y576" i="5"/>
  <c r="X576" i="5"/>
  <c r="R576" i="5"/>
  <c r="M576" i="5"/>
  <c r="K576" i="5"/>
  <c r="F576" i="5"/>
  <c r="CX575" i="5"/>
  <c r="CW575" i="5"/>
  <c r="AA575" i="5"/>
  <c r="Z575" i="5"/>
  <c r="Y575" i="5"/>
  <c r="X575" i="5"/>
  <c r="R575" i="5"/>
  <c r="M575" i="5"/>
  <c r="K575" i="5"/>
  <c r="F575" i="5"/>
  <c r="CX574" i="5"/>
  <c r="CW574" i="5"/>
  <c r="AA574" i="5"/>
  <c r="Z574" i="5"/>
  <c r="Y574" i="5"/>
  <c r="X574" i="5"/>
  <c r="R574" i="5"/>
  <c r="M574" i="5"/>
  <c r="K574" i="5"/>
  <c r="F574" i="5"/>
  <c r="CX573" i="5"/>
  <c r="CW573" i="5"/>
  <c r="AA573" i="5"/>
  <c r="Z573" i="5"/>
  <c r="Y573" i="5"/>
  <c r="X573" i="5"/>
  <c r="R573" i="5"/>
  <c r="M573" i="5"/>
  <c r="K573" i="5"/>
  <c r="F573" i="5"/>
  <c r="CX572" i="5"/>
  <c r="CW572" i="5"/>
  <c r="AA572" i="5"/>
  <c r="Z572" i="5"/>
  <c r="Y572" i="5"/>
  <c r="X572" i="5"/>
  <c r="R572" i="5"/>
  <c r="M572" i="5"/>
  <c r="K572" i="5"/>
  <c r="F572" i="5"/>
  <c r="CX571" i="5"/>
  <c r="CW571" i="5"/>
  <c r="AA571" i="5"/>
  <c r="Z571" i="5"/>
  <c r="Y571" i="5"/>
  <c r="X571" i="5"/>
  <c r="R571" i="5"/>
  <c r="M571" i="5"/>
  <c r="K571" i="5"/>
  <c r="F571" i="5"/>
  <c r="CX570" i="5"/>
  <c r="CW570" i="5"/>
  <c r="AA570" i="5"/>
  <c r="Z570" i="5"/>
  <c r="Y570" i="5"/>
  <c r="X570" i="5"/>
  <c r="R570" i="5"/>
  <c r="M570" i="5"/>
  <c r="K570" i="5"/>
  <c r="F570" i="5"/>
  <c r="CX569" i="5"/>
  <c r="CW569" i="5"/>
  <c r="AA569" i="5"/>
  <c r="Z569" i="5"/>
  <c r="Y569" i="5"/>
  <c r="X569" i="5"/>
  <c r="R569" i="5"/>
  <c r="M569" i="5"/>
  <c r="K569" i="5"/>
  <c r="F569" i="5"/>
  <c r="CX568" i="5"/>
  <c r="CW568" i="5"/>
  <c r="AA568" i="5"/>
  <c r="Z568" i="5"/>
  <c r="Y568" i="5"/>
  <c r="X568" i="5"/>
  <c r="R568" i="5"/>
  <c r="M568" i="5"/>
  <c r="K568" i="5"/>
  <c r="F568" i="5"/>
  <c r="CX567" i="5"/>
  <c r="CW567" i="5"/>
  <c r="AA567" i="5"/>
  <c r="Z567" i="5"/>
  <c r="Y567" i="5"/>
  <c r="X567" i="5"/>
  <c r="R567" i="5"/>
  <c r="M567" i="5"/>
  <c r="K567" i="5"/>
  <c r="F567" i="5"/>
  <c r="CX566" i="5"/>
  <c r="CW566" i="5"/>
  <c r="AA566" i="5"/>
  <c r="Z566" i="5"/>
  <c r="Y566" i="5"/>
  <c r="X566" i="5"/>
  <c r="R566" i="5"/>
  <c r="M566" i="5"/>
  <c r="K566" i="5"/>
  <c r="F566" i="5"/>
  <c r="CX565" i="5"/>
  <c r="CW565" i="5"/>
  <c r="AA565" i="5"/>
  <c r="Z565" i="5"/>
  <c r="Y565" i="5"/>
  <c r="X565" i="5"/>
  <c r="R565" i="5"/>
  <c r="M565" i="5"/>
  <c r="K565" i="5"/>
  <c r="F565" i="5"/>
  <c r="CX564" i="5"/>
  <c r="CW564" i="5"/>
  <c r="AA564" i="5"/>
  <c r="Z564" i="5"/>
  <c r="Y564" i="5"/>
  <c r="X564" i="5"/>
  <c r="R564" i="5"/>
  <c r="M564" i="5"/>
  <c r="K564" i="5"/>
  <c r="F564" i="5"/>
  <c r="CX563" i="5"/>
  <c r="CW563" i="5"/>
  <c r="AA563" i="5"/>
  <c r="Z563" i="5"/>
  <c r="Y563" i="5"/>
  <c r="X563" i="5"/>
  <c r="R563" i="5"/>
  <c r="M563" i="5"/>
  <c r="K563" i="5"/>
  <c r="F563" i="5"/>
  <c r="CX562" i="5"/>
  <c r="CW562" i="5"/>
  <c r="AA562" i="5"/>
  <c r="Z562" i="5"/>
  <c r="Y562" i="5"/>
  <c r="X562" i="5"/>
  <c r="R562" i="5"/>
  <c r="M562" i="5"/>
  <c r="K562" i="5"/>
  <c r="F562" i="5"/>
  <c r="CX561" i="5"/>
  <c r="CW561" i="5"/>
  <c r="AA561" i="5"/>
  <c r="Z561" i="5"/>
  <c r="Y561" i="5"/>
  <c r="X561" i="5"/>
  <c r="R561" i="5"/>
  <c r="M561" i="5"/>
  <c r="K561" i="5"/>
  <c r="F561" i="5"/>
  <c r="CX560" i="5"/>
  <c r="CW560" i="5"/>
  <c r="AA560" i="5"/>
  <c r="Z560" i="5"/>
  <c r="Y560" i="5"/>
  <c r="X560" i="5"/>
  <c r="R560" i="5"/>
  <c r="M560" i="5"/>
  <c r="K560" i="5"/>
  <c r="F560" i="5"/>
  <c r="CX559" i="5"/>
  <c r="CW559" i="5"/>
  <c r="AA559" i="5"/>
  <c r="Z559" i="5"/>
  <c r="Y559" i="5"/>
  <c r="X559" i="5"/>
  <c r="R559" i="5"/>
  <c r="M559" i="5"/>
  <c r="K559" i="5"/>
  <c r="F559" i="5"/>
  <c r="CX558" i="5"/>
  <c r="CW558" i="5"/>
  <c r="AA558" i="5"/>
  <c r="Z558" i="5"/>
  <c r="Y558" i="5"/>
  <c r="X558" i="5"/>
  <c r="R558" i="5"/>
  <c r="M558" i="5"/>
  <c r="K558" i="5"/>
  <c r="F558" i="5"/>
  <c r="CX557" i="5"/>
  <c r="CW557" i="5"/>
  <c r="AA557" i="5"/>
  <c r="Z557" i="5"/>
  <c r="Y557" i="5"/>
  <c r="X557" i="5"/>
  <c r="R557" i="5"/>
  <c r="M557" i="5"/>
  <c r="K557" i="5"/>
  <c r="F557" i="5"/>
  <c r="CX556" i="5"/>
  <c r="CW556" i="5"/>
  <c r="AA556" i="5"/>
  <c r="Z556" i="5"/>
  <c r="Y556" i="5"/>
  <c r="X556" i="5"/>
  <c r="R556" i="5"/>
  <c r="M556" i="5"/>
  <c r="K556" i="5"/>
  <c r="F556" i="5"/>
  <c r="CX555" i="5"/>
  <c r="CW555" i="5"/>
  <c r="AA555" i="5"/>
  <c r="Z555" i="5"/>
  <c r="Y555" i="5"/>
  <c r="X555" i="5"/>
  <c r="R555" i="5"/>
  <c r="M555" i="5"/>
  <c r="K555" i="5"/>
  <c r="F555" i="5"/>
  <c r="CX554" i="5"/>
  <c r="CW554" i="5"/>
  <c r="AA554" i="5"/>
  <c r="Z554" i="5"/>
  <c r="Y554" i="5"/>
  <c r="X554" i="5"/>
  <c r="R554" i="5"/>
  <c r="M554" i="5"/>
  <c r="K554" i="5"/>
  <c r="F554" i="5"/>
  <c r="CX553" i="5"/>
  <c r="CW553" i="5"/>
  <c r="AA553" i="5"/>
  <c r="Z553" i="5"/>
  <c r="Y553" i="5"/>
  <c r="X553" i="5"/>
  <c r="R553" i="5"/>
  <c r="M553" i="5"/>
  <c r="K553" i="5"/>
  <c r="F553" i="5"/>
  <c r="CX552" i="5"/>
  <c r="CW552" i="5"/>
  <c r="AA552" i="5"/>
  <c r="Z552" i="5"/>
  <c r="Y552" i="5"/>
  <c r="X552" i="5"/>
  <c r="R552" i="5"/>
  <c r="M552" i="5"/>
  <c r="K552" i="5"/>
  <c r="F552" i="5"/>
  <c r="CX551" i="5"/>
  <c r="CW551" i="5"/>
  <c r="AA551" i="5"/>
  <c r="Z551" i="5"/>
  <c r="Y551" i="5"/>
  <c r="X551" i="5"/>
  <c r="R551" i="5"/>
  <c r="M551" i="5"/>
  <c r="K551" i="5"/>
  <c r="F551" i="5"/>
  <c r="CX550" i="5"/>
  <c r="CW550" i="5"/>
  <c r="AA550" i="5"/>
  <c r="Z550" i="5"/>
  <c r="Y550" i="5"/>
  <c r="X550" i="5"/>
  <c r="R550" i="5"/>
  <c r="M550" i="5"/>
  <c r="K550" i="5"/>
  <c r="F550" i="5"/>
  <c r="CX549" i="5"/>
  <c r="CW549" i="5"/>
  <c r="AA549" i="5"/>
  <c r="Z549" i="5"/>
  <c r="Y549" i="5"/>
  <c r="X549" i="5"/>
  <c r="R549" i="5"/>
  <c r="M549" i="5"/>
  <c r="K549" i="5"/>
  <c r="F549" i="5"/>
  <c r="CX548" i="5"/>
  <c r="CW548" i="5"/>
  <c r="AA548" i="5"/>
  <c r="Z548" i="5"/>
  <c r="Y548" i="5"/>
  <c r="X548" i="5"/>
  <c r="R548" i="5"/>
  <c r="M548" i="5"/>
  <c r="K548" i="5"/>
  <c r="F548" i="5"/>
  <c r="CX547" i="5"/>
  <c r="CW547" i="5"/>
  <c r="AA547" i="5"/>
  <c r="Z547" i="5"/>
  <c r="Y547" i="5"/>
  <c r="X547" i="5"/>
  <c r="R547" i="5"/>
  <c r="M547" i="5"/>
  <c r="K547" i="5"/>
  <c r="F547" i="5"/>
  <c r="CX546" i="5"/>
  <c r="CW546" i="5"/>
  <c r="AA546" i="5"/>
  <c r="Z546" i="5"/>
  <c r="Y546" i="5"/>
  <c r="X546" i="5"/>
  <c r="R546" i="5"/>
  <c r="M546" i="5"/>
  <c r="K546" i="5"/>
  <c r="F546" i="5"/>
  <c r="CX545" i="5"/>
  <c r="CW545" i="5"/>
  <c r="AA545" i="5"/>
  <c r="Z545" i="5"/>
  <c r="Y545" i="5"/>
  <c r="X545" i="5"/>
  <c r="R545" i="5"/>
  <c r="M545" i="5"/>
  <c r="K545" i="5"/>
  <c r="F545" i="5"/>
  <c r="CX544" i="5"/>
  <c r="CW544" i="5"/>
  <c r="AA544" i="5"/>
  <c r="Z544" i="5"/>
  <c r="Y544" i="5"/>
  <c r="X544" i="5"/>
  <c r="R544" i="5"/>
  <c r="M544" i="5"/>
  <c r="K544" i="5"/>
  <c r="F544" i="5"/>
  <c r="CX543" i="5"/>
  <c r="CW543" i="5"/>
  <c r="AA543" i="5"/>
  <c r="Z543" i="5"/>
  <c r="Y543" i="5"/>
  <c r="X543" i="5"/>
  <c r="R543" i="5"/>
  <c r="M543" i="5"/>
  <c r="K543" i="5"/>
  <c r="F543" i="5"/>
  <c r="CX542" i="5"/>
  <c r="CW542" i="5"/>
  <c r="AA542" i="5"/>
  <c r="Z542" i="5"/>
  <c r="Y542" i="5"/>
  <c r="X542" i="5"/>
  <c r="R542" i="5"/>
  <c r="M542" i="5"/>
  <c r="K542" i="5"/>
  <c r="F542" i="5"/>
  <c r="CX541" i="5"/>
  <c r="CW541" i="5"/>
  <c r="AA541" i="5"/>
  <c r="Z541" i="5"/>
  <c r="Y541" i="5"/>
  <c r="X541" i="5"/>
  <c r="R541" i="5"/>
  <c r="M541" i="5"/>
  <c r="K541" i="5"/>
  <c r="F541" i="5"/>
  <c r="CX540" i="5"/>
  <c r="CW540" i="5"/>
  <c r="AA540" i="5"/>
  <c r="Z540" i="5"/>
  <c r="Y540" i="5"/>
  <c r="X540" i="5"/>
  <c r="R540" i="5"/>
  <c r="M540" i="5"/>
  <c r="K540" i="5"/>
  <c r="F540" i="5"/>
  <c r="CF4" i="5"/>
  <c r="CT40" i="5"/>
  <c r="CS40" i="5"/>
  <c r="CR40" i="5"/>
  <c r="CQ40" i="5"/>
  <c r="CN40" i="5"/>
  <c r="CM40" i="5"/>
  <c r="CJ40" i="5"/>
  <c r="CI40" i="5"/>
  <c r="CH40" i="5"/>
  <c r="CD40" i="5"/>
  <c r="CC40" i="5"/>
  <c r="BZ40" i="5"/>
  <c r="BY40" i="5"/>
  <c r="BV40" i="5"/>
  <c r="BU40" i="5"/>
  <c r="CM42" i="5"/>
  <c r="CM41" i="5"/>
  <c r="CC42" i="5"/>
  <c r="CC41" i="5"/>
  <c r="CE42" i="5"/>
  <c r="CE41" i="5"/>
  <c r="BW42" i="5"/>
  <c r="BW41" i="5"/>
  <c r="CD42" i="5"/>
  <c r="CD41" i="5"/>
  <c r="CN42" i="5"/>
  <c r="CN41" i="5"/>
  <c r="CM4" i="5"/>
  <c r="CC4" i="5"/>
  <c r="BV42" i="5"/>
  <c r="BU42" i="5"/>
  <c r="BV41" i="5"/>
  <c r="BU41" i="5"/>
  <c r="BU4" i="5"/>
  <c r="AA384" i="5"/>
  <c r="Z384" i="5"/>
  <c r="Y384" i="5"/>
  <c r="X384" i="5"/>
  <c r="AA383" i="5"/>
  <c r="Z383" i="5"/>
  <c r="Y383" i="5"/>
  <c r="X383" i="5"/>
  <c r="AA382" i="5"/>
  <c r="Z382" i="5"/>
  <c r="Y382" i="5"/>
  <c r="X382" i="5"/>
  <c r="AA381" i="5"/>
  <c r="Z381" i="5"/>
  <c r="Y381" i="5"/>
  <c r="X381" i="5"/>
  <c r="AA380" i="5"/>
  <c r="Z380" i="5"/>
  <c r="Y380" i="5"/>
  <c r="X380" i="5"/>
  <c r="AA379" i="5"/>
  <c r="Z379" i="5"/>
  <c r="Y379" i="5"/>
  <c r="X379" i="5"/>
  <c r="AA378" i="5"/>
  <c r="Z378" i="5"/>
  <c r="Y378" i="5"/>
  <c r="X378" i="5"/>
  <c r="AA377" i="5"/>
  <c r="Z377" i="5"/>
  <c r="Y377" i="5"/>
  <c r="X377" i="5"/>
  <c r="AA376" i="5"/>
  <c r="Z376" i="5"/>
  <c r="Y376" i="5"/>
  <c r="X376" i="5"/>
  <c r="AA375" i="5"/>
  <c r="Z375" i="5"/>
  <c r="Y375" i="5"/>
  <c r="X375" i="5"/>
  <c r="AA374" i="5"/>
  <c r="Z374" i="5"/>
  <c r="Y374" i="5"/>
  <c r="X374" i="5"/>
  <c r="AA373" i="5"/>
  <c r="Z373" i="5"/>
  <c r="Y373" i="5"/>
  <c r="X373" i="5"/>
  <c r="AA372" i="5"/>
  <c r="Z372" i="5"/>
  <c r="Y372" i="5"/>
  <c r="X372" i="5"/>
  <c r="AA371" i="5"/>
  <c r="Z371" i="5"/>
  <c r="Y371" i="5"/>
  <c r="X371" i="5"/>
  <c r="AA370" i="5"/>
  <c r="Z370" i="5"/>
  <c r="Y370" i="5"/>
  <c r="X370" i="5"/>
  <c r="AA369" i="5"/>
  <c r="Z369" i="5"/>
  <c r="Y369" i="5"/>
  <c r="X369" i="5"/>
  <c r="AA368" i="5"/>
  <c r="Z368" i="5"/>
  <c r="Y368" i="5"/>
  <c r="X368" i="5"/>
  <c r="AA367" i="5"/>
  <c r="Z367" i="5"/>
  <c r="Y367" i="5"/>
  <c r="X367" i="5"/>
  <c r="AA366" i="5"/>
  <c r="Z366" i="5"/>
  <c r="Y366" i="5"/>
  <c r="X366" i="5"/>
  <c r="AA365" i="5"/>
  <c r="Z365" i="5"/>
  <c r="Y365" i="5"/>
  <c r="X365" i="5"/>
  <c r="AA364" i="5"/>
  <c r="Z364" i="5"/>
  <c r="Y364" i="5"/>
  <c r="X364" i="5"/>
  <c r="AA363" i="5"/>
  <c r="Z363" i="5"/>
  <c r="Y363" i="5"/>
  <c r="X363" i="5"/>
  <c r="AA362" i="5"/>
  <c r="Z362" i="5"/>
  <c r="Y362" i="5"/>
  <c r="X362" i="5"/>
  <c r="AA361" i="5"/>
  <c r="Z361" i="5"/>
  <c r="Y361" i="5"/>
  <c r="X361" i="5"/>
  <c r="AA360" i="5"/>
  <c r="Z360" i="5"/>
  <c r="Y360" i="5"/>
  <c r="X360" i="5"/>
  <c r="AA359" i="5"/>
  <c r="Z359" i="5"/>
  <c r="Y359" i="5"/>
  <c r="X359" i="5"/>
  <c r="AA358" i="5"/>
  <c r="Z358" i="5"/>
  <c r="Y358" i="5"/>
  <c r="X358" i="5"/>
  <c r="AA357" i="5"/>
  <c r="Z357" i="5"/>
  <c r="Y357" i="5"/>
  <c r="X357" i="5"/>
  <c r="AA356" i="5"/>
  <c r="Z356" i="5"/>
  <c r="Y356" i="5"/>
  <c r="X356" i="5"/>
  <c r="AA355" i="5"/>
  <c r="Z355" i="5"/>
  <c r="Y355" i="5"/>
  <c r="X355" i="5"/>
  <c r="AA354" i="5"/>
  <c r="Z354" i="5"/>
  <c r="Y354" i="5"/>
  <c r="X354" i="5"/>
  <c r="AA353" i="5"/>
  <c r="Z353" i="5"/>
  <c r="Y353" i="5"/>
  <c r="X353" i="5"/>
  <c r="AA352" i="5"/>
  <c r="Z352" i="5"/>
  <c r="Y352" i="5"/>
  <c r="X352" i="5"/>
  <c r="AA351" i="5"/>
  <c r="Z351" i="5"/>
  <c r="Y351" i="5"/>
  <c r="X351" i="5"/>
  <c r="AA350" i="5"/>
  <c r="Z350" i="5"/>
  <c r="Y350" i="5"/>
  <c r="X350" i="5"/>
  <c r="AA349" i="5"/>
  <c r="Z349" i="5"/>
  <c r="Y349" i="5"/>
  <c r="X349" i="5"/>
  <c r="AA348" i="5"/>
  <c r="Z348" i="5"/>
  <c r="Y348" i="5"/>
  <c r="X348" i="5"/>
  <c r="AA347" i="5"/>
  <c r="Z347" i="5"/>
  <c r="Y347" i="5"/>
  <c r="X347" i="5"/>
  <c r="AA346" i="5"/>
  <c r="Z346" i="5"/>
  <c r="Y346" i="5"/>
  <c r="X346" i="5"/>
  <c r="AA345" i="5"/>
  <c r="Z345" i="5"/>
  <c r="Y345" i="5"/>
  <c r="X345" i="5"/>
  <c r="AA344" i="5"/>
  <c r="Z344" i="5"/>
  <c r="Y344" i="5"/>
  <c r="X344" i="5"/>
  <c r="AA343" i="5"/>
  <c r="Z343" i="5"/>
  <c r="Y343" i="5"/>
  <c r="X343" i="5"/>
  <c r="AA342" i="5"/>
  <c r="Z342" i="5"/>
  <c r="Y342" i="5"/>
  <c r="X342" i="5"/>
  <c r="AA341" i="5"/>
  <c r="Z341" i="5"/>
  <c r="Y341" i="5"/>
  <c r="X341" i="5"/>
  <c r="AA340" i="5"/>
  <c r="Z340" i="5"/>
  <c r="Y340" i="5"/>
  <c r="X340" i="5"/>
  <c r="AA339" i="5"/>
  <c r="Z339" i="5"/>
  <c r="Y339" i="5"/>
  <c r="X339" i="5"/>
  <c r="AA338" i="5"/>
  <c r="Z338" i="5"/>
  <c r="Y338" i="5"/>
  <c r="X338" i="5"/>
  <c r="AA337" i="5"/>
  <c r="Z337" i="5"/>
  <c r="Y337" i="5"/>
  <c r="X337" i="5"/>
  <c r="AA336" i="5"/>
  <c r="Z336" i="5"/>
  <c r="Y336" i="5"/>
  <c r="X336" i="5"/>
  <c r="AA335" i="5"/>
  <c r="Z335" i="5"/>
  <c r="Y335" i="5"/>
  <c r="X335" i="5"/>
  <c r="AA334" i="5"/>
  <c r="Z334" i="5"/>
  <c r="Y334" i="5"/>
  <c r="X334" i="5"/>
  <c r="AA333" i="5"/>
  <c r="Z333" i="5"/>
  <c r="Y333" i="5"/>
  <c r="X333" i="5"/>
  <c r="AA332" i="5"/>
  <c r="Z332" i="5"/>
  <c r="Y332" i="5"/>
  <c r="X332" i="5"/>
  <c r="AA331" i="5"/>
  <c r="Z331" i="5"/>
  <c r="Y331" i="5"/>
  <c r="X331" i="5"/>
  <c r="AA330" i="5"/>
  <c r="Z330" i="5"/>
  <c r="Y330" i="5"/>
  <c r="X330" i="5"/>
  <c r="AA329" i="5"/>
  <c r="Z329" i="5"/>
  <c r="Y329" i="5"/>
  <c r="X329" i="5"/>
  <c r="AA328" i="5"/>
  <c r="Z328" i="5"/>
  <c r="Y328" i="5"/>
  <c r="X328" i="5"/>
  <c r="AA327" i="5"/>
  <c r="Z327" i="5"/>
  <c r="Y327" i="5"/>
  <c r="X327" i="5"/>
  <c r="AA326" i="5"/>
  <c r="Z326" i="5"/>
  <c r="Y326" i="5"/>
  <c r="X326" i="5"/>
  <c r="AA325" i="5"/>
  <c r="Z325" i="5"/>
  <c r="Y325" i="5"/>
  <c r="X325" i="5"/>
  <c r="AA324" i="5"/>
  <c r="Z324" i="5"/>
  <c r="Y324" i="5"/>
  <c r="X324" i="5"/>
  <c r="AA323" i="5"/>
  <c r="Z323" i="5"/>
  <c r="Y323" i="5"/>
  <c r="X323" i="5"/>
  <c r="AA322" i="5"/>
  <c r="Z322" i="5"/>
  <c r="Y322" i="5"/>
  <c r="X322" i="5"/>
  <c r="AA321" i="5"/>
  <c r="Z321" i="5"/>
  <c r="Y321" i="5"/>
  <c r="X321" i="5"/>
  <c r="AA320" i="5"/>
  <c r="Z320" i="5"/>
  <c r="Y320" i="5"/>
  <c r="X320" i="5"/>
  <c r="AA319" i="5"/>
  <c r="Z319" i="5"/>
  <c r="Y319" i="5"/>
  <c r="X319" i="5"/>
  <c r="AA318" i="5"/>
  <c r="Z318" i="5"/>
  <c r="Y318" i="5"/>
  <c r="X318" i="5"/>
  <c r="AA317" i="5"/>
  <c r="Z317" i="5"/>
  <c r="Y317" i="5"/>
  <c r="X317" i="5"/>
  <c r="AA316" i="5"/>
  <c r="Z316" i="5"/>
  <c r="Y316" i="5"/>
  <c r="X316" i="5"/>
  <c r="AA315" i="5"/>
  <c r="Z315" i="5"/>
  <c r="Y315" i="5"/>
  <c r="X315" i="5"/>
  <c r="AA314" i="5"/>
  <c r="Z314" i="5"/>
  <c r="Y314" i="5"/>
  <c r="X314" i="5"/>
  <c r="AA313" i="5"/>
  <c r="Z313" i="5"/>
  <c r="Y313" i="5"/>
  <c r="X313" i="5"/>
  <c r="AA312" i="5"/>
  <c r="Z312" i="5"/>
  <c r="Y312" i="5"/>
  <c r="X312" i="5"/>
  <c r="AA311" i="5"/>
  <c r="Z311" i="5"/>
  <c r="Y311" i="5"/>
  <c r="X311" i="5"/>
  <c r="AA310" i="5"/>
  <c r="Z310" i="5"/>
  <c r="Y310" i="5"/>
  <c r="X310" i="5"/>
  <c r="AA309" i="5"/>
  <c r="Z309" i="5"/>
  <c r="Y309" i="5"/>
  <c r="X309" i="5"/>
  <c r="AA308" i="5"/>
  <c r="Z308" i="5"/>
  <c r="Y308" i="5"/>
  <c r="X308" i="5"/>
  <c r="AA307" i="5"/>
  <c r="Z307" i="5"/>
  <c r="Y307" i="5"/>
  <c r="X307" i="5"/>
  <c r="AA306" i="5"/>
  <c r="Z306" i="5"/>
  <c r="Y306" i="5"/>
  <c r="X306" i="5"/>
  <c r="AA305" i="5"/>
  <c r="Z305" i="5"/>
  <c r="Y305" i="5"/>
  <c r="X305" i="5"/>
  <c r="AA304" i="5"/>
  <c r="Z304" i="5"/>
  <c r="Y304" i="5"/>
  <c r="X304" i="5"/>
  <c r="AA303" i="5"/>
  <c r="Z303" i="5"/>
  <c r="Y303" i="5"/>
  <c r="X303" i="5"/>
  <c r="AA302" i="5"/>
  <c r="Z302" i="5"/>
  <c r="Y302" i="5"/>
  <c r="X302" i="5"/>
  <c r="AA301" i="5"/>
  <c r="Z301" i="5"/>
  <c r="Y301" i="5"/>
  <c r="X301" i="5"/>
  <c r="AA300" i="5"/>
  <c r="Z300" i="5"/>
  <c r="Y300" i="5"/>
  <c r="X300" i="5"/>
  <c r="AA299" i="5"/>
  <c r="Z299" i="5"/>
  <c r="Y299" i="5"/>
  <c r="X299" i="5"/>
  <c r="AA298" i="5"/>
  <c r="Z298" i="5"/>
  <c r="Y298" i="5"/>
  <c r="X298" i="5"/>
  <c r="AA297" i="5"/>
  <c r="Z297" i="5"/>
  <c r="Y297" i="5"/>
  <c r="X297" i="5"/>
  <c r="AA296" i="5"/>
  <c r="Z296" i="5"/>
  <c r="Y296" i="5"/>
  <c r="X296" i="5"/>
  <c r="AA295" i="5"/>
  <c r="Z295" i="5"/>
  <c r="Y295" i="5"/>
  <c r="X295" i="5"/>
  <c r="AA294" i="5"/>
  <c r="Z294" i="5"/>
  <c r="Y294" i="5"/>
  <c r="X294" i="5"/>
  <c r="AA293" i="5"/>
  <c r="Z293" i="5"/>
  <c r="Y293" i="5"/>
  <c r="X293" i="5"/>
  <c r="AA292" i="5"/>
  <c r="Z292" i="5"/>
  <c r="Y292" i="5"/>
  <c r="X292" i="5"/>
  <c r="AA291" i="5"/>
  <c r="Z291" i="5"/>
  <c r="Y291" i="5"/>
  <c r="X291" i="5"/>
  <c r="AA290" i="5"/>
  <c r="Z290" i="5"/>
  <c r="Y290" i="5"/>
  <c r="X290" i="5"/>
  <c r="AA289" i="5"/>
  <c r="Z289" i="5"/>
  <c r="Y289" i="5"/>
  <c r="X289" i="5"/>
  <c r="AA288" i="5"/>
  <c r="Z288" i="5"/>
  <c r="Y288" i="5"/>
  <c r="X288" i="5"/>
  <c r="AA287" i="5"/>
  <c r="Z287" i="5"/>
  <c r="Y287" i="5"/>
  <c r="X287" i="5"/>
  <c r="AA286" i="5"/>
  <c r="Z286" i="5"/>
  <c r="Y286" i="5"/>
  <c r="X286" i="5"/>
  <c r="AA285" i="5"/>
  <c r="Z285" i="5"/>
  <c r="Y285" i="5"/>
  <c r="X285" i="5"/>
  <c r="AA284" i="5"/>
  <c r="Z284" i="5"/>
  <c r="Y284" i="5"/>
  <c r="X284" i="5"/>
  <c r="AA283" i="5"/>
  <c r="Z283" i="5"/>
  <c r="Y283" i="5"/>
  <c r="X283" i="5"/>
  <c r="AA282" i="5"/>
  <c r="Z282" i="5"/>
  <c r="Y282" i="5"/>
  <c r="X282" i="5"/>
  <c r="AA281" i="5"/>
  <c r="Z281" i="5"/>
  <c r="Y281" i="5"/>
  <c r="X281" i="5"/>
  <c r="AA280" i="5"/>
  <c r="Z280" i="5"/>
  <c r="Y280" i="5"/>
  <c r="X280" i="5"/>
  <c r="AA279" i="5"/>
  <c r="Z279" i="5"/>
  <c r="Y279" i="5"/>
  <c r="X279" i="5"/>
  <c r="AA278" i="5"/>
  <c r="Z278" i="5"/>
  <c r="Y278" i="5"/>
  <c r="X278" i="5"/>
  <c r="AA277" i="5"/>
  <c r="Z277" i="5"/>
  <c r="Y277" i="5"/>
  <c r="X277" i="5"/>
  <c r="AA276" i="5"/>
  <c r="Z276" i="5"/>
  <c r="Y276" i="5"/>
  <c r="X276" i="5"/>
  <c r="AA275" i="5"/>
  <c r="Z275" i="5"/>
  <c r="Y275" i="5"/>
  <c r="X275" i="5"/>
  <c r="AA274" i="5"/>
  <c r="Z274" i="5"/>
  <c r="Y274" i="5"/>
  <c r="X274" i="5"/>
  <c r="AA273" i="5"/>
  <c r="Z273" i="5"/>
  <c r="Y273" i="5"/>
  <c r="X273" i="5"/>
  <c r="AA272" i="5"/>
  <c r="Z272" i="5"/>
  <c r="Y272" i="5"/>
  <c r="X272" i="5"/>
  <c r="AA271" i="5"/>
  <c r="Z271" i="5"/>
  <c r="Y271" i="5"/>
  <c r="X271" i="5"/>
  <c r="AA270" i="5"/>
  <c r="Z270" i="5"/>
  <c r="Y270" i="5"/>
  <c r="X270" i="5"/>
  <c r="AA269" i="5"/>
  <c r="Z269" i="5"/>
  <c r="Y269" i="5"/>
  <c r="X269" i="5"/>
  <c r="AA268" i="5"/>
  <c r="Z268" i="5"/>
  <c r="Y268" i="5"/>
  <c r="X268" i="5"/>
  <c r="AA267" i="5"/>
  <c r="Z267" i="5"/>
  <c r="Y267" i="5"/>
  <c r="X267" i="5"/>
  <c r="AA266" i="5"/>
  <c r="Z266" i="5"/>
  <c r="Y266" i="5"/>
  <c r="X266" i="5"/>
  <c r="AA265" i="5"/>
  <c r="Z265" i="5"/>
  <c r="Y265" i="5"/>
  <c r="X265" i="5"/>
  <c r="AA264" i="5"/>
  <c r="Z264" i="5"/>
  <c r="Y264" i="5"/>
  <c r="X264" i="5"/>
  <c r="AA263" i="5"/>
  <c r="Z263" i="5"/>
  <c r="Y263" i="5"/>
  <c r="X263" i="5"/>
  <c r="AA262" i="5"/>
  <c r="Z262" i="5"/>
  <c r="Y262" i="5"/>
  <c r="X262" i="5"/>
  <c r="AA261" i="5"/>
  <c r="Z261" i="5"/>
  <c r="Y261" i="5"/>
  <c r="X261" i="5"/>
  <c r="AA260" i="5"/>
  <c r="Z260" i="5"/>
  <c r="Y260" i="5"/>
  <c r="X260" i="5"/>
  <c r="AA259" i="5"/>
  <c r="Z259" i="5"/>
  <c r="Y259" i="5"/>
  <c r="X259" i="5"/>
  <c r="AA258" i="5"/>
  <c r="Z258" i="5"/>
  <c r="Y258" i="5"/>
  <c r="X258" i="5"/>
  <c r="AA257" i="5"/>
  <c r="Z257" i="5"/>
  <c r="Y257" i="5"/>
  <c r="X257" i="5"/>
  <c r="AA256" i="5"/>
  <c r="Z256" i="5"/>
  <c r="Y256" i="5"/>
  <c r="X256" i="5"/>
  <c r="AA255" i="5"/>
  <c r="Z255" i="5"/>
  <c r="Y255" i="5"/>
  <c r="X255" i="5"/>
  <c r="AA254" i="5"/>
  <c r="Z254" i="5"/>
  <c r="Y254" i="5"/>
  <c r="X254" i="5"/>
  <c r="AA253" i="5"/>
  <c r="Z253" i="5"/>
  <c r="Y253" i="5"/>
  <c r="X253" i="5"/>
  <c r="AA252" i="5"/>
  <c r="Z252" i="5"/>
  <c r="Y252" i="5"/>
  <c r="X252" i="5"/>
  <c r="AA251" i="5"/>
  <c r="Z251" i="5"/>
  <c r="Y251" i="5"/>
  <c r="X251" i="5"/>
  <c r="AA250" i="5"/>
  <c r="Z250" i="5"/>
  <c r="Y250" i="5"/>
  <c r="X250" i="5"/>
  <c r="AA249" i="5"/>
  <c r="Z249" i="5"/>
  <c r="Y249" i="5"/>
  <c r="X249" i="5"/>
  <c r="AA248" i="5"/>
  <c r="Z248" i="5"/>
  <c r="Y248" i="5"/>
  <c r="X248" i="5"/>
  <c r="AA247" i="5"/>
  <c r="Z247" i="5"/>
  <c r="Y247" i="5"/>
  <c r="X247" i="5"/>
  <c r="AA246" i="5"/>
  <c r="Z246" i="5"/>
  <c r="Y246" i="5"/>
  <c r="X246" i="5"/>
  <c r="AA245" i="5"/>
  <c r="Z245" i="5"/>
  <c r="Y245" i="5"/>
  <c r="X245" i="5"/>
  <c r="AA244" i="5"/>
  <c r="Z244" i="5"/>
  <c r="Y244" i="5"/>
  <c r="X244" i="5"/>
  <c r="AA243" i="5"/>
  <c r="Z243" i="5"/>
  <c r="Y243" i="5"/>
  <c r="X243" i="5"/>
  <c r="AA242" i="5"/>
  <c r="Z242" i="5"/>
  <c r="Y242" i="5"/>
  <c r="X242" i="5"/>
  <c r="AA241" i="5"/>
  <c r="Z241" i="5"/>
  <c r="Y241" i="5"/>
  <c r="X241" i="5"/>
  <c r="AA240" i="5"/>
  <c r="Z240" i="5"/>
  <c r="Y240" i="5"/>
  <c r="X240" i="5"/>
  <c r="AA239" i="5"/>
  <c r="Z239" i="5"/>
  <c r="Y239" i="5"/>
  <c r="X239" i="5"/>
  <c r="AA238" i="5"/>
  <c r="Z238" i="5"/>
  <c r="Y238" i="5"/>
  <c r="X238" i="5"/>
  <c r="AA237" i="5"/>
  <c r="Z237" i="5"/>
  <c r="Y237" i="5"/>
  <c r="X237" i="5"/>
  <c r="AA236" i="5"/>
  <c r="Z236" i="5"/>
  <c r="Y236" i="5"/>
  <c r="X236" i="5"/>
  <c r="AA235" i="5"/>
  <c r="Z235" i="5"/>
  <c r="Y235" i="5"/>
  <c r="X235" i="5"/>
  <c r="AA234" i="5"/>
  <c r="Z234" i="5"/>
  <c r="Y234" i="5"/>
  <c r="X234" i="5"/>
  <c r="AA233" i="5"/>
  <c r="Z233" i="5"/>
  <c r="Y233" i="5"/>
  <c r="X233" i="5"/>
  <c r="AA232" i="5"/>
  <c r="Z232" i="5"/>
  <c r="Y232" i="5"/>
  <c r="X232" i="5"/>
  <c r="AA231" i="5"/>
  <c r="Z231" i="5"/>
  <c r="Y231" i="5"/>
  <c r="X231" i="5"/>
  <c r="AA230" i="5"/>
  <c r="Z230" i="5"/>
  <c r="Y230" i="5"/>
  <c r="X230" i="5"/>
  <c r="AA229" i="5"/>
  <c r="Z229" i="5"/>
  <c r="Y229" i="5"/>
  <c r="X229" i="5"/>
  <c r="AA228" i="5"/>
  <c r="Z228" i="5"/>
  <c r="Y228" i="5"/>
  <c r="X228" i="5"/>
  <c r="AA227" i="5"/>
  <c r="Z227" i="5"/>
  <c r="Y227" i="5"/>
  <c r="X227" i="5"/>
  <c r="AA226" i="5"/>
  <c r="Z226" i="5"/>
  <c r="Y226" i="5"/>
  <c r="X226" i="5"/>
  <c r="AA225" i="5"/>
  <c r="Z225" i="5"/>
  <c r="Y225" i="5"/>
  <c r="X225" i="5"/>
  <c r="AA224" i="5"/>
  <c r="Z224" i="5"/>
  <c r="Y224" i="5"/>
  <c r="X224" i="5"/>
  <c r="AA223" i="5"/>
  <c r="Z223" i="5"/>
  <c r="Y223" i="5"/>
  <c r="X223" i="5"/>
  <c r="AA222" i="5"/>
  <c r="Z222" i="5"/>
  <c r="Y222" i="5"/>
  <c r="X222" i="5"/>
  <c r="AA221" i="5"/>
  <c r="Z221" i="5"/>
  <c r="Y221" i="5"/>
  <c r="X221" i="5"/>
  <c r="AA220" i="5"/>
  <c r="Z220" i="5"/>
  <c r="Y220" i="5"/>
  <c r="X220" i="5"/>
  <c r="AA219" i="5"/>
  <c r="Z219" i="5"/>
  <c r="Y219" i="5"/>
  <c r="X219" i="5"/>
  <c r="AA218" i="5"/>
  <c r="Z218" i="5"/>
  <c r="Y218" i="5"/>
  <c r="X218" i="5"/>
  <c r="AA217" i="5"/>
  <c r="Z217" i="5"/>
  <c r="Y217" i="5"/>
  <c r="X217" i="5"/>
  <c r="AA216" i="5"/>
  <c r="Z216" i="5"/>
  <c r="Y216" i="5"/>
  <c r="X216" i="5"/>
  <c r="AA215" i="5"/>
  <c r="Z215" i="5"/>
  <c r="Y215" i="5"/>
  <c r="X215" i="5"/>
  <c r="AA214" i="5"/>
  <c r="Z214" i="5"/>
  <c r="Y214" i="5"/>
  <c r="X214" i="5"/>
  <c r="AA213" i="5"/>
  <c r="Z213" i="5"/>
  <c r="Y213" i="5"/>
  <c r="X213" i="5"/>
  <c r="AA212" i="5"/>
  <c r="Z212" i="5"/>
  <c r="Y212" i="5"/>
  <c r="X212" i="5"/>
  <c r="AA211" i="5"/>
  <c r="Z211" i="5"/>
  <c r="Y211" i="5"/>
  <c r="X211" i="5"/>
  <c r="AA210" i="5"/>
  <c r="Z210" i="5"/>
  <c r="Y210" i="5"/>
  <c r="X210" i="5"/>
  <c r="AA209" i="5"/>
  <c r="Z209" i="5"/>
  <c r="Y209" i="5"/>
  <c r="X209" i="5"/>
  <c r="AA208" i="5"/>
  <c r="Z208" i="5"/>
  <c r="Y208" i="5"/>
  <c r="X208" i="5"/>
  <c r="AA207" i="5"/>
  <c r="Z207" i="5"/>
  <c r="Y207" i="5"/>
  <c r="X207" i="5"/>
  <c r="AA206" i="5"/>
  <c r="Z206" i="5"/>
  <c r="Y206" i="5"/>
  <c r="X206" i="5"/>
  <c r="AA205" i="5"/>
  <c r="Z205" i="5"/>
  <c r="Y205" i="5"/>
  <c r="X205" i="5"/>
  <c r="AA204" i="5"/>
  <c r="Z204" i="5"/>
  <c r="Y204" i="5"/>
  <c r="X204" i="5"/>
  <c r="AA203" i="5"/>
  <c r="Z203" i="5"/>
  <c r="Y203" i="5"/>
  <c r="X203" i="5"/>
  <c r="AA202" i="5"/>
  <c r="Z202" i="5"/>
  <c r="Y202" i="5"/>
  <c r="X202" i="5"/>
  <c r="AA201" i="5"/>
  <c r="Z201" i="5"/>
  <c r="Y201" i="5"/>
  <c r="X201" i="5"/>
  <c r="AA200" i="5"/>
  <c r="Z200" i="5"/>
  <c r="Y200" i="5"/>
  <c r="X200" i="5"/>
  <c r="AA199" i="5"/>
  <c r="Z199" i="5"/>
  <c r="Y199" i="5"/>
  <c r="X199" i="5"/>
  <c r="AA198" i="5"/>
  <c r="Z198" i="5"/>
  <c r="Y198" i="5"/>
  <c r="X198" i="5"/>
  <c r="AA197" i="5"/>
  <c r="Z197" i="5"/>
  <c r="Y197" i="5"/>
  <c r="X197" i="5"/>
  <c r="AA196" i="5"/>
  <c r="Z196" i="5"/>
  <c r="Y196" i="5"/>
  <c r="X196" i="5"/>
  <c r="AA195" i="5"/>
  <c r="Z195" i="5"/>
  <c r="Y195" i="5"/>
  <c r="X195" i="5"/>
  <c r="AA194" i="5"/>
  <c r="Z194" i="5"/>
  <c r="Y194" i="5"/>
  <c r="X194" i="5"/>
  <c r="AA193" i="5"/>
  <c r="Z193" i="5"/>
  <c r="Y193" i="5"/>
  <c r="X193" i="5"/>
  <c r="AA192" i="5"/>
  <c r="Z192" i="5"/>
  <c r="Y192" i="5"/>
  <c r="X192" i="5"/>
  <c r="AA191" i="5"/>
  <c r="Z191" i="5"/>
  <c r="Y191" i="5"/>
  <c r="X191" i="5"/>
  <c r="AA190" i="5"/>
  <c r="Z190" i="5"/>
  <c r="Y190" i="5"/>
  <c r="X190" i="5"/>
  <c r="AA189" i="5"/>
  <c r="Z189" i="5"/>
  <c r="Y189" i="5"/>
  <c r="X189" i="5"/>
  <c r="AA188" i="5"/>
  <c r="Z188" i="5"/>
  <c r="Y188" i="5"/>
  <c r="X188" i="5"/>
  <c r="AA187" i="5"/>
  <c r="Z187" i="5"/>
  <c r="Y187" i="5"/>
  <c r="X187" i="5"/>
  <c r="AA186" i="5"/>
  <c r="Z186" i="5"/>
  <c r="Y186" i="5"/>
  <c r="X186" i="5"/>
  <c r="AA185" i="5"/>
  <c r="Z185" i="5"/>
  <c r="Y185" i="5"/>
  <c r="X185" i="5"/>
  <c r="AA184" i="5"/>
  <c r="Z184" i="5"/>
  <c r="Y184" i="5"/>
  <c r="X184" i="5"/>
  <c r="AA183" i="5"/>
  <c r="Z183" i="5"/>
  <c r="Y183" i="5"/>
  <c r="X183" i="5"/>
  <c r="AA182" i="5"/>
  <c r="Z182" i="5"/>
  <c r="Y182" i="5"/>
  <c r="X182" i="5"/>
  <c r="AA181" i="5"/>
  <c r="Z181" i="5"/>
  <c r="Y181" i="5"/>
  <c r="X181" i="5"/>
  <c r="AA180" i="5"/>
  <c r="Z180" i="5"/>
  <c r="Y180" i="5"/>
  <c r="X180" i="5"/>
  <c r="AA179" i="5"/>
  <c r="Z179" i="5"/>
  <c r="Y179" i="5"/>
  <c r="X179" i="5"/>
  <c r="AA178" i="5"/>
  <c r="Z178" i="5"/>
  <c r="Y178" i="5"/>
  <c r="X178" i="5"/>
  <c r="AA177" i="5"/>
  <c r="Z177" i="5"/>
  <c r="Y177" i="5"/>
  <c r="X177" i="5"/>
  <c r="AA176" i="5"/>
  <c r="Z176" i="5"/>
  <c r="Y176" i="5"/>
  <c r="X176" i="5"/>
  <c r="AA175" i="5"/>
  <c r="Z175" i="5"/>
  <c r="Y175" i="5"/>
  <c r="X175" i="5"/>
  <c r="AA174" i="5"/>
  <c r="Z174" i="5"/>
  <c r="Y174" i="5"/>
  <c r="X174" i="5"/>
  <c r="AA173" i="5"/>
  <c r="Z173" i="5"/>
  <c r="Y173" i="5"/>
  <c r="X173" i="5"/>
  <c r="AA172" i="5"/>
  <c r="Z172" i="5"/>
  <c r="Y172" i="5"/>
  <c r="X172" i="5"/>
  <c r="AA171" i="5"/>
  <c r="Z171" i="5"/>
  <c r="Y171" i="5"/>
  <c r="X171" i="5"/>
  <c r="AA170" i="5"/>
  <c r="Z170" i="5"/>
  <c r="Y170" i="5"/>
  <c r="X170" i="5"/>
  <c r="AA169" i="5"/>
  <c r="Z169" i="5"/>
  <c r="Y169" i="5"/>
  <c r="X169" i="5"/>
  <c r="AA168" i="5"/>
  <c r="Z168" i="5"/>
  <c r="Y168" i="5"/>
  <c r="X168" i="5"/>
  <c r="AA167" i="5"/>
  <c r="Z167" i="5"/>
  <c r="Y167" i="5"/>
  <c r="X167" i="5"/>
  <c r="AA166" i="5"/>
  <c r="Z166" i="5"/>
  <c r="Y166" i="5"/>
  <c r="X166" i="5"/>
  <c r="AA165" i="5"/>
  <c r="Z165" i="5"/>
  <c r="Y165" i="5"/>
  <c r="X165" i="5"/>
  <c r="AA164" i="5"/>
  <c r="Z164" i="5"/>
  <c r="Y164" i="5"/>
  <c r="X164" i="5"/>
  <c r="AA163" i="5"/>
  <c r="Z163" i="5"/>
  <c r="Y163" i="5"/>
  <c r="X163" i="5"/>
  <c r="AA162" i="5"/>
  <c r="Z162" i="5"/>
  <c r="Y162" i="5"/>
  <c r="X162" i="5"/>
  <c r="AA161" i="5"/>
  <c r="Z161" i="5"/>
  <c r="Y161" i="5"/>
  <c r="X161" i="5"/>
  <c r="AA160" i="5"/>
  <c r="Z160" i="5"/>
  <c r="Y160" i="5"/>
  <c r="X160" i="5"/>
  <c r="AA159" i="5"/>
  <c r="Z159" i="5"/>
  <c r="Y159" i="5"/>
  <c r="X159" i="5"/>
  <c r="AA158" i="5"/>
  <c r="Z158" i="5"/>
  <c r="Y158" i="5"/>
  <c r="X158" i="5"/>
  <c r="AA157" i="5"/>
  <c r="Z157" i="5"/>
  <c r="Y157" i="5"/>
  <c r="X157" i="5"/>
  <c r="AA156" i="5"/>
  <c r="Z156" i="5"/>
  <c r="Y156" i="5"/>
  <c r="X156" i="5"/>
  <c r="AA155" i="5"/>
  <c r="Z155" i="5"/>
  <c r="Y155" i="5"/>
  <c r="X155" i="5"/>
  <c r="AA154" i="5"/>
  <c r="Z154" i="5"/>
  <c r="Y154" i="5"/>
  <c r="X154" i="5"/>
  <c r="AA153" i="5"/>
  <c r="Z153" i="5"/>
  <c r="Y153" i="5"/>
  <c r="X153" i="5"/>
  <c r="AA152" i="5"/>
  <c r="Z152" i="5"/>
  <c r="Y152" i="5"/>
  <c r="X152" i="5"/>
  <c r="AA151" i="5"/>
  <c r="Z151" i="5"/>
  <c r="Y151" i="5"/>
  <c r="X151" i="5"/>
  <c r="AA150" i="5"/>
  <c r="Z150" i="5"/>
  <c r="Y150" i="5"/>
  <c r="X150" i="5"/>
  <c r="AA149" i="5"/>
  <c r="Z149" i="5"/>
  <c r="Y149" i="5"/>
  <c r="X149" i="5"/>
  <c r="AA148" i="5"/>
  <c r="Z148" i="5"/>
  <c r="Y148" i="5"/>
  <c r="X148" i="5"/>
  <c r="AA147" i="5"/>
  <c r="Z147" i="5"/>
  <c r="Y147" i="5"/>
  <c r="X147" i="5"/>
  <c r="AA146" i="5"/>
  <c r="Z146" i="5"/>
  <c r="Y146" i="5"/>
  <c r="X146" i="5"/>
  <c r="AA145" i="5"/>
  <c r="Z145" i="5"/>
  <c r="Y145" i="5"/>
  <c r="X145" i="5"/>
  <c r="AA144" i="5"/>
  <c r="Z144" i="5"/>
  <c r="Y144" i="5"/>
  <c r="X144" i="5"/>
  <c r="AA143" i="5"/>
  <c r="Z143" i="5"/>
  <c r="Y143" i="5"/>
  <c r="X143" i="5"/>
  <c r="AA142" i="5"/>
  <c r="Z142" i="5"/>
  <c r="Y142" i="5"/>
  <c r="X142" i="5"/>
  <c r="AA141" i="5"/>
  <c r="Z141" i="5"/>
  <c r="Y141" i="5"/>
  <c r="X141" i="5"/>
  <c r="AA140" i="5"/>
  <c r="Z140" i="5"/>
  <c r="Y140" i="5"/>
  <c r="X140" i="5"/>
  <c r="AA139" i="5"/>
  <c r="Z139" i="5"/>
  <c r="Y139" i="5"/>
  <c r="X139" i="5"/>
  <c r="AA138" i="5"/>
  <c r="Z138" i="5"/>
  <c r="Y138" i="5"/>
  <c r="X138" i="5"/>
  <c r="AA137" i="5"/>
  <c r="Z137" i="5"/>
  <c r="Y137" i="5"/>
  <c r="X137" i="5"/>
  <c r="AA136" i="5"/>
  <c r="Z136" i="5"/>
  <c r="Y136" i="5"/>
  <c r="X136" i="5"/>
  <c r="AA135" i="5"/>
  <c r="Z135" i="5"/>
  <c r="Y135" i="5"/>
  <c r="X135" i="5"/>
  <c r="AA134" i="5"/>
  <c r="Z134" i="5"/>
  <c r="Y134" i="5"/>
  <c r="X134" i="5"/>
  <c r="AA133" i="5"/>
  <c r="Z133" i="5"/>
  <c r="Y133" i="5"/>
  <c r="X133" i="5"/>
  <c r="AA132" i="5"/>
  <c r="Z132" i="5"/>
  <c r="Y132" i="5"/>
  <c r="X132" i="5"/>
  <c r="AA131" i="5"/>
  <c r="Z131" i="5"/>
  <c r="Y131" i="5"/>
  <c r="X131" i="5"/>
  <c r="AA130" i="5"/>
  <c r="Z130" i="5"/>
  <c r="Y130" i="5"/>
  <c r="X130" i="5"/>
  <c r="AA129" i="5"/>
  <c r="Z129" i="5"/>
  <c r="Y129" i="5"/>
  <c r="X129" i="5"/>
  <c r="AA128" i="5"/>
  <c r="Z128" i="5"/>
  <c r="Y128" i="5"/>
  <c r="X128" i="5"/>
  <c r="AA127" i="5"/>
  <c r="Z127" i="5"/>
  <c r="Y127" i="5"/>
  <c r="X127" i="5"/>
  <c r="AA126" i="5"/>
  <c r="Z126" i="5"/>
  <c r="Y126" i="5"/>
  <c r="X126" i="5"/>
  <c r="AA125" i="5"/>
  <c r="Z125" i="5"/>
  <c r="Y125" i="5"/>
  <c r="X125" i="5"/>
  <c r="AA124" i="5"/>
  <c r="Z124" i="5"/>
  <c r="Y124" i="5"/>
  <c r="X124" i="5"/>
  <c r="AA123" i="5"/>
  <c r="Z123" i="5"/>
  <c r="Y123" i="5"/>
  <c r="X123" i="5"/>
  <c r="AA122" i="5"/>
  <c r="Z122" i="5"/>
  <c r="Y122" i="5"/>
  <c r="X122" i="5"/>
  <c r="AA121" i="5"/>
  <c r="Z121" i="5"/>
  <c r="Y121" i="5"/>
  <c r="X121" i="5"/>
  <c r="AA120" i="5"/>
  <c r="Z120" i="5"/>
  <c r="Y120" i="5"/>
  <c r="X120" i="5"/>
  <c r="AA119" i="5"/>
  <c r="Z119" i="5"/>
  <c r="Y119" i="5"/>
  <c r="X119" i="5"/>
  <c r="AA118" i="5"/>
  <c r="Z118" i="5"/>
  <c r="Y118" i="5"/>
  <c r="X118" i="5"/>
  <c r="AA117" i="5"/>
  <c r="Z117" i="5"/>
  <c r="Y117" i="5"/>
  <c r="X117" i="5"/>
  <c r="AA116" i="5"/>
  <c r="Z116" i="5"/>
  <c r="Y116" i="5"/>
  <c r="X116" i="5"/>
  <c r="AA115" i="5"/>
  <c r="Z115" i="5"/>
  <c r="Y115" i="5"/>
  <c r="X115" i="5"/>
  <c r="AA114" i="5"/>
  <c r="Z114" i="5"/>
  <c r="Y114" i="5"/>
  <c r="X114" i="5"/>
  <c r="AA113" i="5"/>
  <c r="Z113" i="5"/>
  <c r="Y113" i="5"/>
  <c r="X113" i="5"/>
  <c r="AA112" i="5"/>
  <c r="Z112" i="5"/>
  <c r="Y112" i="5"/>
  <c r="X112" i="5"/>
  <c r="AA111" i="5"/>
  <c r="Z111" i="5"/>
  <c r="Y111" i="5"/>
  <c r="X111" i="5"/>
  <c r="AA110" i="5"/>
  <c r="Z110" i="5"/>
  <c r="Y110" i="5"/>
  <c r="X110" i="5"/>
  <c r="AA109" i="5"/>
  <c r="Z109" i="5"/>
  <c r="Y109" i="5"/>
  <c r="X109" i="5"/>
  <c r="AA108" i="5"/>
  <c r="Z108" i="5"/>
  <c r="Y108" i="5"/>
  <c r="X108" i="5"/>
  <c r="AA107" i="5"/>
  <c r="Z107" i="5"/>
  <c r="Y107" i="5"/>
  <c r="X107" i="5"/>
  <c r="AA106" i="5"/>
  <c r="Z106" i="5"/>
  <c r="Y106" i="5"/>
  <c r="X106" i="5"/>
  <c r="AA105" i="5"/>
  <c r="Z105" i="5"/>
  <c r="Y105" i="5"/>
  <c r="X105" i="5"/>
  <c r="AA104" i="5"/>
  <c r="Z104" i="5"/>
  <c r="Y104" i="5"/>
  <c r="X104" i="5"/>
  <c r="AA103" i="5"/>
  <c r="Z103" i="5"/>
  <c r="Y103" i="5"/>
  <c r="X103" i="5"/>
  <c r="AA102" i="5"/>
  <c r="Z102" i="5"/>
  <c r="Y102" i="5"/>
  <c r="X102" i="5"/>
  <c r="AA101" i="5"/>
  <c r="Z101" i="5"/>
  <c r="Y101" i="5"/>
  <c r="X101" i="5"/>
  <c r="AA100" i="5"/>
  <c r="Z100" i="5"/>
  <c r="Y100" i="5"/>
  <c r="X100" i="5"/>
  <c r="AA99" i="5"/>
  <c r="Z99" i="5"/>
  <c r="Y99" i="5"/>
  <c r="X99" i="5"/>
  <c r="AA98" i="5"/>
  <c r="Z98" i="5"/>
  <c r="Y98" i="5"/>
  <c r="X98" i="5"/>
  <c r="AA97" i="5"/>
  <c r="Z97" i="5"/>
  <c r="Y97" i="5"/>
  <c r="X97" i="5"/>
  <c r="AA96" i="5"/>
  <c r="Z96" i="5"/>
  <c r="Y96" i="5"/>
  <c r="X96" i="5"/>
  <c r="AA95" i="5"/>
  <c r="Z95" i="5"/>
  <c r="Y95" i="5"/>
  <c r="X95" i="5"/>
  <c r="AA94" i="5"/>
  <c r="Z94" i="5"/>
  <c r="Y94" i="5"/>
  <c r="X94" i="5"/>
  <c r="AA93" i="5"/>
  <c r="Z93" i="5"/>
  <c r="Y93" i="5"/>
  <c r="X93" i="5"/>
  <c r="AA92" i="5"/>
  <c r="Z92" i="5"/>
  <c r="Y92" i="5"/>
  <c r="X92" i="5"/>
  <c r="AA91" i="5"/>
  <c r="Z91" i="5"/>
  <c r="Y91" i="5"/>
  <c r="X91" i="5"/>
  <c r="AA90" i="5"/>
  <c r="Z90" i="5"/>
  <c r="Y90" i="5"/>
  <c r="X90" i="5"/>
  <c r="AA89" i="5"/>
  <c r="Z89" i="5"/>
  <c r="Y89" i="5"/>
  <c r="X89" i="5"/>
  <c r="AA88" i="5"/>
  <c r="Z88" i="5"/>
  <c r="Y88" i="5"/>
  <c r="X88" i="5"/>
  <c r="AA87" i="5"/>
  <c r="Z87" i="5"/>
  <c r="Y87" i="5"/>
  <c r="X87" i="5"/>
  <c r="AA86" i="5"/>
  <c r="Z86" i="5"/>
  <c r="Y86" i="5"/>
  <c r="X86" i="5"/>
  <c r="AA85" i="5"/>
  <c r="Z85" i="5"/>
  <c r="Y85" i="5"/>
  <c r="X85" i="5"/>
  <c r="AA84" i="5"/>
  <c r="Z84" i="5"/>
  <c r="Y84" i="5"/>
  <c r="X84" i="5"/>
  <c r="AA83" i="5"/>
  <c r="Z83" i="5"/>
  <c r="Y83" i="5"/>
  <c r="X83" i="5"/>
  <c r="AA82" i="5"/>
  <c r="Z82" i="5"/>
  <c r="Y82" i="5"/>
  <c r="X82" i="5"/>
  <c r="AA81" i="5"/>
  <c r="Z81" i="5"/>
  <c r="Y81" i="5"/>
  <c r="X81" i="5"/>
  <c r="AA80" i="5"/>
  <c r="Z80" i="5"/>
  <c r="Y80" i="5"/>
  <c r="X80" i="5"/>
  <c r="AA79" i="5"/>
  <c r="Z79" i="5"/>
  <c r="Y79" i="5"/>
  <c r="X79" i="5"/>
  <c r="AA78" i="5"/>
  <c r="Z78" i="5"/>
  <c r="Y78" i="5"/>
  <c r="X78" i="5"/>
  <c r="AA77" i="5"/>
  <c r="Z77" i="5"/>
  <c r="Y77" i="5"/>
  <c r="X77" i="5"/>
  <c r="AA76" i="5"/>
  <c r="Z76" i="5"/>
  <c r="Y76" i="5"/>
  <c r="X76" i="5"/>
  <c r="AA75" i="5"/>
  <c r="Z75" i="5"/>
  <c r="Y75" i="5"/>
  <c r="X75" i="5"/>
  <c r="AA74" i="5"/>
  <c r="Z74" i="5"/>
  <c r="Y74" i="5"/>
  <c r="X74" i="5"/>
  <c r="AA73" i="5"/>
  <c r="Z73" i="5"/>
  <c r="Y73" i="5"/>
  <c r="X73" i="5"/>
  <c r="AA72" i="5"/>
  <c r="Z72" i="5"/>
  <c r="Y72" i="5"/>
  <c r="X72" i="5"/>
  <c r="AA71" i="5"/>
  <c r="Z71" i="5"/>
  <c r="Y71" i="5"/>
  <c r="X71" i="5"/>
  <c r="AA70" i="5"/>
  <c r="Z70" i="5"/>
  <c r="Y70" i="5"/>
  <c r="X70" i="5"/>
  <c r="AA69" i="5"/>
  <c r="Z69" i="5"/>
  <c r="Y69" i="5"/>
  <c r="X69" i="5"/>
  <c r="AA68" i="5"/>
  <c r="Z68" i="5"/>
  <c r="Y68" i="5"/>
  <c r="X68" i="5"/>
  <c r="AA67" i="5"/>
  <c r="Z67" i="5"/>
  <c r="Y67" i="5"/>
  <c r="X67" i="5"/>
  <c r="AA66" i="5"/>
  <c r="Z66" i="5"/>
  <c r="Y66" i="5"/>
  <c r="X66" i="5"/>
  <c r="AA65" i="5"/>
  <c r="Z65" i="5"/>
  <c r="Y65" i="5"/>
  <c r="X65" i="5"/>
  <c r="AA64" i="5"/>
  <c r="Z64" i="5"/>
  <c r="Y64" i="5"/>
  <c r="X64" i="5"/>
  <c r="AA63" i="5"/>
  <c r="Z63" i="5"/>
  <c r="Y63" i="5"/>
  <c r="X63" i="5"/>
  <c r="AA62" i="5"/>
  <c r="Z62" i="5"/>
  <c r="Y62" i="5"/>
  <c r="X62" i="5"/>
  <c r="AA61" i="5"/>
  <c r="Z61" i="5"/>
  <c r="Y61" i="5"/>
  <c r="X61" i="5"/>
  <c r="AA60" i="5"/>
  <c r="Z60" i="5"/>
  <c r="Y60" i="5"/>
  <c r="X60" i="5"/>
  <c r="AA59" i="5"/>
  <c r="Z59" i="5"/>
  <c r="Y59" i="5"/>
  <c r="X59" i="5"/>
  <c r="AA58" i="5"/>
  <c r="Z58" i="5"/>
  <c r="Y58" i="5"/>
  <c r="X58" i="5"/>
  <c r="AA57" i="5"/>
  <c r="Z57" i="5"/>
  <c r="Y57" i="5"/>
  <c r="X57" i="5"/>
  <c r="AA56" i="5"/>
  <c r="Z56" i="5"/>
  <c r="Y56" i="5"/>
  <c r="X56" i="5"/>
  <c r="AA55" i="5"/>
  <c r="Z55" i="5"/>
  <c r="Y55" i="5"/>
  <c r="X55" i="5"/>
  <c r="AA54" i="5"/>
  <c r="Z54" i="5"/>
  <c r="Y54" i="5"/>
  <c r="X54" i="5"/>
  <c r="AA53" i="5"/>
  <c r="Z53" i="5"/>
  <c r="Y53" i="5"/>
  <c r="X53" i="5"/>
  <c r="AA52" i="5"/>
  <c r="Z52" i="5"/>
  <c r="Y52" i="5"/>
  <c r="X52" i="5"/>
  <c r="AA51" i="5"/>
  <c r="Z51" i="5"/>
  <c r="Y51" i="5"/>
  <c r="X51" i="5"/>
  <c r="AA50" i="5"/>
  <c r="Z50" i="5"/>
  <c r="Y50" i="5"/>
  <c r="X50" i="5"/>
  <c r="AA49" i="5"/>
  <c r="Z49" i="5"/>
  <c r="Y49" i="5"/>
  <c r="X49" i="5"/>
  <c r="AA48" i="5"/>
  <c r="Z48" i="5"/>
  <c r="Y48" i="5"/>
  <c r="X48" i="5"/>
  <c r="AA47" i="5"/>
  <c r="Z47" i="5"/>
  <c r="Y47" i="5"/>
  <c r="X47" i="5"/>
  <c r="AA46" i="5"/>
  <c r="Z46" i="5"/>
  <c r="Y46" i="5"/>
  <c r="X46" i="5"/>
  <c r="AA45" i="5"/>
  <c r="Z45" i="5"/>
  <c r="Y45" i="5"/>
  <c r="X45" i="5"/>
  <c r="AA44" i="5"/>
  <c r="Z44" i="5"/>
  <c r="Y44" i="5"/>
  <c r="X44" i="5"/>
  <c r="AA43" i="5"/>
  <c r="Z43" i="5"/>
  <c r="Y43" i="5"/>
  <c r="X43" i="5"/>
  <c r="AA42" i="5"/>
  <c r="Z42" i="5"/>
  <c r="Y42" i="5"/>
  <c r="X42" i="5"/>
  <c r="AA41" i="5"/>
  <c r="Z41" i="5"/>
  <c r="Y41" i="5"/>
  <c r="X41" i="5"/>
  <c r="AA40" i="5"/>
  <c r="Z40" i="5"/>
  <c r="Y40" i="5"/>
  <c r="X40" i="5"/>
  <c r="R384" i="5"/>
  <c r="M384" i="5"/>
  <c r="K384" i="5"/>
  <c r="F384" i="5"/>
  <c r="R383" i="5"/>
  <c r="M383" i="5"/>
  <c r="K383" i="5"/>
  <c r="F383" i="5"/>
  <c r="R382" i="5"/>
  <c r="M382" i="5"/>
  <c r="K382" i="5"/>
  <c r="F382" i="5"/>
  <c r="R381" i="5"/>
  <c r="M381" i="5"/>
  <c r="K381" i="5"/>
  <c r="F381" i="5"/>
  <c r="R380" i="5"/>
  <c r="M380" i="5"/>
  <c r="K380" i="5"/>
  <c r="F380" i="5"/>
  <c r="R379" i="5"/>
  <c r="M379" i="5"/>
  <c r="K379" i="5"/>
  <c r="F379" i="5"/>
  <c r="R378" i="5"/>
  <c r="M378" i="5"/>
  <c r="K378" i="5"/>
  <c r="F378" i="5"/>
  <c r="R377" i="5"/>
  <c r="M377" i="5"/>
  <c r="K377" i="5"/>
  <c r="F377" i="5"/>
  <c r="R376" i="5"/>
  <c r="M376" i="5"/>
  <c r="K376" i="5"/>
  <c r="F376" i="5"/>
  <c r="R375" i="5"/>
  <c r="M375" i="5"/>
  <c r="K375" i="5"/>
  <c r="F375" i="5"/>
  <c r="R374" i="5"/>
  <c r="M374" i="5"/>
  <c r="K374" i="5"/>
  <c r="F374" i="5"/>
  <c r="R373" i="5"/>
  <c r="M373" i="5"/>
  <c r="K373" i="5"/>
  <c r="F373" i="5"/>
  <c r="R372" i="5"/>
  <c r="M372" i="5"/>
  <c r="K372" i="5"/>
  <c r="F372" i="5"/>
  <c r="R371" i="5"/>
  <c r="M371" i="5"/>
  <c r="K371" i="5"/>
  <c r="F371" i="5"/>
  <c r="R370" i="5"/>
  <c r="M370" i="5"/>
  <c r="K370" i="5"/>
  <c r="F370" i="5"/>
  <c r="R369" i="5"/>
  <c r="M369" i="5"/>
  <c r="K369" i="5"/>
  <c r="F369" i="5"/>
  <c r="R368" i="5"/>
  <c r="M368" i="5"/>
  <c r="K368" i="5"/>
  <c r="F368" i="5"/>
  <c r="R367" i="5"/>
  <c r="M367" i="5"/>
  <c r="K367" i="5"/>
  <c r="F367" i="5"/>
  <c r="R366" i="5"/>
  <c r="M366" i="5"/>
  <c r="K366" i="5"/>
  <c r="F366" i="5"/>
  <c r="R365" i="5"/>
  <c r="M365" i="5"/>
  <c r="K365" i="5"/>
  <c r="F365" i="5"/>
  <c r="R364" i="5"/>
  <c r="M364" i="5"/>
  <c r="K364" i="5"/>
  <c r="F364" i="5"/>
  <c r="R363" i="5"/>
  <c r="M363" i="5"/>
  <c r="K363" i="5"/>
  <c r="F363" i="5"/>
  <c r="R362" i="5"/>
  <c r="M362" i="5"/>
  <c r="K362" i="5"/>
  <c r="F362" i="5"/>
  <c r="R361" i="5"/>
  <c r="M361" i="5"/>
  <c r="K361" i="5"/>
  <c r="F361" i="5"/>
  <c r="R360" i="5"/>
  <c r="M360" i="5"/>
  <c r="K360" i="5"/>
  <c r="F360" i="5"/>
  <c r="R359" i="5"/>
  <c r="M359" i="5"/>
  <c r="K359" i="5"/>
  <c r="F359" i="5"/>
  <c r="R358" i="5"/>
  <c r="M358" i="5"/>
  <c r="K358" i="5"/>
  <c r="F358" i="5"/>
  <c r="R357" i="5"/>
  <c r="M357" i="5"/>
  <c r="K357" i="5"/>
  <c r="F357" i="5"/>
  <c r="R356" i="5"/>
  <c r="M356" i="5"/>
  <c r="K356" i="5"/>
  <c r="F356" i="5"/>
  <c r="R355" i="5"/>
  <c r="M355" i="5"/>
  <c r="K355" i="5"/>
  <c r="F355" i="5"/>
  <c r="R354" i="5"/>
  <c r="M354" i="5"/>
  <c r="K354" i="5"/>
  <c r="F354" i="5"/>
  <c r="R353" i="5"/>
  <c r="M353" i="5"/>
  <c r="K353" i="5"/>
  <c r="F353" i="5"/>
  <c r="R352" i="5"/>
  <c r="M352" i="5"/>
  <c r="K352" i="5"/>
  <c r="F352" i="5"/>
  <c r="R351" i="5"/>
  <c r="M351" i="5"/>
  <c r="K351" i="5"/>
  <c r="F351" i="5"/>
  <c r="R350" i="5"/>
  <c r="M350" i="5"/>
  <c r="K350" i="5"/>
  <c r="F350" i="5"/>
  <c r="R349" i="5"/>
  <c r="M349" i="5"/>
  <c r="K349" i="5"/>
  <c r="F349" i="5"/>
  <c r="R348" i="5"/>
  <c r="M348" i="5"/>
  <c r="K348" i="5"/>
  <c r="F348" i="5"/>
  <c r="R347" i="5"/>
  <c r="M347" i="5"/>
  <c r="K347" i="5"/>
  <c r="F347" i="5"/>
  <c r="R346" i="5"/>
  <c r="M346" i="5"/>
  <c r="K346" i="5"/>
  <c r="F346" i="5"/>
  <c r="R345" i="5"/>
  <c r="M345" i="5"/>
  <c r="K345" i="5"/>
  <c r="F345" i="5"/>
  <c r="R344" i="5"/>
  <c r="M344" i="5"/>
  <c r="K344" i="5"/>
  <c r="F344" i="5"/>
  <c r="R343" i="5"/>
  <c r="M343" i="5"/>
  <c r="K343" i="5"/>
  <c r="F343" i="5"/>
  <c r="R342" i="5"/>
  <c r="M342" i="5"/>
  <c r="K342" i="5"/>
  <c r="F342" i="5"/>
  <c r="R341" i="5"/>
  <c r="M341" i="5"/>
  <c r="K341" i="5"/>
  <c r="F341" i="5"/>
  <c r="R340" i="5"/>
  <c r="M340" i="5"/>
  <c r="K340" i="5"/>
  <c r="F340" i="5"/>
  <c r="R339" i="5"/>
  <c r="M339" i="5"/>
  <c r="K339" i="5"/>
  <c r="F339" i="5"/>
  <c r="R338" i="5"/>
  <c r="M338" i="5"/>
  <c r="K338" i="5"/>
  <c r="F338" i="5"/>
  <c r="R337" i="5"/>
  <c r="M337" i="5"/>
  <c r="K337" i="5"/>
  <c r="F337" i="5"/>
  <c r="R336" i="5"/>
  <c r="M336" i="5"/>
  <c r="K336" i="5"/>
  <c r="F336" i="5"/>
  <c r="R335" i="5"/>
  <c r="M335" i="5"/>
  <c r="K335" i="5"/>
  <c r="F335" i="5"/>
  <c r="R334" i="5"/>
  <c r="M334" i="5"/>
  <c r="K334" i="5"/>
  <c r="F334" i="5"/>
  <c r="R333" i="5"/>
  <c r="M333" i="5"/>
  <c r="K333" i="5"/>
  <c r="F333" i="5"/>
  <c r="R332" i="5"/>
  <c r="M332" i="5"/>
  <c r="K332" i="5"/>
  <c r="F332" i="5"/>
  <c r="R331" i="5"/>
  <c r="M331" i="5"/>
  <c r="K331" i="5"/>
  <c r="F331" i="5"/>
  <c r="R330" i="5"/>
  <c r="M330" i="5"/>
  <c r="K330" i="5"/>
  <c r="F330" i="5"/>
  <c r="R329" i="5"/>
  <c r="M329" i="5"/>
  <c r="K329" i="5"/>
  <c r="F329" i="5"/>
  <c r="R328" i="5"/>
  <c r="M328" i="5"/>
  <c r="K328" i="5"/>
  <c r="F328" i="5"/>
  <c r="R327" i="5"/>
  <c r="M327" i="5"/>
  <c r="K327" i="5"/>
  <c r="F327" i="5"/>
  <c r="R326" i="5"/>
  <c r="M326" i="5"/>
  <c r="K326" i="5"/>
  <c r="F326" i="5"/>
  <c r="R325" i="5"/>
  <c r="M325" i="5"/>
  <c r="K325" i="5"/>
  <c r="F325" i="5"/>
  <c r="R324" i="5"/>
  <c r="M324" i="5"/>
  <c r="K324" i="5"/>
  <c r="F324" i="5"/>
  <c r="R323" i="5"/>
  <c r="M323" i="5"/>
  <c r="K323" i="5"/>
  <c r="F323" i="5"/>
  <c r="R322" i="5"/>
  <c r="M322" i="5"/>
  <c r="K322" i="5"/>
  <c r="F322" i="5"/>
  <c r="R321" i="5"/>
  <c r="M321" i="5"/>
  <c r="K321" i="5"/>
  <c r="F321" i="5"/>
  <c r="R320" i="5"/>
  <c r="M320" i="5"/>
  <c r="K320" i="5"/>
  <c r="F320" i="5"/>
  <c r="R319" i="5"/>
  <c r="M319" i="5"/>
  <c r="K319" i="5"/>
  <c r="F319" i="5"/>
  <c r="R318" i="5"/>
  <c r="M318" i="5"/>
  <c r="K318" i="5"/>
  <c r="F318" i="5"/>
  <c r="R317" i="5"/>
  <c r="M317" i="5"/>
  <c r="K317" i="5"/>
  <c r="F317" i="5"/>
  <c r="R316" i="5"/>
  <c r="M316" i="5"/>
  <c r="K316" i="5"/>
  <c r="F316" i="5"/>
  <c r="R315" i="5"/>
  <c r="M315" i="5"/>
  <c r="K315" i="5"/>
  <c r="F315" i="5"/>
  <c r="R314" i="5"/>
  <c r="M314" i="5"/>
  <c r="K314" i="5"/>
  <c r="F314" i="5"/>
  <c r="R313" i="5"/>
  <c r="M313" i="5"/>
  <c r="K313" i="5"/>
  <c r="F313" i="5"/>
  <c r="R312" i="5"/>
  <c r="M312" i="5"/>
  <c r="K312" i="5"/>
  <c r="F312" i="5"/>
  <c r="R311" i="5"/>
  <c r="M311" i="5"/>
  <c r="K311" i="5"/>
  <c r="F311" i="5"/>
  <c r="R310" i="5"/>
  <c r="M310" i="5"/>
  <c r="K310" i="5"/>
  <c r="F310" i="5"/>
  <c r="R309" i="5"/>
  <c r="M309" i="5"/>
  <c r="K309" i="5"/>
  <c r="F309" i="5"/>
  <c r="R308" i="5"/>
  <c r="M308" i="5"/>
  <c r="K308" i="5"/>
  <c r="F308" i="5"/>
  <c r="R307" i="5"/>
  <c r="M307" i="5"/>
  <c r="K307" i="5"/>
  <c r="F307" i="5"/>
  <c r="R306" i="5"/>
  <c r="M306" i="5"/>
  <c r="K306" i="5"/>
  <c r="F306" i="5"/>
  <c r="R305" i="5"/>
  <c r="M305" i="5"/>
  <c r="K305" i="5"/>
  <c r="F305" i="5"/>
  <c r="R304" i="5"/>
  <c r="M304" i="5"/>
  <c r="K304" i="5"/>
  <c r="F304" i="5"/>
  <c r="R303" i="5"/>
  <c r="M303" i="5"/>
  <c r="K303" i="5"/>
  <c r="F303" i="5"/>
  <c r="R302" i="5"/>
  <c r="M302" i="5"/>
  <c r="K302" i="5"/>
  <c r="F302" i="5"/>
  <c r="R301" i="5"/>
  <c r="M301" i="5"/>
  <c r="K301" i="5"/>
  <c r="F301" i="5"/>
  <c r="R300" i="5"/>
  <c r="M300" i="5"/>
  <c r="K300" i="5"/>
  <c r="F300" i="5"/>
  <c r="R299" i="5"/>
  <c r="M299" i="5"/>
  <c r="K299" i="5"/>
  <c r="F299" i="5"/>
  <c r="R298" i="5"/>
  <c r="M298" i="5"/>
  <c r="K298" i="5"/>
  <c r="F298" i="5"/>
  <c r="R297" i="5"/>
  <c r="M297" i="5"/>
  <c r="K297" i="5"/>
  <c r="F297" i="5"/>
  <c r="R296" i="5"/>
  <c r="M296" i="5"/>
  <c r="K296" i="5"/>
  <c r="F296" i="5"/>
  <c r="R295" i="5"/>
  <c r="M295" i="5"/>
  <c r="K295" i="5"/>
  <c r="F295" i="5"/>
  <c r="R294" i="5"/>
  <c r="M294" i="5"/>
  <c r="K294" i="5"/>
  <c r="F294" i="5"/>
  <c r="R293" i="5"/>
  <c r="M293" i="5"/>
  <c r="K293" i="5"/>
  <c r="F293" i="5"/>
  <c r="R292" i="5"/>
  <c r="M292" i="5"/>
  <c r="K292" i="5"/>
  <c r="F292" i="5"/>
  <c r="R291" i="5"/>
  <c r="M291" i="5"/>
  <c r="K291" i="5"/>
  <c r="F291" i="5"/>
  <c r="R290" i="5"/>
  <c r="M290" i="5"/>
  <c r="K290" i="5"/>
  <c r="F290" i="5"/>
  <c r="R289" i="5"/>
  <c r="M289" i="5"/>
  <c r="K289" i="5"/>
  <c r="F289" i="5"/>
  <c r="R288" i="5"/>
  <c r="M288" i="5"/>
  <c r="K288" i="5"/>
  <c r="F288" i="5"/>
  <c r="R287" i="5"/>
  <c r="M287" i="5"/>
  <c r="K287" i="5"/>
  <c r="F287" i="5"/>
  <c r="R286" i="5"/>
  <c r="M286" i="5"/>
  <c r="K286" i="5"/>
  <c r="F286" i="5"/>
  <c r="R285" i="5"/>
  <c r="M285" i="5"/>
  <c r="K285" i="5"/>
  <c r="F285" i="5"/>
  <c r="R284" i="5"/>
  <c r="M284" i="5"/>
  <c r="K284" i="5"/>
  <c r="F284" i="5"/>
  <c r="R283" i="5"/>
  <c r="M283" i="5"/>
  <c r="K283" i="5"/>
  <c r="F283" i="5"/>
  <c r="R282" i="5"/>
  <c r="M282" i="5"/>
  <c r="K282" i="5"/>
  <c r="F282" i="5"/>
  <c r="R281" i="5"/>
  <c r="M281" i="5"/>
  <c r="K281" i="5"/>
  <c r="F281" i="5"/>
  <c r="R280" i="5"/>
  <c r="M280" i="5"/>
  <c r="K280" i="5"/>
  <c r="F280" i="5"/>
  <c r="R279" i="5"/>
  <c r="M279" i="5"/>
  <c r="K279" i="5"/>
  <c r="F279" i="5"/>
  <c r="R278" i="5"/>
  <c r="M278" i="5"/>
  <c r="K278" i="5"/>
  <c r="F278" i="5"/>
  <c r="R277" i="5"/>
  <c r="M277" i="5"/>
  <c r="K277" i="5"/>
  <c r="F277" i="5"/>
  <c r="R276" i="5"/>
  <c r="M276" i="5"/>
  <c r="K276" i="5"/>
  <c r="F276" i="5"/>
  <c r="R275" i="5"/>
  <c r="M275" i="5"/>
  <c r="K275" i="5"/>
  <c r="F275" i="5"/>
  <c r="R274" i="5"/>
  <c r="M274" i="5"/>
  <c r="K274" i="5"/>
  <c r="F274" i="5"/>
  <c r="R273" i="5"/>
  <c r="M273" i="5"/>
  <c r="K273" i="5"/>
  <c r="F273" i="5"/>
  <c r="R272" i="5"/>
  <c r="M272" i="5"/>
  <c r="K272" i="5"/>
  <c r="F272" i="5"/>
  <c r="R271" i="5"/>
  <c r="M271" i="5"/>
  <c r="K271" i="5"/>
  <c r="F271" i="5"/>
  <c r="R270" i="5"/>
  <c r="M270" i="5"/>
  <c r="K270" i="5"/>
  <c r="F270" i="5"/>
  <c r="R269" i="5"/>
  <c r="M269" i="5"/>
  <c r="K269" i="5"/>
  <c r="F269" i="5"/>
  <c r="R268" i="5"/>
  <c r="M268" i="5"/>
  <c r="K268" i="5"/>
  <c r="F268" i="5"/>
  <c r="R267" i="5"/>
  <c r="M267" i="5"/>
  <c r="K267" i="5"/>
  <c r="F267" i="5"/>
  <c r="R266" i="5"/>
  <c r="M266" i="5"/>
  <c r="K266" i="5"/>
  <c r="F266" i="5"/>
  <c r="R265" i="5"/>
  <c r="M265" i="5"/>
  <c r="K265" i="5"/>
  <c r="F265" i="5"/>
  <c r="R264" i="5"/>
  <c r="M264" i="5"/>
  <c r="K264" i="5"/>
  <c r="F264" i="5"/>
  <c r="R263" i="5"/>
  <c r="M263" i="5"/>
  <c r="K263" i="5"/>
  <c r="F263" i="5"/>
  <c r="R262" i="5"/>
  <c r="M262" i="5"/>
  <c r="K262" i="5"/>
  <c r="F262" i="5"/>
  <c r="R261" i="5"/>
  <c r="M261" i="5"/>
  <c r="K261" i="5"/>
  <c r="F261" i="5"/>
  <c r="R260" i="5"/>
  <c r="M260" i="5"/>
  <c r="K260" i="5"/>
  <c r="F260" i="5"/>
  <c r="R259" i="5"/>
  <c r="M259" i="5"/>
  <c r="K259" i="5"/>
  <c r="F259" i="5"/>
  <c r="R258" i="5"/>
  <c r="M258" i="5"/>
  <c r="K258" i="5"/>
  <c r="F258" i="5"/>
  <c r="R257" i="5"/>
  <c r="M257" i="5"/>
  <c r="K257" i="5"/>
  <c r="F257" i="5"/>
  <c r="R256" i="5"/>
  <c r="M256" i="5"/>
  <c r="K256" i="5"/>
  <c r="F256" i="5"/>
  <c r="R255" i="5"/>
  <c r="M255" i="5"/>
  <c r="K255" i="5"/>
  <c r="F255" i="5"/>
  <c r="R254" i="5"/>
  <c r="M254" i="5"/>
  <c r="K254" i="5"/>
  <c r="F254" i="5"/>
  <c r="R253" i="5"/>
  <c r="M253" i="5"/>
  <c r="K253" i="5"/>
  <c r="F253" i="5"/>
  <c r="R252" i="5"/>
  <c r="M252" i="5"/>
  <c r="K252" i="5"/>
  <c r="F252" i="5"/>
  <c r="R251" i="5"/>
  <c r="M251" i="5"/>
  <c r="K251" i="5"/>
  <c r="F251" i="5"/>
  <c r="R250" i="5"/>
  <c r="M250" i="5"/>
  <c r="K250" i="5"/>
  <c r="F250" i="5"/>
  <c r="R249" i="5"/>
  <c r="M249" i="5"/>
  <c r="K249" i="5"/>
  <c r="F249" i="5"/>
  <c r="R248" i="5"/>
  <c r="M248" i="5"/>
  <c r="K248" i="5"/>
  <c r="F248" i="5"/>
  <c r="R247" i="5"/>
  <c r="M247" i="5"/>
  <c r="K247" i="5"/>
  <c r="F247" i="5"/>
  <c r="R246" i="5"/>
  <c r="M246" i="5"/>
  <c r="K246" i="5"/>
  <c r="F246" i="5"/>
  <c r="R245" i="5"/>
  <c r="M245" i="5"/>
  <c r="K245" i="5"/>
  <c r="F245" i="5"/>
  <c r="R244" i="5"/>
  <c r="M244" i="5"/>
  <c r="K244" i="5"/>
  <c r="F244" i="5"/>
  <c r="R243" i="5"/>
  <c r="M243" i="5"/>
  <c r="K243" i="5"/>
  <c r="F243" i="5"/>
  <c r="R242" i="5"/>
  <c r="M242" i="5"/>
  <c r="K242" i="5"/>
  <c r="F242" i="5"/>
  <c r="R241" i="5"/>
  <c r="M241" i="5"/>
  <c r="K241" i="5"/>
  <c r="F241" i="5"/>
  <c r="R240" i="5"/>
  <c r="M240" i="5"/>
  <c r="K240" i="5"/>
  <c r="F240" i="5"/>
  <c r="R239" i="5"/>
  <c r="M239" i="5"/>
  <c r="K239" i="5"/>
  <c r="F239" i="5"/>
  <c r="R238" i="5"/>
  <c r="M238" i="5"/>
  <c r="K238" i="5"/>
  <c r="F238" i="5"/>
  <c r="R237" i="5"/>
  <c r="M237" i="5"/>
  <c r="K237" i="5"/>
  <c r="F237" i="5"/>
  <c r="R236" i="5"/>
  <c r="M236" i="5"/>
  <c r="K236" i="5"/>
  <c r="F236" i="5"/>
  <c r="R235" i="5"/>
  <c r="M235" i="5"/>
  <c r="K235" i="5"/>
  <c r="F235" i="5"/>
  <c r="R234" i="5"/>
  <c r="M234" i="5"/>
  <c r="K234" i="5"/>
  <c r="F234" i="5"/>
  <c r="R233" i="5"/>
  <c r="M233" i="5"/>
  <c r="K233" i="5"/>
  <c r="F233" i="5"/>
  <c r="R232" i="5"/>
  <c r="M232" i="5"/>
  <c r="K232" i="5"/>
  <c r="F232" i="5"/>
  <c r="R231" i="5"/>
  <c r="M231" i="5"/>
  <c r="K231" i="5"/>
  <c r="F231" i="5"/>
  <c r="R230" i="5"/>
  <c r="M230" i="5"/>
  <c r="K230" i="5"/>
  <c r="F230" i="5"/>
  <c r="R229" i="5"/>
  <c r="M229" i="5"/>
  <c r="K229" i="5"/>
  <c r="F229" i="5"/>
  <c r="R228" i="5"/>
  <c r="M228" i="5"/>
  <c r="K228" i="5"/>
  <c r="F228" i="5"/>
  <c r="R227" i="5"/>
  <c r="M227" i="5"/>
  <c r="K227" i="5"/>
  <c r="F227" i="5"/>
  <c r="R226" i="5"/>
  <c r="M226" i="5"/>
  <c r="K226" i="5"/>
  <c r="F226" i="5"/>
  <c r="R225" i="5"/>
  <c r="M225" i="5"/>
  <c r="K225" i="5"/>
  <c r="F225" i="5"/>
  <c r="R224" i="5"/>
  <c r="M224" i="5"/>
  <c r="K224" i="5"/>
  <c r="F224" i="5"/>
  <c r="R223" i="5"/>
  <c r="M223" i="5"/>
  <c r="K223" i="5"/>
  <c r="F223" i="5"/>
  <c r="R222" i="5"/>
  <c r="M222" i="5"/>
  <c r="K222" i="5"/>
  <c r="F222" i="5"/>
  <c r="R221" i="5"/>
  <c r="M221" i="5"/>
  <c r="K221" i="5"/>
  <c r="F221" i="5"/>
  <c r="R220" i="5"/>
  <c r="M220" i="5"/>
  <c r="K220" i="5"/>
  <c r="F220" i="5"/>
  <c r="R219" i="5"/>
  <c r="M219" i="5"/>
  <c r="K219" i="5"/>
  <c r="F219" i="5"/>
  <c r="R218" i="5"/>
  <c r="M218" i="5"/>
  <c r="K218" i="5"/>
  <c r="F218" i="5"/>
  <c r="R217" i="5"/>
  <c r="M217" i="5"/>
  <c r="K217" i="5"/>
  <c r="F217" i="5"/>
  <c r="R216" i="5"/>
  <c r="M216" i="5"/>
  <c r="K216" i="5"/>
  <c r="F216" i="5"/>
  <c r="R215" i="5"/>
  <c r="M215" i="5"/>
  <c r="K215" i="5"/>
  <c r="F215" i="5"/>
  <c r="R214" i="5"/>
  <c r="M214" i="5"/>
  <c r="K214" i="5"/>
  <c r="F214" i="5"/>
  <c r="R213" i="5"/>
  <c r="M213" i="5"/>
  <c r="K213" i="5"/>
  <c r="F213" i="5"/>
  <c r="R212" i="5"/>
  <c r="M212" i="5"/>
  <c r="K212" i="5"/>
  <c r="F212" i="5"/>
  <c r="R211" i="5"/>
  <c r="M211" i="5"/>
  <c r="K211" i="5"/>
  <c r="F211" i="5"/>
  <c r="R210" i="5"/>
  <c r="M210" i="5"/>
  <c r="K210" i="5"/>
  <c r="F210" i="5"/>
  <c r="R209" i="5"/>
  <c r="M209" i="5"/>
  <c r="K209" i="5"/>
  <c r="F209" i="5"/>
  <c r="R208" i="5"/>
  <c r="M208" i="5"/>
  <c r="K208" i="5"/>
  <c r="F208" i="5"/>
  <c r="R207" i="5"/>
  <c r="M207" i="5"/>
  <c r="K207" i="5"/>
  <c r="F207" i="5"/>
  <c r="R206" i="5"/>
  <c r="M206" i="5"/>
  <c r="K206" i="5"/>
  <c r="F206" i="5"/>
  <c r="R205" i="5"/>
  <c r="M205" i="5"/>
  <c r="K205" i="5"/>
  <c r="F205" i="5"/>
  <c r="R204" i="5"/>
  <c r="M204" i="5"/>
  <c r="K204" i="5"/>
  <c r="F204" i="5"/>
  <c r="R203" i="5"/>
  <c r="M203" i="5"/>
  <c r="K203" i="5"/>
  <c r="F203" i="5"/>
  <c r="R202" i="5"/>
  <c r="M202" i="5"/>
  <c r="K202" i="5"/>
  <c r="F202" i="5"/>
  <c r="R201" i="5"/>
  <c r="M201" i="5"/>
  <c r="K201" i="5"/>
  <c r="F201" i="5"/>
  <c r="R200" i="5"/>
  <c r="M200" i="5"/>
  <c r="K200" i="5"/>
  <c r="F200" i="5"/>
  <c r="R199" i="5"/>
  <c r="M199" i="5"/>
  <c r="K199" i="5"/>
  <c r="F199" i="5"/>
  <c r="R198" i="5"/>
  <c r="M198" i="5"/>
  <c r="K198" i="5"/>
  <c r="F198" i="5"/>
  <c r="R197" i="5"/>
  <c r="M197" i="5"/>
  <c r="K197" i="5"/>
  <c r="F197" i="5"/>
  <c r="R196" i="5"/>
  <c r="M196" i="5"/>
  <c r="K196" i="5"/>
  <c r="F196" i="5"/>
  <c r="R195" i="5"/>
  <c r="M195" i="5"/>
  <c r="K195" i="5"/>
  <c r="F195" i="5"/>
  <c r="R194" i="5"/>
  <c r="M194" i="5"/>
  <c r="K194" i="5"/>
  <c r="F194" i="5"/>
  <c r="R193" i="5"/>
  <c r="M193" i="5"/>
  <c r="K193" i="5"/>
  <c r="F193" i="5"/>
  <c r="R192" i="5"/>
  <c r="M192" i="5"/>
  <c r="K192" i="5"/>
  <c r="F192" i="5"/>
  <c r="R191" i="5"/>
  <c r="M191" i="5"/>
  <c r="K191" i="5"/>
  <c r="F191" i="5"/>
  <c r="R190" i="5"/>
  <c r="M190" i="5"/>
  <c r="K190" i="5"/>
  <c r="F190" i="5"/>
  <c r="R189" i="5"/>
  <c r="M189" i="5"/>
  <c r="K189" i="5"/>
  <c r="F189" i="5"/>
  <c r="R188" i="5"/>
  <c r="M188" i="5"/>
  <c r="K188" i="5"/>
  <c r="F188" i="5"/>
  <c r="R187" i="5"/>
  <c r="M187" i="5"/>
  <c r="K187" i="5"/>
  <c r="F187" i="5"/>
  <c r="R186" i="5"/>
  <c r="M186" i="5"/>
  <c r="K186" i="5"/>
  <c r="F186" i="5"/>
  <c r="R185" i="5"/>
  <c r="M185" i="5"/>
  <c r="K185" i="5"/>
  <c r="F185" i="5"/>
  <c r="R184" i="5"/>
  <c r="M184" i="5"/>
  <c r="K184" i="5"/>
  <c r="F184" i="5"/>
  <c r="R183" i="5"/>
  <c r="M183" i="5"/>
  <c r="K183" i="5"/>
  <c r="F183" i="5"/>
  <c r="R182" i="5"/>
  <c r="M182" i="5"/>
  <c r="K182" i="5"/>
  <c r="F182" i="5"/>
  <c r="R181" i="5"/>
  <c r="M181" i="5"/>
  <c r="K181" i="5"/>
  <c r="F181" i="5"/>
  <c r="R180" i="5"/>
  <c r="M180" i="5"/>
  <c r="K180" i="5"/>
  <c r="F180" i="5"/>
  <c r="R179" i="5"/>
  <c r="M179" i="5"/>
  <c r="K179" i="5"/>
  <c r="F179" i="5"/>
  <c r="R178" i="5"/>
  <c r="M178" i="5"/>
  <c r="K178" i="5"/>
  <c r="F178" i="5"/>
  <c r="R177" i="5"/>
  <c r="M177" i="5"/>
  <c r="K177" i="5"/>
  <c r="F177" i="5"/>
  <c r="R176" i="5"/>
  <c r="M176" i="5"/>
  <c r="K176" i="5"/>
  <c r="F176" i="5"/>
  <c r="R175" i="5"/>
  <c r="M175" i="5"/>
  <c r="K175" i="5"/>
  <c r="F175" i="5"/>
  <c r="R174" i="5"/>
  <c r="M174" i="5"/>
  <c r="K174" i="5"/>
  <c r="F174" i="5"/>
  <c r="R173" i="5"/>
  <c r="M173" i="5"/>
  <c r="K173" i="5"/>
  <c r="F173" i="5"/>
  <c r="R172" i="5"/>
  <c r="M172" i="5"/>
  <c r="K172" i="5"/>
  <c r="F172" i="5"/>
  <c r="R171" i="5"/>
  <c r="M171" i="5"/>
  <c r="K171" i="5"/>
  <c r="F171" i="5"/>
  <c r="R170" i="5"/>
  <c r="M170" i="5"/>
  <c r="K170" i="5"/>
  <c r="F170" i="5"/>
  <c r="R169" i="5"/>
  <c r="M169" i="5"/>
  <c r="K169" i="5"/>
  <c r="F169" i="5"/>
  <c r="R168" i="5"/>
  <c r="M168" i="5"/>
  <c r="K168" i="5"/>
  <c r="F168" i="5"/>
  <c r="R167" i="5"/>
  <c r="M167" i="5"/>
  <c r="K167" i="5"/>
  <c r="F167" i="5"/>
  <c r="R166" i="5"/>
  <c r="M166" i="5"/>
  <c r="K166" i="5"/>
  <c r="F166" i="5"/>
  <c r="R165" i="5"/>
  <c r="M165" i="5"/>
  <c r="K165" i="5"/>
  <c r="F165" i="5"/>
  <c r="R164" i="5"/>
  <c r="M164" i="5"/>
  <c r="K164" i="5"/>
  <c r="F164" i="5"/>
  <c r="R163" i="5"/>
  <c r="M163" i="5"/>
  <c r="K163" i="5"/>
  <c r="F163" i="5"/>
  <c r="R162" i="5"/>
  <c r="M162" i="5"/>
  <c r="K162" i="5"/>
  <c r="F162" i="5"/>
  <c r="R161" i="5"/>
  <c r="M161" i="5"/>
  <c r="K161" i="5"/>
  <c r="F161" i="5"/>
  <c r="R160" i="5"/>
  <c r="M160" i="5"/>
  <c r="K160" i="5"/>
  <c r="F160" i="5"/>
  <c r="R159" i="5"/>
  <c r="M159" i="5"/>
  <c r="K159" i="5"/>
  <c r="F159" i="5"/>
  <c r="R158" i="5"/>
  <c r="M158" i="5"/>
  <c r="K158" i="5"/>
  <c r="F158" i="5"/>
  <c r="R157" i="5"/>
  <c r="M157" i="5"/>
  <c r="K157" i="5"/>
  <c r="F157" i="5"/>
  <c r="R156" i="5"/>
  <c r="M156" i="5"/>
  <c r="K156" i="5"/>
  <c r="F156" i="5"/>
  <c r="R155" i="5"/>
  <c r="M155" i="5"/>
  <c r="K155" i="5"/>
  <c r="F155" i="5"/>
  <c r="R154" i="5"/>
  <c r="M154" i="5"/>
  <c r="K154" i="5"/>
  <c r="F154" i="5"/>
  <c r="R153" i="5"/>
  <c r="M153" i="5"/>
  <c r="K153" i="5"/>
  <c r="F153" i="5"/>
  <c r="R152" i="5"/>
  <c r="M152" i="5"/>
  <c r="K152" i="5"/>
  <c r="F152" i="5"/>
  <c r="R151" i="5"/>
  <c r="M151" i="5"/>
  <c r="K151" i="5"/>
  <c r="F151" i="5"/>
  <c r="R150" i="5"/>
  <c r="M150" i="5"/>
  <c r="K150" i="5"/>
  <c r="F150" i="5"/>
  <c r="R149" i="5"/>
  <c r="M149" i="5"/>
  <c r="K149" i="5"/>
  <c r="F149" i="5"/>
  <c r="R148" i="5"/>
  <c r="M148" i="5"/>
  <c r="K148" i="5"/>
  <c r="F148" i="5"/>
  <c r="R147" i="5"/>
  <c r="M147" i="5"/>
  <c r="K147" i="5"/>
  <c r="F147" i="5"/>
  <c r="R146" i="5"/>
  <c r="M146" i="5"/>
  <c r="K146" i="5"/>
  <c r="F146" i="5"/>
  <c r="R145" i="5"/>
  <c r="M145" i="5"/>
  <c r="K145" i="5"/>
  <c r="F145" i="5"/>
  <c r="R144" i="5"/>
  <c r="M144" i="5"/>
  <c r="K144" i="5"/>
  <c r="F144" i="5"/>
  <c r="R143" i="5"/>
  <c r="M143" i="5"/>
  <c r="K143" i="5"/>
  <c r="F143" i="5"/>
  <c r="R142" i="5"/>
  <c r="M142" i="5"/>
  <c r="K142" i="5"/>
  <c r="F142" i="5"/>
  <c r="R141" i="5"/>
  <c r="M141" i="5"/>
  <c r="K141" i="5"/>
  <c r="F141" i="5"/>
  <c r="R140" i="5"/>
  <c r="M140" i="5"/>
  <c r="K140" i="5"/>
  <c r="F140" i="5"/>
  <c r="R139" i="5"/>
  <c r="M139" i="5"/>
  <c r="K139" i="5"/>
  <c r="F139" i="5"/>
  <c r="R138" i="5"/>
  <c r="M138" i="5"/>
  <c r="K138" i="5"/>
  <c r="F138" i="5"/>
  <c r="R137" i="5"/>
  <c r="M137" i="5"/>
  <c r="K137" i="5"/>
  <c r="F137" i="5"/>
  <c r="R136" i="5"/>
  <c r="M136" i="5"/>
  <c r="K136" i="5"/>
  <c r="F136" i="5"/>
  <c r="R135" i="5"/>
  <c r="M135" i="5"/>
  <c r="K135" i="5"/>
  <c r="F135" i="5"/>
  <c r="R134" i="5"/>
  <c r="M134" i="5"/>
  <c r="K134" i="5"/>
  <c r="F134" i="5"/>
  <c r="R133" i="5"/>
  <c r="M133" i="5"/>
  <c r="K133" i="5"/>
  <c r="F133" i="5"/>
  <c r="R132" i="5"/>
  <c r="M132" i="5"/>
  <c r="K132" i="5"/>
  <c r="F132" i="5"/>
  <c r="R131" i="5"/>
  <c r="M131" i="5"/>
  <c r="K131" i="5"/>
  <c r="F131" i="5"/>
  <c r="R130" i="5"/>
  <c r="M130" i="5"/>
  <c r="K130" i="5"/>
  <c r="F130" i="5"/>
  <c r="R129" i="5"/>
  <c r="M129" i="5"/>
  <c r="K129" i="5"/>
  <c r="F129" i="5"/>
  <c r="R128" i="5"/>
  <c r="M128" i="5"/>
  <c r="K128" i="5"/>
  <c r="F128" i="5"/>
  <c r="R127" i="5"/>
  <c r="M127" i="5"/>
  <c r="K127" i="5"/>
  <c r="F127" i="5"/>
  <c r="R126" i="5"/>
  <c r="M126" i="5"/>
  <c r="K126" i="5"/>
  <c r="F126" i="5"/>
  <c r="R125" i="5"/>
  <c r="M125" i="5"/>
  <c r="K125" i="5"/>
  <c r="F125" i="5"/>
  <c r="R124" i="5"/>
  <c r="M124" i="5"/>
  <c r="K124" i="5"/>
  <c r="F124" i="5"/>
  <c r="R123" i="5"/>
  <c r="M123" i="5"/>
  <c r="K123" i="5"/>
  <c r="F123" i="5"/>
  <c r="R122" i="5"/>
  <c r="M122" i="5"/>
  <c r="K122" i="5"/>
  <c r="F122" i="5"/>
  <c r="R121" i="5"/>
  <c r="M121" i="5"/>
  <c r="K121" i="5"/>
  <c r="F121" i="5"/>
  <c r="R120" i="5"/>
  <c r="M120" i="5"/>
  <c r="K120" i="5"/>
  <c r="F120" i="5"/>
  <c r="R119" i="5"/>
  <c r="M119" i="5"/>
  <c r="K119" i="5"/>
  <c r="F119" i="5"/>
  <c r="R118" i="5"/>
  <c r="M118" i="5"/>
  <c r="K118" i="5"/>
  <c r="F118" i="5"/>
  <c r="R117" i="5"/>
  <c r="M117" i="5"/>
  <c r="K117" i="5"/>
  <c r="F117" i="5"/>
  <c r="R116" i="5"/>
  <c r="M116" i="5"/>
  <c r="K116" i="5"/>
  <c r="F116" i="5"/>
  <c r="R115" i="5"/>
  <c r="M115" i="5"/>
  <c r="K115" i="5"/>
  <c r="F115" i="5"/>
  <c r="R114" i="5"/>
  <c r="M114" i="5"/>
  <c r="K114" i="5"/>
  <c r="F114" i="5"/>
  <c r="R113" i="5"/>
  <c r="M113" i="5"/>
  <c r="K113" i="5"/>
  <c r="F113" i="5"/>
  <c r="R112" i="5"/>
  <c r="M112" i="5"/>
  <c r="K112" i="5"/>
  <c r="F112" i="5"/>
  <c r="R111" i="5"/>
  <c r="M111" i="5"/>
  <c r="K111" i="5"/>
  <c r="F111" i="5"/>
  <c r="R110" i="5"/>
  <c r="M110" i="5"/>
  <c r="K110" i="5"/>
  <c r="F110" i="5"/>
  <c r="R109" i="5"/>
  <c r="M109" i="5"/>
  <c r="K109" i="5"/>
  <c r="F109" i="5"/>
  <c r="R108" i="5"/>
  <c r="M108" i="5"/>
  <c r="K108" i="5"/>
  <c r="F108" i="5"/>
  <c r="R107" i="5"/>
  <c r="M107" i="5"/>
  <c r="K107" i="5"/>
  <c r="F107" i="5"/>
  <c r="R106" i="5"/>
  <c r="M106" i="5"/>
  <c r="K106" i="5"/>
  <c r="F106" i="5"/>
  <c r="R105" i="5"/>
  <c r="M105" i="5"/>
  <c r="K105" i="5"/>
  <c r="F105" i="5"/>
  <c r="R104" i="5"/>
  <c r="M104" i="5"/>
  <c r="K104" i="5"/>
  <c r="F104" i="5"/>
  <c r="R103" i="5"/>
  <c r="M103" i="5"/>
  <c r="K103" i="5"/>
  <c r="F103" i="5"/>
  <c r="R102" i="5"/>
  <c r="M102" i="5"/>
  <c r="K102" i="5"/>
  <c r="F102" i="5"/>
  <c r="R101" i="5"/>
  <c r="M101" i="5"/>
  <c r="K101" i="5"/>
  <c r="F101" i="5"/>
  <c r="R100" i="5"/>
  <c r="M100" i="5"/>
  <c r="K100" i="5"/>
  <c r="F100" i="5"/>
  <c r="R99" i="5"/>
  <c r="M99" i="5"/>
  <c r="K99" i="5"/>
  <c r="F99" i="5"/>
  <c r="R98" i="5"/>
  <c r="M98" i="5"/>
  <c r="K98" i="5"/>
  <c r="F98" i="5"/>
  <c r="R97" i="5"/>
  <c r="M97" i="5"/>
  <c r="K97" i="5"/>
  <c r="F97" i="5"/>
  <c r="R96" i="5"/>
  <c r="M96" i="5"/>
  <c r="K96" i="5"/>
  <c r="F96" i="5"/>
  <c r="R95" i="5"/>
  <c r="M95" i="5"/>
  <c r="K95" i="5"/>
  <c r="F95" i="5"/>
  <c r="R94" i="5"/>
  <c r="M94" i="5"/>
  <c r="K94" i="5"/>
  <c r="F94" i="5"/>
  <c r="R93" i="5"/>
  <c r="M93" i="5"/>
  <c r="K93" i="5"/>
  <c r="F93" i="5"/>
  <c r="R92" i="5"/>
  <c r="M92" i="5"/>
  <c r="K92" i="5"/>
  <c r="F92" i="5"/>
  <c r="R91" i="5"/>
  <c r="M91" i="5"/>
  <c r="K91" i="5"/>
  <c r="F91" i="5"/>
  <c r="R90" i="5"/>
  <c r="M90" i="5"/>
  <c r="K90" i="5"/>
  <c r="F90" i="5"/>
  <c r="R89" i="5"/>
  <c r="M89" i="5"/>
  <c r="K89" i="5"/>
  <c r="F89" i="5"/>
  <c r="R88" i="5"/>
  <c r="M88" i="5"/>
  <c r="K88" i="5"/>
  <c r="F88" i="5"/>
  <c r="R87" i="5"/>
  <c r="M87" i="5"/>
  <c r="K87" i="5"/>
  <c r="F87" i="5"/>
  <c r="R86" i="5"/>
  <c r="M86" i="5"/>
  <c r="K86" i="5"/>
  <c r="F86" i="5"/>
  <c r="R85" i="5"/>
  <c r="M85" i="5"/>
  <c r="K85" i="5"/>
  <c r="F85" i="5"/>
  <c r="R84" i="5"/>
  <c r="M84" i="5"/>
  <c r="K84" i="5"/>
  <c r="F84" i="5"/>
  <c r="R83" i="5"/>
  <c r="M83" i="5"/>
  <c r="K83" i="5"/>
  <c r="F83" i="5"/>
  <c r="R82" i="5"/>
  <c r="M82" i="5"/>
  <c r="K82" i="5"/>
  <c r="F82" i="5"/>
  <c r="R81" i="5"/>
  <c r="M81" i="5"/>
  <c r="K81" i="5"/>
  <c r="F81" i="5"/>
  <c r="R80" i="5"/>
  <c r="M80" i="5"/>
  <c r="K80" i="5"/>
  <c r="F80" i="5"/>
  <c r="R79" i="5"/>
  <c r="M79" i="5"/>
  <c r="K79" i="5"/>
  <c r="F79" i="5"/>
  <c r="R78" i="5"/>
  <c r="M78" i="5"/>
  <c r="K78" i="5"/>
  <c r="F78" i="5"/>
  <c r="R77" i="5"/>
  <c r="M77" i="5"/>
  <c r="K77" i="5"/>
  <c r="F77" i="5"/>
  <c r="R76" i="5"/>
  <c r="M76" i="5"/>
  <c r="K76" i="5"/>
  <c r="F76" i="5"/>
  <c r="R75" i="5"/>
  <c r="M75" i="5"/>
  <c r="K75" i="5"/>
  <c r="F75" i="5"/>
  <c r="R74" i="5"/>
  <c r="M74" i="5"/>
  <c r="K74" i="5"/>
  <c r="F74" i="5"/>
  <c r="R73" i="5"/>
  <c r="M73" i="5"/>
  <c r="K73" i="5"/>
  <c r="F73" i="5"/>
  <c r="R72" i="5"/>
  <c r="M72" i="5"/>
  <c r="K72" i="5"/>
  <c r="F72" i="5"/>
  <c r="R71" i="5"/>
  <c r="M71" i="5"/>
  <c r="K71" i="5"/>
  <c r="F71" i="5"/>
  <c r="R70" i="5"/>
  <c r="M70" i="5"/>
  <c r="K70" i="5"/>
  <c r="F70" i="5"/>
  <c r="R69" i="5"/>
  <c r="M69" i="5"/>
  <c r="K69" i="5"/>
  <c r="F69" i="5"/>
  <c r="R68" i="5"/>
  <c r="M68" i="5"/>
  <c r="K68" i="5"/>
  <c r="F68" i="5"/>
  <c r="R67" i="5"/>
  <c r="M67" i="5"/>
  <c r="K67" i="5"/>
  <c r="F67" i="5"/>
  <c r="R66" i="5"/>
  <c r="M66" i="5"/>
  <c r="K66" i="5"/>
  <c r="F66" i="5"/>
  <c r="R65" i="5"/>
  <c r="M65" i="5"/>
  <c r="K65" i="5"/>
  <c r="F65" i="5"/>
  <c r="R64" i="5"/>
  <c r="M64" i="5"/>
  <c r="K64" i="5"/>
  <c r="F64" i="5"/>
  <c r="R63" i="5"/>
  <c r="M63" i="5"/>
  <c r="K63" i="5"/>
  <c r="F63" i="5"/>
  <c r="R62" i="5"/>
  <c r="M62" i="5"/>
  <c r="K62" i="5"/>
  <c r="F62" i="5"/>
  <c r="R61" i="5"/>
  <c r="M61" i="5"/>
  <c r="K61" i="5"/>
  <c r="F61" i="5"/>
  <c r="R60" i="5"/>
  <c r="M60" i="5"/>
  <c r="K60" i="5"/>
  <c r="F60" i="5"/>
  <c r="R59" i="5"/>
  <c r="M59" i="5"/>
  <c r="K59" i="5"/>
  <c r="F59" i="5"/>
  <c r="R58" i="5"/>
  <c r="M58" i="5"/>
  <c r="K58" i="5"/>
  <c r="F58" i="5"/>
  <c r="R57" i="5"/>
  <c r="M57" i="5"/>
  <c r="K57" i="5"/>
  <c r="F57" i="5"/>
  <c r="R56" i="5"/>
  <c r="M56" i="5"/>
  <c r="K56" i="5"/>
  <c r="F56" i="5"/>
  <c r="R55" i="5"/>
  <c r="M55" i="5"/>
  <c r="K55" i="5"/>
  <c r="F55" i="5"/>
  <c r="R54" i="5"/>
  <c r="M54" i="5"/>
  <c r="K54" i="5"/>
  <c r="F54" i="5"/>
  <c r="R53" i="5"/>
  <c r="M53" i="5"/>
  <c r="K53" i="5"/>
  <c r="F53" i="5"/>
  <c r="R52" i="5"/>
  <c r="M52" i="5"/>
  <c r="K52" i="5"/>
  <c r="F52" i="5"/>
  <c r="R51" i="5"/>
  <c r="M51" i="5"/>
  <c r="K51" i="5"/>
  <c r="F51" i="5"/>
  <c r="R50" i="5"/>
  <c r="M50" i="5"/>
  <c r="K50" i="5"/>
  <c r="F50" i="5"/>
  <c r="R49" i="5"/>
  <c r="M49" i="5"/>
  <c r="K49" i="5"/>
  <c r="F49" i="5"/>
  <c r="R48" i="5"/>
  <c r="M48" i="5"/>
  <c r="K48" i="5"/>
  <c r="F48" i="5"/>
  <c r="R47" i="5"/>
  <c r="M47" i="5"/>
  <c r="K47" i="5"/>
  <c r="F47" i="5"/>
  <c r="R46" i="5"/>
  <c r="M46" i="5"/>
  <c r="K46" i="5"/>
  <c r="F46" i="5"/>
  <c r="R45" i="5"/>
  <c r="M45" i="5"/>
  <c r="K45" i="5"/>
  <c r="F45" i="5"/>
  <c r="R44" i="5"/>
  <c r="M44" i="5"/>
  <c r="K44" i="5"/>
  <c r="F44" i="5"/>
  <c r="R43" i="5"/>
  <c r="M43" i="5"/>
  <c r="K43" i="5"/>
  <c r="F43" i="5"/>
  <c r="R42" i="5"/>
  <c r="M42" i="5"/>
  <c r="K42" i="5"/>
  <c r="F42" i="5"/>
  <c r="R41" i="5"/>
  <c r="M41" i="5"/>
  <c r="K41" i="5"/>
  <c r="F41" i="5"/>
  <c r="K40" i="5"/>
  <c r="R40" i="5"/>
  <c r="M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F40" i="5"/>
  <c r="CT42" i="5"/>
  <c r="CS42" i="5"/>
  <c r="CR42" i="5"/>
  <c r="CQ42" i="5"/>
  <c r="CO42" i="5"/>
  <c r="CJ42" i="5"/>
  <c r="CI42" i="5"/>
  <c r="CH42" i="5"/>
  <c r="BZ42" i="5"/>
  <c r="BY42" i="5"/>
  <c r="CT41" i="5"/>
  <c r="CS41" i="5"/>
  <c r="CR41" i="5"/>
  <c r="CQ41" i="5"/>
  <c r="CJ41" i="5"/>
  <c r="CI41" i="5"/>
  <c r="CH41" i="5"/>
  <c r="BZ41" i="5"/>
  <c r="BY41" i="5"/>
  <c r="CO41" i="5"/>
  <c r="BE4" i="5"/>
  <c r="BD4" i="5"/>
  <c r="BC4" i="5"/>
  <c r="BB4" i="5"/>
  <c r="BA4" i="5"/>
  <c r="AZ4" i="5"/>
  <c r="AY4" i="5"/>
  <c r="AX4" i="5"/>
  <c r="AW4" i="5"/>
  <c r="AV4" i="5"/>
  <c r="AU4" i="5"/>
  <c r="AT4" i="5"/>
  <c r="AS4" i="5"/>
  <c r="AR4" i="5"/>
  <c r="AP4" i="5"/>
  <c r="AO4" i="5"/>
  <c r="AN4" i="5"/>
  <c r="AM4" i="5"/>
  <c r="AL4" i="5"/>
  <c r="AK4" i="5"/>
  <c r="AJ4" i="5"/>
  <c r="DF4" i="5"/>
  <c r="DE4" i="5"/>
  <c r="DD4" i="5"/>
  <c r="DC4" i="5"/>
  <c r="DB4" i="5"/>
  <c r="DA4" i="5"/>
  <c r="CZ4" i="5"/>
  <c r="CY4" i="5"/>
  <c r="CX4" i="5"/>
  <c r="CW4" i="5"/>
  <c r="CV4" i="5"/>
  <c r="CT4" i="5"/>
  <c r="CS4" i="5"/>
  <c r="CR4" i="5"/>
  <c r="CQ4" i="5"/>
  <c r="CP4" i="5"/>
  <c r="CO4" i="5"/>
  <c r="CN4" i="5"/>
  <c r="CL4" i="5"/>
  <c r="CJ4" i="5"/>
  <c r="CI4" i="5"/>
  <c r="CH4" i="5"/>
  <c r="CE4" i="5"/>
  <c r="CD4" i="5"/>
  <c r="CB4" i="5"/>
  <c r="CA4" i="5"/>
  <c r="BZ4" i="5"/>
  <c r="BY4" i="5"/>
  <c r="BX4" i="5"/>
  <c r="BW4" i="5"/>
  <c r="BV4" i="5"/>
  <c r="BT4" i="5"/>
  <c r="BS4" i="5"/>
  <c r="BR4" i="5"/>
  <c r="BQ4" i="5"/>
  <c r="BP4" i="5"/>
  <c r="BO4" i="5"/>
  <c r="BN4" i="5"/>
  <c r="BM4" i="5"/>
  <c r="BL4" i="5"/>
  <c r="BK4" i="5"/>
  <c r="BJ4" i="5"/>
  <c r="BI4" i="5"/>
  <c r="BH4" i="5"/>
  <c r="AI4" i="5"/>
  <c r="AH4" i="5"/>
  <c r="AG4" i="5"/>
  <c r="BG4" i="5"/>
  <c r="BF4" i="5"/>
  <c r="B39" i="7"/>
  <c r="B38" i="7"/>
  <c r="B37" i="7"/>
  <c r="B36" i="7"/>
  <c r="B35" i="7"/>
  <c r="B34" i="7"/>
  <c r="B33" i="7"/>
  <c r="B32" i="7"/>
  <c r="B31" i="7"/>
  <c r="B30" i="7"/>
  <c r="B29" i="7"/>
  <c r="B28" i="7"/>
  <c r="B27" i="7"/>
  <c r="B26" i="7"/>
  <c r="B25" i="7"/>
  <c r="B24" i="7"/>
  <c r="B23" i="7"/>
  <c r="B22" i="7"/>
  <c r="B21" i="7"/>
  <c r="B20" i="7"/>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15" i="5"/>
  <c r="AB116" i="5"/>
  <c r="AB117" i="5"/>
  <c r="AB118" i="5"/>
  <c r="AB119" i="5"/>
  <c r="AB120" i="5"/>
  <c r="AB121" i="5"/>
  <c r="AB122" i="5"/>
  <c r="AB123" i="5"/>
  <c r="AB124" i="5"/>
  <c r="AB125" i="5"/>
  <c r="AB126" i="5"/>
  <c r="AB127" i="5"/>
  <c r="AB128" i="5"/>
  <c r="AB129" i="5"/>
  <c r="AB130" i="5"/>
  <c r="AB131" i="5"/>
  <c r="AB132" i="5"/>
  <c r="AB133" i="5"/>
  <c r="AB134" i="5"/>
  <c r="AB135" i="5"/>
  <c r="AB136" i="5"/>
  <c r="AB137" i="5"/>
  <c r="AB138" i="5"/>
  <c r="AB139" i="5"/>
  <c r="AB140" i="5"/>
  <c r="AB141" i="5"/>
  <c r="AB142" i="5"/>
  <c r="AB143" i="5"/>
  <c r="AB144" i="5"/>
  <c r="AB145" i="5"/>
  <c r="AB146" i="5"/>
  <c r="AB147" i="5"/>
  <c r="AB148" i="5"/>
  <c r="AB149" i="5"/>
  <c r="AB150" i="5"/>
  <c r="AB151" i="5"/>
  <c r="AB152" i="5"/>
  <c r="AB153" i="5"/>
  <c r="AB154" i="5"/>
  <c r="AB155" i="5"/>
  <c r="AB156" i="5"/>
  <c r="AB157" i="5"/>
  <c r="AB158" i="5"/>
  <c r="AB159" i="5"/>
  <c r="AB160" i="5"/>
  <c r="AB161" i="5"/>
  <c r="AB162" i="5"/>
  <c r="AB163" i="5"/>
  <c r="AB164" i="5"/>
  <c r="AB165" i="5"/>
  <c r="AB166" i="5"/>
  <c r="AB167" i="5"/>
  <c r="AB168" i="5"/>
  <c r="AB169" i="5"/>
  <c r="AB170" i="5"/>
  <c r="AB171" i="5"/>
  <c r="AB172" i="5"/>
  <c r="AB173" i="5"/>
  <c r="AB174" i="5"/>
  <c r="AB175" i="5"/>
  <c r="AB176" i="5"/>
  <c r="AB177" i="5"/>
  <c r="AB178" i="5"/>
  <c r="AB179" i="5"/>
  <c r="AB180" i="5"/>
  <c r="AB181" i="5"/>
  <c r="AB182" i="5"/>
  <c r="AB183" i="5"/>
  <c r="AB184" i="5"/>
  <c r="AB185" i="5"/>
  <c r="AB186" i="5"/>
  <c r="AB187" i="5"/>
  <c r="AB188" i="5"/>
  <c r="AB189" i="5"/>
  <c r="AB190" i="5"/>
  <c r="AB191" i="5"/>
  <c r="AB192" i="5"/>
  <c r="AB193" i="5"/>
  <c r="AB194" i="5"/>
  <c r="AB195" i="5"/>
  <c r="AB196" i="5"/>
  <c r="AB197" i="5"/>
  <c r="AB198" i="5"/>
  <c r="AB199" i="5"/>
  <c r="AB200" i="5"/>
  <c r="AB201" i="5"/>
  <c r="AB202" i="5"/>
  <c r="AB203" i="5"/>
  <c r="AB204" i="5"/>
  <c r="AB205" i="5"/>
  <c r="AB206" i="5"/>
  <c r="AB207" i="5"/>
  <c r="AB208" i="5"/>
  <c r="AB209" i="5"/>
  <c r="AB210" i="5"/>
  <c r="AB211" i="5"/>
  <c r="AB212" i="5"/>
  <c r="AB213" i="5"/>
  <c r="AB214" i="5"/>
  <c r="AB215" i="5"/>
  <c r="AB216" i="5"/>
  <c r="AB217" i="5"/>
  <c r="AB218" i="5"/>
  <c r="AB219" i="5"/>
  <c r="AB220" i="5"/>
  <c r="AB221" i="5"/>
  <c r="AB222" i="5"/>
  <c r="AB223" i="5"/>
  <c r="AB224" i="5"/>
  <c r="AB225" i="5"/>
  <c r="AB226" i="5"/>
  <c r="AB227" i="5"/>
  <c r="AB228" i="5"/>
  <c r="AB229" i="5"/>
  <c r="AB230" i="5"/>
  <c r="AB231" i="5"/>
  <c r="AB232" i="5"/>
  <c r="AB233" i="5"/>
  <c r="AB234" i="5"/>
  <c r="AB235" i="5"/>
  <c r="AB236" i="5"/>
  <c r="AB237" i="5"/>
  <c r="AB238" i="5"/>
  <c r="AB239" i="5"/>
  <c r="AB240" i="5"/>
  <c r="AB241" i="5"/>
  <c r="AB242" i="5"/>
  <c r="AB243" i="5"/>
  <c r="AB244" i="5"/>
  <c r="AB245" i="5"/>
  <c r="AB246" i="5"/>
  <c r="AB247" i="5"/>
  <c r="AB248" i="5"/>
  <c r="AB249" i="5"/>
  <c r="AB250" i="5"/>
  <c r="AB251" i="5"/>
  <c r="AB252" i="5"/>
  <c r="AB253" i="5"/>
  <c r="AB254" i="5"/>
  <c r="AB255" i="5"/>
  <c r="AB256" i="5"/>
  <c r="AB257" i="5"/>
  <c r="AB258" i="5"/>
  <c r="AB259" i="5"/>
  <c r="AB260" i="5"/>
  <c r="AB261" i="5"/>
  <c r="AB262" i="5"/>
  <c r="AB263" i="5"/>
  <c r="AB264" i="5"/>
  <c r="AB265" i="5"/>
  <c r="AB266" i="5"/>
  <c r="AB267" i="5"/>
  <c r="AB268" i="5"/>
  <c r="AB269" i="5"/>
  <c r="AB270" i="5"/>
  <c r="AB271" i="5"/>
  <c r="AB272" i="5"/>
  <c r="AB273" i="5"/>
  <c r="AB274" i="5"/>
  <c r="AB275" i="5"/>
  <c r="AB276" i="5"/>
  <c r="AB277" i="5"/>
  <c r="AB278" i="5"/>
  <c r="AB279" i="5"/>
  <c r="AB280" i="5"/>
  <c r="AB281" i="5"/>
  <c r="AB282" i="5"/>
  <c r="AB283" i="5"/>
  <c r="AB284" i="5"/>
  <c r="AB285" i="5"/>
  <c r="AB286" i="5"/>
  <c r="AB287" i="5"/>
  <c r="AB288" i="5"/>
  <c r="AB289" i="5"/>
  <c r="AB290" i="5"/>
  <c r="AB291" i="5"/>
  <c r="AB292" i="5"/>
  <c r="AB293" i="5"/>
  <c r="AB294" i="5"/>
  <c r="AB295" i="5"/>
  <c r="AB296" i="5"/>
  <c r="AB297" i="5"/>
  <c r="AB298" i="5"/>
  <c r="AB299" i="5"/>
  <c r="AB300" i="5"/>
  <c r="AB301" i="5"/>
  <c r="AB302" i="5"/>
  <c r="AB303" i="5"/>
  <c r="AB304" i="5"/>
  <c r="AB305" i="5"/>
  <c r="AB306" i="5"/>
  <c r="AB307" i="5"/>
  <c r="AB308" i="5"/>
  <c r="AB309" i="5"/>
  <c r="AB310" i="5"/>
  <c r="AB311" i="5"/>
  <c r="AB312" i="5"/>
  <c r="AB313" i="5"/>
  <c r="AB314" i="5"/>
  <c r="AB315" i="5"/>
  <c r="AB316" i="5"/>
  <c r="AB317" i="5"/>
  <c r="AB318" i="5"/>
  <c r="AB319" i="5"/>
  <c r="AB320" i="5"/>
  <c r="AB321" i="5"/>
  <c r="AB322" i="5"/>
  <c r="AB323" i="5"/>
  <c r="AB324" i="5"/>
  <c r="AB325" i="5"/>
  <c r="AB326" i="5"/>
  <c r="AB327" i="5"/>
  <c r="AB328" i="5"/>
  <c r="AB329" i="5"/>
  <c r="AB330" i="5"/>
  <c r="AB331" i="5"/>
  <c r="AB332" i="5"/>
  <c r="AB333" i="5"/>
  <c r="AB334" i="5"/>
  <c r="AB335" i="5"/>
  <c r="AB336" i="5"/>
  <c r="AB337" i="5"/>
  <c r="AB338" i="5"/>
  <c r="AB339" i="5"/>
  <c r="AB340" i="5"/>
  <c r="AB341" i="5"/>
  <c r="AB342" i="5"/>
  <c r="AB343" i="5"/>
  <c r="AB344" i="5"/>
  <c r="AB345" i="5"/>
  <c r="AB346" i="5"/>
  <c r="AB347" i="5"/>
  <c r="AB348" i="5"/>
  <c r="AB349" i="5"/>
  <c r="AB350" i="5"/>
  <c r="AB351" i="5"/>
  <c r="AB352" i="5"/>
  <c r="AB353" i="5"/>
  <c r="AB354" i="5"/>
  <c r="AB355" i="5"/>
  <c r="AB356" i="5"/>
  <c r="AB357" i="5"/>
  <c r="AB358" i="5"/>
  <c r="AB359" i="5"/>
  <c r="AB360" i="5"/>
  <c r="AB361" i="5"/>
  <c r="AB362" i="5"/>
  <c r="AB363" i="5"/>
  <c r="AB364" i="5"/>
  <c r="AB365" i="5"/>
  <c r="AB366" i="5"/>
  <c r="AB367" i="5"/>
  <c r="AB368" i="5"/>
  <c r="AB369" i="5"/>
  <c r="AB370" i="5"/>
  <c r="AB371" i="5"/>
  <c r="AB372" i="5"/>
  <c r="AB373" i="5"/>
  <c r="AB374" i="5"/>
  <c r="AB375" i="5"/>
  <c r="AB376" i="5"/>
  <c r="AB377" i="5"/>
  <c r="AB378" i="5"/>
  <c r="AB379" i="5"/>
  <c r="AB380" i="5"/>
  <c r="AB381" i="5"/>
  <c r="AB382" i="5"/>
  <c r="AB383" i="5"/>
  <c r="AB384" i="5"/>
  <c r="AB540" i="5"/>
  <c r="AB541" i="5"/>
  <c r="AB542" i="5"/>
  <c r="AB543" i="5"/>
  <c r="AB544" i="5"/>
  <c r="AB545" i="5"/>
  <c r="AB546" i="5"/>
  <c r="AB547" i="5"/>
  <c r="AB548" i="5"/>
  <c r="AB549" i="5"/>
  <c r="AB550" i="5"/>
  <c r="AB551" i="5"/>
  <c r="AB552" i="5"/>
  <c r="AB553" i="5"/>
  <c r="AB554" i="5"/>
  <c r="AB555" i="5"/>
  <c r="AB556" i="5"/>
  <c r="AB557" i="5"/>
  <c r="AB558" i="5"/>
  <c r="AB559" i="5"/>
  <c r="AB560" i="5"/>
  <c r="AB561" i="5"/>
  <c r="AB562" i="5"/>
  <c r="AB563" i="5"/>
  <c r="AB564" i="5"/>
  <c r="AB565" i="5"/>
  <c r="AB566" i="5"/>
  <c r="AB567" i="5"/>
  <c r="AB568" i="5"/>
  <c r="AB569" i="5"/>
  <c r="AB570" i="5"/>
  <c r="AB571" i="5"/>
  <c r="AB572" i="5"/>
  <c r="AB573" i="5"/>
  <c r="AB574" i="5"/>
  <c r="AB575" i="5"/>
  <c r="AB576" i="5"/>
  <c r="AB577" i="5"/>
  <c r="AB578" i="5"/>
  <c r="AB579" i="5"/>
  <c r="AB580" i="5"/>
  <c r="AB581" i="5"/>
  <c r="AB582" i="5"/>
  <c r="AB583" i="5"/>
  <c r="AB584" i="5"/>
  <c r="AB585" i="5"/>
  <c r="AB586" i="5"/>
  <c r="AB587" i="5"/>
  <c r="AB588" i="5"/>
  <c r="AB589" i="5"/>
  <c r="AB590" i="5"/>
  <c r="AB591" i="5"/>
  <c r="AB592" i="5"/>
  <c r="AB593" i="5"/>
  <c r="AB594" i="5"/>
  <c r="AB595" i="5"/>
  <c r="AB596" i="5"/>
  <c r="AB597" i="5"/>
  <c r="AB598" i="5"/>
  <c r="AB599" i="5"/>
  <c r="AB600" i="5"/>
  <c r="AB601" i="5"/>
  <c r="AB602" i="5"/>
  <c r="AB603" i="5"/>
  <c r="AB604" i="5"/>
  <c r="AB605" i="5"/>
  <c r="AB606" i="5"/>
  <c r="AB607" i="5"/>
  <c r="AB608" i="5"/>
  <c r="AB609" i="5"/>
  <c r="AB610" i="5"/>
  <c r="AB611" i="5"/>
  <c r="AB612" i="5"/>
  <c r="AB613" i="5"/>
  <c r="AB614" i="5"/>
  <c r="AB615" i="5"/>
  <c r="AB616" i="5"/>
  <c r="AB617" i="5"/>
  <c r="AB618" i="5"/>
  <c r="AB619" i="5"/>
  <c r="AB620" i="5"/>
  <c r="AB621" i="5"/>
  <c r="AB622" i="5"/>
  <c r="AB623" i="5"/>
  <c r="AB624" i="5"/>
  <c r="AB625" i="5"/>
  <c r="AB626" i="5"/>
  <c r="AB627" i="5"/>
  <c r="AB628" i="5"/>
  <c r="AB629" i="5"/>
  <c r="AB630" i="5"/>
  <c r="AB631" i="5"/>
  <c r="AB632" i="5"/>
  <c r="AB633" i="5"/>
  <c r="AB634" i="5"/>
  <c r="AB635" i="5"/>
  <c r="AB636" i="5"/>
  <c r="AB637" i="5"/>
  <c r="AB638" i="5"/>
  <c r="AB639" i="5"/>
  <c r="AB640" i="5"/>
  <c r="AB641" i="5"/>
  <c r="AB642" i="5"/>
  <c r="AB643" i="5"/>
  <c r="AB644" i="5"/>
  <c r="AB645" i="5"/>
  <c r="AB646" i="5"/>
  <c r="AB647" i="5"/>
  <c r="AB648" i="5"/>
  <c r="AB649" i="5"/>
  <c r="AB650" i="5"/>
  <c r="AB651" i="5"/>
  <c r="AB652" i="5"/>
  <c r="AB653" i="5"/>
  <c r="AB654" i="5"/>
  <c r="AB655" i="5"/>
  <c r="AB656" i="5"/>
  <c r="AB657" i="5"/>
  <c r="AB658" i="5"/>
  <c r="AB659" i="5"/>
  <c r="AB660" i="5"/>
  <c r="AB661" i="5"/>
  <c r="AB662" i="5"/>
  <c r="AB663" i="5"/>
  <c r="AB664" i="5"/>
  <c r="AB665" i="5"/>
  <c r="AB666" i="5"/>
  <c r="AB667" i="5"/>
  <c r="AB668" i="5"/>
  <c r="AB669" i="5"/>
  <c r="AB670" i="5"/>
  <c r="AB671" i="5"/>
  <c r="AB672" i="5"/>
  <c r="AB673" i="5"/>
  <c r="AB674" i="5"/>
  <c r="AB675" i="5"/>
  <c r="AB676" i="5"/>
  <c r="AB677" i="5"/>
  <c r="AB678" i="5"/>
  <c r="AB679" i="5"/>
  <c r="AB680" i="5"/>
  <c r="AB681" i="5"/>
  <c r="AB682" i="5"/>
  <c r="AB683" i="5"/>
  <c r="AB684" i="5"/>
  <c r="AB685" i="5"/>
  <c r="AB686" i="5"/>
  <c r="AB687" i="5"/>
  <c r="AB688" i="5"/>
  <c r="AB689" i="5"/>
  <c r="AB690" i="5"/>
  <c r="AB691" i="5"/>
  <c r="AB692" i="5"/>
  <c r="AB693" i="5"/>
  <c r="AB694" i="5"/>
  <c r="AB695" i="5"/>
  <c r="AB696" i="5"/>
  <c r="AB697" i="5"/>
  <c r="AB698" i="5"/>
  <c r="AB699" i="5"/>
  <c r="AB700" i="5"/>
  <c r="AB701" i="5"/>
  <c r="AB702" i="5"/>
  <c r="AB703" i="5"/>
  <c r="AB704" i="5"/>
  <c r="AB705" i="5"/>
  <c r="AB706" i="5"/>
  <c r="AB707" i="5"/>
  <c r="AB708" i="5"/>
  <c r="AB709" i="5"/>
  <c r="AB710" i="5"/>
  <c r="AB711" i="5"/>
  <c r="AB712" i="5"/>
  <c r="AB713" i="5"/>
  <c r="AB714" i="5"/>
  <c r="AB715" i="5"/>
  <c r="AB716" i="5"/>
  <c r="AB717" i="5"/>
  <c r="AB718" i="5"/>
  <c r="AB719" i="5"/>
  <c r="AB720" i="5"/>
  <c r="AB721" i="5"/>
  <c r="AB722" i="5"/>
  <c r="AB723" i="5"/>
  <c r="AB724" i="5"/>
  <c r="AB725" i="5"/>
  <c r="AB726" i="5"/>
  <c r="AB727" i="5"/>
  <c r="AB728" i="5"/>
  <c r="AB729" i="5"/>
  <c r="AB730" i="5"/>
  <c r="AB731" i="5"/>
  <c r="AB732" i="5"/>
  <c r="AB733" i="5"/>
  <c r="AB734" i="5"/>
  <c r="AB735" i="5"/>
  <c r="AB736" i="5"/>
  <c r="AB737" i="5"/>
  <c r="AB738" i="5"/>
  <c r="AB739" i="5"/>
  <c r="AB740" i="5"/>
  <c r="AB741" i="5"/>
  <c r="AB742" i="5"/>
  <c r="AB743" i="5"/>
  <c r="AB744" i="5"/>
  <c r="AB745" i="5"/>
  <c r="AB746" i="5"/>
  <c r="AB747" i="5"/>
  <c r="AB748" i="5"/>
  <c r="AB749" i="5"/>
  <c r="AB750" i="5"/>
  <c r="AB751" i="5"/>
  <c r="AB752" i="5"/>
  <c r="AB753" i="5"/>
  <c r="AB754" i="5"/>
  <c r="AB755" i="5"/>
  <c r="AB756" i="5"/>
  <c r="AB757" i="5"/>
  <c r="AB758" i="5"/>
  <c r="AB759" i="5"/>
  <c r="AB760" i="5"/>
  <c r="AB761" i="5"/>
  <c r="AB762" i="5"/>
  <c r="AB763" i="5"/>
  <c r="AB764" i="5"/>
  <c r="AB765" i="5"/>
  <c r="AB766" i="5"/>
  <c r="AB767" i="5"/>
  <c r="AB768" i="5"/>
  <c r="AB769" i="5"/>
  <c r="AB770" i="5"/>
  <c r="AB771" i="5"/>
  <c r="AB772" i="5"/>
  <c r="AB773" i="5"/>
  <c r="AB774" i="5"/>
  <c r="AB775" i="5"/>
  <c r="AB776" i="5"/>
  <c r="AB777" i="5"/>
  <c r="AB778" i="5"/>
  <c r="AB779" i="5"/>
  <c r="AB780" i="5"/>
  <c r="AB781" i="5"/>
  <c r="AB782" i="5"/>
  <c r="AB783" i="5"/>
  <c r="AB784" i="5"/>
  <c r="AB785" i="5"/>
  <c r="AB786" i="5"/>
  <c r="AB787" i="5"/>
  <c r="AB788" i="5"/>
  <c r="AB789" i="5"/>
  <c r="AB790" i="5"/>
  <c r="AB791" i="5"/>
  <c r="AB792" i="5"/>
  <c r="AB793" i="5"/>
  <c r="AB794" i="5"/>
  <c r="AB795" i="5"/>
  <c r="AB796" i="5"/>
  <c r="AB797" i="5"/>
  <c r="AB798" i="5"/>
  <c r="AB799" i="5"/>
  <c r="AB800" i="5"/>
  <c r="AB801" i="5"/>
  <c r="AB802" i="5"/>
  <c r="AB803" i="5"/>
  <c r="AB804" i="5"/>
  <c r="AB805" i="5"/>
  <c r="AB806" i="5"/>
  <c r="AB807" i="5"/>
  <c r="AB808" i="5"/>
  <c r="AB809" i="5"/>
  <c r="AB810" i="5"/>
  <c r="AB811" i="5"/>
  <c r="AB812" i="5"/>
  <c r="AB813" i="5"/>
  <c r="AB814" i="5"/>
  <c r="AB815" i="5"/>
  <c r="AB816" i="5"/>
  <c r="AB817" i="5"/>
  <c r="AB818" i="5"/>
  <c r="AB819" i="5"/>
  <c r="AB820" i="5"/>
  <c r="AB821" i="5"/>
  <c r="AB822" i="5"/>
  <c r="AB823" i="5"/>
  <c r="AB824" i="5"/>
  <c r="AB825" i="5"/>
  <c r="AB826" i="5"/>
  <c r="AB827" i="5"/>
  <c r="AB828" i="5"/>
  <c r="AB829" i="5"/>
  <c r="AB830" i="5"/>
  <c r="AB831" i="5"/>
  <c r="AB832" i="5"/>
  <c r="AB833" i="5"/>
  <c r="AB834" i="5"/>
  <c r="AB835" i="5"/>
  <c r="AB836" i="5"/>
  <c r="AB837" i="5"/>
  <c r="AB838" i="5"/>
  <c r="AB839" i="5"/>
  <c r="AB840" i="5"/>
  <c r="AB841" i="5"/>
  <c r="AB842" i="5"/>
  <c r="AB843" i="5"/>
  <c r="AB844" i="5"/>
  <c r="AB845" i="5"/>
  <c r="AB846" i="5"/>
  <c r="AB847" i="5"/>
  <c r="AB848" i="5"/>
  <c r="AB849" i="5"/>
  <c r="AB850" i="5"/>
  <c r="AB851" i="5"/>
  <c r="AB852" i="5"/>
  <c r="AB853" i="5"/>
  <c r="AB854" i="5"/>
  <c r="AB855" i="5"/>
  <c r="AB856" i="5"/>
  <c r="AB857" i="5"/>
  <c r="AB858" i="5"/>
  <c r="AB859" i="5"/>
  <c r="AB860" i="5"/>
  <c r="AB861" i="5"/>
  <c r="AB862" i="5"/>
  <c r="AB863" i="5"/>
  <c r="AB864" i="5"/>
  <c r="AB865" i="5"/>
  <c r="AB866" i="5"/>
  <c r="AB867" i="5"/>
  <c r="AB868" i="5"/>
  <c r="AB869" i="5"/>
  <c r="AB870" i="5"/>
  <c r="AB871" i="5"/>
  <c r="AB872" i="5"/>
  <c r="AB873" i="5"/>
  <c r="AB874" i="5"/>
  <c r="AB875" i="5"/>
  <c r="AB876" i="5"/>
  <c r="AB877" i="5"/>
  <c r="AB878" i="5"/>
  <c r="AB879" i="5"/>
  <c r="AB880" i="5"/>
  <c r="AB881" i="5"/>
  <c r="AB882" i="5"/>
  <c r="AB883" i="5"/>
  <c r="AB884" i="5"/>
  <c r="AB885" i="5"/>
  <c r="AB886" i="5"/>
  <c r="AB887" i="5"/>
  <c r="AB888" i="5"/>
  <c r="AB889" i="5"/>
  <c r="AB890" i="5"/>
  <c r="AB891" i="5"/>
  <c r="AB892" i="5"/>
  <c r="AB893" i="5"/>
  <c r="AB894" i="5"/>
  <c r="AB895" i="5"/>
  <c r="AB896" i="5"/>
  <c r="AB897" i="5"/>
  <c r="AB898" i="5"/>
  <c r="AB899" i="5"/>
  <c r="AB900" i="5"/>
  <c r="AB901" i="5"/>
  <c r="AB902" i="5"/>
  <c r="AB903" i="5"/>
  <c r="AB904" i="5"/>
  <c r="AB905" i="5"/>
  <c r="AB906" i="5"/>
  <c r="AB907" i="5"/>
  <c r="AB908" i="5"/>
  <c r="AB909" i="5"/>
  <c r="AB910" i="5"/>
  <c r="AB911" i="5"/>
  <c r="AB912" i="5"/>
  <c r="AB913" i="5"/>
  <c r="AB914" i="5"/>
  <c r="AB915" i="5"/>
  <c r="AB916" i="5"/>
  <c r="AB917" i="5"/>
  <c r="AB918" i="5"/>
  <c r="AB919" i="5"/>
  <c r="AB920" i="5"/>
  <c r="AB921" i="5"/>
  <c r="AB922" i="5"/>
  <c r="AB923" i="5"/>
  <c r="AB924" i="5"/>
  <c r="AB925" i="5"/>
  <c r="AB926" i="5"/>
  <c r="AB927" i="5"/>
  <c r="AB928" i="5"/>
  <c r="AB929" i="5"/>
  <c r="AB930" i="5"/>
  <c r="AB931" i="5"/>
  <c r="AB932" i="5"/>
  <c r="AB933" i="5"/>
  <c r="AB934" i="5"/>
  <c r="AB935" i="5"/>
  <c r="AB936" i="5"/>
  <c r="AB937" i="5"/>
  <c r="AB938" i="5"/>
  <c r="AB939" i="5"/>
  <c r="AB940" i="5"/>
  <c r="AB941" i="5"/>
  <c r="AB942" i="5"/>
  <c r="AB943" i="5"/>
  <c r="AB944" i="5"/>
  <c r="AB945" i="5"/>
  <c r="AB946" i="5"/>
  <c r="AB947" i="5"/>
  <c r="AB948" i="5"/>
  <c r="AB949" i="5"/>
  <c r="AB950" i="5"/>
  <c r="AB951" i="5"/>
  <c r="AB952" i="5"/>
  <c r="AB953" i="5"/>
  <c r="AB954" i="5"/>
  <c r="AB955" i="5"/>
  <c r="AB956" i="5"/>
  <c r="AB957" i="5"/>
  <c r="AB958" i="5"/>
  <c r="AB959" i="5"/>
  <c r="AB960" i="5"/>
  <c r="AB961" i="5"/>
  <c r="AB962" i="5"/>
  <c r="AB963" i="5"/>
  <c r="AB385" i="5"/>
  <c r="AB386" i="5"/>
  <c r="AB387" i="5"/>
  <c r="AB388" i="5"/>
  <c r="AB389" i="5"/>
  <c r="AB390" i="5"/>
  <c r="AB391" i="5"/>
  <c r="AB392" i="5"/>
  <c r="AB393" i="5"/>
  <c r="AB394" i="5"/>
  <c r="AB395" i="5"/>
  <c r="AB396" i="5"/>
  <c r="AB397" i="5"/>
  <c r="AB398" i="5"/>
  <c r="AB399" i="5"/>
  <c r="AB400" i="5"/>
  <c r="AB401" i="5"/>
  <c r="AB402" i="5"/>
  <c r="AB403" i="5"/>
  <c r="AB404" i="5"/>
  <c r="AB405" i="5"/>
  <c r="AB406" i="5"/>
  <c r="AB407" i="5"/>
  <c r="AB408" i="5"/>
  <c r="AB409" i="5"/>
  <c r="AB410" i="5"/>
  <c r="AB411" i="5"/>
  <c r="AB412" i="5"/>
  <c r="AB413" i="5"/>
  <c r="AB414" i="5"/>
  <c r="AB415" i="5"/>
  <c r="AB416" i="5"/>
  <c r="AB417" i="5"/>
  <c r="AB418" i="5"/>
  <c r="AB419" i="5"/>
  <c r="AB420" i="5"/>
  <c r="AB421" i="5"/>
  <c r="AB422" i="5"/>
  <c r="AB423" i="5"/>
  <c r="AB424" i="5"/>
  <c r="AB425" i="5"/>
  <c r="AB426" i="5"/>
  <c r="AB427" i="5"/>
  <c r="AB428" i="5"/>
  <c r="AB429" i="5"/>
  <c r="AB430" i="5"/>
  <c r="AB431" i="5"/>
  <c r="AB432" i="5"/>
  <c r="AB433" i="5"/>
  <c r="AB434" i="5"/>
  <c r="AB435" i="5"/>
  <c r="AB436" i="5"/>
  <c r="AB437" i="5"/>
  <c r="AB438" i="5"/>
  <c r="AB439" i="5"/>
  <c r="AB440" i="5"/>
  <c r="AB441" i="5"/>
  <c r="AB442" i="5"/>
  <c r="AB443" i="5"/>
  <c r="AB444" i="5"/>
  <c r="AB445" i="5"/>
  <c r="AB446" i="5"/>
  <c r="AB447" i="5"/>
  <c r="AB448" i="5"/>
  <c r="AB449" i="5"/>
  <c r="AB450" i="5"/>
  <c r="AB451" i="5"/>
  <c r="AB452" i="5"/>
  <c r="AB453" i="5"/>
  <c r="AB454" i="5"/>
  <c r="AB455" i="5"/>
  <c r="AB456" i="5"/>
  <c r="AB457" i="5"/>
  <c r="AB458" i="5"/>
  <c r="AB459" i="5"/>
  <c r="AB460" i="5"/>
  <c r="AB461" i="5"/>
  <c r="AB462" i="5"/>
  <c r="AB463" i="5"/>
  <c r="AB464" i="5"/>
  <c r="AB470" i="5"/>
  <c r="AB471" i="5"/>
  <c r="AB472" i="5"/>
  <c r="AB473" i="5"/>
  <c r="AB474" i="5"/>
  <c r="AB475" i="5"/>
  <c r="AB476" i="5"/>
  <c r="AB477" i="5"/>
  <c r="AB480" i="5"/>
  <c r="AB481" i="5"/>
  <c r="AB482" i="5"/>
  <c r="AB483" i="5"/>
  <c r="AB484" i="5"/>
  <c r="AB485" i="5"/>
  <c r="AB486" i="5"/>
  <c r="AB487" i="5"/>
  <c r="AB479" i="5"/>
  <c r="AB489" i="5"/>
  <c r="AB490" i="5"/>
  <c r="AB491" i="5"/>
  <c r="AB492" i="5"/>
  <c r="AB493" i="5"/>
</calcChain>
</file>

<file path=xl/sharedStrings.xml><?xml version="1.0" encoding="utf-8"?>
<sst xmlns="http://schemas.openxmlformats.org/spreadsheetml/2006/main" count="5308" uniqueCount="924">
  <si>
    <t>Opacity</t>
  </si>
  <si>
    <t>Transparency setting for the Symbol.</t>
  </si>
  <si>
    <t>Camel-case text</t>
  </si>
  <si>
    <t>Horizontal position from the upper left corner of the artboard to the center point of the symbol.</t>
  </si>
  <si>
    <t>Symbol Width</t>
  </si>
  <si>
    <t>Symbol Height</t>
  </si>
  <si>
    <t>points</t>
  </si>
  <si>
    <t>ID fo DB</t>
  </si>
  <si>
    <t>Unique object ID used as the ID in the database.</t>
  </si>
  <si>
    <t>Text label for the UNO</t>
  </si>
  <si>
    <t>OpenBox</t>
  </si>
  <si>
    <t>A</t>
  </si>
  <si>
    <t>Notes</t>
  </si>
  <si>
    <t>Saaving the SVG</t>
  </si>
  <si>
    <t>The is a macro SaveSVG that will save the data range 'svgdata' with the file name in range 'svgfile' + .svg.  It will be saved to the same folder that this spreadsheet is in.</t>
  </si>
  <si>
    <t>Vertical position from the upper left corner of the artboard to the center point of the symbol - in positive points (going down) from the upper left corner</t>
  </si>
  <si>
    <t>Radius</t>
  </si>
  <si>
    <t>ypos</t>
  </si>
  <si>
    <t>X</t>
  </si>
  <si>
    <t>id</t>
  </si>
  <si>
    <t>label</t>
  </si>
  <si>
    <t>ooosymbol</t>
  </si>
  <si>
    <t>ooox</t>
  </si>
  <si>
    <t>oooy</t>
  </si>
  <si>
    <t>oooh</t>
  </si>
  <si>
    <t>labeloffsetx</t>
  </si>
  <si>
    <t>labeloffsety</t>
  </si>
  <si>
    <t>vvvsymbol</t>
  </si>
  <si>
    <t>Symbol X position</t>
  </si>
  <si>
    <t>Symbol y position</t>
  </si>
  <si>
    <t>0 to 1.0</t>
  </si>
  <si>
    <t>render</t>
  </si>
  <si>
    <t>UNO's CSS Class(es)</t>
  </si>
  <si>
    <t>Label/Name of the UNO</t>
  </si>
  <si>
    <t>What</t>
  </si>
  <si>
    <t>Description</t>
  </si>
  <si>
    <t>kind</t>
  </si>
  <si>
    <t>Category of the UNO</t>
  </si>
  <si>
    <t>First UNO of the connection</t>
  </si>
  <si>
    <t>Second UNO of the connection</t>
  </si>
  <si>
    <t>UNO id</t>
  </si>
  <si>
    <t>unoa</t>
  </si>
  <si>
    <t>unob</t>
  </si>
  <si>
    <t>connection</t>
  </si>
  <si>
    <t>Text</t>
  </si>
  <si>
    <t>ooow</t>
  </si>
  <si>
    <t>vvvx</t>
  </si>
  <si>
    <t>vvvy</t>
  </si>
  <si>
    <t>vvvw</t>
  </si>
  <si>
    <t>vvvh</t>
  </si>
  <si>
    <t>routing</t>
  </si>
  <si>
    <t>Value</t>
  </si>
  <si>
    <t>Data kind</t>
  </si>
  <si>
    <t>Column Number</t>
  </si>
  <si>
    <t>Often just copied from the ooo coordinates and size.  The ooo coordinates are the default 'location' of the object.</t>
  </si>
  <si>
    <t>scale</t>
  </si>
  <si>
    <t>Num</t>
  </si>
  <si>
    <t>A multiplier to be applied to all symbols and Connection stroke values.</t>
  </si>
  <si>
    <t>Blank cells</t>
  </si>
  <si>
    <t>In general, blank cells are ignored, or are an indication that no artwork should be created.</t>
  </si>
  <si>
    <t>One UNO per row</t>
  </si>
  <si>
    <t>With the same rows/UNOs Lined-up across all worksheet.</t>
  </si>
  <si>
    <t>Symbol/Sytle Look Up Tables</t>
  </si>
  <si>
    <t>To comply with the graphic standards the symbols and graphic styles used should be entered by look-up from Kind:Type –&gt; Illustrator symbol or graphic style</t>
  </si>
  <si>
    <t>A multiple number</t>
  </si>
  <si>
    <t>A capital 'X' or blank</t>
  </si>
  <si>
    <t>An X to mark rows that should be rendered.</t>
  </si>
  <si>
    <t>labelpstyle</t>
  </si>
  <si>
    <t>labelgstyle</t>
  </si>
  <si>
    <t>General Issues</t>
  </si>
  <si>
    <t>Commas in cells are a really bad idea when saving to CSV format.</t>
  </si>
  <si>
    <t>None</t>
  </si>
  <si>
    <t>UNO Center Point</t>
  </si>
  <si>
    <t>Is generally taken as the center of the ooo group.  Connection are drawn between the ooo-group center points.</t>
  </si>
  <si>
    <t>2point</t>
  </si>
  <si>
    <t>3pointH</t>
  </si>
  <si>
    <t>3pointV</t>
  </si>
  <si>
    <t>4pointH</t>
  </si>
  <si>
    <t>4pointV</t>
  </si>
  <si>
    <t>Ellipse</t>
  </si>
  <si>
    <t>Rectangle</t>
  </si>
  <si>
    <t>Kind of line offset</t>
  </si>
  <si>
    <t>Amount of offset</t>
  </si>
  <si>
    <t>level</t>
  </si>
  <si>
    <t>value</t>
  </si>
  <si>
    <t>shortDescription</t>
  </si>
  <si>
    <t>longDescription</t>
  </si>
  <si>
    <t>tooltip</t>
  </si>
  <si>
    <t>onURL</t>
  </si>
  <si>
    <t>offURL</t>
  </si>
  <si>
    <t>Segement Elements</t>
  </si>
  <si>
    <t>This starts the segment file - and the one segment</t>
  </si>
  <si>
    <t>{ "segment_1": { "id": "</t>
  </si>
  <si>
    <t>,  elements": [</t>
  </si>
  <si>
    <t>{ "type" : "url", "content" : "?+++&amp;gotoz=""</t>
  </si>
  <si>
    <t xml:space="preserve"> } , { "type" : "audio", "content" : "audio/</t>
  </si>
  <si>
    <t>.mp3" },</t>
  </si>
  <si>
    <t>The last row has no comma on the end</t>
  </si>
  <si>
    <t>.mp3" }</t>
  </si>
  <si>
    <t>Close off the segment and the segment file</t>
  </si>
  <si>
    <t>] } }</t>
  </si>
  <si>
    <t>parent</t>
  </si>
  <si>
    <t>classes</t>
  </si>
  <si>
    <t>oookind</t>
  </si>
  <si>
    <t>labelParams</t>
  </si>
  <si>
    <t>ssskind</t>
  </si>
  <si>
    <t>ssssymbol</t>
  </si>
  <si>
    <t>sssx</t>
  </si>
  <si>
    <t>sssy</t>
  </si>
  <si>
    <t>sssw</t>
  </si>
  <si>
    <t>sssh</t>
  </si>
  <si>
    <t>xxxkind</t>
  </si>
  <si>
    <t>xxxsymbol</t>
  </si>
  <si>
    <t>xxxx</t>
  </si>
  <si>
    <t>xxxy</t>
  </si>
  <si>
    <t>xxxw</t>
  </si>
  <si>
    <t>xxxh</t>
  </si>
  <si>
    <t>vvvkind</t>
  </si>
  <si>
    <t>UNO id of the parent UNO.</t>
  </si>
  <si>
    <t>The layer within the parent to use</t>
  </si>
  <si>
    <t>What to draw for ooo</t>
  </si>
  <si>
    <t>The Symbol or Graphic Style to use.</t>
  </si>
  <si>
    <t>What to draw for ccc</t>
  </si>
  <si>
    <t>What to draw for xxx</t>
  </si>
  <si>
    <t>What to draw for the foreground object</t>
  </si>
  <si>
    <t>Scratch column - can be used for calculations or numberign things as needed.</t>
  </si>
  <si>
    <t>The parent UNO that will contain this UNO</t>
  </si>
  <si>
    <t>Where withing the parent this UNO should be placed</t>
  </si>
  <si>
    <t>Things (the default) - Connections (must be specified) - radialSubstep things</t>
  </si>
  <si>
    <t>A varible that specifies what to draw for the ooo:  symbol | rect | ellipse</t>
  </si>
  <si>
    <t>Horizontal position from the upper left corner of the artboard to the center point of the symbol.  If the Kind is Radial - this value is the radius</t>
  </si>
  <si>
    <t>Vertical position from the upper left corner of the artboard to the center point of the symbol - in positive points (going down) from the upper left corner.  If the Kind is Radial - this value is the offset angle from 0 degrees.</t>
  </si>
  <si>
    <t xml:space="preserve">Symbol width.  </t>
  </si>
  <si>
    <t>A varible that specifies what to draw for the ccc:  symbol | rect | ellipse</t>
  </si>
  <si>
    <t xml:space="preserve">Symbol width. </t>
  </si>
  <si>
    <t>A varible that specifies what to draw:  symbol | rect | ellipse</t>
  </si>
  <si>
    <t>If the kind is 'symbol' then this is specifies an Illustrator symbol name - else - for 'rect' or 'ellipes' it specifies a Graphic Style - or - for a connection a graphic style to use for the line.  If blank nothing will be put in the ooo group.</t>
  </si>
  <si>
    <t>Symbol width.</t>
  </si>
  <si>
    <t>The ooo position - and often the size - are used as the key to which all other elements are either set equal to - of offset/calcualted from.</t>
  </si>
  <si>
    <t>Often just copied from the ooo coordinates and size.  The ooo coordinates are the default 'location' of the object.
If this is a symbol for a Connection- the x-y coordinates are not specified here- but are calculated from the line-routing algorithm.</t>
  </si>
  <si>
    <t>Valid Illustrator Symbol or Graphic Style name</t>
  </si>
  <si>
    <t>points or degrees (for Radial Kinds)</t>
  </si>
  <si>
    <t>space-separated string</t>
  </si>
  <si>
    <t>symbol</t>
  </si>
  <si>
    <t>labelKind</t>
  </si>
  <si>
    <t>labelw</t>
  </si>
  <si>
    <t>labelh</t>
  </si>
  <si>
    <t>fontsize</t>
  </si>
  <si>
    <t>If xxxkind is 'symbol' then this is specifies an Illustrator symbol name - else - for 'rect' or 'ellipes' it specifies a Graphic Style.  If blank nothing will be put in the ooo group.</t>
  </si>
  <si>
    <t>If ssskind is 'symbol' then this is specifies an Illustrator symbol name - else - for 'rect' or 'ellipes' it specifies a Graphic Style   If blank nothing will be put in the ooo group.</t>
  </si>
  <si>
    <t>If oookind is 'symbol' then this is specifies an Illustrator symbol name - else - for 'rect' or 'ellipes' it specifies a Graphic Style.  If blank nothing will be put in the ooo group.</t>
  </si>
  <si>
    <t>linestyle</t>
  </si>
  <si>
    <t>The graphic style to use for the connection.</t>
  </si>
  <si>
    <t xml:space="preserve">labelKind
labelx
labely
labelw - used to size the area text rect
labelh - used to size the area text rect
labeloffsetx - an offset shift for point text, a padding value for area text
labeloffsety- an offset shift for point text, a padding value for area text
labelpstyle - a prefix of 'VC' in the style name will Vertically Center the text
fontsize
labelgstyle - an optional graphic style to apply to the text - e.g. to add a text outline stroke
</t>
  </si>
  <si>
    <t>VCThingLabel</t>
  </si>
  <si>
    <t>ttStyle</t>
  </si>
  <si>
    <t>subparent</t>
  </si>
  <si>
    <t>sssstack</t>
  </si>
  <si>
    <t>Sets the sss layer either as a foreground (1 - top of the UNO stack) or background (0 - bottom of the UNO stack).</t>
  </si>
  <si>
    <t>boolean</t>
  </si>
  <si>
    <t>vvvstack</t>
  </si>
  <si>
    <t>The sss will be put in subparent</t>
  </si>
  <si>
    <t>closeFunction</t>
  </si>
  <si>
    <t>openFunction</t>
  </si>
  <si>
    <t>hoverAction</t>
  </si>
  <si>
    <t>clickAction</t>
  </si>
  <si>
    <t>onDoubleClick</t>
  </si>
  <si>
    <t>url</t>
  </si>
  <si>
    <t>urlText</t>
  </si>
  <si>
    <t>infoPane</t>
  </si>
  <si>
    <t>closeURL</t>
  </si>
  <si>
    <t xml:space="preserve">Camelcase alphanumeric, no special characters or punctuation marks except for ‘-’ dash </t>
  </si>
  <si>
    <t>Text label for the UNO: used in the info-pane and tooltips.</t>
  </si>
  <si>
    <t>Markdown text for the tooltip.</t>
  </si>
  <si>
    <t>Markdown text for the info-pane.</t>
  </si>
  <si>
    <t>both (default)
open
close
none
function</t>
  </si>
  <si>
    <t xml:space="preserve">functionName=params
A function to be run on hovering - in URL command syntax.
</t>
  </si>
  <si>
    <t>openClose
none
gotoz
function</t>
  </si>
  <si>
    <t xml:space="preserve">functionName=params
A function to be run on clicking - in URL command syntax.
</t>
  </si>
  <si>
    <t>functionName=params
A URL command to run when double-clicking on an UNO.</t>
  </si>
  <si>
    <t>A URL used by a custom function and/or by the context menu, in controlmenu.js, as a link in the right-click menu.</t>
  </si>
  <si>
    <t xml:space="preserve">A text label for the url link: used by a custom function and/or by the context menu, in controlmenu.js, as a link in the right-click menu.
</t>
  </si>
  <si>
    <t>none
hover
click</t>
  </si>
  <si>
    <t>An optional URL command that is run when UNO is turned on.</t>
  </si>
  <si>
    <t>An optional  URL command that is run when UNO is turned off.</t>
  </si>
  <si>
    <t>An optional  URL command that is run when UNO opened.</t>
  </si>
  <si>
    <t>An optional  URL command that is run when UNO closed.</t>
  </si>
  <si>
    <t>An optional function that is run on this UNO’s xxx or vvv when it’s opened – replaces the default function: display: inline.</t>
  </si>
  <si>
    <t>An optional function that is run on this UNO’s xxx or vvv when it’s closed – replaces the default function: display: none.</t>
  </si>
  <si>
    <t>The name of the qtip2 tooltip style specification in customstuff.js</t>
  </si>
  <si>
    <t>hoverFunction</t>
  </si>
  <si>
    <t>clickFunction</t>
  </si>
  <si>
    <t>onFunction</t>
  </si>
  <si>
    <t>offFunction</t>
  </si>
  <si>
    <t>rowNumber</t>
  </si>
  <si>
    <t>ooo</t>
  </si>
  <si>
    <t>sss</t>
  </si>
  <si>
    <t>hierarchy</t>
  </si>
  <si>
    <t>xxx – sss</t>
  </si>
  <si>
    <t>vvv – sss</t>
  </si>
  <si>
    <t>vvvLabel</t>
  </si>
  <si>
    <t>vvvLabelParams</t>
  </si>
  <si>
    <t>xxxLabel</t>
  </si>
  <si>
    <t>xxxLabelParams</t>
  </si>
  <si>
    <t>vvv (default), xxx, or uno (immediate child)</t>
  </si>
  <si>
    <t>Only used by Connection kind.</t>
  </si>
  <si>
    <t>offsetKind</t>
  </si>
  <si>
    <t>offset shape:
None (default)
Ellipse
Rectangle</t>
  </si>
  <si>
    <t>routing algorithm:
2point
3pointH
3pointV
4pointH
4pointV</t>
  </si>
  <si>
    <t>AI graphic sytle name</t>
  </si>
  <si>
    <t>startKind</t>
  </si>
  <si>
    <t>endKind</t>
  </si>
  <si>
    <t>Type of line offet to use</t>
  </si>
  <si>
    <t>Type of line routing algorithm to use.</t>
  </si>
  <si>
    <t>The connection starting point - this UNO's ooo point.</t>
  </si>
  <si>
    <t>The connection end point - this UNO's ooo point.</t>
  </si>
  <si>
    <t>startOffsetX</t>
  </si>
  <si>
    <t>startOffsetY</t>
  </si>
  <si>
    <t>endOffsetX</t>
  </si>
  <si>
    <t>endOffsetY</t>
  </si>
  <si>
    <t>The X offset from unoa's ooo center point.</t>
  </si>
  <si>
    <t>The Y offset from unob's ooo center point.</t>
  </si>
  <si>
    <t>The X offset from unob's ooo center point.</t>
  </si>
  <si>
    <t>The Y offset from unoa's ooo center point.</t>
  </si>
  <si>
    <t>OpenCircle</t>
  </si>
  <si>
    <t>Rendering Order</t>
  </si>
  <si>
    <t>Must render the things first (toward bottom of the spreadsheet), and only then render the connections - because the connections refer to the things.</t>
  </si>
  <si>
    <t>UNO</t>
  </si>
  <si>
    <t>unoFrom</t>
  </si>
  <si>
    <t>unoTo</t>
  </si>
  <si>
    <t>Used by the sequecing funciton to identigy the from UNO.</t>
  </si>
  <si>
    <t>Used by the sequecing funciton to identigy the to UNO.</t>
  </si>
  <si>
    <t>node</t>
  </si>
  <si>
    <t>link</t>
  </si>
  <si>
    <t>UNO can currtently be of just two kind: a node (a thing) or a link (a connection between things).</t>
  </si>
  <si>
    <t>any class name</t>
  </si>
  <si>
    <t>nodes and links can be further categorized by giving them css class names - which can be used by the code to identify them</t>
  </si>
  <si>
    <t>node
or
link</t>
  </si>
  <si>
    <t>radial</t>
  </si>
  <si>
    <t>partof</t>
  </si>
  <si>
    <t>used by custom functions to identify links that indicate part-whole member ships</t>
  </si>
  <si>
    <t>used by custom functions to identify links that identify connections, flows, or sequences</t>
  </si>
  <si>
    <t>used by custom functions to identify text labels</t>
  </si>
  <si>
    <t>Assigns CSS classes to the UNO.  Can be any class name, or the special classes:
connection  |  partof  |  label</t>
  </si>
  <si>
    <t>Used by the spreadsheer or custom code as needed.</t>
  </si>
  <si>
    <t>Sets CSS class(es) for the UNO.  Note that these can be inserted here into the Illustrator/SVG file and/or can be specified in the 'classes' filed of the DB.</t>
  </si>
  <si>
    <t>PartOf</t>
  </si>
  <si>
    <t>fadeOn=</t>
  </si>
  <si>
    <t>fadeOff=</t>
  </si>
  <si>
    <t>hover</t>
  </si>
  <si>
    <t>0 | 1
Do not show (0) or show (1) the tooltip.</t>
  </si>
  <si>
    <t>Units</t>
  </si>
  <si>
    <t>L1</t>
  </si>
  <si>
    <t>L2</t>
  </si>
  <si>
    <t>L3</t>
  </si>
  <si>
    <t>L4</t>
  </si>
  <si>
    <t>L5</t>
  </si>
  <si>
    <t>L6</t>
  </si>
  <si>
    <t>N1</t>
  </si>
  <si>
    <t>N2</t>
  </si>
  <si>
    <t>N3</t>
  </si>
  <si>
    <t>N4</t>
  </si>
  <si>
    <t>N5</t>
  </si>
  <si>
    <t>N6</t>
  </si>
  <si>
    <t xml:space="preserve"> </t>
  </si>
  <si>
    <t>Control Calcualtions</t>
  </si>
  <si>
    <t>Level</t>
  </si>
  <si>
    <t>L0</t>
  </si>
  <si>
    <t>Center Point</t>
  </si>
  <si>
    <t>Start Angle</t>
  </si>
  <si>
    <t>Things/Level</t>
  </si>
  <si>
    <t>1-1</t>
  </si>
  <si>
    <t>1-1-1</t>
  </si>
  <si>
    <t>1-1-2</t>
  </si>
  <si>
    <t>1-2</t>
  </si>
  <si>
    <t>1-2-1</t>
  </si>
  <si>
    <t>1-2-2</t>
  </si>
  <si>
    <t>1-3</t>
  </si>
  <si>
    <t>1-3-1</t>
  </si>
  <si>
    <t>1-3-2</t>
  </si>
  <si>
    <t>2-1</t>
  </si>
  <si>
    <t>2-1-1</t>
  </si>
  <si>
    <t>2-1-2</t>
  </si>
  <si>
    <t>2-2</t>
  </si>
  <si>
    <t>2-2-1</t>
  </si>
  <si>
    <t>2-2-2</t>
  </si>
  <si>
    <t>2-3</t>
  </si>
  <si>
    <t>2-3-1</t>
  </si>
  <si>
    <t>2-3-2</t>
  </si>
  <si>
    <t>1-1-1-1</t>
  </si>
  <si>
    <t>1-1-1-2</t>
  </si>
  <si>
    <t>1-1-1-3</t>
  </si>
  <si>
    <t>1-1-2-1</t>
  </si>
  <si>
    <t>1-1-2-2</t>
  </si>
  <si>
    <t>1-1-2-3</t>
  </si>
  <si>
    <t>1-2-1-1</t>
  </si>
  <si>
    <t>1-2-1-2</t>
  </si>
  <si>
    <t>1-2-1-3</t>
  </si>
  <si>
    <t>1-2-2-1</t>
  </si>
  <si>
    <t>1-2-2-2</t>
  </si>
  <si>
    <t>1-2-2-3</t>
  </si>
  <si>
    <t>1-3-1-1</t>
  </si>
  <si>
    <t>1-3-1-2</t>
  </si>
  <si>
    <t>1-3-1-3</t>
  </si>
  <si>
    <t>1-3-2-1</t>
  </si>
  <si>
    <t>1-3-2-2</t>
  </si>
  <si>
    <t>1-3-2-3</t>
  </si>
  <si>
    <t>2-1-1-1</t>
  </si>
  <si>
    <t>2-1-1-2</t>
  </si>
  <si>
    <t>2-1-1-3</t>
  </si>
  <si>
    <t>2-1-2-1</t>
  </si>
  <si>
    <t>2-1-2-2</t>
  </si>
  <si>
    <t>2-1-2-3</t>
  </si>
  <si>
    <t>2-2-1-1</t>
  </si>
  <si>
    <t>2-2-1-2</t>
  </si>
  <si>
    <t>2-2-1-3</t>
  </si>
  <si>
    <t>2-2-2-1</t>
  </si>
  <si>
    <t>2-2-2-2</t>
  </si>
  <si>
    <t>2-2-2-3</t>
  </si>
  <si>
    <t>2-3-1-1</t>
  </si>
  <si>
    <t>2-3-1-2</t>
  </si>
  <si>
    <t>2-3-1-3</t>
  </si>
  <si>
    <t>2-3-2-1</t>
  </si>
  <si>
    <t>2-3-2-2</t>
  </si>
  <si>
    <t>2-3-2-3</t>
  </si>
  <si>
    <t>Created using makeOutline script</t>
  </si>
  <si>
    <t>Created with findLevels script</t>
  </si>
  <si>
    <t>Level Indexs</t>
  </si>
  <si>
    <t>Created form Id with 'Text to Columns'</t>
  </si>
  <si>
    <t>Angle</t>
  </si>
  <si>
    <t>The formula calculates the:
 – current cumulative offset angle
– minus half the previous level increment angle
– plus half the current level increment angle</t>
  </si>
  <si>
    <t>Total Angle/Len.</t>
  </si>
  <si>
    <t>Start Offset Angle</t>
  </si>
  <si>
    <t>Radial</t>
  </si>
  <si>
    <t>Linear</t>
  </si>
  <si>
    <t>hpos</t>
  </si>
  <si>
    <t>horiz</t>
  </si>
  <si>
    <t>vert</t>
  </si>
  <si>
    <t>The outline level of the UNO</t>
  </si>
  <si>
    <t>0</t>
  </si>
  <si>
    <t>Label Parameters</t>
  </si>
  <si>
    <t>OpenClose</t>
  </si>
  <si>
    <t>CSV Name</t>
  </si>
  <si>
    <t>oooOpacity</t>
  </si>
  <si>
    <t>sssOpacity</t>
  </si>
  <si>
    <t>ellipse</t>
  </si>
  <si>
    <t>xxxOpacity</t>
  </si>
  <si>
    <t>vvvOpacity</t>
  </si>
  <si>
    <t>outline Numbering</t>
  </si>
  <si>
    <t>xxxstack</t>
  </si>
  <si>
    <t>Defaults to 0: moves layer down the stack. 1 it up the stack.</t>
  </si>
  <si>
    <t>class names (no 'class:' prefix), space-separated.  Special names used by customsuff.js: connection, partof, label</t>
  </si>
  <si>
    <t>Muliplier</t>
  </si>
  <si>
    <t>Radial / Linear Switch</t>
  </si>
  <si>
    <t>H size</t>
  </si>
  <si>
    <t>V size</t>
  </si>
  <si>
    <t>3-1-1-1</t>
  </si>
  <si>
    <t>3-1-1-2</t>
  </si>
  <si>
    <t>3-1</t>
  </si>
  <si>
    <t>3-1-1</t>
  </si>
  <si>
    <t>3-1-1-3</t>
  </si>
  <si>
    <t>3-1-2-1</t>
  </si>
  <si>
    <t>3-1-2-2</t>
  </si>
  <si>
    <t>3-1-2-3</t>
  </si>
  <si>
    <t>3-2-1-1</t>
  </si>
  <si>
    <t>3-2-1-2</t>
  </si>
  <si>
    <t>3-2-1-3</t>
  </si>
  <si>
    <t>3-2-2-1</t>
  </si>
  <si>
    <t>3-2-2-2</t>
  </si>
  <si>
    <t>3-2-2-3</t>
  </si>
  <si>
    <t>3-3-1-1</t>
  </si>
  <si>
    <t>3-3-1-2</t>
  </si>
  <si>
    <t>3-3-1-3</t>
  </si>
  <si>
    <t>3-3-2-1</t>
  </si>
  <si>
    <t>3-3-2-2</t>
  </si>
  <si>
    <t>3-3-2-3</t>
  </si>
  <si>
    <t>4-1-1-1</t>
  </si>
  <si>
    <t>4-1-1-2</t>
  </si>
  <si>
    <t>4-1-1-3</t>
  </si>
  <si>
    <t>4-1-2-1</t>
  </si>
  <si>
    <t>4-1-2-2</t>
  </si>
  <si>
    <t>4-1-2-3</t>
  </si>
  <si>
    <t>4-2-1-1</t>
  </si>
  <si>
    <t>4-2-1-2</t>
  </si>
  <si>
    <t>4-2-1-3</t>
  </si>
  <si>
    <t>4-2-2-1</t>
  </si>
  <si>
    <t>4-2-2-2</t>
  </si>
  <si>
    <t>4-2-2-3</t>
  </si>
  <si>
    <t>4-3-1-1</t>
  </si>
  <si>
    <t>4-3-1-2</t>
  </si>
  <si>
    <t>4-3-1-3</t>
  </si>
  <si>
    <t>4-3-2-1</t>
  </si>
  <si>
    <t>4-3-2-2</t>
  </si>
  <si>
    <t>4-3-2-3</t>
  </si>
  <si>
    <t>3-1-2</t>
  </si>
  <si>
    <t>3-2</t>
  </si>
  <si>
    <t>3-2-1</t>
  </si>
  <si>
    <t>3-2-2</t>
  </si>
  <si>
    <t>3-3</t>
  </si>
  <si>
    <t>3-3-1</t>
  </si>
  <si>
    <t>3-3-2</t>
  </si>
  <si>
    <t>4-1</t>
  </si>
  <si>
    <t>4-1-1</t>
  </si>
  <si>
    <t>4-1-2</t>
  </si>
  <si>
    <t>4-2</t>
  </si>
  <si>
    <t>4-2-1</t>
  </si>
  <si>
    <t>4-2-2</t>
  </si>
  <si>
    <t>4-3</t>
  </si>
  <si>
    <t>4-3-1</t>
  </si>
  <si>
    <t>4-3-2</t>
  </si>
  <si>
    <t>The  ultimate parent - there is only one of these</t>
  </si>
  <si>
    <t>Steps per Level</t>
  </si>
  <si>
    <t>Number of Elements</t>
  </si>
  <si>
    <t>Level Size</t>
  </si>
  <si>
    <t xml:space="preserve">Per Level </t>
  </si>
  <si>
    <t>Total</t>
  </si>
  <si>
    <t>8</t>
  </si>
  <si>
    <t>4</t>
  </si>
  <si>
    <t>3</t>
  </si>
  <si>
    <t>Interim x calculation</t>
  </si>
  <si>
    <t>Interim y calculation</t>
  </si>
  <si>
    <t>Final radial position</t>
  </si>
  <si>
    <t>Final linear position</t>
  </si>
  <si>
    <t>Radius from the control value</t>
  </si>
  <si>
    <t>1-1-3-1</t>
  </si>
  <si>
    <t>1-1-3-2</t>
  </si>
  <si>
    <t>1-1-3-3</t>
  </si>
  <si>
    <t>1-1-3</t>
  </si>
  <si>
    <t>1-2-3</t>
  </si>
  <si>
    <t>1-2-3-1</t>
  </si>
  <si>
    <t>1-2-3-2</t>
  </si>
  <si>
    <t>1-2-3-3</t>
  </si>
  <si>
    <t>1-3-3</t>
  </si>
  <si>
    <t>1-3-3-1</t>
  </si>
  <si>
    <t>1-3-3-2</t>
  </si>
  <si>
    <t>1-3-3-3</t>
  </si>
  <si>
    <t>1-4</t>
  </si>
  <si>
    <t>1-4-1</t>
  </si>
  <si>
    <t>1-4-1-1</t>
  </si>
  <si>
    <t>1-4-1-2</t>
  </si>
  <si>
    <t>1-4-1-3</t>
  </si>
  <si>
    <t>1-4-2</t>
  </si>
  <si>
    <t>1-4-2-1</t>
  </si>
  <si>
    <t>1-4-2-2</t>
  </si>
  <si>
    <t>1-4-2-3</t>
  </si>
  <si>
    <t>1-4-3</t>
  </si>
  <si>
    <t>1-4-3-1</t>
  </si>
  <si>
    <t>1-4-3-2</t>
  </si>
  <si>
    <t>1-4-3-3</t>
  </si>
  <si>
    <t>2-1-3</t>
  </si>
  <si>
    <t>2-1-3-1</t>
  </si>
  <si>
    <t>2-1-3-2</t>
  </si>
  <si>
    <t>2-1-3-3</t>
  </si>
  <si>
    <t>2-2-3</t>
  </si>
  <si>
    <t>2-2-3-1</t>
  </si>
  <si>
    <t>2-2-3-2</t>
  </si>
  <si>
    <t>2-2-3-3</t>
  </si>
  <si>
    <t>2-3-3</t>
  </si>
  <si>
    <t>2-3-3-1</t>
  </si>
  <si>
    <t>2-3-3-2</t>
  </si>
  <si>
    <t>2-3-3-3</t>
  </si>
  <si>
    <t>2-4</t>
  </si>
  <si>
    <t>2-4-1</t>
  </si>
  <si>
    <t>2-4-1-1</t>
  </si>
  <si>
    <t>2-4-1-2</t>
  </si>
  <si>
    <t>2-4-1-3</t>
  </si>
  <si>
    <t>2-4-2</t>
  </si>
  <si>
    <t>2-4-2-1</t>
  </si>
  <si>
    <t>2-4-2-2</t>
  </si>
  <si>
    <t>2-4-2-3</t>
  </si>
  <si>
    <t>2-4-3</t>
  </si>
  <si>
    <t>2-4-3-1</t>
  </si>
  <si>
    <t>2-4-3-2</t>
  </si>
  <si>
    <t>2-4-3-3</t>
  </si>
  <si>
    <t>3-1-3</t>
  </si>
  <si>
    <t>3-1-3-1</t>
  </si>
  <si>
    <t>3-1-3-2</t>
  </si>
  <si>
    <t>3-1-3-3</t>
  </si>
  <si>
    <t>3-2-3</t>
  </si>
  <si>
    <t>3-2-3-1</t>
  </si>
  <si>
    <t>3-2-3-2</t>
  </si>
  <si>
    <t>3-2-3-3</t>
  </si>
  <si>
    <t>3-3-3</t>
  </si>
  <si>
    <t>3-3-3-1</t>
  </si>
  <si>
    <t>3-3-3-2</t>
  </si>
  <si>
    <t>3-3-3-3</t>
  </si>
  <si>
    <t>3-4</t>
  </si>
  <si>
    <t>3-4-1</t>
  </si>
  <si>
    <t>3-4-1-1</t>
  </si>
  <si>
    <t>3-4-1-2</t>
  </si>
  <si>
    <t>3-4-1-3</t>
  </si>
  <si>
    <t>3-4-2</t>
  </si>
  <si>
    <t>3-4-2-1</t>
  </si>
  <si>
    <t>3-4-2-2</t>
  </si>
  <si>
    <t>3-4-2-3</t>
  </si>
  <si>
    <t>3-4-3</t>
  </si>
  <si>
    <t>3-4-3-1</t>
  </si>
  <si>
    <t>3-4-3-2</t>
  </si>
  <si>
    <t>3-4-3-3</t>
  </si>
  <si>
    <t>4-1-3</t>
  </si>
  <si>
    <t>4-1-3-1</t>
  </si>
  <si>
    <t>4-1-3-2</t>
  </si>
  <si>
    <t>4-1-3-3</t>
  </si>
  <si>
    <t>4-2-3</t>
  </si>
  <si>
    <t>4-2-3-1</t>
  </si>
  <si>
    <t>4-2-3-2</t>
  </si>
  <si>
    <t>4-2-3-3</t>
  </si>
  <si>
    <t>4-3-3</t>
  </si>
  <si>
    <t>4-3-3-1</t>
  </si>
  <si>
    <t>4-3-3-2</t>
  </si>
  <si>
    <t>4-3-3-3</t>
  </si>
  <si>
    <t>4-4</t>
  </si>
  <si>
    <t>4-4-1</t>
  </si>
  <si>
    <t>4-4-1-1</t>
  </si>
  <si>
    <t>4-4-1-2</t>
  </si>
  <si>
    <t>4-4-1-3</t>
  </si>
  <si>
    <t>4-4-2</t>
  </si>
  <si>
    <t>4-4-2-1</t>
  </si>
  <si>
    <t>4-4-2-2</t>
  </si>
  <si>
    <t>4-4-2-3</t>
  </si>
  <si>
    <t>4-4-3</t>
  </si>
  <si>
    <t>4-4-3-1</t>
  </si>
  <si>
    <t>4-4-3-2</t>
  </si>
  <si>
    <t>4-4-3-3</t>
  </si>
  <si>
    <t>5-1</t>
  </si>
  <si>
    <t>5-1-1</t>
  </si>
  <si>
    <t>5-1-1-1</t>
  </si>
  <si>
    <t>5-1-1-2</t>
  </si>
  <si>
    <t>5-1-1-3</t>
  </si>
  <si>
    <t>5-1-2</t>
  </si>
  <si>
    <t>5-1-2-1</t>
  </si>
  <si>
    <t>5-1-2-2</t>
  </si>
  <si>
    <t>5-1-2-3</t>
  </si>
  <si>
    <t>5-1-3</t>
  </si>
  <si>
    <t>5-1-3-1</t>
  </si>
  <si>
    <t>5-1-3-2</t>
  </si>
  <si>
    <t>5-1-3-3</t>
  </si>
  <si>
    <t>5-2</t>
  </si>
  <si>
    <t>5-2-1</t>
  </si>
  <si>
    <t>5-2-1-1</t>
  </si>
  <si>
    <t>5-2-1-2</t>
  </si>
  <si>
    <t>5-2-1-3</t>
  </si>
  <si>
    <t>5-2-2</t>
  </si>
  <si>
    <t>5-2-2-1</t>
  </si>
  <si>
    <t>5-2-2-2</t>
  </si>
  <si>
    <t>5-2-2-3</t>
  </si>
  <si>
    <t>5-2-3</t>
  </si>
  <si>
    <t>5-2-3-1</t>
  </si>
  <si>
    <t>5-2-3-2</t>
  </si>
  <si>
    <t>5-2-3-3</t>
  </si>
  <si>
    <t>5-3</t>
  </si>
  <si>
    <t>5-3-1</t>
  </si>
  <si>
    <t>5-3-1-1</t>
  </si>
  <si>
    <t>5-3-1-2</t>
  </si>
  <si>
    <t>5-3-1-3</t>
  </si>
  <si>
    <t>5-3-2</t>
  </si>
  <si>
    <t>5-3-2-1</t>
  </si>
  <si>
    <t>5-3-2-2</t>
  </si>
  <si>
    <t>5-3-2-3</t>
  </si>
  <si>
    <t>5-3-3</t>
  </si>
  <si>
    <t>5-3-3-1</t>
  </si>
  <si>
    <t>5-3-3-2</t>
  </si>
  <si>
    <t>5-3-3-3</t>
  </si>
  <si>
    <t>5-4</t>
  </si>
  <si>
    <t>5-4-1</t>
  </si>
  <si>
    <t>5-4-1-1</t>
  </si>
  <si>
    <t>5-4-1-2</t>
  </si>
  <si>
    <t>5-4-1-3</t>
  </si>
  <si>
    <t>5-4-2</t>
  </si>
  <si>
    <t>5-4-2-1</t>
  </si>
  <si>
    <t>5-4-2-2</t>
  </si>
  <si>
    <t>5-4-2-3</t>
  </si>
  <si>
    <t>5-4-3</t>
  </si>
  <si>
    <t>5-4-3-1</t>
  </si>
  <si>
    <t>5-4-3-2</t>
  </si>
  <si>
    <t>5-4-3-3</t>
  </si>
  <si>
    <t>6-1</t>
  </si>
  <si>
    <t>6-1-1</t>
  </si>
  <si>
    <t>6-1-1-1</t>
  </si>
  <si>
    <t>6-1-1-2</t>
  </si>
  <si>
    <t>6-1-1-3</t>
  </si>
  <si>
    <t>6-1-2</t>
  </si>
  <si>
    <t>6-1-2-1</t>
  </si>
  <si>
    <t>6-1-2-2</t>
  </si>
  <si>
    <t>6-1-2-3</t>
  </si>
  <si>
    <t>6-1-3</t>
  </si>
  <si>
    <t>6-1-3-1</t>
  </si>
  <si>
    <t>6-1-3-2</t>
  </si>
  <si>
    <t>6-1-3-3</t>
  </si>
  <si>
    <t>6-2</t>
  </si>
  <si>
    <t>6-2-1</t>
  </si>
  <si>
    <t>6-2-1-1</t>
  </si>
  <si>
    <t>6-2-1-2</t>
  </si>
  <si>
    <t>6-2-1-3</t>
  </si>
  <si>
    <t>6-2-2</t>
  </si>
  <si>
    <t>6-2-2-1</t>
  </si>
  <si>
    <t>6-2-2-2</t>
  </si>
  <si>
    <t>6-2-2-3</t>
  </si>
  <si>
    <t>6-2-3</t>
  </si>
  <si>
    <t>6-2-3-1</t>
  </si>
  <si>
    <t>6-2-3-2</t>
  </si>
  <si>
    <t>6-2-3-3</t>
  </si>
  <si>
    <t>6-3</t>
  </si>
  <si>
    <t>6-3-1</t>
  </si>
  <si>
    <t>6-3-1-1</t>
  </si>
  <si>
    <t>6-3-1-2</t>
  </si>
  <si>
    <t>6-3-1-3</t>
  </si>
  <si>
    <t>6-3-2</t>
  </si>
  <si>
    <t>6-3-2-1</t>
  </si>
  <si>
    <t>6-3-2-2</t>
  </si>
  <si>
    <t>6-3-2-3</t>
  </si>
  <si>
    <t>6-3-3</t>
  </si>
  <si>
    <t>6-3-3-1</t>
  </si>
  <si>
    <t>6-3-3-2</t>
  </si>
  <si>
    <t>6-3-3-3</t>
  </si>
  <si>
    <t>6-4</t>
  </si>
  <si>
    <t>6-4-1</t>
  </si>
  <si>
    <t>6-4-1-1</t>
  </si>
  <si>
    <t>6-4-1-2</t>
  </si>
  <si>
    <t>6-4-1-3</t>
  </si>
  <si>
    <t>6-4-2</t>
  </si>
  <si>
    <t>6-4-2-1</t>
  </si>
  <si>
    <t>6-4-2-2</t>
  </si>
  <si>
    <t>6-4-2-3</t>
  </si>
  <si>
    <t>6-4-3</t>
  </si>
  <si>
    <t>6-4-3-1</t>
  </si>
  <si>
    <t>6-4-3-2</t>
  </si>
  <si>
    <t>6-4-3-3</t>
  </si>
  <si>
    <t>7-1</t>
  </si>
  <si>
    <t>7-1-1</t>
  </si>
  <si>
    <t>7-1-1-1</t>
  </si>
  <si>
    <t>7-1-1-2</t>
  </si>
  <si>
    <t>7-1-1-3</t>
  </si>
  <si>
    <t>7-1-2</t>
  </si>
  <si>
    <t>7-1-2-1</t>
  </si>
  <si>
    <t>7-1-2-2</t>
  </si>
  <si>
    <t>7-1-2-3</t>
  </si>
  <si>
    <t>7-1-3</t>
  </si>
  <si>
    <t>7-1-3-1</t>
  </si>
  <si>
    <t>7-1-3-2</t>
  </si>
  <si>
    <t>7-1-3-3</t>
  </si>
  <si>
    <t>7-2</t>
  </si>
  <si>
    <t>7-2-1</t>
  </si>
  <si>
    <t>7-2-1-1</t>
  </si>
  <si>
    <t>7-2-1-2</t>
  </si>
  <si>
    <t>7-2-1-3</t>
  </si>
  <si>
    <t>7-2-2</t>
  </si>
  <si>
    <t>7-2-2-1</t>
  </si>
  <si>
    <t>7-2-2-2</t>
  </si>
  <si>
    <t>7-2-2-3</t>
  </si>
  <si>
    <t>7-2-3</t>
  </si>
  <si>
    <t>7-2-3-1</t>
  </si>
  <si>
    <t>7-2-3-2</t>
  </si>
  <si>
    <t>7-2-3-3</t>
  </si>
  <si>
    <t>7-3</t>
  </si>
  <si>
    <t>7-3-1</t>
  </si>
  <si>
    <t>7-3-1-1</t>
  </si>
  <si>
    <t>7-3-1-2</t>
  </si>
  <si>
    <t>7-3-1-3</t>
  </si>
  <si>
    <t>7-3-2</t>
  </si>
  <si>
    <t>7-3-2-1</t>
  </si>
  <si>
    <t>7-3-2-2</t>
  </si>
  <si>
    <t>7-3-2-3</t>
  </si>
  <si>
    <t>7-3-3</t>
  </si>
  <si>
    <t>7-3-3-1</t>
  </si>
  <si>
    <t>7-3-3-2</t>
  </si>
  <si>
    <t>7-3-3-3</t>
  </si>
  <si>
    <t>7-4</t>
  </si>
  <si>
    <t>7-4-1</t>
  </si>
  <si>
    <t>7-4-1-1</t>
  </si>
  <si>
    <t>7-4-1-2</t>
  </si>
  <si>
    <t>7-4-1-3</t>
  </si>
  <si>
    <t>7-4-2</t>
  </si>
  <si>
    <t>7-4-2-1</t>
  </si>
  <si>
    <t>7-4-2-2</t>
  </si>
  <si>
    <t>7-4-2-3</t>
  </si>
  <si>
    <t>7-4-3</t>
  </si>
  <si>
    <t>7-4-3-1</t>
  </si>
  <si>
    <t>7-4-3-2</t>
  </si>
  <si>
    <t>7-4-3-3</t>
  </si>
  <si>
    <t>8-1</t>
  </si>
  <si>
    <t>8-1-1</t>
  </si>
  <si>
    <t>8-1-1-1</t>
  </si>
  <si>
    <t>8-1-1-2</t>
  </si>
  <si>
    <t>8-1-1-3</t>
  </si>
  <si>
    <t>8-1-2</t>
  </si>
  <si>
    <t>8-1-2-1</t>
  </si>
  <si>
    <t>8-1-2-2</t>
  </si>
  <si>
    <t>8-1-2-3</t>
  </si>
  <si>
    <t>8-1-3</t>
  </si>
  <si>
    <t>8-1-3-1</t>
  </si>
  <si>
    <t>8-1-3-2</t>
  </si>
  <si>
    <t>8-1-3-3</t>
  </si>
  <si>
    <t>8-2</t>
  </si>
  <si>
    <t>8-2-1</t>
  </si>
  <si>
    <t>8-2-1-1</t>
  </si>
  <si>
    <t>8-2-1-2</t>
  </si>
  <si>
    <t>8-2-1-3</t>
  </si>
  <si>
    <t>8-2-2</t>
  </si>
  <si>
    <t>8-2-2-1</t>
  </si>
  <si>
    <t>8-2-2-2</t>
  </si>
  <si>
    <t>8-2-2-3</t>
  </si>
  <si>
    <t>8-2-3</t>
  </si>
  <si>
    <t>8-2-3-1</t>
  </si>
  <si>
    <t>8-2-3-2</t>
  </si>
  <si>
    <t>8-2-3-3</t>
  </si>
  <si>
    <t>8-3</t>
  </si>
  <si>
    <t>8-3-1</t>
  </si>
  <si>
    <t>8-3-1-1</t>
  </si>
  <si>
    <t>8-3-1-2</t>
  </si>
  <si>
    <t>8-3-1-3</t>
  </si>
  <si>
    <t>8-3-2</t>
  </si>
  <si>
    <t>8-3-2-1</t>
  </si>
  <si>
    <t>8-3-2-2</t>
  </si>
  <si>
    <t>8-3-2-3</t>
  </si>
  <si>
    <t>8-3-3</t>
  </si>
  <si>
    <t>8-3-3-1</t>
  </si>
  <si>
    <t>8-3-3-2</t>
  </si>
  <si>
    <t>8-3-3-3</t>
  </si>
  <si>
    <t>8-4</t>
  </si>
  <si>
    <t>8-4-1</t>
  </si>
  <si>
    <t>8-4-1-1</t>
  </si>
  <si>
    <t>8-4-1-2</t>
  </si>
  <si>
    <t>8-4-1-3</t>
  </si>
  <si>
    <t>8-4-2</t>
  </si>
  <si>
    <t>8-4-2-1</t>
  </si>
  <si>
    <t>8-4-2-2</t>
  </si>
  <si>
    <t>8-4-2-3</t>
  </si>
  <si>
    <t>8-4-3</t>
  </si>
  <si>
    <t>8-4-3-1</t>
  </si>
  <si>
    <t>8-4-3-2</t>
  </si>
  <si>
    <t>8-4-3-3</t>
  </si>
  <si>
    <t>Kind</t>
  </si>
  <si>
    <t>Line weights</t>
  </si>
  <si>
    <t xml:space="preserve">labelKind - 0=no lebel, 1=point text, 2=area text
labelx - x position
labely - y position
labelw - used to size the area text frame
labelh - used to size the area text frame
labeloffsetx - an offset shift for point text, a padding value for area text
labeloffsety- an offset shift for point text, a padding value for area text
labelpstyle - a prefix of 'VC' in the style name will Vertically Center the text
fontsize
labelgstyle - an optional graphic style to apply to the text - e.g. to add a text outline stroke
</t>
  </si>
  <si>
    <t>B</t>
  </si>
  <si>
    <t>C</t>
  </si>
  <si>
    <t>D</t>
  </si>
  <si>
    <t>E</t>
  </si>
  <si>
    <t>F</t>
  </si>
  <si>
    <t>G</t>
  </si>
  <si>
    <t>Select AF21-26 to run the script 'makeOutline;</t>
  </si>
  <si>
    <t>1</t>
  </si>
  <si>
    <t>0vvv</t>
  </si>
  <si>
    <t>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</si>
  <si>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20</t>
  </si>
  <si>
    <t>n1</t>
  </si>
  <si>
    <t>n2</t>
  </si>
  <si>
    <t>n3</t>
  </si>
  <si>
    <t>n4</t>
  </si>
  <si>
    <t>n5</t>
  </si>
  <si>
    <t>n6</t>
  </si>
  <si>
    <t>n7</t>
  </si>
  <si>
    <t>n8</t>
  </si>
  <si>
    <t>LinkTo</t>
  </si>
  <si>
    <t>.connections</t>
  </si>
  <si>
    <t>Bar Chart</t>
  </si>
  <si>
    <t>BarChart</t>
  </si>
  <si>
    <t>1vvv</t>
  </si>
  <si>
    <t>rect</t>
  </si>
  <si>
    <t>Title</t>
  </si>
  <si>
    <t>prefix</t>
  </si>
  <si>
    <t>Cmd 1</t>
  </si>
  <si>
    <t>Cmd 2</t>
  </si>
  <si>
    <t>Cmd 3</t>
  </si>
  <si>
    <t>Cmd 4</t>
  </si>
  <si>
    <t>Cmd 5</t>
  </si>
  <si>
    <t>Cmd 6</t>
  </si>
  <si>
    <t>Cmd 7</t>
  </si>
  <si>
    <t>Cmd 8</t>
  </si>
  <si>
    <t>Cmd 9</t>
  </si>
  <si>
    <t>Cmd 10</t>
  </si>
  <si>
    <t>Cmd 11</t>
  </si>
  <si>
    <t>Cmd 12</t>
  </si>
  <si>
    <t>Cmd 13</t>
  </si>
  <si>
    <t>Cmd 14</t>
  </si>
  <si>
    <t>Cmd 15</t>
  </si>
  <si>
    <t>Cmd 16</t>
  </si>
  <si>
    <t>href bit - for presentations</t>
  </si>
  <si>
    <t>The link - also the bit we want for animations</t>
  </si>
  <si>
    <t>Link style and label</t>
  </si>
  <si>
    <t>panx</t>
  </si>
  <si>
    <t>pany</t>
  </si>
  <si>
    <t>zoom</t>
  </si>
  <si>
    <t>gotoz</t>
  </si>
  <si>
    <t>UNO link bit</t>
  </si>
  <si>
    <t>pan/zoom bit</t>
  </si>
  <si>
    <t>begin link bit</t>
  </si>
  <si>
    <t>class bit</t>
  </si>
  <si>
    <t>Link style</t>
  </si>
  <si>
    <t>closing</t>
  </si>
  <si>
    <t>Used to specific if this should be a +++ command or full command</t>
  </si>
  <si>
    <t>center point</t>
  </si>
  <si>
    <t>slide</t>
  </si>
  <si>
    <t>"#/?</t>
  </si>
  <si>
    <t>class="</t>
  </si>
  <si>
    <t>"&gt;  &lt;span style="color:black; font-size:10px"&gt;</t>
  </si>
  <si>
    <t>&lt;/span&gt; &lt;/a&gt;     &lt;br&gt;</t>
  </si>
  <si>
    <t>---&amp;</t>
  </si>
  <si>
    <t>Level A</t>
  </si>
  <si>
    <t>Level B</t>
  </si>
  <si>
    <t>Level C</t>
  </si>
  <si>
    <t>Level D</t>
  </si>
  <si>
    <t>Level E</t>
  </si>
  <si>
    <t>open=n0</t>
  </si>
  <si>
    <t>open=n1</t>
  </si>
  <si>
    <t>openall=n1-2</t>
  </si>
  <si>
    <t>openall=n1-1</t>
  </si>
  <si>
    <t>openall=n1-3</t>
  </si>
  <si>
    <t>openall=n1-4</t>
  </si>
  <si>
    <t>gotoz=n0</t>
  </si>
  <si>
    <t>gotoz=n1</t>
  </si>
  <si>
    <t>###Hierarchy</t>
  </si>
  <si>
    <t>panx=1000&amp;pany=630&amp;zoom=2.5</t>
  </si>
  <si>
    <t>panx=1000&amp;pany=1000&amp;zoom=2.0</t>
  </si>
  <si>
    <t>+++&amp;</t>
  </si>
  <si>
    <t>open=n1-1</t>
  </si>
  <si>
    <t>open=n1-4</t>
  </si>
  <si>
    <t>open=n1-3</t>
  </si>
  <si>
    <t>open=n1-2</t>
  </si>
  <si>
    <t>closeall=n1</t>
  </si>
  <si>
    <t>openall=n0</t>
  </si>
  <si>
    <t>panx=1000&amp;pany=1000&amp;zoom=1.2</t>
  </si>
  <si>
    <t>Close All A</t>
  </si>
  <si>
    <t>Open All A</t>
  </si>
  <si>
    <t>classOn=odd</t>
  </si>
  <si>
    <t>Odd On</t>
  </si>
  <si>
    <t>Odd Off</t>
  </si>
  <si>
    <t>Even On</t>
  </si>
  <si>
    <t>Even Off</t>
  </si>
  <si>
    <t>classOff=odd</t>
  </si>
  <si>
    <t>classOn=even</t>
  </si>
  <si>
    <t>classOff=even</t>
  </si>
  <si>
    <t>Cascde 3 Levels</t>
  </si>
  <si>
    <t>cascadeOpen=n0,1.2,3</t>
  </si>
  <si>
    <t>Connections Off</t>
  </si>
  <si>
    <t>Part-of Off</t>
  </si>
  <si>
    <t>Lebels Off</t>
  </si>
  <si>
    <t>All back on</t>
  </si>
  <si>
    <t>###Influences &amp; Flows</t>
  </si>
  <si>
    <t>###Individual Elements</t>
  </si>
  <si>
    <t>The action to for UNO 1.  If 'markdown', then only the Title field is placed markdown text.</t>
  </si>
  <si>
    <t>md</t>
  </si>
  <si>
    <t>Chain of B's</t>
  </si>
  <si>
    <t>sequence=n1,1,7</t>
  </si>
  <si>
    <t>Unchain B's</t>
  </si>
  <si>
    <t>fade='.connection',1,f,0.0</t>
  </si>
  <si>
    <t>fade='.partof',1,f,0.0</t>
  </si>
  <si>
    <t>fade='.label',1,f,0.0</t>
  </si>
  <si>
    <t>fade='.connection',1,f,1.0</t>
  </si>
  <si>
    <t>fade='.partof',1,f,1.0</t>
  </si>
  <si>
    <t>fade='.label',1,f,1.0</t>
  </si>
  <si>
    <t>closeall=n0</t>
  </si>
  <si>
    <t>panx=1000&amp;pany=1000&amp;zoom=2.4</t>
  </si>
  <si>
    <t>unsequence=n8,0.4,8</t>
  </si>
  <si>
    <t>###Viewing Elements</t>
  </si>
  <si>
    <t>Goto B1</t>
  </si>
  <si>
    <t>Goto B3</t>
  </si>
  <si>
    <t>Zoom all</t>
  </si>
  <si>
    <t>Highlight B1</t>
  </si>
  <si>
    <t>Highlight B3</t>
  </si>
  <si>
    <t>Unhighlight</t>
  </si>
  <si>
    <t>Goto B5</t>
  </si>
  <si>
    <t>Goto B7</t>
  </si>
  <si>
    <t>Highlight B5</t>
  </si>
  <si>
    <t>Highlight B7</t>
  </si>
  <si>
    <t>gotoz=n3</t>
  </si>
  <si>
    <t>gotoz=n5</t>
  </si>
  <si>
    <t>gotoz=n7</t>
  </si>
  <si>
    <t>unhlt=all</t>
  </si>
  <si>
    <t>Circle B1</t>
  </si>
  <si>
    <t>Circle B3</t>
  </si>
  <si>
    <t>Circel B5</t>
  </si>
  <si>
    <t>Crcle B7</t>
  </si>
  <si>
    <t>Circel Even B's</t>
  </si>
  <si>
    <t>togglehlt=n1</t>
  </si>
  <si>
    <t>togglehlt=n3</t>
  </si>
  <si>
    <t>togglehlt=n5</t>
  </si>
  <si>
    <t>togglehlt=n7</t>
  </si>
  <si>
    <t>circle=n1,60</t>
  </si>
  <si>
    <t>circle=n3,60</t>
  </si>
  <si>
    <t>circle=n5,60</t>
  </si>
  <si>
    <t>circle=n7,60</t>
  </si>
  <si>
    <t>circle=n2,60</t>
  </si>
  <si>
    <t>circle=n4,60</t>
  </si>
  <si>
    <t>circle=n6,60</t>
  </si>
  <si>
    <t>circle=n8,60</t>
  </si>
  <si>
    <t>on=Map</t>
  </si>
  <si>
    <t>###Quantitative</t>
  </si>
  <si>
    <t>staggerKind=on,n1,0.05,n2,0.05,n3,0.05,n4,0.05,n5,0.05,n6,0.05,n7,0.05,n8,0.05</t>
  </si>
  <si>
    <t>open=BarChart</t>
  </si>
  <si>
    <t>panx=1000&amp;pany=1265&amp;zoom=1.2</t>
  </si>
  <si>
    <t>close=BarChart</t>
  </si>
  <si>
    <t>size=n1,2,1.8,1.8&amp;size=n2,2,0.8,0.8&amp;size=n3,2,0.6,0.6&amp;size=n4,2,1.6,1.6&amp;size=n5,2,1.2,1.2&amp;size=n6,2,0.5,0.5&amp;size=n7,2,1.1,1.1&amp;size=n8,2,0.7,0.7</t>
  </si>
  <si>
    <t>size=Bar1,2,1,1.8,50,100,50,100&amp;size=Bar2,2,1,0.8,50,100&amp;size=Bar3,2,1,0.6,50,100&amp;size=Bar4,2,1,1.6,50,100&amp;size=Bar5,2,1,1.2,50,100&amp;size=Bar6,2,1,0.5,50,100&amp;size=Bar7,2,1,1.1,50,100&amp;size=Bar8,2,1,0.7,50,100</t>
  </si>
  <si>
    <t>size=n1,2,1.0,1.0&amp;size=n2,2,1.0,1.0&amp;size=n3,2,1.0,1.0&amp;size=n4,2,1.0,1.0&amp;size=n5,2,1.0,1.0&amp;size=n6,2,1.0,1.0&amp;size=n7,2,1.0,1.0&amp;size=n8,2,1.0,1.0</t>
  </si>
  <si>
    <t>size=Bar1,2,1.0,1.0,50,100&amp;size=Bar2,2,1.0,1.0,50,100&amp;size=Bar3,2,1.0,1.0,50,100&amp;size=Bar4,2,1.0,1.0,50,100&amp;size=Bar5,2,1.0,1.0,50,100&amp;size=Bar6,2,1.0,1.0,50,100&amp;size=Bar7,2,1.0,1.0,50,100&amp;size=Bar8,2,1.0,1.0,50,100</t>
  </si>
  <si>
    <t>panx=1000&amp;pany=1005&amp;zoom=1.2</t>
  </si>
  <si>
    <t>Show B's</t>
  </si>
  <si>
    <t>Show Bar Chart</t>
  </si>
  <si>
    <t>Size B's</t>
  </si>
  <si>
    <t>Size Bars</t>
  </si>
  <si>
    <t>Unsize B's</t>
  </si>
  <si>
    <t>Unsize Bars</t>
  </si>
  <si>
    <t>Hide Bar Chart</t>
  </si>
  <si>
    <t>Questions</t>
  </si>
  <si>
    <t>Question1</t>
  </si>
  <si>
    <t>Question2</t>
  </si>
  <si>
    <t>Question4</t>
  </si>
  <si>
    <t>Question3</t>
  </si>
  <si>
    <t>Question 1</t>
  </si>
  <si>
    <t>Question 2</t>
  </si>
  <si>
    <t>Question 3</t>
  </si>
  <si>
    <t>Question 4</t>
  </si>
  <si>
    <t>drawOpen=</t>
  </si>
  <si>
    <t>drawClose=</t>
  </si>
  <si>
    <t>myQtipStyle</t>
  </si>
  <si>
    <t>none</t>
  </si>
  <si>
    <t>+++&amp;info=question1</t>
  </si>
  <si>
    <t>+++&amp;info=question2</t>
  </si>
  <si>
    <t>+++&amp;info=question3</t>
  </si>
  <si>
    <t>+++&amp;info=question4</t>
  </si>
  <si>
    <t>shortdescription</t>
  </si>
  <si>
    <t>longdescription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</si>
</sst>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color theme="1"/>
      <name val="Calibri"/>
      <family val="2"/>
      <scheme val="minor"/>
    </font>
    <font>
      <b/>
      <sz val="14"/>
      <color rgb="FFFF0000"/>
      <name val="Calibri (Body)"/>
    </font>
    <font>
      <sz val="12"/>
      <color rgb="FF000000"/>
      <name val="Calibri"/>
      <family val="2"/>
    </font>
    <font>
      <b/>
      <sz val="12"/>
      <color rgb="FF000000"/>
      <name val="Calibri"/>
      <family val="2"/>
    </font>
    <font>
      <b/>
      <sz val="11"/>
      <color rgb="FF000000"/>
      <name val="Cousine"/>
      <family val="2"/>
    </font>
    <font>
      <b/>
      <sz val="11"/>
      <name val="Cousine"/>
      <family val="2"/>
    </font>
    <font>
      <b/>
      <sz val="11"/>
      <color theme="1"/>
      <name val="Cousine"/>
      <family val="2"/>
    </font>
    <font>
      <sz val="11"/>
      <color theme="1"/>
      <name val="Cousine"/>
      <family val="2"/>
    </font>
    <font>
      <sz val="11"/>
      <color rgb="FF000000"/>
      <name val="Cousine"/>
      <family val="2"/>
    </font>
    <font>
      <sz val="9"/>
      <color theme="1"/>
      <name val="Cousine"/>
      <family val="2"/>
    </font>
    <font>
      <sz val="9"/>
      <color rgb="FF000000"/>
      <name val="Cousine"/>
      <family val="2"/>
    </font>
    <font>
      <b/>
      <sz val="9"/>
      <color theme="1"/>
      <name val="Cousine"/>
      <family val="2"/>
    </font>
    <font>
      <b/>
      <sz val="12"/>
      <color theme="1"/>
      <name val="Cousine"/>
      <family val="2"/>
    </font>
    <font>
      <sz val="12"/>
      <color theme="1"/>
      <name val="Myriad Pro"/>
    </font>
  </fonts>
  <fills count="11">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EBE1FF"/>
        <bgColor indexed="64"/>
      </patternFill>
    </fill>
    <fill>
      <patternFill patternType="solid">
        <fgColor rgb="FFE4F5FF"/>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rgb="FFBFBFBF"/>
      </left>
      <right style="thin">
        <color rgb="FFBFBFBF"/>
      </right>
      <top style="thin">
        <color rgb="FFBFBFBF"/>
      </top>
      <bottom style="thin">
        <color rgb="FFBFBFBF"/>
      </bottom>
      <diagonal/>
    </border>
    <border>
      <left style="thin">
        <color auto="1"/>
      </left>
      <right style="thin">
        <color auto="1"/>
      </right>
      <top style="thin">
        <color auto="1"/>
      </top>
      <bottom style="thin">
        <color auto="1"/>
      </bottom>
      <diagonal/>
    </border>
  </borders>
  <cellStyleXfs count="3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8">
    <xf numFmtId="0" fontId="0" fillId="0" borderId="0" xfId="0"/>
    <xf numFmtId="0" fontId="0" fillId="0" borderId="0" xfId="0" applyAlignment="1">
      <alignment vertical="top"/>
    </xf>
    <xf numFmtId="0" fontId="3" fillId="0" borderId="0" xfId="0" applyFont="1" applyAlignment="1">
      <alignment vertical="top"/>
    </xf>
    <xf numFmtId="0" fontId="4" fillId="0" borderId="0" xfId="0" applyFont="1"/>
    <xf numFmtId="0" fontId="3" fillId="0" borderId="0" xfId="0" applyFont="1"/>
    <xf numFmtId="0" fontId="5" fillId="0" borderId="0" xfId="0" applyFont="1" applyAlignment="1">
      <alignment vertical="top"/>
    </xf>
    <xf numFmtId="0" fontId="4" fillId="0" borderId="0" xfId="0" applyFont="1" applyAlignment="1">
      <alignment wrapText="1"/>
    </xf>
    <xf numFmtId="0" fontId="0" fillId="0" borderId="0" xfId="0" applyAlignment="1">
      <alignment wrapText="1"/>
    </xf>
    <xf numFmtId="0"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0" borderId="1" xfId="0" applyFont="1" applyBorder="1" applyAlignment="1">
      <alignment horizontal="center" vertical="center"/>
    </xf>
    <xf numFmtId="0" fontId="8" fillId="7"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xf>
    <xf numFmtId="0" fontId="8" fillId="0" borderId="1" xfId="0" applyFont="1" applyBorder="1" applyAlignment="1">
      <alignment horizontal="center" vertical="center"/>
    </xf>
    <xf numFmtId="2" fontId="8" fillId="0" borderId="1" xfId="0" applyNumberFormat="1" applyFont="1" applyBorder="1" applyAlignment="1">
      <alignment horizontal="center" vertical="center"/>
    </xf>
    <xf numFmtId="0" fontId="10" fillId="0" borderId="1" xfId="0" applyNumberFormat="1" applyFont="1" applyBorder="1" applyAlignment="1">
      <alignment horizontal="center" vertical="top" wrapText="1"/>
    </xf>
    <xf numFmtId="0" fontId="10" fillId="0" borderId="1" xfId="0" applyFont="1" applyBorder="1" applyAlignment="1">
      <alignment horizontal="center" vertical="top" wrapText="1"/>
    </xf>
    <xf numFmtId="0" fontId="10" fillId="7" borderId="1" xfId="0" applyFont="1" applyFill="1" applyBorder="1" applyAlignment="1">
      <alignment horizontal="center" vertical="top" wrapText="1"/>
    </xf>
    <xf numFmtId="2" fontId="8"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10" fillId="8" borderId="1" xfId="0" applyNumberFormat="1" applyFont="1" applyFill="1" applyBorder="1" applyAlignment="1">
      <alignment horizontal="center" vertical="center" wrapText="1"/>
    </xf>
    <xf numFmtId="2" fontId="10" fillId="0" borderId="1" xfId="0" applyNumberFormat="1" applyFont="1" applyBorder="1" applyAlignment="1">
      <alignment horizontal="center" vertical="center" wrapText="1"/>
    </xf>
    <xf numFmtId="1" fontId="10" fillId="3" borderId="1" xfId="0" applyNumberFormat="1" applyFont="1" applyFill="1" applyBorder="1" applyAlignment="1" applyProtection="1">
      <alignment horizontal="center" vertical="center" wrapText="1"/>
    </xf>
    <xf numFmtId="0" fontId="11" fillId="0" borderId="1" xfId="0" applyNumberFormat="1" applyFont="1" applyBorder="1"/>
    <xf numFmtId="0" fontId="11" fillId="0" borderId="1" xfId="0" applyFont="1" applyBorder="1"/>
    <xf numFmtId="0" fontId="11" fillId="0" borderId="1" xfId="0" applyFont="1" applyBorder="1" applyAlignment="1">
      <alignment vertical="top" wrapText="1"/>
    </xf>
    <xf numFmtId="0" fontId="11" fillId="7" borderId="1" xfId="0" applyFont="1" applyFill="1" applyBorder="1"/>
    <xf numFmtId="1" fontId="8" fillId="0" borderId="1" xfId="0" applyNumberFormat="1" applyFont="1" applyBorder="1" applyAlignment="1">
      <alignment horizontal="left" vertical="top" wrapText="1"/>
    </xf>
    <xf numFmtId="1" fontId="10" fillId="0" borderId="1" xfId="0" applyNumberFormat="1" applyFont="1" applyFill="1" applyBorder="1" applyAlignment="1" applyProtection="1">
      <alignment horizontal="left" vertical="top" wrapText="1"/>
    </xf>
    <xf numFmtId="0" fontId="10" fillId="8" borderId="1" xfId="0" applyNumberFormat="1" applyFont="1" applyFill="1" applyBorder="1" applyAlignment="1" applyProtection="1">
      <alignment horizontal="left" vertical="top" wrapText="1"/>
    </xf>
    <xf numFmtId="164" fontId="10" fillId="0" borderId="1" xfId="0" applyNumberFormat="1" applyFont="1" applyFill="1" applyBorder="1" applyAlignment="1" applyProtection="1">
      <alignment horizontal="center" vertical="top" wrapText="1"/>
    </xf>
    <xf numFmtId="164" fontId="10" fillId="0" borderId="1" xfId="0" applyNumberFormat="1" applyFont="1" applyFill="1" applyBorder="1" applyAlignment="1" applyProtection="1">
      <alignment horizontal="left" vertical="top" wrapText="1"/>
    </xf>
    <xf numFmtId="2" fontId="10" fillId="0" borderId="1" xfId="0" applyNumberFormat="1" applyFont="1" applyFill="1" applyBorder="1" applyAlignment="1" applyProtection="1">
      <alignment horizontal="left" vertical="top" wrapText="1"/>
    </xf>
    <xf numFmtId="0" fontId="10" fillId="9" borderId="1" xfId="0" applyNumberFormat="1" applyFont="1" applyFill="1" applyBorder="1" applyAlignment="1" applyProtection="1">
      <alignment horizontal="left" vertical="top" wrapText="1"/>
    </xf>
    <xf numFmtId="1" fontId="10" fillId="9" borderId="1" xfId="0" applyNumberFormat="1" applyFont="1" applyFill="1" applyBorder="1" applyAlignment="1" applyProtection="1">
      <alignment horizontal="left" vertical="top" wrapText="1"/>
    </xf>
    <xf numFmtId="1" fontId="10" fillId="8" borderId="1" xfId="0" applyNumberFormat="1" applyFont="1" applyFill="1" applyBorder="1" applyAlignment="1" applyProtection="1">
      <alignment horizontal="left" vertical="top"/>
    </xf>
    <xf numFmtId="1" fontId="10" fillId="8" borderId="1" xfId="0" applyNumberFormat="1" applyFont="1" applyFill="1" applyBorder="1" applyAlignment="1" applyProtection="1">
      <alignment horizontal="left" vertical="top" wrapText="1"/>
    </xf>
    <xf numFmtId="1" fontId="10" fillId="2" borderId="1" xfId="0" applyNumberFormat="1" applyFont="1" applyFill="1" applyBorder="1" applyAlignment="1" applyProtection="1">
      <alignment horizontal="left" vertical="top" wrapText="1"/>
    </xf>
    <xf numFmtId="165" fontId="10" fillId="2" borderId="1" xfId="0" applyNumberFormat="1" applyFont="1" applyFill="1" applyBorder="1" applyAlignment="1" applyProtection="1">
      <alignment horizontal="right" vertical="top" wrapText="1"/>
    </xf>
    <xf numFmtId="1" fontId="10" fillId="3" borderId="1" xfId="0" applyNumberFormat="1" applyFont="1" applyFill="1" applyBorder="1" applyAlignment="1" applyProtection="1">
      <alignment horizontal="left" vertical="top" wrapText="1"/>
    </xf>
    <xf numFmtId="1" fontId="10" fillId="5" borderId="1" xfId="0" applyNumberFormat="1" applyFont="1" applyFill="1" applyBorder="1" applyAlignment="1" applyProtection="1">
      <alignment horizontal="left" vertical="top" wrapText="1"/>
    </xf>
    <xf numFmtId="0" fontId="10" fillId="5" borderId="1" xfId="0" applyNumberFormat="1" applyFont="1" applyFill="1" applyBorder="1" applyAlignment="1" applyProtection="1">
      <alignment horizontal="left" vertical="top" wrapText="1"/>
    </xf>
    <xf numFmtId="1" fontId="10" fillId="6" borderId="1" xfId="0" applyNumberFormat="1" applyFont="1" applyFill="1" applyBorder="1" applyAlignment="1" applyProtection="1">
      <alignment horizontal="left" vertical="top" wrapText="1"/>
    </xf>
    <xf numFmtId="165" fontId="10" fillId="6" borderId="1" xfId="0" applyNumberFormat="1" applyFont="1" applyFill="1" applyBorder="1" applyAlignment="1" applyProtection="1">
      <alignment horizontal="left" vertical="top" wrapText="1"/>
    </xf>
    <xf numFmtId="1" fontId="10" fillId="6" borderId="1" xfId="0" applyNumberFormat="1" applyFont="1" applyFill="1" applyBorder="1" applyAlignment="1" applyProtection="1">
      <alignment horizontal="center" vertical="top" wrapText="1"/>
    </xf>
    <xf numFmtId="165" fontId="10" fillId="2" borderId="1" xfId="0" applyNumberFormat="1" applyFont="1" applyFill="1" applyBorder="1" applyAlignment="1" applyProtection="1">
      <alignment horizontal="left" vertical="top" wrapText="1"/>
    </xf>
    <xf numFmtId="1" fontId="10" fillId="2" borderId="1" xfId="0" applyNumberFormat="1" applyFont="1" applyFill="1" applyBorder="1" applyAlignment="1" applyProtection="1">
      <alignment horizontal="center" vertical="top" wrapText="1"/>
    </xf>
    <xf numFmtId="1" fontId="10" fillId="4" borderId="1" xfId="0" applyNumberFormat="1" applyFont="1" applyFill="1" applyBorder="1" applyAlignment="1" applyProtection="1">
      <alignment horizontal="left" vertical="top" wrapText="1"/>
    </xf>
    <xf numFmtId="1" fontId="10" fillId="4" borderId="1" xfId="0" applyNumberFormat="1" applyFont="1" applyFill="1" applyBorder="1" applyAlignment="1" applyProtection="1">
      <alignment horizontal="left" vertical="top"/>
    </xf>
    <xf numFmtId="1" fontId="12" fillId="0" borderId="1" xfId="0" applyNumberFormat="1" applyFont="1" applyBorder="1" applyAlignment="1">
      <alignment horizontal="left" vertical="top" wrapText="1"/>
    </xf>
    <xf numFmtId="1" fontId="11" fillId="0" borderId="1" xfId="0" applyNumberFormat="1" applyFont="1" applyFill="1" applyBorder="1" applyAlignment="1" applyProtection="1">
      <alignment horizontal="left" vertical="top" wrapText="1"/>
    </xf>
    <xf numFmtId="0" fontId="11" fillId="8" borderId="1" xfId="0" applyNumberFormat="1" applyFont="1" applyFill="1" applyBorder="1" applyAlignment="1" applyProtection="1">
      <alignment horizontal="left" vertical="top" wrapText="1"/>
    </xf>
    <xf numFmtId="1" fontId="11" fillId="0" borderId="1" xfId="0" applyNumberFormat="1" applyFont="1" applyFill="1" applyBorder="1" applyAlignment="1" applyProtection="1">
      <alignment horizontal="center" vertical="top" wrapText="1"/>
    </xf>
    <xf numFmtId="0" fontId="11" fillId="9" borderId="1" xfId="0" applyNumberFormat="1" applyFont="1" applyFill="1" applyBorder="1" applyAlignment="1" applyProtection="1">
      <alignment horizontal="left" vertical="top" wrapText="1"/>
    </xf>
    <xf numFmtId="1" fontId="11" fillId="9" borderId="1" xfId="0" applyNumberFormat="1" applyFont="1" applyFill="1" applyBorder="1" applyAlignment="1" applyProtection="1">
      <alignment horizontal="left" vertical="top" wrapText="1"/>
    </xf>
    <xf numFmtId="1" fontId="11" fillId="8" borderId="1" xfId="0" applyNumberFormat="1" applyFont="1" applyFill="1" applyBorder="1" applyAlignment="1" applyProtection="1">
      <alignment horizontal="left" vertical="top" wrapText="1"/>
    </xf>
    <xf numFmtId="1" fontId="11" fillId="2" borderId="1" xfId="0" applyNumberFormat="1" applyFont="1" applyFill="1" applyBorder="1" applyAlignment="1" applyProtection="1">
      <alignment horizontal="left" vertical="top" wrapText="1"/>
    </xf>
    <xf numFmtId="165" fontId="11" fillId="2" borderId="1" xfId="0" applyNumberFormat="1" applyFont="1" applyFill="1" applyBorder="1" applyAlignment="1" applyProtection="1">
      <alignment horizontal="right" vertical="top" wrapText="1"/>
    </xf>
    <xf numFmtId="1" fontId="11" fillId="3" borderId="1" xfId="0" applyNumberFormat="1" applyFont="1" applyFill="1" applyBorder="1" applyAlignment="1" applyProtection="1">
      <alignment horizontal="left" vertical="top" wrapText="1"/>
    </xf>
    <xf numFmtId="1" fontId="11" fillId="5" borderId="1" xfId="0" applyNumberFormat="1" applyFont="1" applyFill="1" applyBorder="1" applyAlignment="1" applyProtection="1">
      <alignment horizontal="left" vertical="top" wrapText="1"/>
    </xf>
    <xf numFmtId="0" fontId="11" fillId="5" borderId="1" xfId="0" applyNumberFormat="1" applyFont="1" applyFill="1" applyBorder="1" applyAlignment="1" applyProtection="1">
      <alignment horizontal="left" vertical="top" wrapText="1"/>
    </xf>
    <xf numFmtId="1" fontId="11" fillId="6" borderId="1" xfId="0" applyNumberFormat="1" applyFont="1" applyFill="1" applyBorder="1" applyAlignment="1" applyProtection="1">
      <alignment horizontal="left" vertical="top" wrapText="1"/>
    </xf>
    <xf numFmtId="165" fontId="11" fillId="6" borderId="1" xfId="0" applyNumberFormat="1" applyFont="1" applyFill="1" applyBorder="1" applyAlignment="1" applyProtection="1">
      <alignment horizontal="left" vertical="top" wrapText="1"/>
    </xf>
    <xf numFmtId="1" fontId="11" fillId="6" borderId="1" xfId="0" applyNumberFormat="1" applyFont="1" applyFill="1" applyBorder="1" applyAlignment="1" applyProtection="1">
      <alignment horizontal="center" vertical="top" wrapText="1"/>
    </xf>
    <xf numFmtId="165" fontId="11" fillId="2" borderId="1" xfId="0" applyNumberFormat="1" applyFont="1" applyFill="1" applyBorder="1" applyAlignment="1" applyProtection="1">
      <alignment horizontal="left" vertical="top" wrapText="1"/>
    </xf>
    <xf numFmtId="1" fontId="11" fillId="2" borderId="1" xfId="0" applyNumberFormat="1" applyFont="1" applyFill="1" applyBorder="1" applyAlignment="1" applyProtection="1">
      <alignment horizontal="center" vertical="top" wrapText="1"/>
    </xf>
    <xf numFmtId="1" fontId="11" fillId="4" borderId="1" xfId="0" applyNumberFormat="1" applyFont="1" applyFill="1" applyBorder="1" applyAlignment="1" applyProtection="1">
      <alignment horizontal="left" vertical="top" wrapText="1"/>
    </xf>
    <xf numFmtId="49" fontId="11" fillId="0" borderId="1" xfId="0" applyNumberFormat="1" applyFont="1" applyBorder="1"/>
    <xf numFmtId="0" fontId="11" fillId="0" borderId="1" xfId="0" applyFont="1" applyBorder="1" applyAlignment="1">
      <alignment horizontal="center"/>
    </xf>
    <xf numFmtId="2" fontId="11" fillId="0" borderId="1" xfId="0" applyNumberFormat="1" applyFont="1" applyBorder="1"/>
    <xf numFmtId="0" fontId="11" fillId="0" borderId="1" xfId="0" applyNumberFormat="1" applyFont="1" applyBorder="1" applyAlignment="1">
      <alignment horizontal="left"/>
    </xf>
    <xf numFmtId="0" fontId="11" fillId="0" borderId="1" xfId="0" applyFont="1" applyBorder="1" applyAlignment="1">
      <alignment horizontal="left"/>
    </xf>
    <xf numFmtId="0" fontId="11" fillId="8" borderId="1" xfId="0" applyNumberFormat="1" applyFont="1" applyFill="1" applyBorder="1"/>
    <xf numFmtId="0" fontId="11" fillId="8" borderId="1" xfId="0" applyFont="1" applyFill="1" applyBorder="1"/>
    <xf numFmtId="0" fontId="11" fillId="8" borderId="1" xfId="0" applyFont="1" applyFill="1" applyBorder="1" applyAlignment="1">
      <alignment vertical="top" wrapText="1"/>
    </xf>
    <xf numFmtId="49" fontId="11" fillId="8" borderId="1" xfId="0" applyNumberFormat="1" applyFont="1" applyFill="1" applyBorder="1"/>
    <xf numFmtId="0" fontId="11" fillId="8" borderId="1" xfId="0" applyFont="1" applyFill="1" applyBorder="1" applyAlignment="1">
      <alignment horizontal="center"/>
    </xf>
    <xf numFmtId="2" fontId="11" fillId="8" borderId="1" xfId="0" applyNumberFormat="1" applyFont="1" applyFill="1" applyBorder="1"/>
    <xf numFmtId="0" fontId="11" fillId="8" borderId="1" xfId="0" applyNumberFormat="1" applyFont="1" applyFill="1" applyBorder="1" applyAlignment="1">
      <alignment horizontal="left"/>
    </xf>
    <xf numFmtId="0" fontId="11" fillId="8" borderId="1" xfId="0" applyFont="1" applyFill="1" applyBorder="1" applyAlignment="1">
      <alignment horizontal="left"/>
    </xf>
    <xf numFmtId="0" fontId="10" fillId="0" borderId="1" xfId="0" applyFont="1" applyBorder="1"/>
    <xf numFmtId="0" fontId="11" fillId="0" borderId="0" xfId="0" applyFont="1" applyFill="1" applyBorder="1" applyAlignment="1">
      <alignment vertical="top"/>
    </xf>
    <xf numFmtId="0" fontId="11" fillId="0" borderId="0" xfId="0" applyFont="1" applyFill="1" applyBorder="1" applyAlignment="1">
      <alignment horizontal="left" vertical="top"/>
    </xf>
    <xf numFmtId="0" fontId="11" fillId="0" borderId="1" xfId="0" applyFont="1" applyFill="1" applyBorder="1"/>
    <xf numFmtId="0" fontId="11" fillId="7" borderId="1" xfId="0" applyFont="1" applyFill="1" applyBorder="1" applyAlignment="1">
      <alignment horizontal="center"/>
    </xf>
    <xf numFmtId="1" fontId="8" fillId="0" borderId="1" xfId="0" applyNumberFormat="1" applyFont="1" applyBorder="1" applyAlignment="1">
      <alignment horizontal="center" vertical="top" wrapText="1"/>
    </xf>
    <xf numFmtId="1" fontId="10" fillId="0" borderId="1" xfId="0" applyNumberFormat="1" applyFont="1" applyFill="1" applyBorder="1" applyAlignment="1" applyProtection="1">
      <alignment horizontal="center" vertical="top" wrapText="1"/>
    </xf>
    <xf numFmtId="0" fontId="10" fillId="8" borderId="1" xfId="0" applyNumberFormat="1" applyFont="1" applyFill="1" applyBorder="1" applyAlignment="1" applyProtection="1">
      <alignment horizontal="center" vertical="top" wrapText="1"/>
    </xf>
    <xf numFmtId="2" fontId="10" fillId="0" borderId="1" xfId="0" applyNumberFormat="1" applyFont="1" applyFill="1" applyBorder="1" applyAlignment="1" applyProtection="1">
      <alignment horizontal="center" vertical="top" wrapText="1"/>
    </xf>
    <xf numFmtId="1" fontId="10" fillId="8" borderId="1" xfId="0" applyNumberFormat="1" applyFont="1" applyFill="1" applyBorder="1" applyAlignment="1" applyProtection="1">
      <alignment horizontal="center" vertical="top"/>
    </xf>
    <xf numFmtId="1" fontId="10" fillId="8" borderId="1" xfId="0" applyNumberFormat="1" applyFont="1" applyFill="1" applyBorder="1" applyAlignment="1" applyProtection="1">
      <alignment horizontal="center" vertical="top" wrapText="1"/>
    </xf>
    <xf numFmtId="165" fontId="10" fillId="2" borderId="1" xfId="0" applyNumberFormat="1" applyFont="1" applyFill="1" applyBorder="1" applyAlignment="1" applyProtection="1">
      <alignment horizontal="center" vertical="top" wrapText="1"/>
    </xf>
    <xf numFmtId="1" fontId="10" fillId="3" borderId="1" xfId="0" applyNumberFormat="1" applyFont="1" applyFill="1" applyBorder="1" applyAlignment="1" applyProtection="1">
      <alignment horizontal="center" vertical="top" wrapText="1"/>
    </xf>
    <xf numFmtId="1" fontId="10" fillId="5" borderId="1" xfId="0" applyNumberFormat="1" applyFont="1" applyFill="1" applyBorder="1" applyAlignment="1" applyProtection="1">
      <alignment horizontal="center" vertical="top" wrapText="1"/>
    </xf>
    <xf numFmtId="0" fontId="10" fillId="5" borderId="1" xfId="0" applyNumberFormat="1" applyFont="1" applyFill="1" applyBorder="1" applyAlignment="1" applyProtection="1">
      <alignment horizontal="center" vertical="top" wrapText="1"/>
    </xf>
    <xf numFmtId="165" fontId="10" fillId="6" borderId="1" xfId="0" applyNumberFormat="1" applyFont="1" applyFill="1" applyBorder="1" applyAlignment="1" applyProtection="1">
      <alignment horizontal="center" vertical="top" wrapText="1"/>
    </xf>
    <xf numFmtId="1" fontId="10" fillId="4" borderId="1" xfId="0" applyNumberFormat="1" applyFont="1" applyFill="1" applyBorder="1" applyAlignment="1" applyProtection="1">
      <alignment horizontal="center" vertical="top"/>
    </xf>
    <xf numFmtId="49" fontId="11" fillId="0" borderId="1" xfId="0" applyNumberFormat="1" applyFont="1" applyBorder="1" applyAlignment="1">
      <alignment horizontal="left"/>
    </xf>
    <xf numFmtId="0" fontId="11" fillId="0" borderId="0" xfId="0" applyFont="1" applyAlignment="1">
      <alignment horizontal="left"/>
    </xf>
    <xf numFmtId="0" fontId="11" fillId="0" borderId="0" xfId="0" applyFont="1" applyAlignment="1">
      <alignment horizontal="left" vertical="top" wrapText="1"/>
    </xf>
    <xf numFmtId="0" fontId="11" fillId="0" borderId="1" xfId="0" applyFont="1" applyBorder="1" applyAlignment="1">
      <alignment horizontal="right"/>
    </xf>
    <xf numFmtId="0" fontId="11" fillId="7" borderId="1" xfId="0" applyFont="1" applyFill="1" applyBorder="1" applyAlignment="1">
      <alignment horizontal="right"/>
    </xf>
    <xf numFmtId="0" fontId="11" fillId="0" borderId="1" xfId="0" applyFont="1" applyFill="1" applyBorder="1" applyAlignment="1">
      <alignment horizontal="right" wrapText="1"/>
    </xf>
    <xf numFmtId="2" fontId="11" fillId="0" borderId="1" xfId="0" applyNumberFormat="1" applyFont="1" applyBorder="1" applyAlignment="1">
      <alignment horizontal="right"/>
    </xf>
    <xf numFmtId="0" fontId="12" fillId="0" borderId="0" xfId="0" applyFont="1" applyAlignment="1">
      <alignment horizontal="right" vertical="top" wrapText="1"/>
    </xf>
    <xf numFmtId="0" fontId="12" fillId="0" borderId="0" xfId="0" applyNumberFormat="1"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right" vertical="top"/>
    </xf>
    <xf numFmtId="165" fontId="12" fillId="0" borderId="0" xfId="0" applyNumberFormat="1" applyFont="1" applyAlignment="1">
      <alignment horizontal="right" vertical="top" wrapText="1"/>
    </xf>
    <xf numFmtId="0" fontId="11" fillId="0" borderId="1" xfId="0" applyNumberFormat="1" applyFont="1" applyBorder="1" applyAlignment="1">
      <alignment horizontal="right"/>
    </xf>
    <xf numFmtId="2" fontId="12" fillId="0" borderId="0" xfId="0" applyNumberFormat="1" applyFont="1" applyAlignment="1">
      <alignment horizontal="right" vertical="top" wrapText="1"/>
    </xf>
    <xf numFmtId="0" fontId="11" fillId="0" borderId="1" xfId="0" applyFont="1" applyFill="1" applyBorder="1" applyAlignment="1">
      <alignment horizontal="right"/>
    </xf>
    <xf numFmtId="49" fontId="10" fillId="0" borderId="1" xfId="0" applyNumberFormat="1" applyFont="1" applyBorder="1"/>
    <xf numFmtId="0" fontId="11" fillId="0" borderId="0" xfId="0" applyFont="1" applyFill="1" applyAlignment="1">
      <alignment horizontal="left" vertical="top" wrapText="1"/>
    </xf>
    <xf numFmtId="0" fontId="11" fillId="0" borderId="0" xfId="0" applyFont="1" applyFill="1" applyAlignment="1">
      <alignment horizontal="right" vertical="top" wrapText="1"/>
    </xf>
    <xf numFmtId="0" fontId="11" fillId="0"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0" fillId="0" borderId="0" xfId="0" applyAlignment="1">
      <alignment horizontal="right" vertical="top"/>
    </xf>
    <xf numFmtId="49" fontId="0" fillId="0" borderId="0" xfId="0" applyNumberFormat="1" applyAlignment="1">
      <alignment horizontal="right" vertical="top"/>
    </xf>
    <xf numFmtId="0" fontId="11" fillId="0" borderId="6" xfId="0" applyFont="1" applyFill="1" applyBorder="1" applyAlignment="1">
      <alignment vertical="center" wrapText="1"/>
    </xf>
    <xf numFmtId="0" fontId="11" fillId="0" borderId="8" xfId="0" applyFont="1" applyFill="1" applyBorder="1" applyAlignment="1">
      <alignment vertical="center" wrapText="1"/>
    </xf>
    <xf numFmtId="0" fontId="11" fillId="0" borderId="10" xfId="0" applyFont="1" applyFill="1" applyBorder="1" applyAlignment="1">
      <alignment vertical="center" wrapText="1"/>
    </xf>
    <xf numFmtId="164" fontId="10" fillId="10" borderId="1" xfId="0" applyNumberFormat="1" applyFont="1" applyFill="1" applyBorder="1" applyAlignment="1" applyProtection="1">
      <alignment horizontal="left" vertical="top" wrapText="1"/>
    </xf>
    <xf numFmtId="1" fontId="11" fillId="10" borderId="1" xfId="0" applyNumberFormat="1" applyFont="1" applyFill="1" applyBorder="1" applyAlignment="1" applyProtection="1">
      <alignment horizontal="left" vertical="top" wrapText="1"/>
    </xf>
    <xf numFmtId="0" fontId="11" fillId="10" borderId="1" xfId="0" applyFont="1" applyFill="1" applyBorder="1"/>
    <xf numFmtId="164" fontId="10" fillId="10" borderId="1" xfId="0" applyNumberFormat="1" applyFont="1" applyFill="1" applyBorder="1" applyAlignment="1" applyProtection="1">
      <alignment horizontal="center" vertical="top" wrapText="1"/>
    </xf>
    <xf numFmtId="1" fontId="14" fillId="0" borderId="1" xfId="0" applyNumberFormat="1" applyFont="1" applyBorder="1" applyAlignment="1">
      <alignment horizontal="left" vertical="top" wrapText="1"/>
    </xf>
    <xf numFmtId="0" fontId="13" fillId="8" borderId="1" xfId="0" applyNumberFormat="1" applyFont="1" applyFill="1" applyBorder="1" applyAlignment="1" applyProtection="1">
      <alignment horizontal="left" vertical="top" wrapText="1"/>
    </xf>
    <xf numFmtId="164" fontId="13" fillId="0" borderId="1" xfId="0" applyNumberFormat="1" applyFont="1" applyFill="1" applyBorder="1" applyAlignment="1" applyProtection="1">
      <alignment horizontal="left" vertical="top" wrapText="1"/>
    </xf>
    <xf numFmtId="164" fontId="13" fillId="10" borderId="1" xfId="0" applyNumberFormat="1" applyFont="1" applyFill="1" applyBorder="1" applyAlignment="1" applyProtection="1">
      <alignment horizontal="left" vertical="top" wrapText="1"/>
    </xf>
    <xf numFmtId="1" fontId="13" fillId="0" borderId="1" xfId="0" applyNumberFormat="1" applyFont="1" applyFill="1" applyBorder="1" applyAlignment="1" applyProtection="1">
      <alignment horizontal="left" vertical="top" wrapText="1"/>
    </xf>
    <xf numFmtId="0" fontId="13" fillId="9" borderId="1" xfId="0" applyNumberFormat="1" applyFont="1" applyFill="1" applyBorder="1" applyAlignment="1" applyProtection="1">
      <alignment horizontal="left" vertical="top" wrapText="1"/>
    </xf>
    <xf numFmtId="1" fontId="13" fillId="9" borderId="1" xfId="0" applyNumberFormat="1" applyFont="1" applyFill="1" applyBorder="1" applyAlignment="1" applyProtection="1">
      <alignment horizontal="left" vertical="top" wrapText="1"/>
    </xf>
    <xf numFmtId="1" fontId="13" fillId="8" borderId="1" xfId="0" applyNumberFormat="1" applyFont="1" applyFill="1" applyBorder="1" applyAlignment="1" applyProtection="1">
      <alignment horizontal="left" vertical="top"/>
    </xf>
    <xf numFmtId="1" fontId="13" fillId="8" borderId="1" xfId="0" applyNumberFormat="1" applyFont="1" applyFill="1" applyBorder="1" applyAlignment="1" applyProtection="1">
      <alignment horizontal="left" vertical="top" wrapText="1"/>
    </xf>
    <xf numFmtId="1" fontId="13" fillId="2" borderId="1" xfId="0" applyNumberFormat="1" applyFont="1" applyFill="1" applyBorder="1" applyAlignment="1" applyProtection="1">
      <alignment horizontal="left" vertical="top" wrapText="1"/>
    </xf>
    <xf numFmtId="1" fontId="13" fillId="3" borderId="1" xfId="0" applyNumberFormat="1" applyFont="1" applyFill="1" applyBorder="1" applyAlignment="1" applyProtection="1">
      <alignment horizontal="left" vertical="top" wrapText="1"/>
    </xf>
    <xf numFmtId="1" fontId="13" fillId="5" borderId="1" xfId="0" applyNumberFormat="1" applyFont="1" applyFill="1" applyBorder="1" applyAlignment="1" applyProtection="1">
      <alignment horizontal="left" vertical="top" wrapText="1"/>
    </xf>
    <xf numFmtId="0" fontId="13" fillId="5" borderId="1" xfId="0" applyNumberFormat="1" applyFont="1" applyFill="1" applyBorder="1" applyAlignment="1" applyProtection="1">
      <alignment horizontal="left" vertical="top" wrapText="1"/>
    </xf>
    <xf numFmtId="1" fontId="13" fillId="6" borderId="1" xfId="0" applyNumberFormat="1" applyFont="1" applyFill="1" applyBorder="1" applyAlignment="1" applyProtection="1">
      <alignment horizontal="left" vertical="top" wrapText="1"/>
    </xf>
    <xf numFmtId="165" fontId="13" fillId="6" borderId="1" xfId="0" applyNumberFormat="1" applyFont="1" applyFill="1" applyBorder="1" applyAlignment="1" applyProtection="1">
      <alignment horizontal="left" vertical="top" wrapText="1"/>
    </xf>
    <xf numFmtId="165" fontId="13" fillId="2" borderId="1" xfId="0" applyNumberFormat="1" applyFont="1" applyFill="1" applyBorder="1" applyAlignment="1" applyProtection="1">
      <alignment horizontal="left" vertical="top" wrapText="1"/>
    </xf>
    <xf numFmtId="1" fontId="13" fillId="4" borderId="1" xfId="0" applyNumberFormat="1" applyFont="1" applyFill="1" applyBorder="1" applyAlignment="1" applyProtection="1">
      <alignment horizontal="left" vertical="top" wrapText="1"/>
    </xf>
    <xf numFmtId="2" fontId="13" fillId="0" borderId="1" xfId="0" applyNumberFormat="1" applyFont="1" applyFill="1" applyBorder="1" applyAlignment="1" applyProtection="1">
      <alignment horizontal="left" vertical="top" wrapText="1"/>
    </xf>
    <xf numFmtId="1" fontId="13" fillId="8" borderId="1" xfId="0" quotePrefix="1" applyNumberFormat="1" applyFont="1" applyFill="1" applyBorder="1" applyAlignment="1" applyProtection="1">
      <alignment horizontal="left" vertical="top" wrapText="1"/>
    </xf>
    <xf numFmtId="0" fontId="13" fillId="0" borderId="1" xfId="0" applyNumberFormat="1" applyFont="1" applyBorder="1" applyAlignment="1">
      <alignment horizontal="left"/>
    </xf>
    <xf numFmtId="0" fontId="13" fillId="0" borderId="1" xfId="0" applyFont="1" applyBorder="1" applyAlignment="1">
      <alignment horizontal="left"/>
    </xf>
    <xf numFmtId="0" fontId="13" fillId="0" borderId="1" xfId="0" applyFont="1" applyBorder="1" applyAlignment="1">
      <alignment horizontal="left" vertical="top" wrapText="1"/>
    </xf>
    <xf numFmtId="0" fontId="13" fillId="7" borderId="1" xfId="0" applyFont="1" applyFill="1" applyBorder="1" applyAlignment="1">
      <alignment horizontal="left"/>
    </xf>
    <xf numFmtId="164" fontId="13" fillId="0" borderId="4" xfId="0" applyNumberFormat="1" applyFont="1" applyFill="1" applyBorder="1" applyAlignment="1" applyProtection="1">
      <alignment horizontal="left" vertical="top" wrapText="1"/>
    </xf>
    <xf numFmtId="0" fontId="13" fillId="0" borderId="1" xfId="0" applyNumberFormat="1" applyFont="1" applyBorder="1" applyAlignment="1">
      <alignment horizontal="left" vertical="top" wrapText="1"/>
    </xf>
    <xf numFmtId="2" fontId="13" fillId="0" borderId="4" xfId="0" applyNumberFormat="1" applyFont="1" applyFill="1" applyBorder="1" applyAlignment="1" applyProtection="1">
      <alignment horizontal="left" vertical="top" wrapText="1"/>
    </xf>
    <xf numFmtId="0" fontId="13" fillId="8" borderId="1" xfId="0" applyNumberFormat="1" applyFont="1" applyFill="1" applyBorder="1" applyAlignment="1">
      <alignment horizontal="left" vertical="top"/>
    </xf>
    <xf numFmtId="0" fontId="13" fillId="0" borderId="1" xfId="0" applyFont="1" applyBorder="1" applyAlignment="1">
      <alignment horizontal="left" vertical="top"/>
    </xf>
    <xf numFmtId="2" fontId="13" fillId="0" borderId="4" xfId="0" applyNumberFormat="1" applyFont="1" applyBorder="1" applyAlignment="1">
      <alignment horizontal="left" vertical="top"/>
    </xf>
    <xf numFmtId="0" fontId="13" fillId="0" borderId="4" xfId="0" applyFont="1" applyBorder="1" applyAlignment="1">
      <alignment horizontal="left" vertical="top"/>
    </xf>
    <xf numFmtId="165" fontId="13" fillId="6" borderId="2" xfId="0" applyNumberFormat="1" applyFont="1" applyFill="1" applyBorder="1" applyAlignment="1" applyProtection="1">
      <alignment horizontal="left" vertical="top" wrapText="1"/>
    </xf>
    <xf numFmtId="0" fontId="11" fillId="0" borderId="1" xfId="0" applyFont="1" applyBorder="1" applyAlignment="1">
      <alignment horizontal="left" vertical="top" wrapText="1"/>
    </xf>
    <xf numFmtId="0" fontId="11" fillId="7" borderId="1" xfId="0" applyFont="1" applyFill="1" applyBorder="1" applyAlignment="1">
      <alignment horizontal="left"/>
    </xf>
    <xf numFmtId="2" fontId="11" fillId="0" borderId="1" xfId="0" applyNumberFormat="1" applyFont="1" applyBorder="1" applyAlignment="1">
      <alignment horizontal="left"/>
    </xf>
    <xf numFmtId="16" fontId="11" fillId="0" borderId="1" xfId="0" applyNumberFormat="1" applyFont="1" applyBorder="1" applyAlignment="1">
      <alignment horizontal="center"/>
    </xf>
    <xf numFmtId="0" fontId="8" fillId="0" borderId="1" xfId="0" applyFont="1" applyFill="1" applyBorder="1" applyAlignment="1">
      <alignment horizontal="center" vertical="center"/>
    </xf>
    <xf numFmtId="0" fontId="11" fillId="0" borderId="1" xfId="0" applyFont="1" applyFill="1" applyBorder="1" applyAlignment="1">
      <alignment horizontal="left"/>
    </xf>
    <xf numFmtId="49" fontId="8" fillId="0" borderId="1" xfId="0" applyNumberFormat="1" applyFont="1" applyBorder="1" applyAlignment="1">
      <alignment horizontal="center" vertical="center"/>
    </xf>
    <xf numFmtId="49" fontId="10" fillId="5" borderId="1" xfId="0" applyNumberFormat="1" applyFont="1" applyFill="1" applyBorder="1" applyAlignment="1" applyProtection="1">
      <alignment horizontal="left" vertical="top" wrapText="1"/>
    </xf>
    <xf numFmtId="49" fontId="11" fillId="5" borderId="1" xfId="0" applyNumberFormat="1" applyFont="1" applyFill="1" applyBorder="1" applyAlignment="1" applyProtection="1">
      <alignment horizontal="left" vertical="top" wrapText="1"/>
    </xf>
    <xf numFmtId="49" fontId="13" fillId="5" borderId="1" xfId="0" applyNumberFormat="1" applyFont="1" applyFill="1" applyBorder="1" applyAlignment="1" applyProtection="1">
      <alignment horizontal="left" vertical="top" wrapText="1"/>
    </xf>
    <xf numFmtId="49" fontId="10" fillId="5" borderId="1" xfId="0" applyNumberFormat="1" applyFont="1" applyFill="1" applyBorder="1" applyAlignment="1" applyProtection="1">
      <alignment horizontal="center" vertical="top" wrapText="1"/>
    </xf>
    <xf numFmtId="49" fontId="12" fillId="0" borderId="0" xfId="0" applyNumberFormat="1" applyFont="1" applyAlignment="1">
      <alignment horizontal="right" vertical="top" wrapText="1"/>
    </xf>
    <xf numFmtId="49" fontId="11" fillId="0" borderId="1" xfId="0" applyNumberFormat="1" applyFont="1" applyBorder="1" applyAlignment="1">
      <alignment horizontal="right"/>
    </xf>
    <xf numFmtId="2" fontId="11" fillId="0" borderId="1" xfId="0" applyNumberFormat="1" applyFont="1" applyFill="1" applyBorder="1" applyAlignment="1" applyProtection="1">
      <alignment horizontal="left" vertical="top" wrapText="1"/>
    </xf>
    <xf numFmtId="0" fontId="10" fillId="0" borderId="1" xfId="0" applyNumberFormat="1" applyFont="1" applyBorder="1"/>
    <xf numFmtId="0" fontId="11" fillId="0" borderId="1" xfId="0" applyFont="1" applyBorder="1" applyAlignment="1">
      <alignment wrapText="1"/>
    </xf>
    <xf numFmtId="0" fontId="10" fillId="0" borderId="1" xfId="0" applyNumberFormat="1" applyFont="1" applyBorder="1" applyAlignment="1">
      <alignment horizontal="center" vertical="center"/>
    </xf>
    <xf numFmtId="0" fontId="10" fillId="0" borderId="1" xfId="0" applyNumberFormat="1" applyFont="1" applyBorder="1" applyAlignment="1">
      <alignment horizontal="center" vertical="center" wrapText="1"/>
    </xf>
    <xf numFmtId="0" fontId="10" fillId="0" borderId="1" xfId="0" applyNumberFormat="1" applyFont="1" applyFill="1" applyBorder="1" applyAlignment="1" applyProtection="1">
      <alignment horizontal="left" vertical="top" wrapText="1"/>
    </xf>
    <xf numFmtId="0" fontId="15" fillId="0" borderId="1" xfId="0" applyNumberFormat="1" applyFont="1" applyFill="1" applyBorder="1" applyAlignment="1" applyProtection="1">
      <alignment horizontal="left" vertical="top" wrapText="1"/>
    </xf>
    <xf numFmtId="0" fontId="10" fillId="0" borderId="1" xfId="0" applyNumberFormat="1" applyFont="1" applyFill="1" applyBorder="1" applyAlignment="1" applyProtection="1">
      <alignment horizontal="center" vertical="top" wrapText="1"/>
    </xf>
    <xf numFmtId="0" fontId="10" fillId="0" borderId="1" xfId="0" applyNumberFormat="1" applyFont="1" applyBorder="1" applyAlignment="1">
      <alignment horizontal="left"/>
    </xf>
    <xf numFmtId="0" fontId="16" fillId="0" borderId="1" xfId="0" applyNumberFormat="1" applyFont="1" applyBorder="1" applyAlignment="1">
      <alignment horizontal="left"/>
    </xf>
    <xf numFmtId="0" fontId="12" fillId="0" borderId="11" xfId="0" applyFont="1" applyBorder="1" applyAlignment="1">
      <alignment horizontal="center"/>
    </xf>
    <xf numFmtId="0" fontId="7" fillId="0" borderId="12" xfId="0" applyFont="1" applyBorder="1" applyAlignment="1"/>
    <xf numFmtId="0" fontId="7" fillId="2" borderId="12" xfId="0" applyFont="1" applyFill="1" applyBorder="1" applyAlignment="1"/>
    <xf numFmtId="0" fontId="4" fillId="0" borderId="12" xfId="0" applyFont="1" applyBorder="1"/>
    <xf numFmtId="0" fontId="4" fillId="0" borderId="12" xfId="0" applyFont="1" applyBorder="1" applyAlignment="1"/>
    <xf numFmtId="0" fontId="0" fillId="0" borderId="12" xfId="0" applyFont="1" applyBorder="1" applyAlignment="1"/>
    <xf numFmtId="0" fontId="0" fillId="2" borderId="12" xfId="0" applyFont="1" applyFill="1" applyBorder="1" applyAlignment="1"/>
    <xf numFmtId="0" fontId="0" fillId="0" borderId="12" xfId="0" applyBorder="1"/>
    <xf numFmtId="0" fontId="0" fillId="0" borderId="12" xfId="0" quotePrefix="1" applyFont="1" applyBorder="1" applyAlignment="1"/>
    <xf numFmtId="0" fontId="0" fillId="0" borderId="12" xfId="0" applyFont="1" applyBorder="1" applyAlignment="1">
      <alignment wrapText="1"/>
    </xf>
    <xf numFmtId="0" fontId="0" fillId="2" borderId="12" xfId="0" applyFont="1" applyFill="1" applyBorder="1" applyAlignment="1">
      <alignment wrapText="1"/>
    </xf>
    <xf numFmtId="0" fontId="0" fillId="2" borderId="12" xfId="0" applyFont="1" applyFill="1" applyBorder="1" applyAlignment="1">
      <alignment horizontal="right" wrapText="1"/>
    </xf>
    <xf numFmtId="0" fontId="11" fillId="0" borderId="0" xfId="0" quotePrefix="1" applyFont="1" applyAlignment="1">
      <alignment horizontal="left"/>
    </xf>
    <xf numFmtId="0" fontId="17" fillId="0" borderId="1" xfId="0" applyFont="1" applyBorder="1"/>
    <xf numFmtId="1" fontId="10" fillId="5" borderId="2" xfId="0" applyNumberFormat="1" applyFont="1" applyFill="1" applyBorder="1" applyAlignment="1" applyProtection="1">
      <alignment horizontal="center" vertical="center" wrapText="1"/>
    </xf>
    <xf numFmtId="1" fontId="10" fillId="5" borderId="3" xfId="0" applyNumberFormat="1" applyFont="1" applyFill="1" applyBorder="1" applyAlignment="1" applyProtection="1">
      <alignment horizontal="center" vertical="center" wrapText="1"/>
    </xf>
    <xf numFmtId="1" fontId="10" fillId="5" borderId="4" xfId="0" applyNumberFormat="1" applyFont="1" applyFill="1" applyBorder="1" applyAlignment="1" applyProtection="1">
      <alignment horizontal="center" vertical="center" wrapText="1"/>
    </xf>
    <xf numFmtId="1" fontId="10" fillId="9" borderId="1" xfId="0" applyNumberFormat="1" applyFont="1" applyFill="1" applyBorder="1" applyAlignment="1" applyProtection="1">
      <alignment horizontal="left" vertical="center" wrapText="1"/>
    </xf>
    <xf numFmtId="0" fontId="11" fillId="10" borderId="2" xfId="0" applyFont="1" applyFill="1" applyBorder="1" applyAlignment="1">
      <alignment horizontal="center"/>
    </xf>
    <xf numFmtId="0" fontId="11" fillId="10" borderId="4" xfId="0" applyFont="1" applyFill="1" applyBorder="1" applyAlignment="1">
      <alignment horizontal="center"/>
    </xf>
    <xf numFmtId="0" fontId="11" fillId="0" borderId="2" xfId="0" applyFont="1" applyBorder="1" applyAlignment="1">
      <alignment horizontal="center"/>
    </xf>
    <xf numFmtId="0" fontId="11" fillId="0" borderId="4" xfId="0" applyFont="1" applyBorder="1" applyAlignment="1">
      <alignment horizontal="center"/>
    </xf>
    <xf numFmtId="1" fontId="10" fillId="4" borderId="1" xfId="0" applyNumberFormat="1" applyFont="1" applyFill="1" applyBorder="1" applyAlignment="1" applyProtection="1">
      <alignment horizontal="center" vertical="center" wrapText="1"/>
    </xf>
    <xf numFmtId="165" fontId="13" fillId="2" borderId="1" xfId="0" applyNumberFormat="1" applyFont="1" applyFill="1" applyBorder="1" applyAlignment="1" applyProtection="1">
      <alignment horizontal="left" vertical="top" wrapText="1"/>
    </xf>
    <xf numFmtId="1" fontId="13" fillId="5" borderId="1" xfId="0" applyNumberFormat="1" applyFont="1" applyFill="1" applyBorder="1" applyAlignment="1" applyProtection="1">
      <alignment horizontal="left" vertical="top" wrapText="1"/>
    </xf>
    <xf numFmtId="1" fontId="10" fillId="6" borderId="2" xfId="0" applyNumberFormat="1" applyFont="1" applyFill="1" applyBorder="1" applyAlignment="1" applyProtection="1">
      <alignment horizontal="center" vertical="center" wrapText="1"/>
    </xf>
    <xf numFmtId="1" fontId="10" fillId="6" borderId="3" xfId="0" applyNumberFormat="1" applyFont="1" applyFill="1" applyBorder="1" applyAlignment="1" applyProtection="1">
      <alignment horizontal="center" vertical="center" wrapText="1"/>
    </xf>
    <xf numFmtId="1" fontId="10" fillId="6" borderId="4" xfId="0" applyNumberFormat="1" applyFont="1" applyFill="1" applyBorder="1" applyAlignment="1" applyProtection="1">
      <alignment horizontal="center" vertical="center" wrapText="1"/>
    </xf>
    <xf numFmtId="1" fontId="10" fillId="2" borderId="2" xfId="0" applyNumberFormat="1" applyFont="1" applyFill="1" applyBorder="1" applyAlignment="1" applyProtection="1">
      <alignment horizontal="center" vertical="center" wrapText="1"/>
    </xf>
    <xf numFmtId="1" fontId="10" fillId="2" borderId="3" xfId="0" applyNumberFormat="1" applyFont="1" applyFill="1" applyBorder="1" applyAlignment="1" applyProtection="1">
      <alignment horizontal="center" vertical="center" wrapText="1"/>
    </xf>
    <xf numFmtId="1" fontId="10" fillId="2" borderId="4" xfId="0" applyNumberFormat="1" applyFont="1" applyFill="1" applyBorder="1" applyAlignment="1" applyProtection="1">
      <alignment horizontal="center" vertical="center" wrapText="1"/>
    </xf>
    <xf numFmtId="1" fontId="13" fillId="4" borderId="1" xfId="0" applyNumberFormat="1" applyFont="1" applyFill="1" applyBorder="1" applyAlignment="1" applyProtection="1">
      <alignment horizontal="left" vertical="top"/>
    </xf>
    <xf numFmtId="165" fontId="13" fillId="6" borderId="2" xfId="0" applyNumberFormat="1" applyFont="1" applyFill="1" applyBorder="1" applyAlignment="1" applyProtection="1">
      <alignment horizontal="left" vertical="top" wrapText="1"/>
    </xf>
    <xf numFmtId="165" fontId="13" fillId="6" borderId="3" xfId="0" applyNumberFormat="1" applyFont="1" applyFill="1" applyBorder="1" applyAlignment="1" applyProtection="1">
      <alignment horizontal="left" vertical="top" wrapText="1"/>
    </xf>
    <xf numFmtId="165" fontId="13" fillId="6" borderId="4"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8" borderId="2" xfId="0" applyFont="1" applyFill="1" applyBorder="1" applyAlignment="1">
      <alignment horizontal="center" vertical="center" wrapText="1"/>
    </xf>
    <xf numFmtId="0" fontId="10" fillId="8" borderId="3" xfId="0" applyFont="1" applyFill="1" applyBorder="1" applyAlignment="1">
      <alignment horizontal="center" vertical="center" wrapText="1"/>
    </xf>
    <xf numFmtId="165" fontId="10" fillId="2" borderId="3" xfId="0" applyNumberFormat="1" applyFont="1" applyFill="1" applyBorder="1" applyAlignment="1" applyProtection="1">
      <alignment horizontal="center" vertical="center" wrapText="1"/>
    </xf>
    <xf numFmtId="165" fontId="10" fillId="2" borderId="4" xfId="0" applyNumberFormat="1" applyFont="1" applyFill="1" applyBorder="1" applyAlignment="1" applyProtection="1">
      <alignment horizontal="center" vertical="center" wrapText="1"/>
    </xf>
    <xf numFmtId="164" fontId="13" fillId="0" borderId="2" xfId="0" applyNumberFormat="1" applyFont="1" applyFill="1" applyBorder="1" applyAlignment="1" applyProtection="1">
      <alignment horizontal="left" vertical="top" wrapText="1"/>
    </xf>
    <xf numFmtId="164" fontId="13" fillId="0" borderId="3" xfId="0" applyNumberFormat="1" applyFont="1" applyFill="1" applyBorder="1" applyAlignment="1" applyProtection="1">
      <alignment horizontal="left" vertical="top" wrapText="1"/>
    </xf>
    <xf numFmtId="164" fontId="13" fillId="0" borderId="4" xfId="0" applyNumberFormat="1" applyFont="1" applyFill="1" applyBorder="1" applyAlignment="1" applyProtection="1">
      <alignment horizontal="left" vertical="top" wrapText="1"/>
    </xf>
    <xf numFmtId="0" fontId="13" fillId="0" borderId="2" xfId="0" applyFont="1" applyBorder="1" applyAlignment="1">
      <alignment horizontal="left" vertical="top"/>
    </xf>
    <xf numFmtId="0" fontId="13" fillId="0" borderId="3" xfId="0" applyFont="1" applyBorder="1" applyAlignment="1">
      <alignment horizontal="left" vertical="top"/>
    </xf>
    <xf numFmtId="0" fontId="13" fillId="0" borderId="4" xfId="0" applyFont="1" applyBorder="1" applyAlignment="1">
      <alignment horizontal="left" vertical="top"/>
    </xf>
  </cellXfs>
  <cellStyles count="3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Normal" xfId="0" builtinId="0"/>
    <cellStyle name="Normal 2" xfId="149" xr:uid="{00000000-0005-0000-0000-000041010000}"/>
  </cellStyles>
  <dxfs count="0"/>
  <tableStyles count="0" defaultTableStyle="TableStyleMedium9" defaultPivotStyle="PivotStyleMedium7"/>
  <colors>
    <mruColors>
      <color rgb="FFE4F5FF"/>
      <color rgb="FFEFEFEF"/>
      <color rgb="FFEBE1FF"/>
      <color rgb="FFE5D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F1234"/>
  <sheetViews>
    <sheetView tabSelected="1" topLeftCell="E28" zoomScale="120" zoomScaleNormal="120" workbookViewId="0">
      <pane xSplit="42620" ySplit="3560" topLeftCell="AC1"/>
      <selection activeCell="J40" sqref="J40"/>
      <selection pane="topRight"/>
      <selection pane="bottomLeft" activeCell="I1" sqref="I1"/>
      <selection pane="bottomRight" activeCell="AC458" sqref="AC458"/>
    </sheetView>
  </sheetViews>
  <sheetFormatPr baseColWidth="10" defaultRowHeight="15"/>
  <cols>
    <col min="1" max="1" width="29.5" style="28" customWidth="1"/>
    <col min="2" max="2" width="22.33203125" style="28" customWidth="1"/>
    <col min="3" max="3" width="22.83203125" style="29" customWidth="1"/>
    <col min="4" max="5" width="10.83203125" style="29"/>
    <col min="6" max="8" width="5.83203125" style="29" customWidth="1"/>
    <col min="9" max="9" width="21.83203125" style="29" customWidth="1"/>
    <col min="10" max="10" width="34.6640625" style="29" customWidth="1"/>
    <col min="11" max="11" width="10.83203125" style="29"/>
    <col min="12" max="12" width="21.5" style="29" customWidth="1"/>
    <col min="13" max="13" width="10.83203125" style="29"/>
    <col min="14" max="14" width="15" style="29" customWidth="1"/>
    <col min="15" max="19" width="10.83203125" style="29"/>
    <col min="20" max="23" width="8.6640625" style="29" customWidth="1"/>
    <col min="24" max="25" width="23.5" style="29" customWidth="1"/>
    <col min="26" max="26" width="26" style="29" customWidth="1"/>
    <col min="27" max="27" width="30.6640625" style="29" customWidth="1"/>
    <col min="28" max="29" width="14" style="29" customWidth="1"/>
    <col min="30" max="30" width="2.1640625" style="31" customWidth="1"/>
    <col min="31" max="31" width="8.1640625" style="88" customWidth="1"/>
    <col min="32" max="32" width="15.33203125" style="177" customWidth="1"/>
    <col min="33" max="33" width="8" style="73" customWidth="1"/>
    <col min="34" max="35" width="15.33203125" style="28" customWidth="1"/>
    <col min="36" max="36" width="7.6640625" style="73" customWidth="1"/>
    <col min="37" max="46" width="3" style="29" customWidth="1"/>
    <col min="47" max="47" width="2.83203125" style="29" customWidth="1"/>
    <col min="48" max="49" width="3" style="29" customWidth="1"/>
    <col min="50" max="50" width="10.6640625" style="74" customWidth="1"/>
    <col min="51" max="53" width="10.6640625" style="29" customWidth="1"/>
    <col min="54" max="55" width="10.6640625" style="88" customWidth="1"/>
    <col min="56" max="56" width="10.6640625" style="74" customWidth="1"/>
    <col min="57" max="57" width="10.6640625" style="29" customWidth="1"/>
    <col min="58" max="59" width="6.5" style="29" customWidth="1"/>
    <col min="60" max="60" width="14.33203125" style="75" customWidth="1"/>
    <col min="61" max="61" width="10.83203125" style="76"/>
    <col min="62" max="63" width="10.83203125" style="29"/>
    <col min="64" max="64" width="5.5" style="29" customWidth="1"/>
    <col min="65" max="65" width="6.83203125" style="29" customWidth="1"/>
    <col min="66" max="71" width="10.83203125" style="29"/>
    <col min="72" max="72" width="48.83203125" style="29" customWidth="1"/>
    <col min="73" max="73" width="6.83203125" style="29" customWidth="1"/>
    <col min="74" max="74" width="8.6640625" style="72" customWidth="1"/>
    <col min="75" max="75" width="8.6640625" style="28" customWidth="1"/>
    <col min="76" max="76" width="5" style="29" customWidth="1"/>
    <col min="77" max="80" width="8.6640625" style="29" customWidth="1"/>
    <col min="81" max="81" width="6.83203125" style="29" customWidth="1"/>
    <col min="82" max="83" width="8.6640625" style="29" customWidth="1"/>
    <col min="84" max="84" width="5" style="29" customWidth="1"/>
    <col min="85" max="88" width="8.6640625" style="29" customWidth="1"/>
    <col min="89" max="89" width="6" style="29" customWidth="1"/>
    <col min="90" max="90" width="18.83203125" style="29" customWidth="1"/>
    <col min="91" max="91" width="6.83203125" style="29" customWidth="1"/>
    <col min="92" max="93" width="8.6640625" style="29" customWidth="1"/>
    <col min="94" max="94" width="5" style="29" customWidth="1"/>
    <col min="95" max="98" width="8.6640625" style="29" customWidth="1"/>
    <col min="99" max="99" width="6" style="29" customWidth="1"/>
    <col min="100" max="100" width="18.83203125" style="29" customWidth="1"/>
    <col min="101" max="101" width="12.5" style="76" customWidth="1"/>
    <col min="102" max="102" width="14.33203125" style="76" customWidth="1"/>
    <col min="103" max="103" width="12.6640625" style="29" customWidth="1"/>
    <col min="104" max="114" width="8.6640625" style="29" customWidth="1"/>
    <col min="115" max="16384" width="10.83203125" style="29"/>
  </cols>
  <sheetData>
    <row r="1" spans="1:110" s="18" customFormat="1" ht="31" customHeight="1">
      <c r="A1" s="8" t="s">
        <v>19</v>
      </c>
      <c r="B1" s="8" t="s">
        <v>20</v>
      </c>
      <c r="C1" s="9" t="s">
        <v>102</v>
      </c>
      <c r="D1" s="9" t="s">
        <v>228</v>
      </c>
      <c r="E1" s="9" t="s">
        <v>229</v>
      </c>
      <c r="F1" s="9" t="s">
        <v>194</v>
      </c>
      <c r="G1" s="9" t="s">
        <v>83</v>
      </c>
      <c r="H1" s="9" t="s">
        <v>84</v>
      </c>
      <c r="I1" s="8" t="s">
        <v>85</v>
      </c>
      <c r="J1" s="10" t="s">
        <v>86</v>
      </c>
      <c r="K1" s="9" t="s">
        <v>164</v>
      </c>
      <c r="L1" s="9" t="s">
        <v>190</v>
      </c>
      <c r="M1" s="9" t="s">
        <v>165</v>
      </c>
      <c r="N1" s="9" t="s">
        <v>191</v>
      </c>
      <c r="O1" s="9" t="s">
        <v>166</v>
      </c>
      <c r="P1" s="9" t="s">
        <v>167</v>
      </c>
      <c r="Q1" s="11" t="s">
        <v>168</v>
      </c>
      <c r="R1" s="11" t="s">
        <v>87</v>
      </c>
      <c r="S1" s="11" t="s">
        <v>169</v>
      </c>
      <c r="T1" s="9" t="s">
        <v>88</v>
      </c>
      <c r="U1" s="9" t="s">
        <v>89</v>
      </c>
      <c r="V1" s="9" t="s">
        <v>264</v>
      </c>
      <c r="W1" s="9" t="s">
        <v>170</v>
      </c>
      <c r="X1" s="9" t="s">
        <v>192</v>
      </c>
      <c r="Y1" s="9" t="s">
        <v>193</v>
      </c>
      <c r="Z1" s="9" t="s">
        <v>163</v>
      </c>
      <c r="AA1" s="9" t="s">
        <v>162</v>
      </c>
      <c r="AB1" s="12" t="s">
        <v>155</v>
      </c>
      <c r="AC1" s="13"/>
      <c r="AD1" s="14"/>
      <c r="AE1" s="13"/>
      <c r="AF1" s="179"/>
      <c r="AG1" s="15"/>
      <c r="AH1" s="16"/>
      <c r="AI1" s="17"/>
      <c r="AX1" s="19"/>
      <c r="BB1" s="167"/>
      <c r="BC1" s="167"/>
      <c r="BD1" s="19"/>
      <c r="BF1" s="13"/>
      <c r="BG1" s="15"/>
      <c r="BH1" s="17"/>
      <c r="BV1" s="169"/>
      <c r="BW1" s="17"/>
    </row>
    <row r="2" spans="1:110" s="21" customFormat="1" ht="30" customHeight="1">
      <c r="A2" s="20"/>
      <c r="B2" s="20"/>
      <c r="F2" s="21">
        <f>ROW()</f>
        <v>2</v>
      </c>
      <c r="AD2" s="22"/>
      <c r="AE2" s="23"/>
      <c r="AF2" s="180"/>
      <c r="AG2" s="24"/>
      <c r="AH2" s="25"/>
      <c r="AI2" s="25"/>
      <c r="AJ2" s="24"/>
      <c r="AK2" s="24"/>
      <c r="AL2" s="24"/>
      <c r="AM2" s="24"/>
      <c r="AN2" s="24"/>
      <c r="AO2" s="24"/>
      <c r="AP2" s="24"/>
      <c r="AQ2" s="24"/>
      <c r="AR2" s="24"/>
      <c r="AS2" s="24"/>
      <c r="AT2" s="24"/>
      <c r="AU2" s="24"/>
      <c r="AV2" s="24"/>
      <c r="AW2" s="24"/>
      <c r="AX2" s="26"/>
      <c r="AY2" s="24"/>
      <c r="AZ2" s="24"/>
      <c r="BA2" s="24"/>
      <c r="BB2" s="224" t="s">
        <v>333</v>
      </c>
      <c r="BC2" s="225"/>
      <c r="BD2" s="226" t="s">
        <v>334</v>
      </c>
      <c r="BE2" s="227"/>
      <c r="BF2" s="24"/>
      <c r="BG2" s="24"/>
      <c r="BH2" s="203" t="s">
        <v>197</v>
      </c>
      <c r="BI2" s="203"/>
      <c r="BJ2" s="228" t="s">
        <v>227</v>
      </c>
      <c r="BK2" s="229"/>
      <c r="BL2" s="229"/>
      <c r="BM2" s="230" t="s">
        <v>195</v>
      </c>
      <c r="BN2" s="230"/>
      <c r="BO2" s="230"/>
      <c r="BP2" s="230"/>
      <c r="BQ2" s="230"/>
      <c r="BR2" s="230"/>
      <c r="BS2" s="231"/>
      <c r="BT2" s="27" t="s">
        <v>20</v>
      </c>
      <c r="BU2" s="200" t="s">
        <v>196</v>
      </c>
      <c r="BV2" s="201"/>
      <c r="BW2" s="201"/>
      <c r="BX2" s="201"/>
      <c r="BY2" s="201"/>
      <c r="BZ2" s="201"/>
      <c r="CA2" s="201"/>
      <c r="CB2" s="202"/>
      <c r="CC2" s="211" t="s">
        <v>198</v>
      </c>
      <c r="CD2" s="212"/>
      <c r="CE2" s="212"/>
      <c r="CF2" s="212"/>
      <c r="CG2" s="212"/>
      <c r="CH2" s="212"/>
      <c r="CI2" s="212"/>
      <c r="CJ2" s="212"/>
      <c r="CK2" s="212"/>
      <c r="CL2" s="213"/>
      <c r="CM2" s="214" t="s">
        <v>199</v>
      </c>
      <c r="CN2" s="215"/>
      <c r="CO2" s="215"/>
      <c r="CP2" s="215"/>
      <c r="CQ2" s="215"/>
      <c r="CR2" s="215"/>
      <c r="CS2" s="215"/>
      <c r="CT2" s="215"/>
      <c r="CU2" s="215"/>
      <c r="CV2" s="216"/>
      <c r="CW2" s="208" t="s">
        <v>43</v>
      </c>
      <c r="CX2" s="208"/>
      <c r="CY2" s="208"/>
      <c r="CZ2" s="208"/>
      <c r="DA2" s="208"/>
      <c r="DB2" s="208"/>
      <c r="DC2" s="208"/>
      <c r="DD2" s="208"/>
      <c r="DE2" s="208"/>
      <c r="DF2" s="208"/>
    </row>
    <row r="3" spans="1:110" ht="40" customHeight="1">
      <c r="F3" s="30">
        <f>ROW()</f>
        <v>3</v>
      </c>
      <c r="AE3" s="32"/>
      <c r="AF3" s="181" t="s">
        <v>12</v>
      </c>
      <c r="AG3" s="91" t="s">
        <v>31</v>
      </c>
      <c r="AH3" s="34" t="s">
        <v>19</v>
      </c>
      <c r="AI3" s="34" t="s">
        <v>20</v>
      </c>
      <c r="AJ3" s="35" t="s">
        <v>266</v>
      </c>
      <c r="AK3" s="36" t="s">
        <v>252</v>
      </c>
      <c r="AL3" s="36" t="s">
        <v>253</v>
      </c>
      <c r="AM3" s="36" t="s">
        <v>254</v>
      </c>
      <c r="AN3" s="36" t="s">
        <v>255</v>
      </c>
      <c r="AO3" s="36" t="s">
        <v>256</v>
      </c>
      <c r="AP3" s="36" t="s">
        <v>257</v>
      </c>
      <c r="AQ3" s="36"/>
      <c r="AR3" s="36" t="s">
        <v>258</v>
      </c>
      <c r="AS3" s="36" t="s">
        <v>259</v>
      </c>
      <c r="AT3" s="36" t="s">
        <v>260</v>
      </c>
      <c r="AU3" s="36" t="s">
        <v>261</v>
      </c>
      <c r="AV3" s="36" t="s">
        <v>262</v>
      </c>
      <c r="AW3" s="36" t="s">
        <v>263</v>
      </c>
      <c r="AX3" s="37" t="s">
        <v>329</v>
      </c>
      <c r="AY3" s="36" t="s">
        <v>16</v>
      </c>
      <c r="AZ3" s="36" t="s">
        <v>336</v>
      </c>
      <c r="BA3" s="36" t="s">
        <v>337</v>
      </c>
      <c r="BB3" s="128" t="s">
        <v>335</v>
      </c>
      <c r="BC3" s="128" t="s">
        <v>17</v>
      </c>
      <c r="BD3" s="37" t="s">
        <v>335</v>
      </c>
      <c r="BE3" s="36" t="s">
        <v>17</v>
      </c>
      <c r="BF3" s="33" t="s">
        <v>56</v>
      </c>
      <c r="BG3" s="33" t="s">
        <v>56</v>
      </c>
      <c r="BH3" s="38" t="s">
        <v>101</v>
      </c>
      <c r="BI3" s="39" t="s">
        <v>156</v>
      </c>
      <c r="BJ3" s="40" t="s">
        <v>36</v>
      </c>
      <c r="BK3" s="40" t="s">
        <v>102</v>
      </c>
      <c r="BL3" s="41" t="s">
        <v>55</v>
      </c>
      <c r="BM3" s="42" t="s">
        <v>343</v>
      </c>
      <c r="BN3" s="42" t="s">
        <v>103</v>
      </c>
      <c r="BO3" s="42" t="s">
        <v>21</v>
      </c>
      <c r="BP3" s="43" t="s">
        <v>22</v>
      </c>
      <c r="BQ3" s="43" t="s">
        <v>23</v>
      </c>
      <c r="BR3" s="43" t="s">
        <v>45</v>
      </c>
      <c r="BS3" s="43" t="s">
        <v>24</v>
      </c>
      <c r="BT3" s="44" t="s">
        <v>104</v>
      </c>
      <c r="BU3" s="45" t="s">
        <v>344</v>
      </c>
      <c r="BV3" s="170" t="s">
        <v>105</v>
      </c>
      <c r="BW3" s="46" t="s">
        <v>106</v>
      </c>
      <c r="BX3" s="45" t="s">
        <v>157</v>
      </c>
      <c r="BY3" s="45" t="s">
        <v>107</v>
      </c>
      <c r="BZ3" s="45" t="s">
        <v>108</v>
      </c>
      <c r="CA3" s="45" t="s">
        <v>109</v>
      </c>
      <c r="CB3" s="45" t="s">
        <v>110</v>
      </c>
      <c r="CC3" s="47" t="s">
        <v>346</v>
      </c>
      <c r="CD3" s="47" t="s">
        <v>111</v>
      </c>
      <c r="CE3" s="47" t="s">
        <v>112</v>
      </c>
      <c r="CF3" s="47" t="s">
        <v>349</v>
      </c>
      <c r="CG3" s="48" t="s">
        <v>113</v>
      </c>
      <c r="CH3" s="48" t="s">
        <v>114</v>
      </c>
      <c r="CI3" s="48" t="s">
        <v>115</v>
      </c>
      <c r="CJ3" s="48" t="s">
        <v>116</v>
      </c>
      <c r="CK3" s="48" t="s">
        <v>202</v>
      </c>
      <c r="CL3" s="49" t="s">
        <v>203</v>
      </c>
      <c r="CM3" s="42" t="s">
        <v>347</v>
      </c>
      <c r="CN3" s="42" t="s">
        <v>117</v>
      </c>
      <c r="CO3" s="42" t="s">
        <v>27</v>
      </c>
      <c r="CP3" s="42" t="s">
        <v>160</v>
      </c>
      <c r="CQ3" s="50" t="s">
        <v>46</v>
      </c>
      <c r="CR3" s="50" t="s">
        <v>47</v>
      </c>
      <c r="CS3" s="50" t="s">
        <v>48</v>
      </c>
      <c r="CT3" s="50" t="s">
        <v>49</v>
      </c>
      <c r="CU3" s="50" t="s">
        <v>200</v>
      </c>
      <c r="CV3" s="51" t="s">
        <v>201</v>
      </c>
      <c r="CW3" s="52" t="s">
        <v>41</v>
      </c>
      <c r="CX3" s="53" t="s">
        <v>42</v>
      </c>
      <c r="CY3" s="53" t="s">
        <v>151</v>
      </c>
      <c r="CZ3" s="53" t="s">
        <v>210</v>
      </c>
      <c r="DA3" s="53" t="s">
        <v>211</v>
      </c>
      <c r="DB3" s="53" t="s">
        <v>216</v>
      </c>
      <c r="DC3" s="53" t="s">
        <v>217</v>
      </c>
      <c r="DD3" s="53" t="s">
        <v>218</v>
      </c>
      <c r="DE3" s="53" t="s">
        <v>219</v>
      </c>
      <c r="DF3" s="53" t="s">
        <v>50</v>
      </c>
    </row>
    <row r="4" spans="1:110" ht="15" customHeight="1">
      <c r="F4" s="30">
        <f>ROW()</f>
        <v>4</v>
      </c>
      <c r="AE4" s="54"/>
      <c r="AF4" s="181" t="s">
        <v>53</v>
      </c>
      <c r="AG4" s="57">
        <f>COLUMN()</f>
        <v>33</v>
      </c>
      <c r="AH4" s="56">
        <f>COLUMN()</f>
        <v>34</v>
      </c>
      <c r="AI4" s="56">
        <f>COLUMN()</f>
        <v>35</v>
      </c>
      <c r="AJ4" s="57">
        <f>COLUMN()</f>
        <v>36</v>
      </c>
      <c r="AK4" s="55">
        <f>COLUMN()</f>
        <v>37</v>
      </c>
      <c r="AL4" s="55">
        <f>COLUMN()</f>
        <v>38</v>
      </c>
      <c r="AM4" s="55">
        <f>COLUMN()</f>
        <v>39</v>
      </c>
      <c r="AN4" s="55">
        <f>COLUMN()</f>
        <v>40</v>
      </c>
      <c r="AO4" s="55">
        <f>COLUMN()</f>
        <v>41</v>
      </c>
      <c r="AP4" s="55">
        <f>COLUMN()</f>
        <v>42</v>
      </c>
      <c r="AQ4" s="55"/>
      <c r="AR4" s="55">
        <f>COLUMN()</f>
        <v>44</v>
      </c>
      <c r="AS4" s="55">
        <f>COLUMN()</f>
        <v>45</v>
      </c>
      <c r="AT4" s="55">
        <f>COLUMN()</f>
        <v>46</v>
      </c>
      <c r="AU4" s="55">
        <f>COLUMN()</f>
        <v>47</v>
      </c>
      <c r="AV4" s="55">
        <f>COLUMN()</f>
        <v>48</v>
      </c>
      <c r="AW4" s="55">
        <f>COLUMN()</f>
        <v>49</v>
      </c>
      <c r="AX4" s="55">
        <f>COLUMN()</f>
        <v>50</v>
      </c>
      <c r="AY4" s="55">
        <f>COLUMN()</f>
        <v>51</v>
      </c>
      <c r="AZ4" s="55">
        <f>COLUMN()</f>
        <v>52</v>
      </c>
      <c r="BA4" s="55">
        <f>COLUMN()</f>
        <v>53</v>
      </c>
      <c r="BB4" s="129">
        <f>COLUMN()</f>
        <v>54</v>
      </c>
      <c r="BC4" s="129">
        <f>COLUMN()</f>
        <v>55</v>
      </c>
      <c r="BD4" s="176">
        <f>COLUMN()</f>
        <v>56</v>
      </c>
      <c r="BE4" s="55">
        <f>COLUMN()</f>
        <v>57</v>
      </c>
      <c r="BF4" s="55">
        <f>COLUMN()</f>
        <v>58</v>
      </c>
      <c r="BG4" s="55">
        <f>COLUMN()</f>
        <v>59</v>
      </c>
      <c r="BH4" s="58">
        <f>COLUMN()</f>
        <v>60</v>
      </c>
      <c r="BI4" s="59">
        <f>COLUMN()</f>
        <v>61</v>
      </c>
      <c r="BJ4" s="60">
        <f>COLUMN()</f>
        <v>62</v>
      </c>
      <c r="BK4" s="60">
        <f>COLUMN()</f>
        <v>63</v>
      </c>
      <c r="BL4" s="60">
        <f>COLUMN()</f>
        <v>64</v>
      </c>
      <c r="BM4" s="61">
        <f>COLUMN()</f>
        <v>65</v>
      </c>
      <c r="BN4" s="61">
        <f>COLUMN()</f>
        <v>66</v>
      </c>
      <c r="BO4" s="61">
        <f>COLUMN()</f>
        <v>67</v>
      </c>
      <c r="BP4" s="62">
        <f>COLUMN()</f>
        <v>68</v>
      </c>
      <c r="BQ4" s="62">
        <f>COLUMN()</f>
        <v>69</v>
      </c>
      <c r="BR4" s="62">
        <f>COLUMN()</f>
        <v>70</v>
      </c>
      <c r="BS4" s="62">
        <f>COLUMN()</f>
        <v>71</v>
      </c>
      <c r="BT4" s="63">
        <f>COLUMN()</f>
        <v>72</v>
      </c>
      <c r="BU4" s="64">
        <f>COLUMN()</f>
        <v>73</v>
      </c>
      <c r="BV4" s="171">
        <f>COLUMN()</f>
        <v>74</v>
      </c>
      <c r="BW4" s="65">
        <f>COLUMN()</f>
        <v>75</v>
      </c>
      <c r="BX4" s="64">
        <f>COLUMN()</f>
        <v>76</v>
      </c>
      <c r="BY4" s="64">
        <f>COLUMN()</f>
        <v>77</v>
      </c>
      <c r="BZ4" s="64">
        <f>COLUMN()</f>
        <v>78</v>
      </c>
      <c r="CA4" s="64">
        <f>COLUMN()</f>
        <v>79</v>
      </c>
      <c r="CB4" s="64">
        <f>COLUMN()</f>
        <v>80</v>
      </c>
      <c r="CC4" s="66">
        <f>COLUMN()</f>
        <v>81</v>
      </c>
      <c r="CD4" s="66">
        <f>COLUMN()</f>
        <v>82</v>
      </c>
      <c r="CE4" s="66">
        <f>COLUMN()</f>
        <v>83</v>
      </c>
      <c r="CF4" s="67">
        <f>COLUMN()</f>
        <v>84</v>
      </c>
      <c r="CG4" s="67">
        <f>COLUMN()</f>
        <v>85</v>
      </c>
      <c r="CH4" s="67">
        <f>COLUMN()</f>
        <v>86</v>
      </c>
      <c r="CI4" s="67">
        <f>COLUMN()</f>
        <v>87</v>
      </c>
      <c r="CJ4" s="67">
        <f>COLUMN()</f>
        <v>88</v>
      </c>
      <c r="CK4" s="67"/>
      <c r="CL4" s="68">
        <f>COLUMN()</f>
        <v>90</v>
      </c>
      <c r="CM4" s="61">
        <f>COLUMN()</f>
        <v>91</v>
      </c>
      <c r="CN4" s="61">
        <f>COLUMN()</f>
        <v>92</v>
      </c>
      <c r="CO4" s="61">
        <f>COLUMN()</f>
        <v>93</v>
      </c>
      <c r="CP4" s="69">
        <f>COLUMN()</f>
        <v>94</v>
      </c>
      <c r="CQ4" s="69">
        <f>COLUMN()</f>
        <v>95</v>
      </c>
      <c r="CR4" s="69">
        <f>COLUMN()</f>
        <v>96</v>
      </c>
      <c r="CS4" s="69">
        <f>COLUMN()</f>
        <v>97</v>
      </c>
      <c r="CT4" s="69">
        <f>COLUMN()</f>
        <v>98</v>
      </c>
      <c r="CU4" s="69"/>
      <c r="CV4" s="70">
        <f>COLUMN()</f>
        <v>100</v>
      </c>
      <c r="CW4" s="71">
        <f>COLUMN()</f>
        <v>101</v>
      </c>
      <c r="CX4" s="71">
        <f>COLUMN()</f>
        <v>102</v>
      </c>
      <c r="CY4" s="71">
        <f>COLUMN()</f>
        <v>103</v>
      </c>
      <c r="CZ4" s="71">
        <f>COLUMN()</f>
        <v>104</v>
      </c>
      <c r="DA4" s="71">
        <f>COLUMN()</f>
        <v>105</v>
      </c>
      <c r="DB4" s="71">
        <f>COLUMN()</f>
        <v>106</v>
      </c>
      <c r="DC4" s="71">
        <f>COLUMN()</f>
        <v>107</v>
      </c>
      <c r="DD4" s="71">
        <f>COLUMN()</f>
        <v>108</v>
      </c>
      <c r="DE4" s="71">
        <f>COLUMN()</f>
        <v>109</v>
      </c>
      <c r="DF4" s="71">
        <f>COLUMN()</f>
        <v>110</v>
      </c>
    </row>
    <row r="5" spans="1:110" s="152" customFormat="1" ht="44" customHeight="1">
      <c r="A5" s="151"/>
      <c r="B5" s="151"/>
      <c r="F5" s="153">
        <f>ROW()</f>
        <v>5</v>
      </c>
      <c r="AD5" s="154"/>
      <c r="AE5" s="132"/>
      <c r="AF5" s="182" t="s">
        <v>34</v>
      </c>
      <c r="AG5" s="136"/>
      <c r="AH5" s="133" t="s">
        <v>7</v>
      </c>
      <c r="AI5" s="133" t="s">
        <v>33</v>
      </c>
      <c r="AJ5" s="134"/>
      <c r="AK5" s="232" t="s">
        <v>327</v>
      </c>
      <c r="AL5" s="233"/>
      <c r="AM5" s="233"/>
      <c r="AN5" s="233"/>
      <c r="AO5" s="233"/>
      <c r="AP5" s="234"/>
      <c r="AQ5" s="134"/>
      <c r="AR5" s="232" t="s">
        <v>411</v>
      </c>
      <c r="AS5" s="233"/>
      <c r="AT5" s="233"/>
      <c r="AU5" s="233"/>
      <c r="AV5" s="233"/>
      <c r="AW5" s="234"/>
      <c r="AY5" s="155" t="s">
        <v>423</v>
      </c>
      <c r="AZ5" s="134" t="s">
        <v>419</v>
      </c>
      <c r="BA5" s="134" t="s">
        <v>420</v>
      </c>
      <c r="BB5" s="135" t="s">
        <v>421</v>
      </c>
      <c r="BC5" s="135" t="s">
        <v>421</v>
      </c>
      <c r="BD5" s="149" t="s">
        <v>422</v>
      </c>
      <c r="BE5" s="134" t="s">
        <v>422</v>
      </c>
      <c r="BF5" s="136"/>
      <c r="BG5" s="136"/>
      <c r="BH5" s="137" t="s">
        <v>118</v>
      </c>
      <c r="BI5" s="138" t="s">
        <v>119</v>
      </c>
      <c r="BJ5" s="139" t="s">
        <v>37</v>
      </c>
      <c r="BK5" s="139" t="s">
        <v>32</v>
      </c>
      <c r="BL5" s="140" t="s">
        <v>57</v>
      </c>
      <c r="BM5" s="141" t="s">
        <v>0</v>
      </c>
      <c r="BN5" s="141" t="s">
        <v>120</v>
      </c>
      <c r="BO5" s="141" t="s">
        <v>121</v>
      </c>
      <c r="BP5" s="147"/>
      <c r="BQ5" s="147"/>
      <c r="BR5" s="147"/>
      <c r="BS5" s="147" t="s">
        <v>5</v>
      </c>
      <c r="BT5" s="142"/>
      <c r="BU5" s="143" t="s">
        <v>0</v>
      </c>
      <c r="BV5" s="172" t="s">
        <v>122</v>
      </c>
      <c r="BW5" s="144" t="s">
        <v>121</v>
      </c>
      <c r="BX5" s="143" t="s">
        <v>158</v>
      </c>
      <c r="BY5" s="143" t="s">
        <v>28</v>
      </c>
      <c r="BZ5" s="143" t="s">
        <v>29</v>
      </c>
      <c r="CA5" s="143" t="s">
        <v>4</v>
      </c>
      <c r="CB5" s="143" t="s">
        <v>5</v>
      </c>
      <c r="CC5" s="145" t="s">
        <v>0</v>
      </c>
      <c r="CD5" s="145" t="s">
        <v>123</v>
      </c>
      <c r="CE5" s="145" t="s">
        <v>121</v>
      </c>
      <c r="CF5" s="145" t="s">
        <v>158</v>
      </c>
      <c r="CG5" s="146" t="s">
        <v>29</v>
      </c>
      <c r="CH5" s="146" t="s">
        <v>29</v>
      </c>
      <c r="CI5" s="146" t="s">
        <v>4</v>
      </c>
      <c r="CJ5" s="146" t="s">
        <v>5</v>
      </c>
      <c r="CK5" s="146"/>
      <c r="CL5" s="145"/>
      <c r="CM5" s="141" t="s">
        <v>0</v>
      </c>
      <c r="CN5" s="141" t="s">
        <v>124</v>
      </c>
      <c r="CO5" s="141" t="s">
        <v>121</v>
      </c>
      <c r="CP5" s="141" t="s">
        <v>158</v>
      </c>
      <c r="CQ5" s="147" t="s">
        <v>28</v>
      </c>
      <c r="CR5" s="147" t="s">
        <v>29</v>
      </c>
      <c r="CS5" s="147" t="s">
        <v>4</v>
      </c>
      <c r="CT5" s="147" t="s">
        <v>5</v>
      </c>
      <c r="CU5" s="147"/>
      <c r="CV5" s="141"/>
      <c r="CW5" s="148" t="s">
        <v>38</v>
      </c>
      <c r="CX5" s="148" t="s">
        <v>39</v>
      </c>
      <c r="CY5" s="148" t="s">
        <v>152</v>
      </c>
      <c r="CZ5" s="148" t="s">
        <v>81</v>
      </c>
      <c r="DA5" s="148" t="s">
        <v>81</v>
      </c>
      <c r="DB5" s="148" t="s">
        <v>82</v>
      </c>
      <c r="DC5" s="148" t="s">
        <v>82</v>
      </c>
      <c r="DD5" s="148" t="s">
        <v>82</v>
      </c>
      <c r="DE5" s="148" t="s">
        <v>82</v>
      </c>
      <c r="DF5" s="148"/>
    </row>
    <row r="6" spans="1:110" s="152" customFormat="1" ht="120" customHeight="1">
      <c r="A6" s="156" t="s">
        <v>171</v>
      </c>
      <c r="B6" s="156" t="s">
        <v>172</v>
      </c>
      <c r="C6" s="153" t="s">
        <v>243</v>
      </c>
      <c r="D6" s="153" t="s">
        <v>230</v>
      </c>
      <c r="E6" s="153" t="s">
        <v>231</v>
      </c>
      <c r="F6" s="153">
        <f>ROW()</f>
        <v>6</v>
      </c>
      <c r="G6" s="153" t="s">
        <v>244</v>
      </c>
      <c r="H6" s="153" t="s">
        <v>244</v>
      </c>
      <c r="I6" s="153" t="s">
        <v>173</v>
      </c>
      <c r="J6" s="153" t="s">
        <v>174</v>
      </c>
      <c r="K6" s="153" t="s">
        <v>175</v>
      </c>
      <c r="L6" s="153" t="s">
        <v>176</v>
      </c>
      <c r="M6" s="153" t="s">
        <v>177</v>
      </c>
      <c r="N6" s="153" t="s">
        <v>178</v>
      </c>
      <c r="O6" s="153" t="s">
        <v>179</v>
      </c>
      <c r="P6" s="153" t="s">
        <v>180</v>
      </c>
      <c r="Q6" s="153" t="s">
        <v>181</v>
      </c>
      <c r="R6" s="153" t="s">
        <v>250</v>
      </c>
      <c r="S6" s="153" t="s">
        <v>182</v>
      </c>
      <c r="T6" s="153" t="s">
        <v>183</v>
      </c>
      <c r="U6" s="153" t="s">
        <v>184</v>
      </c>
      <c r="V6" s="153" t="s">
        <v>185</v>
      </c>
      <c r="W6" s="153" t="s">
        <v>186</v>
      </c>
      <c r="X6" s="153"/>
      <c r="Y6" s="153"/>
      <c r="Z6" s="153" t="s">
        <v>187</v>
      </c>
      <c r="AA6" s="153" t="s">
        <v>188</v>
      </c>
      <c r="AB6" s="153" t="s">
        <v>189</v>
      </c>
      <c r="AD6" s="154"/>
      <c r="AE6" s="132"/>
      <c r="AF6" s="182" t="s">
        <v>35</v>
      </c>
      <c r="AG6" s="136" t="s">
        <v>66</v>
      </c>
      <c r="AH6" s="133" t="s">
        <v>8</v>
      </c>
      <c r="AI6" s="133" t="s">
        <v>9</v>
      </c>
      <c r="AJ6" s="134" t="s">
        <v>338</v>
      </c>
      <c r="AK6" s="134"/>
      <c r="AL6" s="134"/>
      <c r="AM6" s="134"/>
      <c r="AN6" s="134"/>
      <c r="AO6" s="134"/>
      <c r="AP6" s="134"/>
      <c r="AQ6" s="134"/>
      <c r="AR6" s="134"/>
      <c r="AS6" s="134"/>
      <c r="AT6" s="134"/>
      <c r="AU6" s="134"/>
      <c r="AV6" s="134"/>
      <c r="AW6" s="134"/>
      <c r="AX6" s="157" t="s">
        <v>330</v>
      </c>
      <c r="AY6" s="134"/>
      <c r="AZ6" s="134"/>
      <c r="BA6" s="134"/>
      <c r="BB6" s="135"/>
      <c r="BC6" s="135"/>
      <c r="BD6" s="149"/>
      <c r="BE6" s="134"/>
      <c r="BF6" s="136" t="s">
        <v>125</v>
      </c>
      <c r="BG6" s="136" t="s">
        <v>125</v>
      </c>
      <c r="BH6" s="137" t="s">
        <v>126</v>
      </c>
      <c r="BI6" s="138" t="s">
        <v>127</v>
      </c>
      <c r="BJ6" s="139" t="s">
        <v>128</v>
      </c>
      <c r="BK6" s="139" t="s">
        <v>245</v>
      </c>
      <c r="BL6" s="140"/>
      <c r="BM6" s="141" t="s">
        <v>1</v>
      </c>
      <c r="BN6" s="141" t="s">
        <v>129</v>
      </c>
      <c r="BO6" s="141" t="s">
        <v>150</v>
      </c>
      <c r="BP6" s="147" t="s">
        <v>130</v>
      </c>
      <c r="BQ6" s="147" t="s">
        <v>131</v>
      </c>
      <c r="BR6" s="147" t="s">
        <v>132</v>
      </c>
      <c r="BS6" s="147" t="s">
        <v>132</v>
      </c>
      <c r="BT6" s="142" t="s">
        <v>734</v>
      </c>
      <c r="BU6" s="143" t="s">
        <v>1</v>
      </c>
      <c r="BV6" s="172" t="s">
        <v>133</v>
      </c>
      <c r="BW6" s="144" t="s">
        <v>149</v>
      </c>
      <c r="BX6" s="143" t="s">
        <v>350</v>
      </c>
      <c r="BY6" s="143" t="s">
        <v>3</v>
      </c>
      <c r="BZ6" s="143" t="s">
        <v>15</v>
      </c>
      <c r="CA6" s="143" t="s">
        <v>134</v>
      </c>
      <c r="CB6" s="143" t="s">
        <v>134</v>
      </c>
      <c r="CC6" s="145" t="s">
        <v>1</v>
      </c>
      <c r="CD6" s="145" t="s">
        <v>133</v>
      </c>
      <c r="CE6" s="145" t="s">
        <v>148</v>
      </c>
      <c r="CF6" s="145" t="s">
        <v>350</v>
      </c>
      <c r="CG6" s="146" t="s">
        <v>15</v>
      </c>
      <c r="CH6" s="146" t="s">
        <v>15</v>
      </c>
      <c r="CI6" s="146" t="s">
        <v>134</v>
      </c>
      <c r="CJ6" s="146" t="s">
        <v>134</v>
      </c>
      <c r="CK6" s="146"/>
      <c r="CL6" s="145" t="s">
        <v>153</v>
      </c>
      <c r="CM6" s="141" t="s">
        <v>1</v>
      </c>
      <c r="CN6" s="141" t="s">
        <v>135</v>
      </c>
      <c r="CO6" s="141" t="s">
        <v>136</v>
      </c>
      <c r="CP6" s="141" t="s">
        <v>350</v>
      </c>
      <c r="CQ6" s="147" t="s">
        <v>3</v>
      </c>
      <c r="CR6" s="147" t="s">
        <v>15</v>
      </c>
      <c r="CS6" s="147" t="s">
        <v>137</v>
      </c>
      <c r="CT6" s="147" t="s">
        <v>134</v>
      </c>
      <c r="CU6" s="147"/>
      <c r="CV6" s="141" t="s">
        <v>153</v>
      </c>
      <c r="CW6" s="148" t="s">
        <v>214</v>
      </c>
      <c r="CX6" s="148" t="s">
        <v>215</v>
      </c>
      <c r="CY6" s="148"/>
      <c r="CZ6" s="148" t="s">
        <v>212</v>
      </c>
      <c r="DA6" s="148" t="s">
        <v>212</v>
      </c>
      <c r="DB6" s="148" t="s">
        <v>220</v>
      </c>
      <c r="DC6" s="148" t="s">
        <v>223</v>
      </c>
      <c r="DD6" s="148" t="s">
        <v>222</v>
      </c>
      <c r="DE6" s="148" t="s">
        <v>221</v>
      </c>
      <c r="DF6" s="148" t="s">
        <v>213</v>
      </c>
    </row>
    <row r="7" spans="1:110" s="152" customFormat="1" ht="39" customHeight="1">
      <c r="A7" s="151"/>
      <c r="B7" s="151"/>
      <c r="F7" s="153">
        <f>ROW()</f>
        <v>7</v>
      </c>
      <c r="AD7" s="154"/>
      <c r="AE7" s="132"/>
      <c r="AF7" s="182" t="s">
        <v>12</v>
      </c>
      <c r="AG7" s="136" t="s">
        <v>65</v>
      </c>
      <c r="AH7" s="158" t="s">
        <v>325</v>
      </c>
      <c r="AI7" s="158"/>
      <c r="AJ7" s="159"/>
      <c r="AK7" s="235" t="s">
        <v>328</v>
      </c>
      <c r="AL7" s="236"/>
      <c r="AM7" s="236"/>
      <c r="AN7" s="236"/>
      <c r="AO7" s="236"/>
      <c r="AP7" s="237"/>
      <c r="AQ7" s="159"/>
      <c r="AR7" s="235" t="s">
        <v>326</v>
      </c>
      <c r="AS7" s="236"/>
      <c r="AT7" s="236"/>
      <c r="AU7" s="236"/>
      <c r="AV7" s="236"/>
      <c r="AW7" s="237"/>
      <c r="AX7" s="160"/>
      <c r="AY7" s="161"/>
      <c r="AZ7" s="134"/>
      <c r="BA7" s="134"/>
      <c r="BB7" s="135"/>
      <c r="BC7" s="135"/>
      <c r="BD7" s="149"/>
      <c r="BE7" s="134"/>
      <c r="BF7" s="136"/>
      <c r="BG7" s="136"/>
      <c r="BH7" s="137"/>
      <c r="BI7" s="138"/>
      <c r="BJ7" s="139"/>
      <c r="BK7" s="139"/>
      <c r="BL7" s="140"/>
      <c r="BM7" s="141"/>
      <c r="BN7" s="141"/>
      <c r="BO7" s="141"/>
      <c r="BP7" s="209" t="s">
        <v>138</v>
      </c>
      <c r="BQ7" s="209"/>
      <c r="BR7" s="209"/>
      <c r="BS7" s="209"/>
      <c r="BT7" s="142"/>
      <c r="BU7" s="143"/>
      <c r="BV7" s="210" t="s">
        <v>161</v>
      </c>
      <c r="BW7" s="210"/>
      <c r="BX7" s="210"/>
      <c r="BY7" s="210" t="s">
        <v>139</v>
      </c>
      <c r="BZ7" s="210"/>
      <c r="CA7" s="210"/>
      <c r="CB7" s="210"/>
      <c r="CC7" s="145"/>
      <c r="CD7" s="145"/>
      <c r="CE7" s="145"/>
      <c r="CF7" s="162"/>
      <c r="CG7" s="162"/>
      <c r="CH7" s="218" t="s">
        <v>139</v>
      </c>
      <c r="CI7" s="219"/>
      <c r="CJ7" s="220"/>
      <c r="CK7" s="146"/>
      <c r="CL7" s="145"/>
      <c r="CM7" s="141"/>
      <c r="CN7" s="141"/>
      <c r="CO7" s="141"/>
      <c r="CP7" s="141"/>
      <c r="CQ7" s="209" t="s">
        <v>54</v>
      </c>
      <c r="CR7" s="209"/>
      <c r="CS7" s="209"/>
      <c r="CT7" s="209"/>
      <c r="CU7" s="147"/>
      <c r="CV7" s="141"/>
      <c r="CW7" s="217" t="s">
        <v>205</v>
      </c>
      <c r="CX7" s="217"/>
      <c r="CY7" s="217"/>
      <c r="CZ7" s="217"/>
      <c r="DA7" s="217"/>
      <c r="DB7" s="217"/>
      <c r="DC7" s="217"/>
      <c r="DD7" s="217"/>
      <c r="DE7" s="217"/>
      <c r="DF7" s="217"/>
    </row>
    <row r="8" spans="1:110" s="152" customFormat="1" ht="39" customHeight="1">
      <c r="A8" s="151"/>
      <c r="B8" s="151"/>
      <c r="F8" s="153">
        <f>ROW()</f>
        <v>8</v>
      </c>
      <c r="AD8" s="154"/>
      <c r="AE8" s="132"/>
      <c r="AF8" s="182" t="s">
        <v>251</v>
      </c>
      <c r="AG8" s="136"/>
      <c r="AH8" s="133" t="s">
        <v>2</v>
      </c>
      <c r="AI8" s="133" t="s">
        <v>44</v>
      </c>
      <c r="AJ8" s="134"/>
      <c r="AK8" s="134"/>
      <c r="AL8" s="134"/>
      <c r="AM8" s="134"/>
      <c r="AN8" s="134"/>
      <c r="AO8" s="134"/>
      <c r="AP8" s="134"/>
      <c r="AQ8" s="134"/>
      <c r="AR8" s="134"/>
      <c r="AS8" s="134"/>
      <c r="AT8" s="134"/>
      <c r="AU8" s="134"/>
      <c r="AV8" s="134"/>
      <c r="AW8" s="134"/>
      <c r="AX8" s="149"/>
      <c r="AY8" s="134"/>
      <c r="AZ8" s="134"/>
      <c r="BA8" s="134"/>
      <c r="BB8" s="135"/>
      <c r="BC8" s="135"/>
      <c r="BD8" s="149"/>
      <c r="BE8" s="134"/>
      <c r="BF8" s="136"/>
      <c r="BG8" s="136"/>
      <c r="BH8" s="137" t="s">
        <v>40</v>
      </c>
      <c r="BI8" s="138" t="s">
        <v>204</v>
      </c>
      <c r="BJ8" s="150" t="s">
        <v>237</v>
      </c>
      <c r="BK8" s="140" t="s">
        <v>351</v>
      </c>
      <c r="BL8" s="140" t="s">
        <v>64</v>
      </c>
      <c r="BM8" s="141" t="s">
        <v>30</v>
      </c>
      <c r="BN8" s="141"/>
      <c r="BO8" s="141" t="s">
        <v>140</v>
      </c>
      <c r="BP8" s="147" t="s">
        <v>141</v>
      </c>
      <c r="BQ8" s="147"/>
      <c r="BR8" s="147"/>
      <c r="BS8" s="147" t="s">
        <v>6</v>
      </c>
      <c r="BT8" s="142" t="s">
        <v>142</v>
      </c>
      <c r="BU8" s="143" t="s">
        <v>30</v>
      </c>
      <c r="BV8" s="172"/>
      <c r="BW8" s="144" t="s">
        <v>140</v>
      </c>
      <c r="BX8" s="143" t="s">
        <v>159</v>
      </c>
      <c r="BY8" s="143" t="s">
        <v>6</v>
      </c>
      <c r="BZ8" s="143" t="s">
        <v>6</v>
      </c>
      <c r="CA8" s="143" t="s">
        <v>6</v>
      </c>
      <c r="CB8" s="143" t="s">
        <v>6</v>
      </c>
      <c r="CC8" s="145" t="s">
        <v>30</v>
      </c>
      <c r="CD8" s="145"/>
      <c r="CE8" s="145" t="s">
        <v>140</v>
      </c>
      <c r="CF8" s="145" t="s">
        <v>159</v>
      </c>
      <c r="CG8" s="146" t="s">
        <v>6</v>
      </c>
      <c r="CH8" s="146" t="s">
        <v>6</v>
      </c>
      <c r="CI8" s="146" t="s">
        <v>6</v>
      </c>
      <c r="CJ8" s="146" t="s">
        <v>6</v>
      </c>
      <c r="CK8" s="146"/>
      <c r="CL8" s="145" t="s">
        <v>142</v>
      </c>
      <c r="CM8" s="141" t="s">
        <v>30</v>
      </c>
      <c r="CN8" s="141"/>
      <c r="CO8" s="141" t="s">
        <v>140</v>
      </c>
      <c r="CP8" s="141" t="s">
        <v>159</v>
      </c>
      <c r="CQ8" s="147" t="s">
        <v>6</v>
      </c>
      <c r="CR8" s="147" t="s">
        <v>6</v>
      </c>
      <c r="CS8" s="147" t="s">
        <v>6</v>
      </c>
      <c r="CT8" s="147" t="s">
        <v>6</v>
      </c>
      <c r="CU8" s="147"/>
      <c r="CV8" s="141" t="s">
        <v>142</v>
      </c>
      <c r="CW8" s="148" t="s">
        <v>40</v>
      </c>
      <c r="CX8" s="148" t="s">
        <v>40</v>
      </c>
      <c r="CY8" s="148" t="s">
        <v>209</v>
      </c>
      <c r="CZ8" s="148" t="s">
        <v>207</v>
      </c>
      <c r="DA8" s="148" t="s">
        <v>207</v>
      </c>
      <c r="DB8" s="148" t="s">
        <v>6</v>
      </c>
      <c r="DC8" s="148" t="s">
        <v>6</v>
      </c>
      <c r="DD8" s="148" t="s">
        <v>6</v>
      </c>
      <c r="DE8" s="148" t="s">
        <v>6</v>
      </c>
      <c r="DF8" s="148" t="s">
        <v>208</v>
      </c>
    </row>
    <row r="9" spans="1:110" s="76" customFormat="1" ht="15" customHeight="1">
      <c r="A9" s="75"/>
      <c r="B9" s="75"/>
      <c r="F9" s="163">
        <f>ROW()</f>
        <v>9</v>
      </c>
      <c r="AD9" s="164"/>
      <c r="AF9" s="75"/>
      <c r="AH9" s="75"/>
      <c r="AI9" s="75"/>
      <c r="AX9" s="165"/>
      <c r="BB9" s="168"/>
      <c r="BC9" s="168"/>
      <c r="BD9" s="165"/>
      <c r="BH9" s="75"/>
      <c r="BV9" s="102"/>
      <c r="BW9" s="75"/>
    </row>
    <row r="10" spans="1:110" s="78" customFormat="1" ht="15" customHeight="1">
      <c r="A10" s="77"/>
      <c r="B10" s="77" t="s">
        <v>265</v>
      </c>
      <c r="F10" s="79">
        <f>ROW()</f>
        <v>10</v>
      </c>
      <c r="AF10" s="77" t="s">
        <v>265</v>
      </c>
      <c r="AG10" s="81"/>
      <c r="AH10" s="77"/>
      <c r="AI10" s="77"/>
      <c r="AJ10" s="81"/>
      <c r="AX10" s="82"/>
      <c r="BD10" s="82"/>
      <c r="BH10" s="83"/>
      <c r="BI10" s="84"/>
      <c r="BV10" s="80"/>
      <c r="BW10" s="77"/>
      <c r="CW10" s="84"/>
      <c r="CX10" s="84"/>
    </row>
    <row r="11" spans="1:110" ht="24" customHeight="1">
      <c r="F11" s="30">
        <f>ROW()</f>
        <v>11</v>
      </c>
      <c r="AE11" s="29"/>
      <c r="AF11" s="28"/>
      <c r="BP11" s="85" t="s">
        <v>353</v>
      </c>
      <c r="BU11" s="85" t="s">
        <v>0</v>
      </c>
      <c r="BV11" s="117" t="s">
        <v>732</v>
      </c>
      <c r="CC11" s="85" t="s">
        <v>0</v>
      </c>
      <c r="CD11" s="117" t="s">
        <v>732</v>
      </c>
      <c r="CM11" s="85" t="s">
        <v>0</v>
      </c>
      <c r="CN11" s="117" t="s">
        <v>732</v>
      </c>
    </row>
    <row r="12" spans="1:110" ht="21" customHeight="1">
      <c r="F12" s="30">
        <f>ROW()</f>
        <v>12</v>
      </c>
      <c r="K12" s="29" t="s">
        <v>917</v>
      </c>
      <c r="M12" s="29" t="s">
        <v>341</v>
      </c>
      <c r="R12" s="29">
        <v>1</v>
      </c>
      <c r="S12" s="29" t="s">
        <v>249</v>
      </c>
      <c r="X12" s="29" t="s">
        <v>247</v>
      </c>
      <c r="Y12" s="29" t="s">
        <v>248</v>
      </c>
      <c r="Z12" s="29" t="s">
        <v>914</v>
      </c>
      <c r="AA12" s="29" t="s">
        <v>915</v>
      </c>
      <c r="AB12" s="199" t="s">
        <v>916</v>
      </c>
      <c r="AE12" s="29"/>
      <c r="AF12" s="28"/>
      <c r="AH12" s="85" t="s">
        <v>342</v>
      </c>
      <c r="AI12" s="28" t="s">
        <v>238</v>
      </c>
      <c r="AX12" s="85" t="s">
        <v>268</v>
      </c>
      <c r="AZ12" s="29">
        <v>1000</v>
      </c>
      <c r="BA12" s="29">
        <v>1000</v>
      </c>
      <c r="BM12" s="29">
        <v>1</v>
      </c>
      <c r="BN12" s="29" t="s">
        <v>143</v>
      </c>
      <c r="BO12" s="29" t="s">
        <v>224</v>
      </c>
      <c r="BP12" s="29">
        <v>0</v>
      </c>
      <c r="BU12" s="29">
        <v>0.1</v>
      </c>
      <c r="CC12" s="29">
        <v>0.55000000000000004</v>
      </c>
      <c r="CD12" s="29" t="s">
        <v>345</v>
      </c>
      <c r="CM12" s="29">
        <v>1</v>
      </c>
      <c r="CN12" s="29" t="s">
        <v>345</v>
      </c>
    </row>
    <row r="13" spans="1:110" ht="15" customHeight="1">
      <c r="F13" s="30">
        <f>ROW()</f>
        <v>13</v>
      </c>
      <c r="X13" s="29">
        <v>0.6</v>
      </c>
      <c r="Y13" s="29">
        <v>0.6</v>
      </c>
      <c r="Z13" s="29">
        <v>0.8</v>
      </c>
      <c r="AA13" s="29">
        <v>0.8</v>
      </c>
      <c r="AE13" s="29"/>
      <c r="AF13" s="28"/>
      <c r="AH13" s="29"/>
      <c r="AX13" s="29" t="s">
        <v>269</v>
      </c>
      <c r="AY13" s="29">
        <f>90-22.5</f>
        <v>67.5</v>
      </c>
    </row>
    <row r="14" spans="1:110" ht="15" customHeight="1">
      <c r="F14" s="30">
        <f>ROW()</f>
        <v>14</v>
      </c>
      <c r="AE14" s="29"/>
      <c r="AF14" s="28"/>
      <c r="AX14" s="29" t="s">
        <v>331</v>
      </c>
      <c r="AY14" s="29">
        <v>360</v>
      </c>
      <c r="AZ14" s="29">
        <v>1600</v>
      </c>
      <c r="BA14" s="29">
        <v>0</v>
      </c>
    </row>
    <row r="15" spans="1:110" ht="15" customHeight="1">
      <c r="F15" s="30">
        <f>ROW()</f>
        <v>15</v>
      </c>
      <c r="AE15" s="29"/>
      <c r="AF15" s="28"/>
      <c r="AX15" s="29" t="s">
        <v>332</v>
      </c>
      <c r="AY15" s="28"/>
      <c r="AZ15" s="29">
        <v>0</v>
      </c>
      <c r="BA15" s="29">
        <v>0</v>
      </c>
    </row>
    <row r="16" spans="1:110" ht="6" customHeight="1">
      <c r="F16" s="30">
        <f>ROW()</f>
        <v>16</v>
      </c>
      <c r="AE16" s="29"/>
      <c r="AF16" s="28"/>
      <c r="AX16" s="29"/>
      <c r="AY16" s="28"/>
    </row>
    <row r="17" spans="2:101" s="29" customFormat="1" ht="6" customHeight="1">
      <c r="B17" s="28"/>
      <c r="F17" s="30">
        <f>ROW()</f>
        <v>17</v>
      </c>
      <c r="AD17" s="31"/>
      <c r="AF17" s="28"/>
      <c r="AG17" s="73"/>
      <c r="AH17" s="28"/>
      <c r="AI17" s="28"/>
      <c r="AJ17" s="73"/>
      <c r="AX17" s="74"/>
      <c r="BB17" s="88"/>
      <c r="BC17" s="88"/>
      <c r="BD17" s="74"/>
      <c r="BH17" s="75"/>
      <c r="BI17" s="76"/>
      <c r="BV17" s="72"/>
      <c r="BW17" s="28"/>
      <c r="CW17" s="76"/>
    </row>
    <row r="18" spans="2:101" s="29" customFormat="1" ht="18" customHeight="1">
      <c r="B18" s="28"/>
      <c r="F18" s="30">
        <f>ROW()</f>
        <v>18</v>
      </c>
      <c r="AD18" s="31"/>
      <c r="AF18" s="28"/>
      <c r="AG18" s="73"/>
      <c r="AH18" s="121" t="s">
        <v>412</v>
      </c>
      <c r="AI18" s="1"/>
      <c r="AJ18" s="1"/>
      <c r="AX18" s="74"/>
      <c r="BB18" s="88"/>
      <c r="BC18" s="88"/>
      <c r="BD18" s="74"/>
      <c r="BH18" s="75"/>
      <c r="BI18" s="76"/>
      <c r="BV18" s="72"/>
      <c r="BW18" s="28"/>
      <c r="CW18" s="76"/>
    </row>
    <row r="19" spans="2:101" s="29" customFormat="1" ht="20" customHeight="1">
      <c r="B19" s="28"/>
      <c r="F19" s="30">
        <f>ROW()</f>
        <v>19</v>
      </c>
      <c r="AD19" s="31"/>
      <c r="AE19" s="85" t="s">
        <v>266</v>
      </c>
      <c r="AF19" s="28" t="s">
        <v>270</v>
      </c>
      <c r="AG19" s="122" t="s">
        <v>414</v>
      </c>
      <c r="AH19" s="122" t="s">
        <v>415</v>
      </c>
      <c r="AI19" s="28"/>
      <c r="AJ19" s="73"/>
      <c r="AX19" s="85" t="s">
        <v>266</v>
      </c>
      <c r="AY19" s="85" t="s">
        <v>16</v>
      </c>
      <c r="BB19" s="88"/>
      <c r="BC19" s="88"/>
      <c r="BD19" s="74"/>
      <c r="BH19" s="75"/>
      <c r="BI19" s="76"/>
      <c r="BL19" s="85" t="s">
        <v>733</v>
      </c>
      <c r="BR19" s="85" t="s">
        <v>354</v>
      </c>
      <c r="BS19" s="85" t="s">
        <v>355</v>
      </c>
      <c r="BT19" s="85" t="s">
        <v>340</v>
      </c>
      <c r="BU19" s="85" t="s">
        <v>252</v>
      </c>
      <c r="BV19" s="117" t="s">
        <v>253</v>
      </c>
      <c r="BW19" s="177" t="s">
        <v>254</v>
      </c>
      <c r="BX19" s="85" t="s">
        <v>255</v>
      </c>
      <c r="BY19" s="85" t="s">
        <v>256</v>
      </c>
      <c r="BZ19" s="85" t="s">
        <v>257</v>
      </c>
      <c r="CA19" s="85" t="s">
        <v>352</v>
      </c>
      <c r="CW19" s="76"/>
    </row>
    <row r="20" spans="2:101" s="29" customFormat="1" ht="16" customHeight="1">
      <c r="B20" s="28"/>
      <c r="F20" s="30">
        <f>ROW()</f>
        <v>20</v>
      </c>
      <c r="J20" s="178" t="s">
        <v>744</v>
      </c>
      <c r="AD20" s="31"/>
      <c r="AE20" s="29" t="s">
        <v>267</v>
      </c>
      <c r="AF20" s="28">
        <v>1</v>
      </c>
      <c r="AG20" s="123">
        <v>1</v>
      </c>
      <c r="AH20" s="123">
        <f>AG20</f>
        <v>1</v>
      </c>
      <c r="AI20" s="76" t="s">
        <v>11</v>
      </c>
      <c r="AX20" s="29" t="s">
        <v>267</v>
      </c>
      <c r="AY20" s="29">
        <v>0</v>
      </c>
      <c r="BB20" s="88"/>
      <c r="BC20" s="88"/>
      <c r="BD20" s="74"/>
      <c r="BH20" s="75"/>
      <c r="BI20" s="76"/>
      <c r="BL20" s="29">
        <v>2</v>
      </c>
      <c r="BR20" s="29">
        <v>150</v>
      </c>
      <c r="BS20" s="29">
        <v>150</v>
      </c>
      <c r="BT20" s="86" t="s">
        <v>144</v>
      </c>
      <c r="BU20" s="86">
        <v>1</v>
      </c>
      <c r="BV20" s="72" t="s">
        <v>742</v>
      </c>
      <c r="BW20" s="28">
        <v>1</v>
      </c>
      <c r="BX20" s="29">
        <v>0</v>
      </c>
      <c r="BY20" s="29">
        <v>0</v>
      </c>
      <c r="BZ20" s="29">
        <v>0</v>
      </c>
      <c r="CA20" s="29">
        <v>1.7</v>
      </c>
      <c r="CB20" s="29">
        <v>1.7</v>
      </c>
      <c r="CL20" s="86" t="s">
        <v>144</v>
      </c>
      <c r="CM20" s="86">
        <v>1</v>
      </c>
      <c r="CV20" s="86" t="s">
        <v>144</v>
      </c>
      <c r="CW20" s="87">
        <v>1</v>
      </c>
    </row>
    <row r="21" spans="2:101" s="29" customFormat="1" ht="16" customHeight="1">
      <c r="B21" s="28"/>
      <c r="F21" s="30">
        <f>ROW()</f>
        <v>21</v>
      </c>
      <c r="AD21" s="31"/>
      <c r="AE21" s="29" t="s">
        <v>252</v>
      </c>
      <c r="AF21" s="28" t="s">
        <v>416</v>
      </c>
      <c r="AG21" s="124">
        <f>AF21*AG20</f>
        <v>8</v>
      </c>
      <c r="AH21" s="123">
        <f>AG21+AH20</f>
        <v>9</v>
      </c>
      <c r="AI21" s="125" t="s">
        <v>735</v>
      </c>
      <c r="AJ21" s="221" t="s">
        <v>741</v>
      </c>
      <c r="AX21" s="29" t="s">
        <v>252</v>
      </c>
      <c r="AY21" s="29">
        <v>260</v>
      </c>
      <c r="BB21" s="88"/>
      <c r="BC21" s="88"/>
      <c r="BD21" s="74"/>
      <c r="BH21" s="75"/>
      <c r="BI21" s="76"/>
      <c r="BL21" s="29">
        <v>2</v>
      </c>
      <c r="BR21" s="29">
        <v>95</v>
      </c>
      <c r="BS21" s="29">
        <v>95</v>
      </c>
      <c r="BT21" s="86" t="s">
        <v>145</v>
      </c>
      <c r="BU21" s="86">
        <v>0</v>
      </c>
      <c r="BV21" s="72"/>
      <c r="BW21" s="28"/>
      <c r="CL21" s="86" t="s">
        <v>145</v>
      </c>
      <c r="CM21" s="86">
        <v>0</v>
      </c>
      <c r="CV21" s="86" t="s">
        <v>145</v>
      </c>
      <c r="CW21" s="87">
        <v>0</v>
      </c>
    </row>
    <row r="22" spans="2:101" s="29" customFormat="1" ht="16" customHeight="1">
      <c r="B22" s="28"/>
      <c r="F22" s="30">
        <f>ROW()</f>
        <v>22</v>
      </c>
      <c r="AD22" s="31"/>
      <c r="AE22" s="29" t="s">
        <v>253</v>
      </c>
      <c r="AF22" s="28" t="s">
        <v>417</v>
      </c>
      <c r="AG22" s="124">
        <f t="shared" ref="AG22:AG26" si="0">AF22*AG21</f>
        <v>32</v>
      </c>
      <c r="AH22" s="123">
        <f t="shared" ref="AH22:AH26" si="1">AG22+AH21</f>
        <v>41</v>
      </c>
      <c r="AI22" s="126" t="s">
        <v>736</v>
      </c>
      <c r="AJ22" s="222"/>
      <c r="AX22" s="29" t="s">
        <v>253</v>
      </c>
      <c r="AY22" s="29">
        <v>500</v>
      </c>
      <c r="BB22" s="88"/>
      <c r="BC22" s="88"/>
      <c r="BD22" s="74"/>
      <c r="BH22" s="75"/>
      <c r="BI22" s="76"/>
      <c r="BL22" s="29">
        <v>1.5</v>
      </c>
      <c r="BR22" s="29">
        <v>60</v>
      </c>
      <c r="BS22" s="29">
        <v>60</v>
      </c>
      <c r="BT22" s="86" t="s">
        <v>146</v>
      </c>
      <c r="BU22" s="86">
        <v>0</v>
      </c>
      <c r="BV22" s="72"/>
      <c r="BW22" s="28"/>
      <c r="CL22" s="86" t="s">
        <v>146</v>
      </c>
      <c r="CM22" s="86">
        <v>0</v>
      </c>
      <c r="CV22" s="86" t="s">
        <v>146</v>
      </c>
      <c r="CW22" s="87">
        <v>0</v>
      </c>
    </row>
    <row r="23" spans="2:101" s="29" customFormat="1" ht="16" customHeight="1">
      <c r="B23" s="28"/>
      <c r="F23" s="30">
        <f>ROW()</f>
        <v>23</v>
      </c>
      <c r="AD23" s="31"/>
      <c r="AE23" s="29" t="s">
        <v>254</v>
      </c>
      <c r="AF23" s="28" t="s">
        <v>418</v>
      </c>
      <c r="AG23" s="124">
        <f t="shared" si="0"/>
        <v>96</v>
      </c>
      <c r="AH23" s="123">
        <f t="shared" si="1"/>
        <v>137</v>
      </c>
      <c r="AI23" s="126" t="s">
        <v>737</v>
      </c>
      <c r="AJ23" s="222"/>
      <c r="AX23" s="29" t="s">
        <v>254</v>
      </c>
      <c r="AY23" s="29">
        <v>640</v>
      </c>
      <c r="BB23" s="88"/>
      <c r="BC23" s="88"/>
      <c r="BD23" s="74"/>
      <c r="BH23" s="75"/>
      <c r="BI23" s="76"/>
      <c r="BL23" s="29">
        <v>0.7</v>
      </c>
      <c r="BR23" s="29">
        <v>35</v>
      </c>
      <c r="BS23" s="29">
        <v>35</v>
      </c>
      <c r="BT23" s="86" t="s">
        <v>25</v>
      </c>
      <c r="BU23" s="86">
        <v>0</v>
      </c>
      <c r="BV23" s="72"/>
      <c r="BW23" s="28"/>
      <c r="CL23" s="86" t="s">
        <v>25</v>
      </c>
      <c r="CM23" s="86">
        <v>0</v>
      </c>
      <c r="CV23" s="86" t="s">
        <v>25</v>
      </c>
      <c r="CW23" s="87">
        <v>0</v>
      </c>
    </row>
    <row r="24" spans="2:101" s="29" customFormat="1" ht="16" customHeight="1">
      <c r="B24" s="28"/>
      <c r="F24" s="30">
        <f>ROW()</f>
        <v>24</v>
      </c>
      <c r="AD24" s="31"/>
      <c r="AE24" s="29" t="s">
        <v>255</v>
      </c>
      <c r="AF24" s="28">
        <v>3</v>
      </c>
      <c r="AG24" s="124">
        <f t="shared" si="0"/>
        <v>288</v>
      </c>
      <c r="AH24" s="123">
        <f t="shared" si="1"/>
        <v>425</v>
      </c>
      <c r="AI24" s="126" t="s">
        <v>738</v>
      </c>
      <c r="AJ24" s="222"/>
      <c r="AX24" s="29" t="s">
        <v>255</v>
      </c>
      <c r="AY24" s="29">
        <v>740</v>
      </c>
      <c r="BB24" s="88"/>
      <c r="BC24" s="88"/>
      <c r="BD24" s="74"/>
      <c r="BH24" s="75"/>
      <c r="BI24" s="76"/>
      <c r="BL24" s="29">
        <v>0.4</v>
      </c>
      <c r="BR24" s="29">
        <v>12</v>
      </c>
      <c r="BS24" s="29">
        <v>12</v>
      </c>
      <c r="BT24" s="86" t="s">
        <v>26</v>
      </c>
      <c r="BU24" s="86">
        <v>0</v>
      </c>
      <c r="BV24" s="72"/>
      <c r="BW24" s="28"/>
      <c r="CL24" s="86" t="s">
        <v>26</v>
      </c>
      <c r="CM24" s="86">
        <v>0</v>
      </c>
      <c r="CV24" s="86" t="s">
        <v>26</v>
      </c>
      <c r="CW24" s="87">
        <v>0</v>
      </c>
    </row>
    <row r="25" spans="2:101" s="29" customFormat="1" ht="16" customHeight="1">
      <c r="B25" s="28"/>
      <c r="F25" s="30">
        <f>ROW()</f>
        <v>25</v>
      </c>
      <c r="AD25" s="31"/>
      <c r="AE25" s="29" t="s">
        <v>256</v>
      </c>
      <c r="AF25" s="28" t="s">
        <v>339</v>
      </c>
      <c r="AG25" s="124">
        <f t="shared" si="0"/>
        <v>0</v>
      </c>
      <c r="AH25" s="123">
        <f t="shared" si="1"/>
        <v>425</v>
      </c>
      <c r="AI25" s="126" t="s">
        <v>739</v>
      </c>
      <c r="AJ25" s="222"/>
      <c r="AX25" s="29" t="s">
        <v>256</v>
      </c>
      <c r="BB25" s="88"/>
      <c r="BC25" s="88"/>
      <c r="BD25" s="74"/>
      <c r="BH25" s="75"/>
      <c r="BI25" s="76"/>
      <c r="BL25" s="29">
        <v>0.2</v>
      </c>
      <c r="BT25" s="86" t="s">
        <v>67</v>
      </c>
      <c r="BU25" s="86" t="s">
        <v>154</v>
      </c>
      <c r="BV25" s="72"/>
      <c r="BW25" s="28"/>
      <c r="CL25" s="86" t="s">
        <v>67</v>
      </c>
      <c r="CM25" s="86" t="s">
        <v>154</v>
      </c>
      <c r="CV25" s="86" t="s">
        <v>67</v>
      </c>
      <c r="CW25" s="87" t="s">
        <v>154</v>
      </c>
    </row>
    <row r="26" spans="2:101" s="29" customFormat="1" ht="16" customHeight="1">
      <c r="B26" s="28"/>
      <c r="F26" s="30">
        <f>ROW()</f>
        <v>26</v>
      </c>
      <c r="AD26" s="31"/>
      <c r="AE26" s="29" t="s">
        <v>257</v>
      </c>
      <c r="AF26" s="28" t="s">
        <v>339</v>
      </c>
      <c r="AG26" s="124">
        <f t="shared" si="0"/>
        <v>0</v>
      </c>
      <c r="AH26" s="123">
        <f t="shared" si="1"/>
        <v>425</v>
      </c>
      <c r="AI26" s="127" t="s">
        <v>740</v>
      </c>
      <c r="AJ26" s="223"/>
      <c r="AX26" s="29" t="s">
        <v>257</v>
      </c>
      <c r="BB26" s="88"/>
      <c r="BC26" s="88"/>
      <c r="BD26" s="74"/>
      <c r="BH26" s="75"/>
      <c r="BI26" s="76"/>
      <c r="BL26" s="29">
        <v>0.2</v>
      </c>
      <c r="BT26" s="86" t="s">
        <v>147</v>
      </c>
      <c r="BU26" s="86">
        <v>36</v>
      </c>
      <c r="BV26" s="72" t="s">
        <v>745</v>
      </c>
      <c r="BW26" s="28">
        <v>10</v>
      </c>
      <c r="CL26" s="86" t="s">
        <v>147</v>
      </c>
      <c r="CM26" s="86">
        <v>11</v>
      </c>
      <c r="CV26" s="86" t="s">
        <v>147</v>
      </c>
      <c r="CW26" s="87">
        <v>11</v>
      </c>
    </row>
    <row r="27" spans="2:101" s="29" customFormat="1" ht="16" customHeight="1">
      <c r="B27" s="28"/>
      <c r="F27" s="30">
        <f>ROW()</f>
        <v>27</v>
      </c>
      <c r="AD27" s="31"/>
      <c r="AF27" s="28"/>
      <c r="AG27" s="73"/>
      <c r="AH27" s="28"/>
      <c r="AI27" s="28"/>
      <c r="AJ27" s="73"/>
      <c r="AX27" s="74"/>
      <c r="BB27" s="88"/>
      <c r="BC27" s="88"/>
      <c r="BD27" s="74"/>
      <c r="BH27" s="75"/>
      <c r="BI27" s="76"/>
      <c r="BT27" s="86" t="s">
        <v>68</v>
      </c>
      <c r="BU27" s="86"/>
      <c r="BV27" s="72"/>
      <c r="BW27" s="28"/>
      <c r="CC27" s="86"/>
      <c r="CL27" s="86" t="s">
        <v>68</v>
      </c>
      <c r="CM27" s="86"/>
      <c r="CV27" s="86" t="s">
        <v>68</v>
      </c>
      <c r="CW27" s="76"/>
    </row>
    <row r="28" spans="2:101" s="29" customFormat="1" ht="16" customHeight="1">
      <c r="B28" s="28"/>
      <c r="F28" s="30">
        <f>ROW()</f>
        <v>28</v>
      </c>
      <c r="AD28" s="31"/>
      <c r="AE28" s="88"/>
      <c r="AF28" s="28"/>
      <c r="AG28" s="73"/>
      <c r="AH28" s="28"/>
      <c r="AI28" s="28"/>
      <c r="AJ28" s="73"/>
      <c r="AX28" s="74"/>
      <c r="BB28" s="204" t="s">
        <v>333</v>
      </c>
      <c r="BC28" s="205"/>
      <c r="BD28" s="206" t="s">
        <v>334</v>
      </c>
      <c r="BE28" s="207"/>
      <c r="BH28" s="75"/>
      <c r="BI28" s="76"/>
      <c r="BV28" s="72"/>
      <c r="BW28" s="28"/>
      <c r="CW28" s="76"/>
    </row>
    <row r="29" spans="2:101" s="29" customFormat="1" ht="16" hidden="1" customHeight="1">
      <c r="B29" s="28"/>
      <c r="F29" s="30">
        <f>ROW()</f>
        <v>29</v>
      </c>
      <c r="AD29" s="31"/>
      <c r="AE29" s="88"/>
      <c r="AF29" s="28"/>
      <c r="AG29" s="73"/>
      <c r="AH29" s="28"/>
      <c r="AI29" s="28"/>
      <c r="AJ29" s="73"/>
      <c r="AX29" s="74"/>
      <c r="BB29" s="130"/>
      <c r="BC29" s="130"/>
      <c r="BD29" s="74"/>
      <c r="BH29" s="75"/>
      <c r="BI29" s="76"/>
      <c r="BV29" s="72"/>
      <c r="BW29" s="28"/>
      <c r="CW29" s="76"/>
    </row>
    <row r="30" spans="2:101" s="29" customFormat="1" ht="16" hidden="1" customHeight="1">
      <c r="B30" s="28"/>
      <c r="F30" s="30">
        <f>ROW()</f>
        <v>30</v>
      </c>
      <c r="AD30" s="31"/>
      <c r="AE30" s="88"/>
      <c r="AF30" s="28"/>
      <c r="AG30" s="73"/>
      <c r="AH30" s="28"/>
      <c r="AI30" s="28"/>
      <c r="AJ30" s="73"/>
      <c r="AX30" s="74"/>
      <c r="BB30" s="130"/>
      <c r="BC30" s="130"/>
      <c r="BD30" s="74"/>
      <c r="BH30" s="75"/>
      <c r="BI30" s="76"/>
      <c r="BV30" s="72"/>
      <c r="BW30" s="28"/>
      <c r="CW30" s="76"/>
    </row>
    <row r="31" spans="2:101" s="29" customFormat="1" ht="16" hidden="1" customHeight="1">
      <c r="B31" s="28"/>
      <c r="F31" s="30">
        <f>ROW()</f>
        <v>31</v>
      </c>
      <c r="AD31" s="31"/>
      <c r="AE31" s="88"/>
      <c r="AF31" s="28"/>
      <c r="AG31" s="73"/>
      <c r="AH31" s="28"/>
      <c r="AI31" s="28"/>
      <c r="AJ31" s="73"/>
      <c r="AX31" s="74"/>
      <c r="BB31" s="130"/>
      <c r="BC31" s="130"/>
      <c r="BD31" s="74"/>
      <c r="BH31" s="75"/>
      <c r="BI31" s="76"/>
      <c r="BV31" s="72"/>
      <c r="BW31" s="28"/>
      <c r="CW31" s="76"/>
    </row>
    <row r="32" spans="2:101" s="29" customFormat="1" ht="16" hidden="1" customHeight="1">
      <c r="B32" s="28"/>
      <c r="F32" s="30">
        <f>ROW()</f>
        <v>32</v>
      </c>
      <c r="AD32" s="31"/>
      <c r="AE32" s="88"/>
      <c r="AF32" s="28"/>
      <c r="AG32" s="73"/>
      <c r="AH32" s="28"/>
      <c r="AI32" s="28"/>
      <c r="AJ32" s="73"/>
      <c r="AX32" s="74"/>
      <c r="BB32" s="130"/>
      <c r="BC32" s="130"/>
      <c r="BD32" s="74"/>
      <c r="BH32" s="75"/>
      <c r="BI32" s="76"/>
      <c r="BV32" s="72"/>
      <c r="BW32" s="28"/>
      <c r="CW32" s="76"/>
    </row>
    <row r="33" spans="1:110" ht="16" hidden="1" customHeight="1">
      <c r="F33" s="30">
        <f>ROW()</f>
        <v>33</v>
      </c>
      <c r="AF33" s="28"/>
      <c r="BB33" s="130"/>
      <c r="BC33" s="130"/>
    </row>
    <row r="34" spans="1:110" ht="16" hidden="1" customHeight="1">
      <c r="F34" s="30">
        <f>ROW()</f>
        <v>34</v>
      </c>
      <c r="AF34" s="28"/>
      <c r="BB34" s="130"/>
      <c r="BC34" s="130"/>
    </row>
    <row r="35" spans="1:110" ht="16" hidden="1" customHeight="1">
      <c r="F35" s="30">
        <f>ROW()</f>
        <v>35</v>
      </c>
      <c r="AF35" s="28"/>
      <c r="BB35" s="130"/>
      <c r="BC35" s="130"/>
    </row>
    <row r="36" spans="1:110" ht="16" hidden="1" customHeight="1">
      <c r="F36" s="30">
        <f>ROW()</f>
        <v>36</v>
      </c>
      <c r="AF36" s="28"/>
      <c r="BB36" s="130"/>
      <c r="BC36" s="130"/>
    </row>
    <row r="37" spans="1:110" ht="16" hidden="1" customHeight="1">
      <c r="F37" s="30">
        <f>ROW()</f>
        <v>37</v>
      </c>
      <c r="AF37" s="28"/>
      <c r="BB37" s="130"/>
      <c r="BC37" s="130"/>
    </row>
    <row r="38" spans="1:110" ht="16" hidden="1" customHeight="1">
      <c r="F38" s="30">
        <f>ROW()</f>
        <v>38</v>
      </c>
      <c r="AF38" s="28"/>
      <c r="BB38" s="130"/>
      <c r="BC38" s="130"/>
    </row>
    <row r="39" spans="1:110" s="73" customFormat="1" ht="40" customHeight="1">
      <c r="A39" s="8"/>
      <c r="B39" s="8" t="s">
        <v>20</v>
      </c>
      <c r="C39" s="9" t="s">
        <v>102</v>
      </c>
      <c r="D39" s="9" t="s">
        <v>228</v>
      </c>
      <c r="E39" s="9" t="s">
        <v>229</v>
      </c>
      <c r="F39" s="9">
        <f>ROW()</f>
        <v>39</v>
      </c>
      <c r="G39" s="9" t="s">
        <v>83</v>
      </c>
      <c r="H39" s="9" t="s">
        <v>84</v>
      </c>
      <c r="I39" s="8" t="s">
        <v>922</v>
      </c>
      <c r="J39" s="10" t="s">
        <v>923</v>
      </c>
      <c r="K39" s="9" t="s">
        <v>164</v>
      </c>
      <c r="L39" s="9" t="s">
        <v>190</v>
      </c>
      <c r="M39" s="9" t="s">
        <v>165</v>
      </c>
      <c r="N39" s="9" t="s">
        <v>191</v>
      </c>
      <c r="O39" s="9" t="s">
        <v>166</v>
      </c>
      <c r="P39" s="9" t="s">
        <v>167</v>
      </c>
      <c r="Q39" s="11" t="s">
        <v>168</v>
      </c>
      <c r="R39" s="11" t="s">
        <v>87</v>
      </c>
      <c r="S39" s="11" t="s">
        <v>169</v>
      </c>
      <c r="T39" s="9" t="s">
        <v>88</v>
      </c>
      <c r="U39" s="9" t="s">
        <v>89</v>
      </c>
      <c r="V39" s="9" t="s">
        <v>264</v>
      </c>
      <c r="W39" s="9" t="s">
        <v>170</v>
      </c>
      <c r="X39" s="9" t="s">
        <v>192</v>
      </c>
      <c r="Y39" s="9" t="s">
        <v>193</v>
      </c>
      <c r="Z39" s="9" t="s">
        <v>163</v>
      </c>
      <c r="AA39" s="9" t="s">
        <v>162</v>
      </c>
      <c r="AB39" s="12" t="s">
        <v>155</v>
      </c>
      <c r="AD39" s="89"/>
      <c r="AE39" s="90"/>
      <c r="AF39" s="183" t="s">
        <v>348</v>
      </c>
      <c r="AG39" s="91" t="s">
        <v>31</v>
      </c>
      <c r="AH39" s="92" t="s">
        <v>19</v>
      </c>
      <c r="AI39" s="92" t="s">
        <v>20</v>
      </c>
      <c r="AJ39" s="35" t="s">
        <v>266</v>
      </c>
      <c r="AK39" s="35" t="s">
        <v>252</v>
      </c>
      <c r="AL39" s="35" t="s">
        <v>253</v>
      </c>
      <c r="AM39" s="35" t="s">
        <v>254</v>
      </c>
      <c r="AN39" s="35" t="s">
        <v>255</v>
      </c>
      <c r="AO39" s="35" t="s">
        <v>256</v>
      </c>
      <c r="AP39" s="35" t="s">
        <v>257</v>
      </c>
      <c r="AQ39" s="35"/>
      <c r="AR39" s="35" t="s">
        <v>258</v>
      </c>
      <c r="AS39" s="35" t="s">
        <v>259</v>
      </c>
      <c r="AT39" s="35" t="s">
        <v>260</v>
      </c>
      <c r="AU39" s="35" t="s">
        <v>261</v>
      </c>
      <c r="AV39" s="35" t="s">
        <v>262</v>
      </c>
      <c r="AW39" s="35" t="s">
        <v>263</v>
      </c>
      <c r="AX39" s="93" t="s">
        <v>329</v>
      </c>
      <c r="AY39" s="35" t="s">
        <v>16</v>
      </c>
      <c r="AZ39" s="35" t="s">
        <v>336</v>
      </c>
      <c r="BA39" s="35" t="s">
        <v>337</v>
      </c>
      <c r="BB39" s="131" t="s">
        <v>335</v>
      </c>
      <c r="BC39" s="131" t="s">
        <v>17</v>
      </c>
      <c r="BD39" s="93" t="s">
        <v>335</v>
      </c>
      <c r="BE39" s="35" t="s">
        <v>17</v>
      </c>
      <c r="BF39" s="91" t="s">
        <v>56</v>
      </c>
      <c r="BG39" s="91" t="s">
        <v>56</v>
      </c>
      <c r="BH39" s="38" t="s">
        <v>101</v>
      </c>
      <c r="BI39" s="39" t="s">
        <v>156</v>
      </c>
      <c r="BJ39" s="94" t="s">
        <v>36</v>
      </c>
      <c r="BK39" s="94" t="s">
        <v>102</v>
      </c>
      <c r="BL39" s="95" t="s">
        <v>55</v>
      </c>
      <c r="BM39" s="51" t="s">
        <v>343</v>
      </c>
      <c r="BN39" s="51" t="s">
        <v>103</v>
      </c>
      <c r="BO39" s="51" t="s">
        <v>21</v>
      </c>
      <c r="BP39" s="96" t="s">
        <v>22</v>
      </c>
      <c r="BQ39" s="96" t="s">
        <v>23</v>
      </c>
      <c r="BR39" s="96" t="s">
        <v>45</v>
      </c>
      <c r="BS39" s="96" t="s">
        <v>24</v>
      </c>
      <c r="BT39" s="97" t="s">
        <v>104</v>
      </c>
      <c r="BU39" s="98" t="s">
        <v>344</v>
      </c>
      <c r="BV39" s="173" t="s">
        <v>105</v>
      </c>
      <c r="BW39" s="99" t="s">
        <v>106</v>
      </c>
      <c r="BX39" s="98" t="s">
        <v>157</v>
      </c>
      <c r="BY39" s="98" t="s">
        <v>107</v>
      </c>
      <c r="BZ39" s="98" t="s">
        <v>108</v>
      </c>
      <c r="CA39" s="98" t="s">
        <v>109</v>
      </c>
      <c r="CB39" s="98" t="s">
        <v>110</v>
      </c>
      <c r="CC39" s="49" t="s">
        <v>346</v>
      </c>
      <c r="CD39" s="49" t="s">
        <v>111</v>
      </c>
      <c r="CE39" s="49" t="s">
        <v>112</v>
      </c>
      <c r="CF39" s="49" t="s">
        <v>349</v>
      </c>
      <c r="CG39" s="100" t="s">
        <v>113</v>
      </c>
      <c r="CH39" s="100" t="s">
        <v>114</v>
      </c>
      <c r="CI39" s="100" t="s">
        <v>115</v>
      </c>
      <c r="CJ39" s="100" t="s">
        <v>116</v>
      </c>
      <c r="CK39" s="100" t="s">
        <v>202</v>
      </c>
      <c r="CL39" s="49" t="s">
        <v>203</v>
      </c>
      <c r="CM39" s="51" t="s">
        <v>347</v>
      </c>
      <c r="CN39" s="51" t="s">
        <v>117</v>
      </c>
      <c r="CO39" s="51" t="s">
        <v>27</v>
      </c>
      <c r="CP39" s="51" t="s">
        <v>160</v>
      </c>
      <c r="CQ39" s="96" t="s">
        <v>46</v>
      </c>
      <c r="CR39" s="96" t="s">
        <v>47</v>
      </c>
      <c r="CS39" s="96" t="s">
        <v>48</v>
      </c>
      <c r="CT39" s="96" t="s">
        <v>49</v>
      </c>
      <c r="CU39" s="96" t="s">
        <v>200</v>
      </c>
      <c r="CV39" s="51" t="s">
        <v>201</v>
      </c>
      <c r="CW39" s="52" t="s">
        <v>41</v>
      </c>
      <c r="CX39" s="53" t="s">
        <v>42</v>
      </c>
      <c r="CY39" s="101" t="s">
        <v>151</v>
      </c>
      <c r="CZ39" s="101" t="s">
        <v>210</v>
      </c>
      <c r="DA39" s="101" t="s">
        <v>211</v>
      </c>
      <c r="DB39" s="101" t="s">
        <v>216</v>
      </c>
      <c r="DC39" s="101" t="s">
        <v>217</v>
      </c>
      <c r="DD39" s="101" t="s">
        <v>218</v>
      </c>
      <c r="DE39" s="101" t="s">
        <v>219</v>
      </c>
      <c r="DF39" s="101" t="s">
        <v>50</v>
      </c>
    </row>
    <row r="40" spans="1:110" s="105" customFormat="1" ht="36" customHeight="1">
      <c r="A40" s="75" t="str">
        <f>AH40</f>
        <v>n0</v>
      </c>
      <c r="B40" s="75" t="str">
        <f>AI40</f>
        <v>A</v>
      </c>
      <c r="C40" s="103"/>
      <c r="D40" s="103"/>
      <c r="E40" s="103"/>
      <c r="F40" s="104">
        <f>ROW()</f>
        <v>40</v>
      </c>
      <c r="G40" s="103"/>
      <c r="H40" s="103"/>
      <c r="I40" s="103" t="str">
        <f t="shared" ref="I40:I103" si="2">"This a short description of "&amp;B40&amp;", giving the briefest explanation of its "&amp;B40&amp;"'iness."</f>
        <v>This a short description of A, giving the briefest explanation of its A'iness.</v>
      </c>
      <c r="J40" s="103" t="str">
        <f t="shared" ref="J40:J103" si="3">"This is a longer description of "&amp;B40&amp;", going into more detail on what "&amp;B40&amp;" is all about.  
"&amp;$J$20</f>
        <v>This is a longer description of A, going into more detail on what A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 s="103" t="str">
        <f>$K$12</f>
        <v>none</v>
      </c>
      <c r="L40" s="103"/>
      <c r="M40" s="103" t="str">
        <f>$M$12</f>
        <v>OpenClose</v>
      </c>
      <c r="N40" s="103"/>
      <c r="O40" s="103"/>
      <c r="P40" s="103"/>
      <c r="Q40" s="103"/>
      <c r="R40" s="103">
        <f>$R$12</f>
        <v>1</v>
      </c>
      <c r="S40" s="103" t="str">
        <f>$S$12</f>
        <v>hover</v>
      </c>
      <c r="T40" s="103"/>
      <c r="U40" s="103"/>
      <c r="V40" s="103"/>
      <c r="W40" s="103"/>
      <c r="X40" s="103" t="str">
        <f>$X$12&amp;A40&amp;","&amp;$X$13</f>
        <v>fadeOn=n0,0.6</v>
      </c>
      <c r="Y40" s="103" t="str">
        <f>$Y$12&amp;A40&amp;","&amp;$Y$13</f>
        <v>fadeOff=n0,0.6</v>
      </c>
      <c r="Z40" s="103" t="str">
        <f>$Z$12&amp;A40&amp;","&amp;$Z$13</f>
        <v>drawOpen=n0,0.8</v>
      </c>
      <c r="AA40" s="103" t="str">
        <f>$AA$12&amp;A40&amp;","&amp;$AA$13</f>
        <v>drawClose=n0,0.8</v>
      </c>
      <c r="AB40" s="103" t="str">
        <f>$AB$12</f>
        <v>myQtipStyle</v>
      </c>
      <c r="AD40" s="106"/>
      <c r="AE40" s="107" t="s">
        <v>410</v>
      </c>
      <c r="AF40" s="75" t="s">
        <v>339</v>
      </c>
      <c r="AG40" s="73"/>
      <c r="AH40" s="75" t="str">
        <f>"n"&amp;AF40</f>
        <v>n0</v>
      </c>
      <c r="AI40" s="75" t="s">
        <v>11</v>
      </c>
      <c r="AJ40" s="73">
        <v>1</v>
      </c>
      <c r="AX40" s="108"/>
      <c r="AZ40" s="108"/>
      <c r="BB40" s="116"/>
      <c r="BC40" s="116"/>
      <c r="BD40" s="108"/>
      <c r="BE40" s="108"/>
      <c r="BF40" s="109"/>
      <c r="BG40" s="109"/>
      <c r="BH40" s="110"/>
      <c r="BI40" s="111"/>
      <c r="BJ40" s="109" t="s">
        <v>232</v>
      </c>
      <c r="BK40" s="109"/>
      <c r="BL40" s="109">
        <v>1</v>
      </c>
      <c r="BM40" s="112">
        <f>$BM$12</f>
        <v>1</v>
      </c>
      <c r="BN40" s="112" t="str">
        <f>$BN$12</f>
        <v>symbol</v>
      </c>
      <c r="BO40" s="109" t="str">
        <f>$BO$12</f>
        <v>OpenCircle</v>
      </c>
      <c r="BP40" s="113">
        <f>AZ12</f>
        <v>1000</v>
      </c>
      <c r="BQ40" s="113">
        <f>BA12</f>
        <v>1000</v>
      </c>
      <c r="BR40" s="113">
        <f>BR20</f>
        <v>150</v>
      </c>
      <c r="BS40" s="113">
        <f>BS20</f>
        <v>150</v>
      </c>
      <c r="BT40" s="109" t="str">
        <f t="shared" ref="BT40" si="4">IF(AJ40=1,$BU$20&amp;" "&amp;BP40&amp;" "&amp;BQ40&amp;" "&amp;$BU$21&amp;" "&amp;$BU$22&amp;" "&amp;$BU$23&amp;" "&amp;$BU$24&amp;" "&amp;$BU$25&amp;" "&amp;$BU$26&amp;" "&amp;$BU$27,
IF(AJ40=2,$BV$20&amp;" "&amp;BP40&amp;" "&amp;BQ40&amp;" "&amp;$BU$21&amp;" "&amp;$BU$22&amp;" "&amp;$BU$23&amp;" "&amp;$BU$24&amp;" "&amp;$BU$25&amp;" "&amp;$BV$26&amp;" "&amp;$BU$27,
IF(AJ40=3,$BW$20&amp;" "&amp;BP40&amp;" "&amp;BQ40&amp;" "&amp;$BU$21&amp;" "&amp;$BU$22&amp;" "&amp;$BU$23&amp;" "&amp;$BU$24&amp;" "&amp;$BU$25&amp;" "&amp;$BW$26&amp;" "&amp;$BU$27,
IF(AJ40=4,$BX$20&amp;" "&amp;BP40&amp;" "&amp;BQ40&amp;" "&amp;$BU$21&amp;" "&amp;$BU$22&amp;" "&amp;$BU$23&amp;" "&amp;$BU$24&amp;" "&amp;$BU$25&amp;" "&amp;$BX$26&amp;" "&amp;$BU$27,
IF(AJ40=5,$BY$20&amp;" "&amp;BP40&amp;" "&amp;BQ40&amp;" "&amp;$BU$21&amp;" "&amp;$BU$22&amp;" "&amp;$BU$23&amp;" "&amp;$BU$24&amp;" "&amp;$BU$25&amp;" "&amp;$BY$26&amp;" "&amp;$BU$27,
IF(AJ40=6,$BZ$20&amp;" "&amp;BP40&amp;" "&amp;BQ40&amp;" "&amp;$BU$21&amp;" "&amp;$BU$22&amp;" "&amp;$BU$23&amp;" "&amp;$BU$24&amp;" "&amp;$BU$25&amp;" "&amp;$BZ$26&amp;" "&amp;$BU$27,""))))))</f>
        <v xml:space="preserve">1 1000 1000 0 0 0 0 VCThingLabel 36 </v>
      </c>
      <c r="BU40" s="112">
        <f>$BU$12</f>
        <v>0.1</v>
      </c>
      <c r="BV40" s="174">
        <f>$BV$12</f>
        <v>0</v>
      </c>
      <c r="BW40" s="114" t="s">
        <v>743</v>
      </c>
      <c r="BX40" s="109"/>
      <c r="BY40" s="113">
        <f>BP40</f>
        <v>1000</v>
      </c>
      <c r="BZ40" s="113">
        <f t="shared" ref="BZ40" si="5">BQ40</f>
        <v>1000</v>
      </c>
      <c r="CA40" s="113">
        <f>BR40*$CA$20</f>
        <v>255</v>
      </c>
      <c r="CB40" s="113">
        <f>BS40*$CB$20</f>
        <v>255</v>
      </c>
      <c r="CC40" s="112">
        <f>$CC$12</f>
        <v>0.55000000000000004</v>
      </c>
      <c r="CD40" s="109" t="str">
        <f>$CD$12</f>
        <v>ellipse</v>
      </c>
      <c r="CE40" s="114" t="s">
        <v>743</v>
      </c>
      <c r="CF40" s="109"/>
      <c r="CG40" s="113">
        <f t="shared" ref="CG40:CH40" si="6">BP40</f>
        <v>1000</v>
      </c>
      <c r="CH40" s="113">
        <f t="shared" si="6"/>
        <v>1000</v>
      </c>
      <c r="CI40" s="113">
        <f t="shared" ref="CI40" si="7">BR40</f>
        <v>150</v>
      </c>
      <c r="CJ40" s="113">
        <f t="shared" ref="CJ40" si="8">BS40</f>
        <v>150</v>
      </c>
      <c r="CK40" s="112"/>
      <c r="CL40" s="112"/>
      <c r="CM40" s="112">
        <f>$CM$12</f>
        <v>1</v>
      </c>
      <c r="CN40" s="115" t="str">
        <f>$CN$12</f>
        <v>ellipse</v>
      </c>
      <c r="CO40" s="114" t="s">
        <v>743</v>
      </c>
      <c r="CP40" s="109"/>
      <c r="CQ40" s="113">
        <f>BP40</f>
        <v>1000</v>
      </c>
      <c r="CR40" s="113">
        <f t="shared" ref="CR40" si="9">BQ40</f>
        <v>1000</v>
      </c>
      <c r="CS40" s="113">
        <f t="shared" ref="CS40" si="10">BR40</f>
        <v>150</v>
      </c>
      <c r="CT40" s="113">
        <f t="shared" ref="CT40" si="11">BS40</f>
        <v>150</v>
      </c>
      <c r="CW40" s="76"/>
      <c r="CX40" s="76"/>
    </row>
    <row r="41" spans="1:110" s="105" customFormat="1" ht="16" customHeight="1">
      <c r="A41" s="75" t="str">
        <f t="shared" ref="A41:A104" si="12">AH41</f>
        <v>n1</v>
      </c>
      <c r="B41" s="75" t="str">
        <f t="shared" ref="B41:B104" si="13">AI41</f>
        <v>B1</v>
      </c>
      <c r="C41" s="103" t="str">
        <f>IF(ISODD(RIGHT(B41,1)),"odd","even")</f>
        <v>odd</v>
      </c>
      <c r="D41" s="103"/>
      <c r="E41" s="103"/>
      <c r="F41" s="104">
        <f>ROW()</f>
        <v>41</v>
      </c>
      <c r="G41" s="103"/>
      <c r="H41" s="103"/>
      <c r="I41" s="103" t="str">
        <f t="shared" si="2"/>
        <v>This a short description of B1, giving the briefest explanation of its B1'iness.</v>
      </c>
      <c r="J41" s="103" t="str">
        <f t="shared" si="3"/>
        <v>This is a longer description of B1, going into more detail on what B1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 s="103" t="str">
        <f t="shared" ref="K41:K104" si="14">$K$12</f>
        <v>none</v>
      </c>
      <c r="L41" s="103"/>
      <c r="M41" s="103" t="str">
        <f t="shared" ref="M41:M104" si="15">$M$12</f>
        <v>OpenClose</v>
      </c>
      <c r="N41" s="103"/>
      <c r="O41" s="103"/>
      <c r="P41" s="103"/>
      <c r="Q41" s="103"/>
      <c r="R41" s="103">
        <f t="shared" ref="R41:R104" si="16">$R$12</f>
        <v>1</v>
      </c>
      <c r="S41" s="103" t="str">
        <f t="shared" ref="S41:S104" si="17">$S$12</f>
        <v>hover</v>
      </c>
      <c r="T41" s="103"/>
      <c r="U41" s="103"/>
      <c r="V41" s="103"/>
      <c r="W41" s="103"/>
      <c r="X41" s="103" t="str">
        <f t="shared" ref="X41:X104" si="18">$X$12&amp;A41&amp;","&amp;$X$13</f>
        <v>fadeOn=n1,0.6</v>
      </c>
      <c r="Y41" s="103" t="str">
        <f t="shared" ref="Y41:Y104" si="19">$Y$12&amp;A41&amp;","&amp;$Y$13</f>
        <v>fadeOff=n1,0.6</v>
      </c>
      <c r="Z41" s="103" t="str">
        <f t="shared" ref="Z41:Z104" si="20">$Z$12&amp;A41&amp;","&amp;$Z$13</f>
        <v>drawOpen=n1,0.8</v>
      </c>
      <c r="AA41" s="103" t="str">
        <f t="shared" ref="AA41:AA104" si="21">$AA$12&amp;A41&amp;","&amp;$AA$13</f>
        <v>drawClose=n1,0.8</v>
      </c>
      <c r="AB41" s="103" t="str">
        <f t="shared" ref="AB41:AB104" si="22">$AB$12</f>
        <v>myQtipStyle</v>
      </c>
      <c r="AD41" s="106"/>
      <c r="AE41" s="116"/>
      <c r="AF41" s="75" t="str">
        <f>"1"</f>
        <v>1</v>
      </c>
      <c r="AG41" s="73">
        <f>AG40</f>
        <v>0</v>
      </c>
      <c r="AH41" s="75" t="str">
        <f t="shared" ref="AH41:AH104" si="23">"n"&amp;AF41</f>
        <v>n1</v>
      </c>
      <c r="AI41" s="75" t="str">
        <f>IF(AJ41=1,"B"&amp;AK41,
IF(AJ41=2,"C"&amp;(AK41-1)*AS41+AL41,
IF(AJ41=3,"D"&amp;(((AK41-1)*AS41+AL41)-1)*AT41+AM41,
IF(AJ41=4,"E"&amp;(((((AK41-1)*AS41+AL41)-1)*AT41+AM41)-1)*AU41+AN41,"NA"))))</f>
        <v>B1</v>
      </c>
      <c r="AJ41" s="73">
        <f t="shared" ref="AJ41:AJ42" si="24">IF(AP41&lt;&gt;"",6,
IF(AO41&lt;&gt;"",5,
IF(AN41&lt;&gt;"",4,
IF(AM41&lt;&gt;"",3,
IF(AL41&lt;&gt;"",2,
IF(AK41&lt;&gt;"",1,0))))))</f>
        <v>1</v>
      </c>
      <c r="AK41" s="105">
        <v>1</v>
      </c>
      <c r="AR41" s="105">
        <v>8</v>
      </c>
      <c r="AX41" s="108">
        <f>IF(AR41&lt;&gt;"",$AY$14/AR41*(AK41-1)-($AY$14)/2 + ($AY$14/AR41/2),0) +
IF(AS41&lt;&gt;"",$AY$14/AR41/AS41*(AL41-1)-($AY$14/AR41)/2 + ($AY$14/AR41/AS41/2),0) +
IF(AT41&lt;&gt;"",$AY$14/AR41/AS41/AT41*(AM41-1)-($AY$14/AR41/AS41)/2 + ($AY$14/AR41/AS41/AT41/2),0) +
IF(AU41&lt;&gt;"",$AY$14/AR41/AS41/AT41/AU41*(AN41-1)-($AY$14/AR41/AS41/AT41)/2 + ($AY$14/AR41/AS41/AT41/AU41/2),0) +
IF(AV41&lt;&gt;"",$AY$14/AR41/AS41/AT41/AU41/AV41*(AO41-1)-($AY$14/AR41/AS41/AT41/AU41)/2 + ($AY$14/AR41/AS41/AT41/AU41/AV41/2),0) +
IF(AW41&lt;&gt;"",$AY$14/AR41/AS41/AT41/AU41/AV41/AW41*(AP41-1)-($AY$14/AR41/AS41/AT41/AU41/AV41)/2 + ($AY$14/AR41/AS41/AT41/AU41/AV41/AW41/2),0)</f>
        <v>-157.5</v>
      </c>
      <c r="AY41" s="105">
        <f ca="1">INDIRECT("AY"&amp;20+AJ41)</f>
        <v>260</v>
      </c>
      <c r="AZ41" s="108">
        <f>IF(AR41&lt;&gt;"",$AZ$14/AR41*(AK41-1)-($AZ$14)/2 + ($AZ$14/AR41/2),0) +
IF(AS41&lt;&gt;"",$AZ$14/AR41/AS41*(AL41-1)-($AZ$14/AR41)/2 + ($AZ$14/AR41/AS41/2),0) +
IF(AT41&lt;&gt;"",$AZ$14/AR41/AS41/AT41*(AM41-1)-($AZ$14/AR41/AS41)/2 + ($AZ$14/AR41/AS41/AT41/2),0) +
IF(AU41&lt;&gt;"",$AZ$14/AR41/AS41/AT41/AU41*(AN41-1)-($AZ$14/AR41/AS41/AT41)/2 + ($AZ$14/AR41/AS41/AT41/AU41/2),0) +
IF(AV41&lt;&gt;"",$AZ$14/AR41/AS41/AT41/AU41/AV41*(AO41-1)-($AZ$14/AR41/AS41/AT41/AU41)/2 + ($AZ$14/AR41/AS41/AT41/AU41/AV41/2),0) +
IF(AW41&lt;&gt;"",$AZ$14/AR41/AS41/AT41/AU41/AV41/AW41*(AP41-1)-($AZ$14/AR41/AS41/AT41/AU41/AV41)/2 + ($AZ$14/AR41/AS41/AT41/AU41/AV41/AW41/2),0)</f>
        <v>-700</v>
      </c>
      <c r="BA41" s="105">
        <f>IF(AR41&lt;&gt;"",$BA$14/AR41*(AK41-1)-($BA$14)/2 + ($BA$14/AR41/2),0) +
IF(AS41&lt;&gt;"",$BA$14/AR41/AS41*(AL41-1)-($BA$14/AR41)/2 + ($BA$14/AR41/AS41/2),0) +
IF(AT41&lt;&gt;"",$BA$14/AR41/AS41/AT41*(AM41-1)-($BA$14/AR41/AS41)/2 + ($BA$14/AR41/AS41/AT41/2),0) +
IF(AU41&lt;&gt;"",$BA$14/AR41/AS41/AT41/AU41*(AN41-1)-($BA$14/AR41/AS41/AT41)/2 + ($BA$14/AR41/AS41/AT41/AU41/2),0) +
IF(AV41&lt;&gt;"",$BA$14/AR41/AS41/AT41/AU41/AV41*(AO41-1)-($BA$14/AR41/AS41/AT41/AU41)/2 + ($BA$14/AR41/AS41/AT41/AU41/AV41/2),0) +
IF(AW41&lt;&gt;"",$BA$14/AR41/AS41/AT41/AU41/AV41/AW41*(AP41-1)-($BA$14/AR41/AS41/AT41/AU41/AV41)/2 + ($BA$14/AR41/AS41/AT41/AU41/AV41/AW41/2),0)</f>
        <v>0</v>
      </c>
      <c r="BB41" s="116">
        <f ca="1">ROUND(AY41*COS(RADIANS(AX41+$AY$13)),2)+$AZ$12</f>
        <v>1000</v>
      </c>
      <c r="BC41" s="116">
        <f ca="1">ROUND(AY41*SIN(RADIANS(AX41+$AY$13)),2)+$BA$12</f>
        <v>740</v>
      </c>
      <c r="BD41" s="108">
        <f ca="1">$AZ$12+AZ41+INDIRECT("AZ"&amp;20+AJ41)</f>
        <v>300</v>
      </c>
      <c r="BE41" s="108">
        <f ca="1">$AZ$12+BA41+INDIRECT("BA"&amp;20+AJ41)</f>
        <v>1000</v>
      </c>
      <c r="BF41" s="109"/>
      <c r="BG41" s="109"/>
      <c r="BH41" s="75" t="str">
        <f>IF(ISNUMBER(SEARCH("-",AF41)), VLOOKUP( LEFT( AF41, LEN( AF41 ) - FIND( "-", AF41 )), $AF$40:$AI$499, 3), $AH$40)</f>
        <v>n0</v>
      </c>
      <c r="BI41" s="111"/>
      <c r="BJ41" s="109" t="s">
        <v>232</v>
      </c>
      <c r="BK41" s="109"/>
      <c r="BL41" s="109">
        <v>1</v>
      </c>
      <c r="BM41" s="112">
        <f>$BM$12</f>
        <v>1</v>
      </c>
      <c r="BN41" s="112" t="str">
        <f>$BN$12</f>
        <v>symbol</v>
      </c>
      <c r="BO41" s="109" t="str">
        <f>$BO$12</f>
        <v>OpenCircle</v>
      </c>
      <c r="BP41" s="113">
        <f ca="1">IF($BP$12=0, ROUND(BB41,2),ROUND(BD41,2))</f>
        <v>1000</v>
      </c>
      <c r="BQ41" s="113">
        <f ca="1">IF($BP$12=0, ROUND(BC41,2),ROUND(BE41,2))</f>
        <v>740</v>
      </c>
      <c r="BR41" s="113">
        <f ca="1">INDIRECT("BR"&amp;20+AJ41)</f>
        <v>95</v>
      </c>
      <c r="BS41" s="113">
        <f ca="1">INDIRECT("BS"&amp;20+AJ41)</f>
        <v>95</v>
      </c>
      <c r="BT41" s="109" t="str">
        <f ca="1">IF(AJ41=1,$BU$20&amp;" "&amp;BP41&amp;" "&amp;BQ41&amp;" "&amp;$BU$21&amp;" "&amp;$BU$22&amp;" "&amp;$BU$23&amp;" "&amp;$BU$24&amp;" "&amp;$BU$25&amp;" "&amp;$BU$26&amp;" "&amp;$BU$27,
IF(AJ41=2,$BV$20&amp;" "&amp;BP41&amp;" "&amp;BQ41&amp;" "&amp;$BU$21&amp;" "&amp;$BU$22&amp;" "&amp;$BU$23&amp;" "&amp;$BU$24&amp;" "&amp;$BU$25&amp;" "&amp;$BV$26&amp;" "&amp;$BU$27,
IF(AJ41=3,$BW$20&amp;" "&amp;BP41&amp;" "&amp;BQ41&amp;" "&amp;$BU$21&amp;" "&amp;$BU$22&amp;" "&amp;$BU$23&amp;" "&amp;$BU$24&amp;" "&amp;$BU$25&amp;" "&amp;$BW$26&amp;" "&amp;$BU$27,
IF(AJ41=4,$BX$20&amp;" "&amp;BP41&amp;" "&amp;BQ41&amp;" "&amp;$BU$21&amp;" "&amp;$BU$22&amp;" "&amp;$BU$23&amp;" "&amp;$BU$24&amp;" "&amp;$BU$25&amp;" "&amp;$BX$26&amp;" "&amp;$BU$27,
IF(AJ41=5,$BY$20&amp;" "&amp;BP41&amp;" "&amp;BQ41&amp;" "&amp;$BU$21&amp;" "&amp;$BU$22&amp;" "&amp;$BU$23&amp;" "&amp;$BU$24&amp;" "&amp;$BU$25&amp;" "&amp;$BY$26&amp;" "&amp;$BU$27,
IF(AJ41=6,$BZ$20&amp;" "&amp;BP41&amp;" "&amp;BQ41&amp;" "&amp;$BU$21&amp;" "&amp;$BU$22&amp;" "&amp;$BU$23&amp;" "&amp;$BU$24&amp;" "&amp;$BU$25&amp;" "&amp;$BZ$26&amp;" "&amp;$BU$27,""))))))</f>
        <v xml:space="preserve">1 1000 740 0 0 0 0 VCThingLabel 36 </v>
      </c>
      <c r="BU41" s="112">
        <f>$BU$12</f>
        <v>0.1</v>
      </c>
      <c r="BV41" s="174">
        <f>$BV$12</f>
        <v>0</v>
      </c>
      <c r="BW41" s="114" t="str">
        <f>AJ41&amp;"vvv"</f>
        <v>1vvv</v>
      </c>
      <c r="BX41" s="109"/>
      <c r="BY41" s="113">
        <f ca="1">BP41</f>
        <v>1000</v>
      </c>
      <c r="BZ41" s="113">
        <f t="shared" ref="BZ41" ca="1" si="25">BQ41</f>
        <v>740</v>
      </c>
      <c r="CA41" s="113">
        <f t="shared" ref="CA41:CA42" ca="1" si="26">BR41*$CA$20</f>
        <v>161.5</v>
      </c>
      <c r="CB41" s="113">
        <f t="shared" ref="CB41:CB42" ca="1" si="27">BS41*$CB$20</f>
        <v>161.5</v>
      </c>
      <c r="CC41" s="112">
        <f>$CC$12</f>
        <v>0.55000000000000004</v>
      </c>
      <c r="CD41" s="109" t="str">
        <f>$CD$12</f>
        <v>ellipse</v>
      </c>
      <c r="CE41" s="114" t="str">
        <f>AJ41&amp;"vvv"</f>
        <v>1vvv</v>
      </c>
      <c r="CF41" s="109"/>
      <c r="CG41" s="113">
        <f t="shared" ref="CG41:CJ41" ca="1" si="28">BP41</f>
        <v>1000</v>
      </c>
      <c r="CH41" s="113">
        <f t="shared" ca="1" si="28"/>
        <v>740</v>
      </c>
      <c r="CI41" s="113">
        <f t="shared" ca="1" si="28"/>
        <v>95</v>
      </c>
      <c r="CJ41" s="113">
        <f t="shared" ca="1" si="28"/>
        <v>95</v>
      </c>
      <c r="CK41" s="112"/>
      <c r="CL41" s="112"/>
      <c r="CM41" s="112">
        <f>$CM$12</f>
        <v>1</v>
      </c>
      <c r="CN41" s="115" t="str">
        <f>$CN$12</f>
        <v>ellipse</v>
      </c>
      <c r="CO41" s="109" t="str">
        <f>AJ41&amp;"vvv"</f>
        <v>1vvv</v>
      </c>
      <c r="CP41" s="109"/>
      <c r="CQ41" s="113">
        <f ca="1">BP41</f>
        <v>1000</v>
      </c>
      <c r="CR41" s="113">
        <f t="shared" ref="CR41:CT41" ca="1" si="29">BQ41</f>
        <v>740</v>
      </c>
      <c r="CS41" s="113">
        <f t="shared" ca="1" si="29"/>
        <v>95</v>
      </c>
      <c r="CT41" s="113">
        <f t="shared" ca="1" si="29"/>
        <v>95</v>
      </c>
      <c r="CW41" s="76"/>
      <c r="CX41" s="76"/>
    </row>
    <row r="42" spans="1:110" s="105" customFormat="1" ht="16" customHeight="1">
      <c r="A42" s="75" t="str">
        <f t="shared" si="12"/>
        <v>n1-1</v>
      </c>
      <c r="B42" s="75" t="str">
        <f t="shared" si="13"/>
        <v>C1</v>
      </c>
      <c r="C42" s="103" t="str">
        <f t="shared" ref="C42:C105" si="30">IF(ISODD(RIGHT(B42,1)),"odd","even")</f>
        <v>odd</v>
      </c>
      <c r="D42" s="103"/>
      <c r="E42" s="103"/>
      <c r="F42" s="104">
        <f>ROW()</f>
        <v>42</v>
      </c>
      <c r="G42" s="103"/>
      <c r="H42" s="103"/>
      <c r="I42" s="103" t="str">
        <f t="shared" si="2"/>
        <v>This a short description of C1, giving the briefest explanation of its C1'iness.</v>
      </c>
      <c r="J42" s="103" t="str">
        <f t="shared" si="3"/>
        <v>This is a longer description of C1, going into more detail on what C1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 s="103" t="str">
        <f t="shared" si="14"/>
        <v>none</v>
      </c>
      <c r="L42" s="103"/>
      <c r="M42" s="103" t="str">
        <f t="shared" si="15"/>
        <v>OpenClose</v>
      </c>
      <c r="N42" s="103"/>
      <c r="O42" s="103"/>
      <c r="P42" s="103"/>
      <c r="Q42" s="103"/>
      <c r="R42" s="103">
        <f t="shared" si="16"/>
        <v>1</v>
      </c>
      <c r="S42" s="103" t="str">
        <f t="shared" si="17"/>
        <v>hover</v>
      </c>
      <c r="T42" s="103"/>
      <c r="U42" s="103"/>
      <c r="V42" s="103"/>
      <c r="W42" s="103"/>
      <c r="X42" s="103" t="str">
        <f t="shared" si="18"/>
        <v>fadeOn=n1-1,0.6</v>
      </c>
      <c r="Y42" s="103" t="str">
        <f t="shared" si="19"/>
        <v>fadeOff=n1-1,0.6</v>
      </c>
      <c r="Z42" s="103" t="str">
        <f t="shared" si="20"/>
        <v>drawOpen=n1-1,0.8</v>
      </c>
      <c r="AA42" s="103" t="str">
        <f t="shared" si="21"/>
        <v>drawClose=n1-1,0.8</v>
      </c>
      <c r="AB42" s="103" t="str">
        <f t="shared" si="22"/>
        <v>myQtipStyle</v>
      </c>
      <c r="AD42" s="106"/>
      <c r="AE42" s="116"/>
      <c r="AF42" s="75" t="s">
        <v>271</v>
      </c>
      <c r="AG42" s="73">
        <f t="shared" ref="AG42:AG105" si="31">AG41</f>
        <v>0</v>
      </c>
      <c r="AH42" s="75" t="str">
        <f t="shared" si="23"/>
        <v>n1-1</v>
      </c>
      <c r="AI42" s="75" t="str">
        <f t="shared" ref="AI42:AI105" si="32">IF(AJ42=1,"B"&amp;AK42,
IF(AJ42=2,"C"&amp;(AK42-1)*AS42+AL42,
IF(AJ42=3,"D"&amp;(((AK42-1)*AS42+AL42)-1)*AT42+AM42,
IF(AJ42=4,"E"&amp;(((((AK42-1)*AS42+AL42)-1)*AT42+AM42)-1)*AU42+AN42,"NA"))))</f>
        <v>C1</v>
      </c>
      <c r="AJ42" s="73">
        <f t="shared" si="24"/>
        <v>2</v>
      </c>
      <c r="AK42" s="105">
        <v>1</v>
      </c>
      <c r="AL42" s="105">
        <v>1</v>
      </c>
      <c r="AR42" s="105">
        <v>8</v>
      </c>
      <c r="AS42" s="105">
        <v>4</v>
      </c>
      <c r="AX42" s="108">
        <f t="shared" ref="AX42" si="33">IF(AR42&lt;&gt;"",$AY$14/AR42*(AK42-1)-($AY$14)/2 + ($AY$14/AR42/2),0) +
IF(AS42&lt;&gt;"",$AY$14/AR42/AS42*(AL42-1)-($AY$14/AR42)/2 + ($AY$14/AR42/AS42/2),0) +
IF(AT42&lt;&gt;"",$AY$14/AR42/AS42/AT42*(AM42-1)-($AY$14/AR42/AS42)/2 + ($AY$14/AR42/AS42/AT42/2),0) +
IF(AU42&lt;&gt;"",$AY$14/AR42/AS42/AT42/AU42*(AN42-1)-($AY$14/AR42/AS42/AT42)/2 + ($AY$14/AR42/AS42/AT42/AU42/2),0) +
IF(AV42&lt;&gt;"",$AY$14/AR42/AS42/AT42/AU42/AV42*(AO42-1)-($AY$14/AR42/AS42/AT42/AU42)/2 + ($AY$14/AR42/AS42/AT42/AU42/AV42/2),0) +
IF(AW42&lt;&gt;"",$AY$14/AR42/AS42/AT42/AU42/AV42/AW42*(AP42-1)-($AY$14/AR42/AS42/AT42/AU42/AV42)/2 + ($AY$14/AR42/AS42/AT42/AU42/AV42/AW42/2),0)</f>
        <v>-174.375</v>
      </c>
      <c r="AY42" s="105">
        <f t="shared" ref="AY42" ca="1" si="34">INDIRECT("AY"&amp;20+AJ42)</f>
        <v>500</v>
      </c>
      <c r="AZ42" s="108">
        <f>IF(AR42&lt;&gt;"",$AZ$14/AR42*(AK42-1)-($AZ$14)/2 + ($AZ$14/AR42/2),0) +
IF(AS42&lt;&gt;"",$AZ$14/AR42/AS42*(AL42-1)-($AZ$14/AR42)/2 + ($AZ$14/AR42/AS42/2),0) +
IF(AT42&lt;&gt;"",$AZ$14/AR42/AS42/AT42*(AM42-1)-($AZ$14/AR42/AS42)/2 + ($AZ$14/AR42/AS42/AT42/2),0) +
IF(AU42&lt;&gt;"",$AZ$14/AR42/AS42/AT42/AU42*(AN42-1)-($AZ$14/AR42/AS42/AT42)/2 + ($AZ$14/AR42/AS42/AT42/AU42/2),0) +
IF(AV42&lt;&gt;"",$AZ$14/AR42/AS42/AT42/AU42/AV42*(AO42-1)-($AZ$14/AR42/AS42/AT42/AU42)/2 + ($AZ$14/AR42/AS42/AT42/AU42/AV42/2),0) +
IF(AW42&lt;&gt;"",$AZ$14/AR42/AS42/AT42/AU42/AV42/AW42*(AP42-1)-($AZ$14/AR42/AS42/AT42/AU42/AV42)/2 + ($AZ$14/AR42/AS42/AT42/AU42/AV42/AW42/2),0)</f>
        <v>-775</v>
      </c>
      <c r="BA42" s="105">
        <f t="shared" ref="BA42" si="35">IF(AR42&lt;&gt;"",$BA$14/AR42*(AK42-1)-($BA$14)/2 + ($BA$14/AR42/2),0) +
IF(AS42&lt;&gt;"",$BA$14/AR42/AS42*(AL42-1)-($BA$14/AR42)/2 + ($BA$14/AR42/AS42/2),0) +
IF(AT42&lt;&gt;"",$BA$14/AR42/AS42/AT42*(AM42-1)-($BA$14/AR42/AS42)/2 + ($BA$14/AR42/AS42/AT42/2),0) +
IF(AU42&lt;&gt;"",$BA$14/AR42/AS42/AT42/AU42*(AN42-1)-($BA$14/AR42/AS42/AT42)/2 + ($BA$14/AR42/AS42/AT42/AU42/2),0) +
IF(AV42&lt;&gt;"",$BA$14/AR42/AS42/AT42/AU42/AV42*(AO42-1)-($BA$14/AR42/AS42/AT42/AU42)/2 + ($BA$14/AR42/AS42/AT42/AU42/AV42/2),0) +
IF(AW42&lt;&gt;"",$BA$14/AR42/AS42/AT42/AU42/AV42/AW42*(AP42-1)-($BA$14/AR42/AS42/AT42/AU42/AV42)/2 + ($BA$14/AR42/AS42/AT42/AU42/AV42/AW42/2),0)</f>
        <v>0</v>
      </c>
      <c r="BB42" s="116">
        <f t="shared" ref="BB42" ca="1" si="36">ROUND(AY42*COS(RADIANS(AX42+$AY$13)),2)+$AZ$12</f>
        <v>854.86</v>
      </c>
      <c r="BC42" s="116">
        <f t="shared" ref="BC42" ca="1" si="37">ROUND(AY42*SIN(RADIANS(AX42+$AY$13)),2)+$BA$12</f>
        <v>521.53</v>
      </c>
      <c r="BD42" s="108">
        <f ca="1">$AZ$12+AZ42+INDIRECT("AZ"&amp;20+AJ42)</f>
        <v>225</v>
      </c>
      <c r="BE42" s="108">
        <f ca="1">$AZ$12+BA42+INDIRECT("BA"&amp;20+AJ42)</f>
        <v>1000</v>
      </c>
      <c r="BH42" s="75" t="str">
        <f t="shared" ref="BH42:BH105" si="38">IF(ISNUMBER(SEARCH("-",AF42)), VLOOKUP( LEFT( AF42, LEN( AF42 ) - FIND( "-", AF42 )), $AF$40:$AI$499, 3), $AH$40)</f>
        <v>n1</v>
      </c>
      <c r="BI42" s="111"/>
      <c r="BJ42" s="109" t="s">
        <v>232</v>
      </c>
      <c r="BK42" s="109"/>
      <c r="BL42" s="109">
        <v>1</v>
      </c>
      <c r="BM42" s="112">
        <f t="shared" ref="BM42:BM105" si="39">$BM$12</f>
        <v>1</v>
      </c>
      <c r="BN42" s="112" t="str">
        <f t="shared" ref="BN42:BN105" si="40">$BN$12</f>
        <v>symbol</v>
      </c>
      <c r="BO42" s="109" t="str">
        <f t="shared" ref="BO42:BO105" si="41">$BO$12</f>
        <v>OpenCircle</v>
      </c>
      <c r="BP42" s="113">
        <f t="shared" ref="BP42" ca="1" si="42">IF($BP$12=0, ROUND(BB42,2),ROUND(BD42,2))</f>
        <v>854.86</v>
      </c>
      <c r="BQ42" s="113">
        <f t="shared" ref="BQ42" ca="1" si="43">IF($BP$12=0, ROUND(BC42,2),ROUND(BE42,2))</f>
        <v>521.53</v>
      </c>
      <c r="BR42" s="113">
        <f t="shared" ref="BR42" ca="1" si="44">INDIRECT("BR"&amp;20+AJ42)</f>
        <v>60</v>
      </c>
      <c r="BS42" s="113">
        <f t="shared" ref="BS42" ca="1" si="45">INDIRECT("BS"&amp;20+AJ42)</f>
        <v>60</v>
      </c>
      <c r="BT42" s="109" t="str">
        <f t="shared" ref="BT42:BT105" ca="1" si="46">IF(AJ42=1,$BU$20&amp;" "&amp;BP42&amp;" "&amp;BQ42&amp;" "&amp;$BU$21&amp;" "&amp;$BU$22&amp;" "&amp;$BU$23&amp;" "&amp;$BU$24&amp;" "&amp;$BU$25&amp;" "&amp;$BU$26&amp;" "&amp;$BU$27,
IF(AJ42=2,$BV$20&amp;" "&amp;BP42&amp;" "&amp;BQ42&amp;" "&amp;$BU$21&amp;" "&amp;$BU$22&amp;" "&amp;$BU$23&amp;" "&amp;$BU$24&amp;" "&amp;$BU$25&amp;" "&amp;$BV$26&amp;" "&amp;$BU$27,
IF(AJ42=3,$BW$20&amp;" "&amp;BP42&amp;" "&amp;BQ42&amp;" "&amp;$BU$21&amp;" "&amp;$BU$22&amp;" "&amp;$BU$23&amp;" "&amp;$BU$24&amp;" "&amp;$BU$25&amp;" "&amp;$BW$26&amp;" "&amp;$BU$27,
IF(AJ42=4,$BX$20&amp;" "&amp;BP42&amp;" "&amp;BQ42&amp;" "&amp;$BU$21&amp;" "&amp;$BU$22&amp;" "&amp;$BU$23&amp;" "&amp;$BU$24&amp;" "&amp;$BU$25&amp;" "&amp;$BX$26&amp;" "&amp;$BU$27,
IF(AJ42=5,$BY$20&amp;" "&amp;BP42&amp;" "&amp;BQ42&amp;" "&amp;$BU$21&amp;" "&amp;$BU$22&amp;" "&amp;$BU$23&amp;" "&amp;$BU$24&amp;" "&amp;$BU$25&amp;" "&amp;$BY$26&amp;" "&amp;$BU$27,
IF(AJ42=6,$BZ$20&amp;" "&amp;BP42&amp;" "&amp;BQ42&amp;" "&amp;$BU$21&amp;" "&amp;$BU$22&amp;" "&amp;$BU$23&amp;" "&amp;$BU$24&amp;" "&amp;$BU$25&amp;" "&amp;$BZ$26&amp;" "&amp;$BU$27,""))))))</f>
        <v xml:space="preserve">1 854.86 521.53 0 0 0 0 VCThingLabel 20 </v>
      </c>
      <c r="BU42" s="112">
        <f t="shared" ref="BU42:BU105" si="47">$BU$12</f>
        <v>0.1</v>
      </c>
      <c r="BV42" s="174">
        <f t="shared" ref="BV42:BV105" si="48">$BV$12</f>
        <v>0</v>
      </c>
      <c r="BW42" s="114" t="str">
        <f t="shared" ref="BW42" si="49">AJ42&amp;"vvv"</f>
        <v>2vvv</v>
      </c>
      <c r="BX42" s="109"/>
      <c r="BY42" s="113">
        <f t="shared" ref="BY42" ca="1" si="50">BP42</f>
        <v>854.86</v>
      </c>
      <c r="BZ42" s="113">
        <f t="shared" ref="BZ42" ca="1" si="51">BQ42</f>
        <v>521.53</v>
      </c>
      <c r="CA42" s="113">
        <f t="shared" ca="1" si="26"/>
        <v>102</v>
      </c>
      <c r="CB42" s="113">
        <f t="shared" ca="1" si="27"/>
        <v>102</v>
      </c>
      <c r="CC42" s="112">
        <f t="shared" ref="CC42:CC105" si="52">$CC$12</f>
        <v>0.55000000000000004</v>
      </c>
      <c r="CD42" s="109" t="str">
        <f t="shared" ref="CD42:CD105" si="53">$CD$12</f>
        <v>ellipse</v>
      </c>
      <c r="CE42" s="114" t="str">
        <f t="shared" ref="CE42" si="54">AJ42&amp;"vvv"</f>
        <v>2vvv</v>
      </c>
      <c r="CF42" s="109"/>
      <c r="CG42" s="113">
        <f t="shared" ref="CG42:CH42" ca="1" si="55">BP42</f>
        <v>854.86</v>
      </c>
      <c r="CH42" s="113">
        <f t="shared" ca="1" si="55"/>
        <v>521.53</v>
      </c>
      <c r="CI42" s="113">
        <f t="shared" ref="CI42" ca="1" si="56">BR42</f>
        <v>60</v>
      </c>
      <c r="CJ42" s="113">
        <f t="shared" ref="CJ42" ca="1" si="57">BS42</f>
        <v>60</v>
      </c>
      <c r="CK42" s="112"/>
      <c r="CL42" s="112"/>
      <c r="CM42" s="112">
        <f t="shared" ref="CM42:CM105" si="58">$CM$12</f>
        <v>1</v>
      </c>
      <c r="CN42" s="115" t="str">
        <f t="shared" ref="CN42:CN105" si="59">$CN$12</f>
        <v>ellipse</v>
      </c>
      <c r="CO42" s="109" t="str">
        <f t="shared" ref="CO42" si="60">AJ42&amp;"vvv"</f>
        <v>2vvv</v>
      </c>
      <c r="CP42" s="109"/>
      <c r="CQ42" s="113">
        <f t="shared" ref="CQ42" ca="1" si="61">BP42</f>
        <v>854.86</v>
      </c>
      <c r="CR42" s="113">
        <f t="shared" ref="CR42" ca="1" si="62">BQ42</f>
        <v>521.53</v>
      </c>
      <c r="CS42" s="113">
        <f t="shared" ref="CS42" ca="1" si="63">BR42</f>
        <v>60</v>
      </c>
      <c r="CT42" s="113">
        <f t="shared" ref="CT42" ca="1" si="64">BS42</f>
        <v>60</v>
      </c>
      <c r="CW42" s="76"/>
      <c r="CX42" s="76"/>
    </row>
    <row r="43" spans="1:110" s="105" customFormat="1" ht="16" customHeight="1">
      <c r="A43" s="75" t="str">
        <f t="shared" si="12"/>
        <v>n1-1-1</v>
      </c>
      <c r="B43" s="75" t="str">
        <f t="shared" si="13"/>
        <v>D1</v>
      </c>
      <c r="C43" s="103" t="str">
        <f t="shared" si="30"/>
        <v>odd</v>
      </c>
      <c r="D43" s="103"/>
      <c r="E43" s="103"/>
      <c r="F43" s="104">
        <f>ROW()</f>
        <v>43</v>
      </c>
      <c r="G43" s="103"/>
      <c r="H43" s="103"/>
      <c r="I43" s="103" t="str">
        <f t="shared" si="2"/>
        <v>This a short description of D1, giving the briefest explanation of its D1'iness.</v>
      </c>
      <c r="J43" s="103" t="str">
        <f t="shared" si="3"/>
        <v>This is a longer description of D1, going into more detail on what D1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 s="103" t="str">
        <f t="shared" si="14"/>
        <v>none</v>
      </c>
      <c r="L43" s="103"/>
      <c r="M43" s="103" t="str">
        <f t="shared" si="15"/>
        <v>OpenClose</v>
      </c>
      <c r="N43" s="103"/>
      <c r="O43" s="103"/>
      <c r="P43" s="103"/>
      <c r="Q43" s="103"/>
      <c r="R43" s="103">
        <f t="shared" si="16"/>
        <v>1</v>
      </c>
      <c r="S43" s="103" t="str">
        <f t="shared" si="17"/>
        <v>hover</v>
      </c>
      <c r="T43" s="103"/>
      <c r="U43" s="103"/>
      <c r="V43" s="103"/>
      <c r="W43" s="103"/>
      <c r="X43" s="103" t="str">
        <f t="shared" si="18"/>
        <v>fadeOn=n1-1-1,0.6</v>
      </c>
      <c r="Y43" s="103" t="str">
        <f t="shared" si="19"/>
        <v>fadeOff=n1-1-1,0.6</v>
      </c>
      <c r="Z43" s="103" t="str">
        <f t="shared" si="20"/>
        <v>drawOpen=n1-1-1,0.8</v>
      </c>
      <c r="AA43" s="103" t="str">
        <f t="shared" si="21"/>
        <v>drawClose=n1-1-1,0.8</v>
      </c>
      <c r="AB43" s="103" t="str">
        <f t="shared" si="22"/>
        <v>myQtipStyle</v>
      </c>
      <c r="AD43" s="106"/>
      <c r="AE43" s="116"/>
      <c r="AF43" s="75" t="s">
        <v>272</v>
      </c>
      <c r="AG43" s="73">
        <f t="shared" si="31"/>
        <v>0</v>
      </c>
      <c r="AH43" s="75" t="str">
        <f t="shared" si="23"/>
        <v>n1-1-1</v>
      </c>
      <c r="AI43" s="75" t="str">
        <f t="shared" si="32"/>
        <v>D1</v>
      </c>
      <c r="AJ43" s="73">
        <f>IF(AP43&lt;&gt;"",6,
IF(AO43&lt;&gt;"",5,
IF(AN43&lt;&gt;"",4,
IF(AM43&lt;&gt;"",3,
IF(AL43&lt;&gt;"",2,
IF(AK43&lt;&gt;"",1,0))))))</f>
        <v>3</v>
      </c>
      <c r="AK43" s="105">
        <v>1</v>
      </c>
      <c r="AL43" s="105">
        <v>1</v>
      </c>
      <c r="AM43" s="105">
        <v>1</v>
      </c>
      <c r="AR43" s="105">
        <v>8</v>
      </c>
      <c r="AS43" s="105">
        <v>4</v>
      </c>
      <c r="AT43" s="105">
        <v>3</v>
      </c>
      <c r="AX43" s="108">
        <f t="shared" ref="AX43:AX106" si="65">IF(AR43&lt;&gt;"",$AY$14/AR43*(AK43-1)-($AY$14)/2 + ($AY$14/AR43/2),0) +
IF(AS43&lt;&gt;"",$AY$14/AR43/AS43*(AL43-1)-($AY$14/AR43)/2 + ($AY$14/AR43/AS43/2),0) +
IF(AT43&lt;&gt;"",$AY$14/AR43/AS43/AT43*(AM43-1)-($AY$14/AR43/AS43)/2 + ($AY$14/AR43/AS43/AT43/2),0) +
IF(AU43&lt;&gt;"",$AY$14/AR43/AS43/AT43/AU43*(AN43-1)-($AY$14/AR43/AS43/AT43)/2 + ($AY$14/AR43/AS43/AT43/AU43/2),0) +
IF(AV43&lt;&gt;"",$AY$14/AR43/AS43/AT43/AU43/AV43*(AO43-1)-($AY$14/AR43/AS43/AT43/AU43)/2 + ($AY$14/AR43/AS43/AT43/AU43/AV43/2),0) +
IF(AW43&lt;&gt;"",$AY$14/AR43/AS43/AT43/AU43/AV43/AW43*(AP43-1)-($AY$14/AR43/AS43/AT43/AU43/AV43)/2 + ($AY$14/AR43/AS43/AT43/AU43/AV43/AW43/2),0)</f>
        <v>-178.125</v>
      </c>
      <c r="AY43" s="105">
        <f t="shared" ref="AY43:AY106" ca="1" si="66">INDIRECT("AY"&amp;20+AJ43)</f>
        <v>640</v>
      </c>
      <c r="AZ43" s="108">
        <f t="shared" ref="AZ43:AZ106" si="67">IF(AR43&lt;&gt;"",$AZ$14/AR43*(AK43-1)-($AZ$14)/2 + ($AZ$14/AR43/2),0) +
IF(AS43&lt;&gt;"",$AZ$14/AR43/AS43*(AL43-1)-($AZ$14/AR43)/2 + ($AZ$14/AR43/AS43/2),0) +
IF(AT43&lt;&gt;"",$AZ$14/AR43/AS43/AT43*(AM43-1)-($AZ$14/AR43/AS43)/2 + ($AZ$14/AR43/AS43/AT43/2),0) +
IF(AU43&lt;&gt;"",$AZ$14/AR43/AS43/AT43/AU43*(AN43-1)-($AZ$14/AR43/AS43/AT43)/2 + ($AZ$14/AR43/AS43/AT43/AU43/2),0) +
IF(AV43&lt;&gt;"",$AZ$14/AR43/AS43/AT43/AU43/AV43*(AO43-1)-($AZ$14/AR43/AS43/AT43/AU43)/2 + ($AZ$14/AR43/AS43/AT43/AU43/AV43/2),0) +
IF(AW43&lt;&gt;"",$AZ$14/AR43/AS43/AT43/AU43/AV43/AW43*(AP43-1)-($AZ$14/AR43/AS43/AT43/AU43/AV43)/2 + ($AZ$14/AR43/AS43/AT43/AU43/AV43/AW43/2),0)</f>
        <v>-791.66666666666663</v>
      </c>
      <c r="BA43" s="105">
        <f t="shared" ref="BA43:BA106" si="68">IF(AR43&lt;&gt;"",$BA$14/AR43*(AK43-1)-($BA$14)/2 + ($BA$14/AR43/2),0) +
IF(AS43&lt;&gt;"",$BA$14/AR43/AS43*(AL43-1)-($BA$14/AR43)/2 + ($BA$14/AR43/AS43/2),0) +
IF(AT43&lt;&gt;"",$BA$14/AR43/AS43/AT43*(AM43-1)-($BA$14/AR43/AS43)/2 + ($BA$14/AR43/AS43/AT43/2),0) +
IF(AU43&lt;&gt;"",$BA$14/AR43/AS43/AT43/AU43*(AN43-1)-($BA$14/AR43/AS43/AT43)/2 + ($BA$14/AR43/AS43/AT43/AU43/2),0) +
IF(AV43&lt;&gt;"",$BA$14/AR43/AS43/AT43/AU43/AV43*(AO43-1)-($BA$14/AR43/AS43/AT43/AU43)/2 + ($BA$14/AR43/AS43/AT43/AU43/AV43/2),0) +
IF(AW43&lt;&gt;"",$BA$14/AR43/AS43/AT43/AU43/AV43/AW43*(AP43-1)-($BA$14/AR43/AS43/AT43/AU43/AV43)/2 + ($BA$14/AR43/AS43/AT43/AU43/AV43/AW43/2),0)</f>
        <v>0</v>
      </c>
      <c r="BB43" s="116">
        <f t="shared" ref="BB43:BB106" ca="1" si="69">ROUND(AY43*COS(RADIANS(AX43+$AY$13)),2)+$AZ$12</f>
        <v>774.56</v>
      </c>
      <c r="BC43" s="116">
        <f t="shared" ref="BC43:BC106" ca="1" si="70">ROUND(AY43*SIN(RADIANS(AX43+$AY$13)),2)+$BA$12</f>
        <v>401.02</v>
      </c>
      <c r="BD43" s="108">
        <f t="shared" ref="BD43:BD106" ca="1" si="71">$AZ$12+AZ43+INDIRECT("AZ"&amp;20+AJ43)</f>
        <v>208.33333333333337</v>
      </c>
      <c r="BE43" s="108">
        <f t="shared" ref="BE43:BE106" ca="1" si="72">$AZ$12+BA43+INDIRECT("BA"&amp;20+AJ43)</f>
        <v>1000</v>
      </c>
      <c r="BH43" s="75" t="str">
        <f t="shared" si="38"/>
        <v>n1-1</v>
      </c>
      <c r="BI43" s="111"/>
      <c r="BJ43" s="109" t="s">
        <v>232</v>
      </c>
      <c r="BK43" s="109"/>
      <c r="BL43" s="109">
        <v>1</v>
      </c>
      <c r="BM43" s="112">
        <f t="shared" si="39"/>
        <v>1</v>
      </c>
      <c r="BN43" s="112" t="str">
        <f t="shared" si="40"/>
        <v>symbol</v>
      </c>
      <c r="BO43" s="109" t="str">
        <f t="shared" si="41"/>
        <v>OpenCircle</v>
      </c>
      <c r="BP43" s="113">
        <f t="shared" ref="BP43:BP106" ca="1" si="73">IF($BP$12=0, ROUND(BB43,2),ROUND(BD43,2))</f>
        <v>774.56</v>
      </c>
      <c r="BQ43" s="113">
        <f t="shared" ref="BQ43:BQ106" ca="1" si="74">IF($BP$12=0, ROUND(BC43,2),ROUND(BE43,2))</f>
        <v>401.02</v>
      </c>
      <c r="BR43" s="113">
        <f t="shared" ref="BR43:BR106" ca="1" si="75">INDIRECT("BR"&amp;20+AJ43)</f>
        <v>35</v>
      </c>
      <c r="BS43" s="113">
        <f t="shared" ref="BS43:BS106" ca="1" si="76">INDIRECT("BS"&amp;20+AJ43)</f>
        <v>35</v>
      </c>
      <c r="BT43" s="109" t="str">
        <f t="shared" ca="1" si="46"/>
        <v xml:space="preserve">1 774.56 401.02 0 0 0 0 VCThingLabel 10 </v>
      </c>
      <c r="BU43" s="112">
        <f t="shared" si="47"/>
        <v>0.1</v>
      </c>
      <c r="BV43" s="174">
        <f t="shared" si="48"/>
        <v>0</v>
      </c>
      <c r="BW43" s="114" t="str">
        <f t="shared" ref="BW43:BW106" si="77">AJ43&amp;"vvv"</f>
        <v>3vvv</v>
      </c>
      <c r="BX43" s="109"/>
      <c r="BY43" s="113">
        <f t="shared" ref="BY43:BY106" ca="1" si="78">BP43</f>
        <v>774.56</v>
      </c>
      <c r="BZ43" s="113">
        <f t="shared" ref="BZ43:BZ106" ca="1" si="79">BQ43</f>
        <v>401.02</v>
      </c>
      <c r="CA43" s="113">
        <f t="shared" ref="CA43:CA106" ca="1" si="80">BR43*$CA$20</f>
        <v>59.5</v>
      </c>
      <c r="CB43" s="113">
        <f t="shared" ref="CB43:CB106" ca="1" si="81">BS43*$CB$20</f>
        <v>59.5</v>
      </c>
      <c r="CC43" s="112">
        <f t="shared" si="52"/>
        <v>0.55000000000000004</v>
      </c>
      <c r="CD43" s="109" t="str">
        <f t="shared" si="53"/>
        <v>ellipse</v>
      </c>
      <c r="CE43" s="114" t="str">
        <f t="shared" ref="CE43:CE106" si="82">AJ43&amp;"vvv"</f>
        <v>3vvv</v>
      </c>
      <c r="CF43" s="109"/>
      <c r="CG43" s="113">
        <f t="shared" ref="CG43:CG106" ca="1" si="83">BP43</f>
        <v>774.56</v>
      </c>
      <c r="CH43" s="113">
        <f t="shared" ref="CH43:CH106" ca="1" si="84">BQ43</f>
        <v>401.02</v>
      </c>
      <c r="CI43" s="113">
        <f t="shared" ref="CI43:CI106" ca="1" si="85">BR43</f>
        <v>35</v>
      </c>
      <c r="CJ43" s="113">
        <f t="shared" ref="CJ43:CJ106" ca="1" si="86">BS43</f>
        <v>35</v>
      </c>
      <c r="CK43" s="112"/>
      <c r="CL43" s="112"/>
      <c r="CM43" s="112">
        <f t="shared" si="58"/>
        <v>1</v>
      </c>
      <c r="CN43" s="115" t="str">
        <f t="shared" si="59"/>
        <v>ellipse</v>
      </c>
      <c r="CO43" s="109" t="str">
        <f t="shared" ref="CO43:CO106" si="87">AJ43&amp;"vvv"</f>
        <v>3vvv</v>
      </c>
      <c r="CP43" s="109"/>
      <c r="CQ43" s="113">
        <f t="shared" ref="CQ43:CQ106" ca="1" si="88">BP43</f>
        <v>774.56</v>
      </c>
      <c r="CR43" s="113">
        <f t="shared" ref="CR43:CR106" ca="1" si="89">BQ43</f>
        <v>401.02</v>
      </c>
      <c r="CS43" s="113">
        <f t="shared" ref="CS43:CS106" ca="1" si="90">BR43</f>
        <v>35</v>
      </c>
      <c r="CT43" s="113">
        <f t="shared" ref="CT43:CT106" ca="1" si="91">BS43</f>
        <v>35</v>
      </c>
      <c r="CW43" s="76"/>
      <c r="CX43" s="76"/>
    </row>
    <row r="44" spans="1:110" s="105" customFormat="1" ht="16" customHeight="1">
      <c r="A44" s="75" t="str">
        <f t="shared" si="12"/>
        <v>n1-1-1-1</v>
      </c>
      <c r="B44" s="75" t="str">
        <f t="shared" si="13"/>
        <v>E1</v>
      </c>
      <c r="C44" s="103" t="str">
        <f t="shared" si="30"/>
        <v>odd</v>
      </c>
      <c r="D44" s="103"/>
      <c r="E44" s="103"/>
      <c r="F44" s="104">
        <f>ROW()</f>
        <v>44</v>
      </c>
      <c r="G44" s="103"/>
      <c r="H44" s="103"/>
      <c r="I44" s="103" t="str">
        <f t="shared" si="2"/>
        <v>This a short description of E1, giving the briefest explanation of its E1'iness.</v>
      </c>
      <c r="J44" s="103" t="str">
        <f t="shared" si="3"/>
        <v>This is a longer description of E1, going into more detail on what E1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 s="103" t="str">
        <f t="shared" si="14"/>
        <v>none</v>
      </c>
      <c r="L44" s="103"/>
      <c r="M44" s="103" t="str">
        <f t="shared" si="15"/>
        <v>OpenClose</v>
      </c>
      <c r="N44" s="103"/>
      <c r="O44" s="103"/>
      <c r="P44" s="103"/>
      <c r="Q44" s="103"/>
      <c r="R44" s="103">
        <f t="shared" si="16"/>
        <v>1</v>
      </c>
      <c r="S44" s="103" t="str">
        <f t="shared" si="17"/>
        <v>hover</v>
      </c>
      <c r="T44" s="103"/>
      <c r="U44" s="103"/>
      <c r="V44" s="103"/>
      <c r="W44" s="103"/>
      <c r="X44" s="103" t="str">
        <f t="shared" si="18"/>
        <v>fadeOn=n1-1-1-1,0.6</v>
      </c>
      <c r="Y44" s="103" t="str">
        <f t="shared" si="19"/>
        <v>fadeOff=n1-1-1-1,0.6</v>
      </c>
      <c r="Z44" s="103" t="str">
        <f t="shared" si="20"/>
        <v>drawOpen=n1-1-1-1,0.8</v>
      </c>
      <c r="AA44" s="103" t="str">
        <f t="shared" si="21"/>
        <v>drawClose=n1-1-1-1,0.8</v>
      </c>
      <c r="AB44" s="103" t="str">
        <f t="shared" si="22"/>
        <v>myQtipStyle</v>
      </c>
      <c r="AD44" s="106"/>
      <c r="AE44" s="116"/>
      <c r="AF44" s="75" t="s">
        <v>289</v>
      </c>
      <c r="AG44" s="73">
        <f t="shared" si="31"/>
        <v>0</v>
      </c>
      <c r="AH44" s="75" t="str">
        <f t="shared" si="23"/>
        <v>n1-1-1-1</v>
      </c>
      <c r="AI44" s="75" t="str">
        <f t="shared" si="32"/>
        <v>E1</v>
      </c>
      <c r="AJ44" s="73">
        <f t="shared" ref="AJ44:AJ107" si="92">IF(AP44&lt;&gt;"",6,
IF(AO44&lt;&gt;"",5,
IF(AN44&lt;&gt;"",4,
IF(AM44&lt;&gt;"",3,
IF(AL44&lt;&gt;"",2,
IF(AK44&lt;&gt;"",1,0))))))</f>
        <v>4</v>
      </c>
      <c r="AK44" s="105">
        <v>1</v>
      </c>
      <c r="AL44" s="105">
        <v>1</v>
      </c>
      <c r="AM44" s="105">
        <v>1</v>
      </c>
      <c r="AN44" s="105">
        <v>1</v>
      </c>
      <c r="AR44" s="105">
        <v>8</v>
      </c>
      <c r="AS44" s="105">
        <v>4</v>
      </c>
      <c r="AT44" s="105">
        <v>3</v>
      </c>
      <c r="AU44" s="105">
        <v>3</v>
      </c>
      <c r="AX44" s="108">
        <f t="shared" si="65"/>
        <v>-179.375</v>
      </c>
      <c r="AY44" s="105">
        <f t="shared" ca="1" si="66"/>
        <v>740</v>
      </c>
      <c r="AZ44" s="108">
        <f>IF(AR44&lt;&gt;"",$AZ$14/AR44*(AK44-1)-($AZ$14)/2 + ($AZ$14/AR44/2),0) +
IF(AS44&lt;&gt;"",$AZ$14/AR44/AS44*(AL44-1)-($AZ$14/AR44)/2 + ($AZ$14/AR44/AS44/2),0) +
IF(AT44&lt;&gt;"",$AZ$14/AR44/AS44/AT44*(AM44-1)-($AZ$14/AR44/AS44)/2 + ($AZ$14/AR44/AS44/AT44/2),0) +
IF(AU44&lt;&gt;"",$AZ$14/AR44/AS44/AT44/AU44*(AN44-1)-($AZ$14/AR44/AS44/AT44)/2 + ($AZ$14/AR44/AS44/AT44/AU44/2),0) +
IF(AV44&lt;&gt;"",$AZ$14/AR44/AS44/AT44/AU44/AV44*(AO44-1)-($AZ$14/AR44/AS44/AT44/AU44)/2 + ($AZ$14/AR44/AS44/AT44/AU44/AV44/2),0) +
IF(AW44&lt;&gt;"",$AZ$14/AR44/AS44/AT44/AU44/AV44/AW44*(AP44-1)-($AZ$14/AR44/AS44/AT44/AU44/AV44)/2 + ($AZ$14/AR44/AS44/AT44/AU44/AV44/AW44/2),0)</f>
        <v>-797.22222222222217</v>
      </c>
      <c r="BA44" s="105">
        <f t="shared" si="68"/>
        <v>0</v>
      </c>
      <c r="BB44" s="116">
        <f t="shared" ca="1" si="69"/>
        <v>724.29</v>
      </c>
      <c r="BC44" s="116">
        <f t="shared" ca="1" si="70"/>
        <v>313.27999999999997</v>
      </c>
      <c r="BD44" s="108">
        <f ca="1">$AZ$12+AZ44+INDIRECT("AZ"&amp;20+AJ44)</f>
        <v>202.77777777777783</v>
      </c>
      <c r="BE44" s="108">
        <f t="shared" ca="1" si="72"/>
        <v>1000</v>
      </c>
      <c r="BH44" s="75" t="str">
        <f t="shared" si="38"/>
        <v>n1-1-1</v>
      </c>
      <c r="BI44" s="111"/>
      <c r="BJ44" s="109" t="s">
        <v>232</v>
      </c>
      <c r="BK44" s="109"/>
      <c r="BL44" s="109">
        <v>1</v>
      </c>
      <c r="BM44" s="112">
        <f t="shared" si="39"/>
        <v>1</v>
      </c>
      <c r="BN44" s="112" t="str">
        <f t="shared" si="40"/>
        <v>symbol</v>
      </c>
      <c r="BO44" s="109" t="str">
        <f t="shared" si="41"/>
        <v>OpenCircle</v>
      </c>
      <c r="BP44" s="113">
        <f t="shared" ca="1" si="73"/>
        <v>724.29</v>
      </c>
      <c r="BQ44" s="113">
        <f t="shared" ca="1" si="74"/>
        <v>313.27999999999997</v>
      </c>
      <c r="BR44" s="113">
        <f t="shared" ca="1" si="75"/>
        <v>12</v>
      </c>
      <c r="BS44" s="113">
        <f t="shared" ca="1" si="76"/>
        <v>12</v>
      </c>
      <c r="BT44" s="109" t="str">
        <f t="shared" ca="1" si="46"/>
        <v xml:space="preserve">0 724.29 313.28 0 0 0 0 VCThingLabel  </v>
      </c>
      <c r="BU44" s="112">
        <f t="shared" si="47"/>
        <v>0.1</v>
      </c>
      <c r="BV44" s="174">
        <f t="shared" si="48"/>
        <v>0</v>
      </c>
      <c r="BW44" s="114" t="str">
        <f t="shared" si="77"/>
        <v>4vvv</v>
      </c>
      <c r="BX44" s="109"/>
      <c r="BY44" s="113">
        <f t="shared" ca="1" si="78"/>
        <v>724.29</v>
      </c>
      <c r="BZ44" s="113">
        <f t="shared" ca="1" si="79"/>
        <v>313.27999999999997</v>
      </c>
      <c r="CA44" s="113">
        <f t="shared" ca="1" si="80"/>
        <v>20.399999999999999</v>
      </c>
      <c r="CB44" s="113">
        <f t="shared" ca="1" si="81"/>
        <v>20.399999999999999</v>
      </c>
      <c r="CC44" s="112">
        <f t="shared" si="52"/>
        <v>0.55000000000000004</v>
      </c>
      <c r="CD44" s="109" t="str">
        <f t="shared" si="53"/>
        <v>ellipse</v>
      </c>
      <c r="CE44" s="114" t="str">
        <f t="shared" si="82"/>
        <v>4vvv</v>
      </c>
      <c r="CF44" s="109"/>
      <c r="CG44" s="113">
        <f t="shared" ca="1" si="83"/>
        <v>724.29</v>
      </c>
      <c r="CH44" s="113">
        <f t="shared" ca="1" si="84"/>
        <v>313.27999999999997</v>
      </c>
      <c r="CI44" s="113">
        <f t="shared" ca="1" si="85"/>
        <v>12</v>
      </c>
      <c r="CJ44" s="113">
        <f t="shared" ca="1" si="86"/>
        <v>12</v>
      </c>
      <c r="CK44" s="112"/>
      <c r="CL44" s="112"/>
      <c r="CM44" s="112">
        <f t="shared" si="58"/>
        <v>1</v>
      </c>
      <c r="CN44" s="115" t="str">
        <f t="shared" si="59"/>
        <v>ellipse</v>
      </c>
      <c r="CO44" s="109" t="str">
        <f t="shared" si="87"/>
        <v>4vvv</v>
      </c>
      <c r="CP44" s="109"/>
      <c r="CQ44" s="113">
        <f t="shared" ca="1" si="88"/>
        <v>724.29</v>
      </c>
      <c r="CR44" s="113">
        <f t="shared" ca="1" si="89"/>
        <v>313.27999999999997</v>
      </c>
      <c r="CS44" s="113">
        <f t="shared" ca="1" si="90"/>
        <v>12</v>
      </c>
      <c r="CT44" s="113">
        <f t="shared" ca="1" si="91"/>
        <v>12</v>
      </c>
      <c r="CW44" s="76"/>
      <c r="CX44" s="76"/>
    </row>
    <row r="45" spans="1:110" s="105" customFormat="1" ht="16" customHeight="1">
      <c r="A45" s="75" t="str">
        <f t="shared" si="12"/>
        <v>n1-1-1-2</v>
      </c>
      <c r="B45" s="75" t="str">
        <f t="shared" si="13"/>
        <v>E2</v>
      </c>
      <c r="C45" s="103" t="str">
        <f t="shared" si="30"/>
        <v>even</v>
      </c>
      <c r="D45" s="103"/>
      <c r="E45" s="103"/>
      <c r="F45" s="104">
        <f>ROW()</f>
        <v>45</v>
      </c>
      <c r="G45" s="103"/>
      <c r="H45" s="103"/>
      <c r="I45" s="103" t="str">
        <f t="shared" si="2"/>
        <v>This a short description of E2, giving the briefest explanation of its E2'iness.</v>
      </c>
      <c r="J45" s="103" t="str">
        <f t="shared" si="3"/>
        <v>This is a longer description of E2, going into more detail on what E2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 s="103" t="str">
        <f t="shared" si="14"/>
        <v>none</v>
      </c>
      <c r="L45" s="103"/>
      <c r="M45" s="103" t="str">
        <f t="shared" si="15"/>
        <v>OpenClose</v>
      </c>
      <c r="N45" s="103"/>
      <c r="O45" s="103"/>
      <c r="P45" s="103"/>
      <c r="Q45" s="103"/>
      <c r="R45" s="103">
        <f t="shared" si="16"/>
        <v>1</v>
      </c>
      <c r="S45" s="103" t="str">
        <f t="shared" si="17"/>
        <v>hover</v>
      </c>
      <c r="T45" s="103"/>
      <c r="U45" s="103"/>
      <c r="V45" s="103"/>
      <c r="W45" s="103"/>
      <c r="X45" s="103" t="str">
        <f t="shared" si="18"/>
        <v>fadeOn=n1-1-1-2,0.6</v>
      </c>
      <c r="Y45" s="103" t="str">
        <f t="shared" si="19"/>
        <v>fadeOff=n1-1-1-2,0.6</v>
      </c>
      <c r="Z45" s="103" t="str">
        <f t="shared" si="20"/>
        <v>drawOpen=n1-1-1-2,0.8</v>
      </c>
      <c r="AA45" s="103" t="str">
        <f t="shared" si="21"/>
        <v>drawClose=n1-1-1-2,0.8</v>
      </c>
      <c r="AB45" s="103" t="str">
        <f t="shared" si="22"/>
        <v>myQtipStyle</v>
      </c>
      <c r="AD45" s="106"/>
      <c r="AE45" s="116"/>
      <c r="AF45" s="75" t="s">
        <v>290</v>
      </c>
      <c r="AG45" s="73">
        <f t="shared" si="31"/>
        <v>0</v>
      </c>
      <c r="AH45" s="75" t="str">
        <f t="shared" si="23"/>
        <v>n1-1-1-2</v>
      </c>
      <c r="AI45" s="75" t="str">
        <f t="shared" si="32"/>
        <v>E2</v>
      </c>
      <c r="AJ45" s="73">
        <f t="shared" si="92"/>
        <v>4</v>
      </c>
      <c r="AK45" s="105">
        <v>1</v>
      </c>
      <c r="AL45" s="105">
        <v>1</v>
      </c>
      <c r="AM45" s="105">
        <v>1</v>
      </c>
      <c r="AN45" s="105">
        <v>2</v>
      </c>
      <c r="AR45" s="105">
        <v>8</v>
      </c>
      <c r="AS45" s="105">
        <v>4</v>
      </c>
      <c r="AT45" s="105">
        <v>3</v>
      </c>
      <c r="AU45" s="105">
        <v>3</v>
      </c>
      <c r="AX45" s="108">
        <f t="shared" si="65"/>
        <v>-178.125</v>
      </c>
      <c r="AY45" s="105">
        <f t="shared" ca="1" si="66"/>
        <v>740</v>
      </c>
      <c r="AZ45" s="108">
        <f t="shared" si="67"/>
        <v>-791.66666666666663</v>
      </c>
      <c r="BA45" s="105">
        <f t="shared" si="68"/>
        <v>0</v>
      </c>
      <c r="BB45" s="116">
        <f t="shared" ca="1" si="69"/>
        <v>739.32999999999993</v>
      </c>
      <c r="BC45" s="116">
        <f t="shared" ca="1" si="70"/>
        <v>307.42999999999995</v>
      </c>
      <c r="BD45" s="108">
        <f t="shared" ca="1" si="71"/>
        <v>208.33333333333337</v>
      </c>
      <c r="BE45" s="108">
        <f t="shared" ca="1" si="72"/>
        <v>1000</v>
      </c>
      <c r="BH45" s="75" t="str">
        <f t="shared" si="38"/>
        <v>n1-1-1</v>
      </c>
      <c r="BI45" s="111"/>
      <c r="BJ45" s="109" t="s">
        <v>232</v>
      </c>
      <c r="BK45" s="109"/>
      <c r="BL45" s="109">
        <v>1</v>
      </c>
      <c r="BM45" s="112">
        <f t="shared" si="39"/>
        <v>1</v>
      </c>
      <c r="BN45" s="112" t="str">
        <f t="shared" si="40"/>
        <v>symbol</v>
      </c>
      <c r="BO45" s="109" t="str">
        <f t="shared" si="41"/>
        <v>OpenCircle</v>
      </c>
      <c r="BP45" s="113">
        <f t="shared" ca="1" si="73"/>
        <v>739.33</v>
      </c>
      <c r="BQ45" s="113">
        <f t="shared" ca="1" si="74"/>
        <v>307.43</v>
      </c>
      <c r="BR45" s="113">
        <f t="shared" ca="1" si="75"/>
        <v>12</v>
      </c>
      <c r="BS45" s="113">
        <f t="shared" ca="1" si="76"/>
        <v>12</v>
      </c>
      <c r="BT45" s="109" t="str">
        <f t="shared" ca="1" si="46"/>
        <v xml:space="preserve">0 739.33 307.43 0 0 0 0 VCThingLabel  </v>
      </c>
      <c r="BU45" s="112">
        <f t="shared" si="47"/>
        <v>0.1</v>
      </c>
      <c r="BV45" s="174">
        <f t="shared" si="48"/>
        <v>0</v>
      </c>
      <c r="BW45" s="114" t="str">
        <f t="shared" si="77"/>
        <v>4vvv</v>
      </c>
      <c r="BX45" s="109"/>
      <c r="BY45" s="113">
        <f t="shared" ca="1" si="78"/>
        <v>739.33</v>
      </c>
      <c r="BZ45" s="113">
        <f t="shared" ca="1" si="79"/>
        <v>307.43</v>
      </c>
      <c r="CA45" s="113">
        <f t="shared" ca="1" si="80"/>
        <v>20.399999999999999</v>
      </c>
      <c r="CB45" s="113">
        <f t="shared" ca="1" si="81"/>
        <v>20.399999999999999</v>
      </c>
      <c r="CC45" s="112">
        <f t="shared" si="52"/>
        <v>0.55000000000000004</v>
      </c>
      <c r="CD45" s="109" t="str">
        <f t="shared" si="53"/>
        <v>ellipse</v>
      </c>
      <c r="CE45" s="114" t="str">
        <f t="shared" si="82"/>
        <v>4vvv</v>
      </c>
      <c r="CF45" s="109"/>
      <c r="CG45" s="113">
        <f t="shared" ca="1" si="83"/>
        <v>739.33</v>
      </c>
      <c r="CH45" s="113">
        <f t="shared" ca="1" si="84"/>
        <v>307.43</v>
      </c>
      <c r="CI45" s="113">
        <f t="shared" ca="1" si="85"/>
        <v>12</v>
      </c>
      <c r="CJ45" s="113">
        <f t="shared" ca="1" si="86"/>
        <v>12</v>
      </c>
      <c r="CK45" s="112"/>
      <c r="CL45" s="112"/>
      <c r="CM45" s="112">
        <f t="shared" si="58"/>
        <v>1</v>
      </c>
      <c r="CN45" s="115" t="str">
        <f t="shared" si="59"/>
        <v>ellipse</v>
      </c>
      <c r="CO45" s="109" t="str">
        <f t="shared" si="87"/>
        <v>4vvv</v>
      </c>
      <c r="CP45" s="109"/>
      <c r="CQ45" s="113">
        <f t="shared" ca="1" si="88"/>
        <v>739.33</v>
      </c>
      <c r="CR45" s="113">
        <f t="shared" ca="1" si="89"/>
        <v>307.43</v>
      </c>
      <c r="CS45" s="113">
        <f t="shared" ca="1" si="90"/>
        <v>12</v>
      </c>
      <c r="CT45" s="113">
        <f t="shared" ca="1" si="91"/>
        <v>12</v>
      </c>
      <c r="CW45" s="76"/>
      <c r="CX45" s="76"/>
    </row>
    <row r="46" spans="1:110" s="105" customFormat="1" ht="16" customHeight="1">
      <c r="A46" s="75" t="str">
        <f t="shared" si="12"/>
        <v>n1-1-1-3</v>
      </c>
      <c r="B46" s="75" t="str">
        <f t="shared" si="13"/>
        <v>E3</v>
      </c>
      <c r="C46" s="103" t="str">
        <f t="shared" si="30"/>
        <v>odd</v>
      </c>
      <c r="D46" s="103"/>
      <c r="E46" s="103"/>
      <c r="F46" s="104">
        <f>ROW()</f>
        <v>46</v>
      </c>
      <c r="G46" s="103"/>
      <c r="H46" s="103"/>
      <c r="I46" s="103" t="str">
        <f t="shared" si="2"/>
        <v>This a short description of E3, giving the briefest explanation of its E3'iness.</v>
      </c>
      <c r="J46" s="103" t="str">
        <f t="shared" si="3"/>
        <v>This is a longer description of E3, going into more detail on what E3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 s="103" t="str">
        <f t="shared" si="14"/>
        <v>none</v>
      </c>
      <c r="L46" s="103"/>
      <c r="M46" s="103" t="str">
        <f t="shared" si="15"/>
        <v>OpenClose</v>
      </c>
      <c r="N46" s="103"/>
      <c r="O46" s="103"/>
      <c r="P46" s="103"/>
      <c r="Q46" s="103"/>
      <c r="R46" s="103">
        <f t="shared" si="16"/>
        <v>1</v>
      </c>
      <c r="S46" s="103" t="str">
        <f t="shared" si="17"/>
        <v>hover</v>
      </c>
      <c r="T46" s="103"/>
      <c r="U46" s="103"/>
      <c r="V46" s="103"/>
      <c r="W46" s="103"/>
      <c r="X46" s="103" t="str">
        <f t="shared" si="18"/>
        <v>fadeOn=n1-1-1-3,0.6</v>
      </c>
      <c r="Y46" s="103" t="str">
        <f t="shared" si="19"/>
        <v>fadeOff=n1-1-1-3,0.6</v>
      </c>
      <c r="Z46" s="103" t="str">
        <f t="shared" si="20"/>
        <v>drawOpen=n1-1-1-3,0.8</v>
      </c>
      <c r="AA46" s="103" t="str">
        <f t="shared" si="21"/>
        <v>drawClose=n1-1-1-3,0.8</v>
      </c>
      <c r="AB46" s="103" t="str">
        <f t="shared" si="22"/>
        <v>myQtipStyle</v>
      </c>
      <c r="AD46" s="106"/>
      <c r="AE46" s="116"/>
      <c r="AF46" s="75" t="s">
        <v>291</v>
      </c>
      <c r="AG46" s="73">
        <f t="shared" si="31"/>
        <v>0</v>
      </c>
      <c r="AH46" s="75" t="str">
        <f t="shared" si="23"/>
        <v>n1-1-1-3</v>
      </c>
      <c r="AI46" s="75" t="str">
        <f t="shared" si="32"/>
        <v>E3</v>
      </c>
      <c r="AJ46" s="73">
        <f t="shared" si="92"/>
        <v>4</v>
      </c>
      <c r="AK46" s="105">
        <v>1</v>
      </c>
      <c r="AL46" s="105">
        <v>1</v>
      </c>
      <c r="AM46" s="105">
        <v>1</v>
      </c>
      <c r="AN46" s="105">
        <v>3</v>
      </c>
      <c r="AR46" s="105">
        <v>8</v>
      </c>
      <c r="AS46" s="105">
        <v>4</v>
      </c>
      <c r="AT46" s="105">
        <v>3</v>
      </c>
      <c r="AU46" s="105">
        <v>3</v>
      </c>
      <c r="AX46" s="108">
        <f t="shared" si="65"/>
        <v>-176.875</v>
      </c>
      <c r="AY46" s="105">
        <f t="shared" ca="1" si="66"/>
        <v>740</v>
      </c>
      <c r="AZ46" s="108">
        <f t="shared" si="67"/>
        <v>-786.11111111111109</v>
      </c>
      <c r="BA46" s="105">
        <f t="shared" si="68"/>
        <v>0</v>
      </c>
      <c r="BB46" s="116">
        <f t="shared" ca="1" si="69"/>
        <v>754.51</v>
      </c>
      <c r="BC46" s="116">
        <f t="shared" ca="1" si="70"/>
        <v>301.90999999999997</v>
      </c>
      <c r="BD46" s="108">
        <f t="shared" ca="1" si="71"/>
        <v>213.88888888888891</v>
      </c>
      <c r="BE46" s="108">
        <f t="shared" ca="1" si="72"/>
        <v>1000</v>
      </c>
      <c r="BH46" s="75" t="str">
        <f t="shared" si="38"/>
        <v>n1-1-1</v>
      </c>
      <c r="BI46" s="111"/>
      <c r="BJ46" s="109" t="s">
        <v>232</v>
      </c>
      <c r="BK46" s="109"/>
      <c r="BL46" s="109">
        <v>1</v>
      </c>
      <c r="BM46" s="112">
        <f t="shared" si="39"/>
        <v>1</v>
      </c>
      <c r="BN46" s="112" t="str">
        <f t="shared" si="40"/>
        <v>symbol</v>
      </c>
      <c r="BO46" s="109" t="str">
        <f t="shared" si="41"/>
        <v>OpenCircle</v>
      </c>
      <c r="BP46" s="113">
        <f t="shared" ca="1" si="73"/>
        <v>754.51</v>
      </c>
      <c r="BQ46" s="113">
        <f t="shared" ca="1" si="74"/>
        <v>301.91000000000003</v>
      </c>
      <c r="BR46" s="113">
        <f t="shared" ca="1" si="75"/>
        <v>12</v>
      </c>
      <c r="BS46" s="113">
        <f t="shared" ca="1" si="76"/>
        <v>12</v>
      </c>
      <c r="BT46" s="109" t="str">
        <f t="shared" ca="1" si="46"/>
        <v xml:space="preserve">0 754.51 301.91 0 0 0 0 VCThingLabel  </v>
      </c>
      <c r="BU46" s="112">
        <f t="shared" si="47"/>
        <v>0.1</v>
      </c>
      <c r="BV46" s="174">
        <f t="shared" si="48"/>
        <v>0</v>
      </c>
      <c r="BW46" s="114" t="str">
        <f t="shared" si="77"/>
        <v>4vvv</v>
      </c>
      <c r="BX46" s="109"/>
      <c r="BY46" s="113">
        <f t="shared" ca="1" si="78"/>
        <v>754.51</v>
      </c>
      <c r="BZ46" s="113">
        <f t="shared" ca="1" si="79"/>
        <v>301.91000000000003</v>
      </c>
      <c r="CA46" s="113">
        <f t="shared" ca="1" si="80"/>
        <v>20.399999999999999</v>
      </c>
      <c r="CB46" s="113">
        <f t="shared" ca="1" si="81"/>
        <v>20.399999999999999</v>
      </c>
      <c r="CC46" s="112">
        <f t="shared" si="52"/>
        <v>0.55000000000000004</v>
      </c>
      <c r="CD46" s="109" t="str">
        <f t="shared" si="53"/>
        <v>ellipse</v>
      </c>
      <c r="CE46" s="114" t="str">
        <f t="shared" si="82"/>
        <v>4vvv</v>
      </c>
      <c r="CF46" s="109"/>
      <c r="CG46" s="113">
        <f t="shared" ca="1" si="83"/>
        <v>754.51</v>
      </c>
      <c r="CH46" s="113">
        <f t="shared" ca="1" si="84"/>
        <v>301.91000000000003</v>
      </c>
      <c r="CI46" s="113">
        <f t="shared" ca="1" si="85"/>
        <v>12</v>
      </c>
      <c r="CJ46" s="113">
        <f t="shared" ca="1" si="86"/>
        <v>12</v>
      </c>
      <c r="CK46" s="112"/>
      <c r="CL46" s="112"/>
      <c r="CM46" s="112">
        <f t="shared" si="58"/>
        <v>1</v>
      </c>
      <c r="CN46" s="115" t="str">
        <f t="shared" si="59"/>
        <v>ellipse</v>
      </c>
      <c r="CO46" s="109" t="str">
        <f t="shared" si="87"/>
        <v>4vvv</v>
      </c>
      <c r="CP46" s="109"/>
      <c r="CQ46" s="113">
        <f t="shared" ca="1" si="88"/>
        <v>754.51</v>
      </c>
      <c r="CR46" s="113">
        <f t="shared" ca="1" si="89"/>
        <v>301.91000000000003</v>
      </c>
      <c r="CS46" s="113">
        <f t="shared" ca="1" si="90"/>
        <v>12</v>
      </c>
      <c r="CT46" s="113">
        <f t="shared" ca="1" si="91"/>
        <v>12</v>
      </c>
      <c r="CW46" s="76"/>
      <c r="CX46" s="76"/>
    </row>
    <row r="47" spans="1:110" s="105" customFormat="1" ht="16" customHeight="1">
      <c r="A47" s="75" t="str">
        <f t="shared" si="12"/>
        <v>n1-1-2</v>
      </c>
      <c r="B47" s="75" t="str">
        <f t="shared" si="13"/>
        <v>D2</v>
      </c>
      <c r="C47" s="103" t="str">
        <f t="shared" si="30"/>
        <v>even</v>
      </c>
      <c r="D47" s="103"/>
      <c r="E47" s="103"/>
      <c r="F47" s="104">
        <f>ROW()</f>
        <v>47</v>
      </c>
      <c r="G47" s="103"/>
      <c r="H47" s="103"/>
      <c r="I47" s="103" t="str">
        <f t="shared" si="2"/>
        <v>This a short description of D2, giving the briefest explanation of its D2'iness.</v>
      </c>
      <c r="J47" s="103" t="str">
        <f t="shared" si="3"/>
        <v>This is a longer description of D2, going into more detail on what D2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 s="103" t="str">
        <f t="shared" si="14"/>
        <v>none</v>
      </c>
      <c r="L47" s="103"/>
      <c r="M47" s="103" t="str">
        <f t="shared" si="15"/>
        <v>OpenClose</v>
      </c>
      <c r="N47" s="103"/>
      <c r="O47" s="103"/>
      <c r="P47" s="103"/>
      <c r="Q47" s="103"/>
      <c r="R47" s="103">
        <f t="shared" si="16"/>
        <v>1</v>
      </c>
      <c r="S47" s="103" t="str">
        <f t="shared" si="17"/>
        <v>hover</v>
      </c>
      <c r="T47" s="103"/>
      <c r="U47" s="103"/>
      <c r="V47" s="103"/>
      <c r="W47" s="103"/>
      <c r="X47" s="103" t="str">
        <f t="shared" si="18"/>
        <v>fadeOn=n1-1-2,0.6</v>
      </c>
      <c r="Y47" s="103" t="str">
        <f t="shared" si="19"/>
        <v>fadeOff=n1-1-2,0.6</v>
      </c>
      <c r="Z47" s="103" t="str">
        <f t="shared" si="20"/>
        <v>drawOpen=n1-1-2,0.8</v>
      </c>
      <c r="AA47" s="103" t="str">
        <f t="shared" si="21"/>
        <v>drawClose=n1-1-2,0.8</v>
      </c>
      <c r="AB47" s="103" t="str">
        <f t="shared" si="22"/>
        <v>myQtipStyle</v>
      </c>
      <c r="AD47" s="106"/>
      <c r="AE47" s="116"/>
      <c r="AF47" s="75" t="s">
        <v>273</v>
      </c>
      <c r="AG47" s="73">
        <f t="shared" si="31"/>
        <v>0</v>
      </c>
      <c r="AH47" s="75" t="str">
        <f t="shared" si="23"/>
        <v>n1-1-2</v>
      </c>
      <c r="AI47" s="75" t="str">
        <f t="shared" si="32"/>
        <v>D2</v>
      </c>
      <c r="AJ47" s="73">
        <f t="shared" si="92"/>
        <v>3</v>
      </c>
      <c r="AK47" s="105">
        <v>1</v>
      </c>
      <c r="AL47" s="105">
        <v>1</v>
      </c>
      <c r="AM47" s="105">
        <v>2</v>
      </c>
      <c r="AR47" s="105">
        <v>8</v>
      </c>
      <c r="AS47" s="105">
        <v>4</v>
      </c>
      <c r="AT47" s="105">
        <v>3</v>
      </c>
      <c r="AX47" s="108">
        <f t="shared" si="65"/>
        <v>-174.375</v>
      </c>
      <c r="AY47" s="105">
        <f t="shared" ca="1" si="66"/>
        <v>640</v>
      </c>
      <c r="AZ47" s="108">
        <f t="shared" si="67"/>
        <v>-775</v>
      </c>
      <c r="BA47" s="105">
        <f t="shared" si="68"/>
        <v>0</v>
      </c>
      <c r="BB47" s="116">
        <f t="shared" ca="1" si="69"/>
        <v>814.22</v>
      </c>
      <c r="BC47" s="116">
        <f t="shared" ca="1" si="70"/>
        <v>387.55999999999995</v>
      </c>
      <c r="BD47" s="108">
        <f t="shared" ca="1" si="71"/>
        <v>225</v>
      </c>
      <c r="BE47" s="108">
        <f t="shared" ca="1" si="72"/>
        <v>1000</v>
      </c>
      <c r="BH47" s="75" t="str">
        <f t="shared" si="38"/>
        <v>n1-1</v>
      </c>
      <c r="BI47" s="111"/>
      <c r="BJ47" s="109" t="s">
        <v>232</v>
      </c>
      <c r="BK47" s="109"/>
      <c r="BL47" s="109">
        <v>1</v>
      </c>
      <c r="BM47" s="112">
        <f t="shared" si="39"/>
        <v>1</v>
      </c>
      <c r="BN47" s="112" t="str">
        <f t="shared" si="40"/>
        <v>symbol</v>
      </c>
      <c r="BO47" s="109" t="str">
        <f t="shared" si="41"/>
        <v>OpenCircle</v>
      </c>
      <c r="BP47" s="113">
        <f t="shared" ca="1" si="73"/>
        <v>814.22</v>
      </c>
      <c r="BQ47" s="113">
        <f t="shared" ca="1" si="74"/>
        <v>387.56</v>
      </c>
      <c r="BR47" s="113">
        <f t="shared" ca="1" si="75"/>
        <v>35</v>
      </c>
      <c r="BS47" s="113">
        <f t="shared" ca="1" si="76"/>
        <v>35</v>
      </c>
      <c r="BT47" s="109" t="str">
        <f t="shared" ca="1" si="46"/>
        <v xml:space="preserve">1 814.22 387.56 0 0 0 0 VCThingLabel 10 </v>
      </c>
      <c r="BU47" s="112">
        <f t="shared" si="47"/>
        <v>0.1</v>
      </c>
      <c r="BV47" s="174">
        <f t="shared" si="48"/>
        <v>0</v>
      </c>
      <c r="BW47" s="114" t="str">
        <f t="shared" si="77"/>
        <v>3vvv</v>
      </c>
      <c r="BX47" s="109"/>
      <c r="BY47" s="113">
        <f t="shared" ca="1" si="78"/>
        <v>814.22</v>
      </c>
      <c r="BZ47" s="113">
        <f t="shared" ca="1" si="79"/>
        <v>387.56</v>
      </c>
      <c r="CA47" s="113">
        <f t="shared" ca="1" si="80"/>
        <v>59.5</v>
      </c>
      <c r="CB47" s="113">
        <f t="shared" ca="1" si="81"/>
        <v>59.5</v>
      </c>
      <c r="CC47" s="112">
        <f t="shared" si="52"/>
        <v>0.55000000000000004</v>
      </c>
      <c r="CD47" s="109" t="str">
        <f t="shared" si="53"/>
        <v>ellipse</v>
      </c>
      <c r="CE47" s="114" t="str">
        <f t="shared" si="82"/>
        <v>3vvv</v>
      </c>
      <c r="CF47" s="109"/>
      <c r="CG47" s="113">
        <f t="shared" ca="1" si="83"/>
        <v>814.22</v>
      </c>
      <c r="CH47" s="113">
        <f t="shared" ca="1" si="84"/>
        <v>387.56</v>
      </c>
      <c r="CI47" s="113">
        <f t="shared" ca="1" si="85"/>
        <v>35</v>
      </c>
      <c r="CJ47" s="113">
        <f t="shared" ca="1" si="86"/>
        <v>35</v>
      </c>
      <c r="CK47" s="112"/>
      <c r="CL47" s="112"/>
      <c r="CM47" s="112">
        <f t="shared" si="58"/>
        <v>1</v>
      </c>
      <c r="CN47" s="115" t="str">
        <f t="shared" si="59"/>
        <v>ellipse</v>
      </c>
      <c r="CO47" s="109" t="str">
        <f t="shared" si="87"/>
        <v>3vvv</v>
      </c>
      <c r="CP47" s="109"/>
      <c r="CQ47" s="113">
        <f t="shared" ca="1" si="88"/>
        <v>814.22</v>
      </c>
      <c r="CR47" s="113">
        <f t="shared" ca="1" si="89"/>
        <v>387.56</v>
      </c>
      <c r="CS47" s="113">
        <f t="shared" ca="1" si="90"/>
        <v>35</v>
      </c>
      <c r="CT47" s="113">
        <f t="shared" ca="1" si="91"/>
        <v>35</v>
      </c>
      <c r="CW47" s="76"/>
      <c r="CX47" s="76"/>
    </row>
    <row r="48" spans="1:110" s="105" customFormat="1" ht="16" customHeight="1">
      <c r="A48" s="75" t="str">
        <f t="shared" si="12"/>
        <v>n1-1-2-1</v>
      </c>
      <c r="B48" s="75" t="str">
        <f t="shared" si="13"/>
        <v>E4</v>
      </c>
      <c r="C48" s="103" t="str">
        <f t="shared" si="30"/>
        <v>even</v>
      </c>
      <c r="D48" s="103"/>
      <c r="E48" s="103"/>
      <c r="F48" s="104">
        <f>ROW()</f>
        <v>48</v>
      </c>
      <c r="G48" s="103"/>
      <c r="H48" s="103"/>
      <c r="I48" s="103" t="str">
        <f t="shared" si="2"/>
        <v>This a short description of E4, giving the briefest explanation of its E4'iness.</v>
      </c>
      <c r="J48" s="103" t="str">
        <f t="shared" si="3"/>
        <v>This is a longer description of E4, going into more detail on what E4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 s="103" t="str">
        <f t="shared" si="14"/>
        <v>none</v>
      </c>
      <c r="L48" s="103"/>
      <c r="M48" s="103" t="str">
        <f t="shared" si="15"/>
        <v>OpenClose</v>
      </c>
      <c r="N48" s="103"/>
      <c r="O48" s="103"/>
      <c r="P48" s="103"/>
      <c r="Q48" s="103"/>
      <c r="R48" s="103">
        <f t="shared" si="16"/>
        <v>1</v>
      </c>
      <c r="S48" s="103" t="str">
        <f t="shared" si="17"/>
        <v>hover</v>
      </c>
      <c r="T48" s="103"/>
      <c r="U48" s="103"/>
      <c r="V48" s="103"/>
      <c r="W48" s="103"/>
      <c r="X48" s="103" t="str">
        <f t="shared" si="18"/>
        <v>fadeOn=n1-1-2-1,0.6</v>
      </c>
      <c r="Y48" s="103" t="str">
        <f t="shared" si="19"/>
        <v>fadeOff=n1-1-2-1,0.6</v>
      </c>
      <c r="Z48" s="103" t="str">
        <f t="shared" si="20"/>
        <v>drawOpen=n1-1-2-1,0.8</v>
      </c>
      <c r="AA48" s="103" t="str">
        <f t="shared" si="21"/>
        <v>drawClose=n1-1-2-1,0.8</v>
      </c>
      <c r="AB48" s="103" t="str">
        <f t="shared" si="22"/>
        <v>myQtipStyle</v>
      </c>
      <c r="AD48" s="106"/>
      <c r="AE48" s="116"/>
      <c r="AF48" s="75" t="s">
        <v>292</v>
      </c>
      <c r="AG48" s="73">
        <f t="shared" si="31"/>
        <v>0</v>
      </c>
      <c r="AH48" s="75" t="str">
        <f t="shared" si="23"/>
        <v>n1-1-2-1</v>
      </c>
      <c r="AI48" s="75" t="str">
        <f t="shared" si="32"/>
        <v>E4</v>
      </c>
      <c r="AJ48" s="73">
        <f t="shared" si="92"/>
        <v>4</v>
      </c>
      <c r="AK48" s="105">
        <v>1</v>
      </c>
      <c r="AL48" s="105">
        <v>1</v>
      </c>
      <c r="AM48" s="105">
        <v>2</v>
      </c>
      <c r="AN48" s="105">
        <v>1</v>
      </c>
      <c r="AR48" s="105">
        <v>8</v>
      </c>
      <c r="AS48" s="105">
        <v>4</v>
      </c>
      <c r="AT48" s="105">
        <v>3</v>
      </c>
      <c r="AU48" s="105">
        <v>3</v>
      </c>
      <c r="AX48" s="108">
        <f t="shared" si="65"/>
        <v>-175.625</v>
      </c>
      <c r="AY48" s="105">
        <f t="shared" ca="1" si="66"/>
        <v>740</v>
      </c>
      <c r="AZ48" s="108">
        <f t="shared" si="67"/>
        <v>-780.55555555555554</v>
      </c>
      <c r="BA48" s="105">
        <f t="shared" si="68"/>
        <v>0</v>
      </c>
      <c r="BB48" s="116">
        <f t="shared" ca="1" si="69"/>
        <v>769.79</v>
      </c>
      <c r="BC48" s="116">
        <f t="shared" ca="1" si="70"/>
        <v>296.72000000000003</v>
      </c>
      <c r="BD48" s="108">
        <f t="shared" ca="1" si="71"/>
        <v>219.44444444444446</v>
      </c>
      <c r="BE48" s="108">
        <f t="shared" ca="1" si="72"/>
        <v>1000</v>
      </c>
      <c r="BH48" s="75" t="str">
        <f t="shared" si="38"/>
        <v>n1-1-2</v>
      </c>
      <c r="BI48" s="111"/>
      <c r="BJ48" s="109" t="s">
        <v>232</v>
      </c>
      <c r="BK48" s="109"/>
      <c r="BL48" s="109">
        <v>1</v>
      </c>
      <c r="BM48" s="112">
        <f t="shared" si="39"/>
        <v>1</v>
      </c>
      <c r="BN48" s="112" t="str">
        <f t="shared" si="40"/>
        <v>symbol</v>
      </c>
      <c r="BO48" s="109" t="str">
        <f t="shared" si="41"/>
        <v>OpenCircle</v>
      </c>
      <c r="BP48" s="113">
        <f t="shared" ca="1" si="73"/>
        <v>769.79</v>
      </c>
      <c r="BQ48" s="113">
        <f t="shared" ca="1" si="74"/>
        <v>296.72000000000003</v>
      </c>
      <c r="BR48" s="113">
        <f t="shared" ca="1" si="75"/>
        <v>12</v>
      </c>
      <c r="BS48" s="113">
        <f t="shared" ca="1" si="76"/>
        <v>12</v>
      </c>
      <c r="BT48" s="109" t="str">
        <f t="shared" ca="1" si="46"/>
        <v xml:space="preserve">0 769.79 296.72 0 0 0 0 VCThingLabel  </v>
      </c>
      <c r="BU48" s="112">
        <f t="shared" si="47"/>
        <v>0.1</v>
      </c>
      <c r="BV48" s="174">
        <f t="shared" si="48"/>
        <v>0</v>
      </c>
      <c r="BW48" s="114" t="str">
        <f t="shared" si="77"/>
        <v>4vvv</v>
      </c>
      <c r="BX48" s="109"/>
      <c r="BY48" s="113">
        <f t="shared" ca="1" si="78"/>
        <v>769.79</v>
      </c>
      <c r="BZ48" s="113">
        <f t="shared" ca="1" si="79"/>
        <v>296.72000000000003</v>
      </c>
      <c r="CA48" s="113">
        <f t="shared" ca="1" si="80"/>
        <v>20.399999999999999</v>
      </c>
      <c r="CB48" s="113">
        <f t="shared" ca="1" si="81"/>
        <v>20.399999999999999</v>
      </c>
      <c r="CC48" s="112">
        <f t="shared" si="52"/>
        <v>0.55000000000000004</v>
      </c>
      <c r="CD48" s="109" t="str">
        <f t="shared" si="53"/>
        <v>ellipse</v>
      </c>
      <c r="CE48" s="114" t="str">
        <f t="shared" si="82"/>
        <v>4vvv</v>
      </c>
      <c r="CF48" s="109"/>
      <c r="CG48" s="113">
        <f t="shared" ca="1" si="83"/>
        <v>769.79</v>
      </c>
      <c r="CH48" s="113">
        <f t="shared" ca="1" si="84"/>
        <v>296.72000000000003</v>
      </c>
      <c r="CI48" s="113">
        <f t="shared" ca="1" si="85"/>
        <v>12</v>
      </c>
      <c r="CJ48" s="113">
        <f t="shared" ca="1" si="86"/>
        <v>12</v>
      </c>
      <c r="CK48" s="112"/>
      <c r="CL48" s="112"/>
      <c r="CM48" s="112">
        <f t="shared" si="58"/>
        <v>1</v>
      </c>
      <c r="CN48" s="115" t="str">
        <f t="shared" si="59"/>
        <v>ellipse</v>
      </c>
      <c r="CO48" s="109" t="str">
        <f t="shared" si="87"/>
        <v>4vvv</v>
      </c>
      <c r="CP48" s="109"/>
      <c r="CQ48" s="113">
        <f t="shared" ca="1" si="88"/>
        <v>769.79</v>
      </c>
      <c r="CR48" s="113">
        <f t="shared" ca="1" si="89"/>
        <v>296.72000000000003</v>
      </c>
      <c r="CS48" s="113">
        <f t="shared" ca="1" si="90"/>
        <v>12</v>
      </c>
      <c r="CT48" s="113">
        <f t="shared" ca="1" si="91"/>
        <v>12</v>
      </c>
      <c r="CW48" s="76"/>
      <c r="CX48" s="76"/>
    </row>
    <row r="49" spans="1:102" s="105" customFormat="1" ht="16" customHeight="1">
      <c r="A49" s="75" t="str">
        <f t="shared" si="12"/>
        <v>n1-1-2-2</v>
      </c>
      <c r="B49" s="75" t="str">
        <f t="shared" si="13"/>
        <v>E5</v>
      </c>
      <c r="C49" s="103" t="str">
        <f t="shared" si="30"/>
        <v>odd</v>
      </c>
      <c r="D49" s="103"/>
      <c r="E49" s="103"/>
      <c r="F49" s="104">
        <f>ROW()</f>
        <v>49</v>
      </c>
      <c r="G49" s="103"/>
      <c r="H49" s="103"/>
      <c r="I49" s="103" t="str">
        <f t="shared" si="2"/>
        <v>This a short description of E5, giving the briefest explanation of its E5'iness.</v>
      </c>
      <c r="J49" s="103" t="str">
        <f t="shared" si="3"/>
        <v>This is a longer description of E5, going into more detail on what E5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9" s="103" t="str">
        <f t="shared" si="14"/>
        <v>none</v>
      </c>
      <c r="L49" s="103"/>
      <c r="M49" s="103" t="str">
        <f t="shared" si="15"/>
        <v>OpenClose</v>
      </c>
      <c r="N49" s="103"/>
      <c r="O49" s="103"/>
      <c r="P49" s="103"/>
      <c r="Q49" s="103"/>
      <c r="R49" s="103">
        <f t="shared" si="16"/>
        <v>1</v>
      </c>
      <c r="S49" s="103" t="str">
        <f t="shared" si="17"/>
        <v>hover</v>
      </c>
      <c r="T49" s="103"/>
      <c r="U49" s="103"/>
      <c r="V49" s="103"/>
      <c r="W49" s="103"/>
      <c r="X49" s="103" t="str">
        <f t="shared" si="18"/>
        <v>fadeOn=n1-1-2-2,0.6</v>
      </c>
      <c r="Y49" s="103" t="str">
        <f t="shared" si="19"/>
        <v>fadeOff=n1-1-2-2,0.6</v>
      </c>
      <c r="Z49" s="103" t="str">
        <f t="shared" si="20"/>
        <v>drawOpen=n1-1-2-2,0.8</v>
      </c>
      <c r="AA49" s="103" t="str">
        <f t="shared" si="21"/>
        <v>drawClose=n1-1-2-2,0.8</v>
      </c>
      <c r="AB49" s="103" t="str">
        <f t="shared" si="22"/>
        <v>myQtipStyle</v>
      </c>
      <c r="AD49" s="106"/>
      <c r="AE49" s="116"/>
      <c r="AF49" s="75" t="s">
        <v>293</v>
      </c>
      <c r="AG49" s="73">
        <f t="shared" si="31"/>
        <v>0</v>
      </c>
      <c r="AH49" s="75" t="str">
        <f t="shared" si="23"/>
        <v>n1-1-2-2</v>
      </c>
      <c r="AI49" s="75" t="str">
        <f t="shared" si="32"/>
        <v>E5</v>
      </c>
      <c r="AJ49" s="73">
        <f t="shared" si="92"/>
        <v>4</v>
      </c>
      <c r="AK49" s="105">
        <v>1</v>
      </c>
      <c r="AL49" s="105">
        <v>1</v>
      </c>
      <c r="AM49" s="105">
        <v>2</v>
      </c>
      <c r="AN49" s="105">
        <v>2</v>
      </c>
      <c r="AR49" s="105">
        <v>8</v>
      </c>
      <c r="AS49" s="105">
        <v>4</v>
      </c>
      <c r="AT49" s="105">
        <v>3</v>
      </c>
      <c r="AU49" s="105">
        <v>3</v>
      </c>
      <c r="AX49" s="108">
        <f t="shared" si="65"/>
        <v>-174.375</v>
      </c>
      <c r="AY49" s="105">
        <f t="shared" ca="1" si="66"/>
        <v>740</v>
      </c>
      <c r="AZ49" s="108">
        <f t="shared" si="67"/>
        <v>-775</v>
      </c>
      <c r="BA49" s="105">
        <f t="shared" si="68"/>
        <v>0</v>
      </c>
      <c r="BB49" s="116">
        <f t="shared" ca="1" si="69"/>
        <v>785.19</v>
      </c>
      <c r="BC49" s="116">
        <f t="shared" ca="1" si="70"/>
        <v>291.86</v>
      </c>
      <c r="BD49" s="108">
        <f t="shared" ca="1" si="71"/>
        <v>225</v>
      </c>
      <c r="BE49" s="108">
        <f t="shared" ca="1" si="72"/>
        <v>1000</v>
      </c>
      <c r="BH49" s="75" t="str">
        <f t="shared" si="38"/>
        <v>n1-1-2</v>
      </c>
      <c r="BI49" s="111"/>
      <c r="BJ49" s="109" t="s">
        <v>232</v>
      </c>
      <c r="BK49" s="109"/>
      <c r="BL49" s="109">
        <v>1</v>
      </c>
      <c r="BM49" s="112">
        <f t="shared" si="39"/>
        <v>1</v>
      </c>
      <c r="BN49" s="112" t="str">
        <f t="shared" si="40"/>
        <v>symbol</v>
      </c>
      <c r="BO49" s="109" t="str">
        <f t="shared" si="41"/>
        <v>OpenCircle</v>
      </c>
      <c r="BP49" s="113">
        <f t="shared" ca="1" si="73"/>
        <v>785.19</v>
      </c>
      <c r="BQ49" s="113">
        <f t="shared" ca="1" si="74"/>
        <v>291.86</v>
      </c>
      <c r="BR49" s="113">
        <f t="shared" ca="1" si="75"/>
        <v>12</v>
      </c>
      <c r="BS49" s="113">
        <f t="shared" ca="1" si="76"/>
        <v>12</v>
      </c>
      <c r="BT49" s="109" t="str">
        <f t="shared" ca="1" si="46"/>
        <v xml:space="preserve">0 785.19 291.86 0 0 0 0 VCThingLabel  </v>
      </c>
      <c r="BU49" s="112">
        <f t="shared" si="47"/>
        <v>0.1</v>
      </c>
      <c r="BV49" s="174">
        <f t="shared" si="48"/>
        <v>0</v>
      </c>
      <c r="BW49" s="114" t="str">
        <f t="shared" si="77"/>
        <v>4vvv</v>
      </c>
      <c r="BX49" s="109"/>
      <c r="BY49" s="113">
        <f t="shared" ca="1" si="78"/>
        <v>785.19</v>
      </c>
      <c r="BZ49" s="113">
        <f t="shared" ca="1" si="79"/>
        <v>291.86</v>
      </c>
      <c r="CA49" s="113">
        <f t="shared" ca="1" si="80"/>
        <v>20.399999999999999</v>
      </c>
      <c r="CB49" s="113">
        <f t="shared" ca="1" si="81"/>
        <v>20.399999999999999</v>
      </c>
      <c r="CC49" s="112">
        <f t="shared" si="52"/>
        <v>0.55000000000000004</v>
      </c>
      <c r="CD49" s="109" t="str">
        <f t="shared" si="53"/>
        <v>ellipse</v>
      </c>
      <c r="CE49" s="114" t="str">
        <f t="shared" si="82"/>
        <v>4vvv</v>
      </c>
      <c r="CF49" s="109"/>
      <c r="CG49" s="113">
        <f t="shared" ca="1" si="83"/>
        <v>785.19</v>
      </c>
      <c r="CH49" s="113">
        <f t="shared" ca="1" si="84"/>
        <v>291.86</v>
      </c>
      <c r="CI49" s="113">
        <f t="shared" ca="1" si="85"/>
        <v>12</v>
      </c>
      <c r="CJ49" s="113">
        <f t="shared" ca="1" si="86"/>
        <v>12</v>
      </c>
      <c r="CK49" s="112"/>
      <c r="CL49" s="112"/>
      <c r="CM49" s="112">
        <f t="shared" si="58"/>
        <v>1</v>
      </c>
      <c r="CN49" s="115" t="str">
        <f t="shared" si="59"/>
        <v>ellipse</v>
      </c>
      <c r="CO49" s="109" t="str">
        <f t="shared" si="87"/>
        <v>4vvv</v>
      </c>
      <c r="CP49" s="109"/>
      <c r="CQ49" s="113">
        <f t="shared" ca="1" si="88"/>
        <v>785.19</v>
      </c>
      <c r="CR49" s="113">
        <f t="shared" ca="1" si="89"/>
        <v>291.86</v>
      </c>
      <c r="CS49" s="113">
        <f t="shared" ca="1" si="90"/>
        <v>12</v>
      </c>
      <c r="CT49" s="113">
        <f t="shared" ca="1" si="91"/>
        <v>12</v>
      </c>
      <c r="CW49" s="76"/>
      <c r="CX49" s="76"/>
    </row>
    <row r="50" spans="1:102" s="105" customFormat="1" ht="16" customHeight="1">
      <c r="A50" s="75" t="str">
        <f t="shared" si="12"/>
        <v>n1-1-2-3</v>
      </c>
      <c r="B50" s="75" t="str">
        <f t="shared" si="13"/>
        <v>E6</v>
      </c>
      <c r="C50" s="103" t="str">
        <f t="shared" si="30"/>
        <v>even</v>
      </c>
      <c r="D50" s="103"/>
      <c r="E50" s="103"/>
      <c r="F50" s="104">
        <f>ROW()</f>
        <v>50</v>
      </c>
      <c r="G50" s="103"/>
      <c r="H50" s="103"/>
      <c r="I50" s="103" t="str">
        <f t="shared" si="2"/>
        <v>This a short description of E6, giving the briefest explanation of its E6'iness.</v>
      </c>
      <c r="J50" s="103" t="str">
        <f t="shared" si="3"/>
        <v>This is a longer description of E6, going into more detail on what E6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0" s="103" t="str">
        <f t="shared" si="14"/>
        <v>none</v>
      </c>
      <c r="L50" s="103"/>
      <c r="M50" s="103" t="str">
        <f t="shared" si="15"/>
        <v>OpenClose</v>
      </c>
      <c r="N50" s="103"/>
      <c r="O50" s="103"/>
      <c r="P50" s="103"/>
      <c r="Q50" s="103"/>
      <c r="R50" s="103">
        <f t="shared" si="16"/>
        <v>1</v>
      </c>
      <c r="S50" s="103" t="str">
        <f t="shared" si="17"/>
        <v>hover</v>
      </c>
      <c r="T50" s="103"/>
      <c r="U50" s="103"/>
      <c r="V50" s="103"/>
      <c r="W50" s="103"/>
      <c r="X50" s="103" t="str">
        <f t="shared" si="18"/>
        <v>fadeOn=n1-1-2-3,0.6</v>
      </c>
      <c r="Y50" s="103" t="str">
        <f t="shared" si="19"/>
        <v>fadeOff=n1-1-2-3,0.6</v>
      </c>
      <c r="Z50" s="103" t="str">
        <f t="shared" si="20"/>
        <v>drawOpen=n1-1-2-3,0.8</v>
      </c>
      <c r="AA50" s="103" t="str">
        <f t="shared" si="21"/>
        <v>drawClose=n1-1-2-3,0.8</v>
      </c>
      <c r="AB50" s="103" t="str">
        <f t="shared" si="22"/>
        <v>myQtipStyle</v>
      </c>
      <c r="AD50" s="106"/>
      <c r="AE50" s="116"/>
      <c r="AF50" s="75" t="s">
        <v>294</v>
      </c>
      <c r="AG50" s="73">
        <f t="shared" si="31"/>
        <v>0</v>
      </c>
      <c r="AH50" s="75" t="str">
        <f t="shared" si="23"/>
        <v>n1-1-2-3</v>
      </c>
      <c r="AI50" s="75" t="str">
        <f t="shared" si="32"/>
        <v>E6</v>
      </c>
      <c r="AJ50" s="73">
        <f t="shared" si="92"/>
        <v>4</v>
      </c>
      <c r="AK50" s="105">
        <v>1</v>
      </c>
      <c r="AL50" s="105">
        <v>1</v>
      </c>
      <c r="AM50" s="105">
        <v>2</v>
      </c>
      <c r="AN50" s="105">
        <v>3</v>
      </c>
      <c r="AR50" s="105">
        <v>8</v>
      </c>
      <c r="AS50" s="105">
        <v>4</v>
      </c>
      <c r="AT50" s="105">
        <v>3</v>
      </c>
      <c r="AU50" s="105">
        <v>3</v>
      </c>
      <c r="AX50" s="108">
        <f t="shared" si="65"/>
        <v>-173.125</v>
      </c>
      <c r="AY50" s="105">
        <f t="shared" ca="1" si="66"/>
        <v>740</v>
      </c>
      <c r="AZ50" s="108">
        <f t="shared" si="67"/>
        <v>-769.44444444444446</v>
      </c>
      <c r="BA50" s="105">
        <f t="shared" si="68"/>
        <v>0</v>
      </c>
      <c r="BB50" s="116">
        <f t="shared" ca="1" si="69"/>
        <v>800.69</v>
      </c>
      <c r="BC50" s="116">
        <f t="shared" ca="1" si="70"/>
        <v>287.35000000000002</v>
      </c>
      <c r="BD50" s="108">
        <f t="shared" ca="1" si="71"/>
        <v>230.55555555555554</v>
      </c>
      <c r="BE50" s="108">
        <f t="shared" ca="1" si="72"/>
        <v>1000</v>
      </c>
      <c r="BH50" s="75" t="str">
        <f t="shared" si="38"/>
        <v>n1-1-2</v>
      </c>
      <c r="BI50" s="111"/>
      <c r="BJ50" s="109" t="s">
        <v>232</v>
      </c>
      <c r="BK50" s="109"/>
      <c r="BL50" s="109">
        <v>1</v>
      </c>
      <c r="BM50" s="112">
        <f t="shared" si="39"/>
        <v>1</v>
      </c>
      <c r="BN50" s="112" t="str">
        <f t="shared" si="40"/>
        <v>symbol</v>
      </c>
      <c r="BO50" s="109" t="str">
        <f t="shared" si="41"/>
        <v>OpenCircle</v>
      </c>
      <c r="BP50" s="113">
        <f t="shared" ca="1" si="73"/>
        <v>800.69</v>
      </c>
      <c r="BQ50" s="113">
        <f t="shared" ca="1" si="74"/>
        <v>287.35000000000002</v>
      </c>
      <c r="BR50" s="113">
        <f t="shared" ca="1" si="75"/>
        <v>12</v>
      </c>
      <c r="BS50" s="113">
        <f t="shared" ca="1" si="76"/>
        <v>12</v>
      </c>
      <c r="BT50" s="109" t="str">
        <f t="shared" ca="1" si="46"/>
        <v xml:space="preserve">0 800.69 287.35 0 0 0 0 VCThingLabel  </v>
      </c>
      <c r="BU50" s="112">
        <f t="shared" si="47"/>
        <v>0.1</v>
      </c>
      <c r="BV50" s="174">
        <f t="shared" si="48"/>
        <v>0</v>
      </c>
      <c r="BW50" s="114" t="str">
        <f t="shared" si="77"/>
        <v>4vvv</v>
      </c>
      <c r="BX50" s="109"/>
      <c r="BY50" s="113">
        <f t="shared" ca="1" si="78"/>
        <v>800.69</v>
      </c>
      <c r="BZ50" s="113">
        <f t="shared" ca="1" si="79"/>
        <v>287.35000000000002</v>
      </c>
      <c r="CA50" s="113">
        <f t="shared" ca="1" si="80"/>
        <v>20.399999999999999</v>
      </c>
      <c r="CB50" s="113">
        <f t="shared" ca="1" si="81"/>
        <v>20.399999999999999</v>
      </c>
      <c r="CC50" s="112">
        <f t="shared" si="52"/>
        <v>0.55000000000000004</v>
      </c>
      <c r="CD50" s="109" t="str">
        <f t="shared" si="53"/>
        <v>ellipse</v>
      </c>
      <c r="CE50" s="114" t="str">
        <f t="shared" si="82"/>
        <v>4vvv</v>
      </c>
      <c r="CF50" s="109"/>
      <c r="CG50" s="113">
        <f t="shared" ca="1" si="83"/>
        <v>800.69</v>
      </c>
      <c r="CH50" s="113">
        <f t="shared" ca="1" si="84"/>
        <v>287.35000000000002</v>
      </c>
      <c r="CI50" s="113">
        <f t="shared" ca="1" si="85"/>
        <v>12</v>
      </c>
      <c r="CJ50" s="113">
        <f t="shared" ca="1" si="86"/>
        <v>12</v>
      </c>
      <c r="CK50" s="112"/>
      <c r="CL50" s="112"/>
      <c r="CM50" s="112">
        <f t="shared" si="58"/>
        <v>1</v>
      </c>
      <c r="CN50" s="115" t="str">
        <f t="shared" si="59"/>
        <v>ellipse</v>
      </c>
      <c r="CO50" s="109" t="str">
        <f t="shared" si="87"/>
        <v>4vvv</v>
      </c>
      <c r="CP50" s="109"/>
      <c r="CQ50" s="113">
        <f t="shared" ca="1" si="88"/>
        <v>800.69</v>
      </c>
      <c r="CR50" s="113">
        <f t="shared" ca="1" si="89"/>
        <v>287.35000000000002</v>
      </c>
      <c r="CS50" s="113">
        <f t="shared" ca="1" si="90"/>
        <v>12</v>
      </c>
      <c r="CT50" s="113">
        <f t="shared" ca="1" si="91"/>
        <v>12</v>
      </c>
      <c r="CW50" s="76"/>
      <c r="CX50" s="76"/>
    </row>
    <row r="51" spans="1:102" s="105" customFormat="1" ht="16" customHeight="1">
      <c r="A51" s="75" t="str">
        <f t="shared" si="12"/>
        <v>n1-1-3</v>
      </c>
      <c r="B51" s="75" t="str">
        <f t="shared" si="13"/>
        <v>D3</v>
      </c>
      <c r="C51" s="103" t="str">
        <f t="shared" si="30"/>
        <v>odd</v>
      </c>
      <c r="D51" s="103"/>
      <c r="E51" s="103"/>
      <c r="F51" s="104">
        <f>ROW()</f>
        <v>51</v>
      </c>
      <c r="G51" s="103"/>
      <c r="H51" s="103"/>
      <c r="I51" s="103" t="str">
        <f t="shared" si="2"/>
        <v>This a short description of D3, giving the briefest explanation of its D3'iness.</v>
      </c>
      <c r="J51" s="103" t="str">
        <f t="shared" si="3"/>
        <v>This is a longer description of D3, going into more detail on what D3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1" s="103" t="str">
        <f t="shared" si="14"/>
        <v>none</v>
      </c>
      <c r="L51" s="103"/>
      <c r="M51" s="103" t="str">
        <f t="shared" si="15"/>
        <v>OpenClose</v>
      </c>
      <c r="N51" s="103"/>
      <c r="O51" s="103"/>
      <c r="P51" s="103"/>
      <c r="Q51" s="103"/>
      <c r="R51" s="103">
        <f t="shared" si="16"/>
        <v>1</v>
      </c>
      <c r="S51" s="103" t="str">
        <f t="shared" si="17"/>
        <v>hover</v>
      </c>
      <c r="T51" s="103"/>
      <c r="U51" s="103"/>
      <c r="V51" s="103"/>
      <c r="W51" s="103"/>
      <c r="X51" s="103" t="str">
        <f t="shared" si="18"/>
        <v>fadeOn=n1-1-3,0.6</v>
      </c>
      <c r="Y51" s="103" t="str">
        <f t="shared" si="19"/>
        <v>fadeOff=n1-1-3,0.6</v>
      </c>
      <c r="Z51" s="103" t="str">
        <f t="shared" si="20"/>
        <v>drawOpen=n1-1-3,0.8</v>
      </c>
      <c r="AA51" s="103" t="str">
        <f t="shared" si="21"/>
        <v>drawClose=n1-1-3,0.8</v>
      </c>
      <c r="AB51" s="103" t="str">
        <f t="shared" si="22"/>
        <v>myQtipStyle</v>
      </c>
      <c r="AD51" s="106"/>
      <c r="AE51" s="116"/>
      <c r="AF51" s="75" t="s">
        <v>427</v>
      </c>
      <c r="AG51" s="73">
        <f t="shared" si="31"/>
        <v>0</v>
      </c>
      <c r="AH51" s="75" t="str">
        <f t="shared" si="23"/>
        <v>n1-1-3</v>
      </c>
      <c r="AI51" s="75" t="str">
        <f t="shared" si="32"/>
        <v>D3</v>
      </c>
      <c r="AJ51" s="73">
        <f t="shared" si="92"/>
        <v>3</v>
      </c>
      <c r="AK51" s="105">
        <v>1</v>
      </c>
      <c r="AL51" s="105">
        <v>1</v>
      </c>
      <c r="AM51" s="105">
        <v>3</v>
      </c>
      <c r="AR51" s="105">
        <v>8</v>
      </c>
      <c r="AS51" s="105">
        <v>4</v>
      </c>
      <c r="AT51" s="105">
        <v>3</v>
      </c>
      <c r="AX51" s="108">
        <f t="shared" si="65"/>
        <v>-170.625</v>
      </c>
      <c r="AY51" s="105">
        <f t="shared" ca="1" si="66"/>
        <v>640</v>
      </c>
      <c r="AZ51" s="108">
        <f t="shared" si="67"/>
        <v>-758.33333333333337</v>
      </c>
      <c r="BA51" s="105">
        <f t="shared" si="68"/>
        <v>0</v>
      </c>
      <c r="BB51" s="116">
        <f t="shared" ca="1" si="69"/>
        <v>854.67</v>
      </c>
      <c r="BC51" s="116">
        <f t="shared" ca="1" si="70"/>
        <v>376.72</v>
      </c>
      <c r="BD51" s="108">
        <f t="shared" ca="1" si="71"/>
        <v>241.66666666666663</v>
      </c>
      <c r="BE51" s="108">
        <f t="shared" ca="1" si="72"/>
        <v>1000</v>
      </c>
      <c r="BH51" s="75" t="str">
        <f t="shared" si="38"/>
        <v>n1-1</v>
      </c>
      <c r="BI51" s="111"/>
      <c r="BJ51" s="109" t="s">
        <v>232</v>
      </c>
      <c r="BK51" s="109"/>
      <c r="BL51" s="109">
        <v>1</v>
      </c>
      <c r="BM51" s="112">
        <f t="shared" si="39"/>
        <v>1</v>
      </c>
      <c r="BN51" s="112" t="str">
        <f t="shared" si="40"/>
        <v>symbol</v>
      </c>
      <c r="BO51" s="109" t="str">
        <f t="shared" si="41"/>
        <v>OpenCircle</v>
      </c>
      <c r="BP51" s="113">
        <f t="shared" ca="1" si="73"/>
        <v>854.67</v>
      </c>
      <c r="BQ51" s="113">
        <f t="shared" ca="1" si="74"/>
        <v>376.72</v>
      </c>
      <c r="BR51" s="113">
        <f t="shared" ca="1" si="75"/>
        <v>35</v>
      </c>
      <c r="BS51" s="113">
        <f t="shared" ca="1" si="76"/>
        <v>35</v>
      </c>
      <c r="BT51" s="109" t="str">
        <f t="shared" ca="1" si="46"/>
        <v xml:space="preserve">1 854.67 376.72 0 0 0 0 VCThingLabel 10 </v>
      </c>
      <c r="BU51" s="112">
        <f t="shared" si="47"/>
        <v>0.1</v>
      </c>
      <c r="BV51" s="174">
        <f t="shared" si="48"/>
        <v>0</v>
      </c>
      <c r="BW51" s="114" t="str">
        <f t="shared" si="77"/>
        <v>3vvv</v>
      </c>
      <c r="BX51" s="109"/>
      <c r="BY51" s="113">
        <f t="shared" ca="1" si="78"/>
        <v>854.67</v>
      </c>
      <c r="BZ51" s="113">
        <f t="shared" ca="1" si="79"/>
        <v>376.72</v>
      </c>
      <c r="CA51" s="113">
        <f t="shared" ca="1" si="80"/>
        <v>59.5</v>
      </c>
      <c r="CB51" s="113">
        <f t="shared" ca="1" si="81"/>
        <v>59.5</v>
      </c>
      <c r="CC51" s="112">
        <f t="shared" si="52"/>
        <v>0.55000000000000004</v>
      </c>
      <c r="CD51" s="109" t="str">
        <f t="shared" si="53"/>
        <v>ellipse</v>
      </c>
      <c r="CE51" s="114" t="str">
        <f t="shared" si="82"/>
        <v>3vvv</v>
      </c>
      <c r="CF51" s="109"/>
      <c r="CG51" s="113">
        <f t="shared" ca="1" si="83"/>
        <v>854.67</v>
      </c>
      <c r="CH51" s="113">
        <f t="shared" ca="1" si="84"/>
        <v>376.72</v>
      </c>
      <c r="CI51" s="113">
        <f t="shared" ca="1" si="85"/>
        <v>35</v>
      </c>
      <c r="CJ51" s="113">
        <f t="shared" ca="1" si="86"/>
        <v>35</v>
      </c>
      <c r="CK51" s="112"/>
      <c r="CL51" s="112"/>
      <c r="CM51" s="112">
        <f t="shared" si="58"/>
        <v>1</v>
      </c>
      <c r="CN51" s="115" t="str">
        <f t="shared" si="59"/>
        <v>ellipse</v>
      </c>
      <c r="CO51" s="109" t="str">
        <f t="shared" si="87"/>
        <v>3vvv</v>
      </c>
      <c r="CP51" s="109"/>
      <c r="CQ51" s="113">
        <f t="shared" ca="1" si="88"/>
        <v>854.67</v>
      </c>
      <c r="CR51" s="113">
        <f t="shared" ca="1" si="89"/>
        <v>376.72</v>
      </c>
      <c r="CS51" s="113">
        <f t="shared" ca="1" si="90"/>
        <v>35</v>
      </c>
      <c r="CT51" s="113">
        <f t="shared" ca="1" si="91"/>
        <v>35</v>
      </c>
      <c r="CW51" s="76"/>
      <c r="CX51" s="76"/>
    </row>
    <row r="52" spans="1:102" s="105" customFormat="1" ht="16" customHeight="1">
      <c r="A52" s="75" t="str">
        <f t="shared" si="12"/>
        <v>n1-1-3-1</v>
      </c>
      <c r="B52" s="75" t="str">
        <f t="shared" si="13"/>
        <v>E7</v>
      </c>
      <c r="C52" s="103" t="str">
        <f t="shared" si="30"/>
        <v>odd</v>
      </c>
      <c r="D52" s="103"/>
      <c r="E52" s="103"/>
      <c r="F52" s="104">
        <f>ROW()</f>
        <v>52</v>
      </c>
      <c r="G52" s="103"/>
      <c r="H52" s="103"/>
      <c r="I52" s="103" t="str">
        <f t="shared" si="2"/>
        <v>This a short description of E7, giving the briefest explanation of its E7'iness.</v>
      </c>
      <c r="J52" s="103" t="str">
        <f t="shared" si="3"/>
        <v>This is a longer description of E7, going into more detail on what E7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2" s="103" t="str">
        <f t="shared" si="14"/>
        <v>none</v>
      </c>
      <c r="L52" s="103"/>
      <c r="M52" s="103" t="str">
        <f t="shared" si="15"/>
        <v>OpenClose</v>
      </c>
      <c r="N52" s="103"/>
      <c r="O52" s="103"/>
      <c r="P52" s="103"/>
      <c r="Q52" s="103"/>
      <c r="R52" s="103">
        <f t="shared" si="16"/>
        <v>1</v>
      </c>
      <c r="S52" s="103" t="str">
        <f t="shared" si="17"/>
        <v>hover</v>
      </c>
      <c r="T52" s="103"/>
      <c r="U52" s="103"/>
      <c r="V52" s="103"/>
      <c r="W52" s="103"/>
      <c r="X52" s="103" t="str">
        <f t="shared" si="18"/>
        <v>fadeOn=n1-1-3-1,0.6</v>
      </c>
      <c r="Y52" s="103" t="str">
        <f t="shared" si="19"/>
        <v>fadeOff=n1-1-3-1,0.6</v>
      </c>
      <c r="Z52" s="103" t="str">
        <f t="shared" si="20"/>
        <v>drawOpen=n1-1-3-1,0.8</v>
      </c>
      <c r="AA52" s="103" t="str">
        <f t="shared" si="21"/>
        <v>drawClose=n1-1-3-1,0.8</v>
      </c>
      <c r="AB52" s="103" t="str">
        <f t="shared" si="22"/>
        <v>myQtipStyle</v>
      </c>
      <c r="AD52" s="106"/>
      <c r="AE52" s="116"/>
      <c r="AF52" s="75" t="s">
        <v>424</v>
      </c>
      <c r="AG52" s="73">
        <f t="shared" si="31"/>
        <v>0</v>
      </c>
      <c r="AH52" s="75" t="str">
        <f t="shared" si="23"/>
        <v>n1-1-3-1</v>
      </c>
      <c r="AI52" s="75" t="str">
        <f t="shared" si="32"/>
        <v>E7</v>
      </c>
      <c r="AJ52" s="73">
        <f t="shared" si="92"/>
        <v>4</v>
      </c>
      <c r="AK52" s="105">
        <v>1</v>
      </c>
      <c r="AL52" s="105">
        <v>1</v>
      </c>
      <c r="AM52" s="105">
        <v>3</v>
      </c>
      <c r="AN52" s="105">
        <v>1</v>
      </c>
      <c r="AR52" s="105">
        <v>8</v>
      </c>
      <c r="AS52" s="105">
        <v>4</v>
      </c>
      <c r="AT52" s="105">
        <v>3</v>
      </c>
      <c r="AU52" s="105">
        <v>3</v>
      </c>
      <c r="AX52" s="108">
        <f t="shared" si="65"/>
        <v>-171.875</v>
      </c>
      <c r="AY52" s="105">
        <f t="shared" ca="1" si="66"/>
        <v>740</v>
      </c>
      <c r="AZ52" s="108">
        <f t="shared" si="67"/>
        <v>-763.88888888888891</v>
      </c>
      <c r="BA52" s="105">
        <f t="shared" si="68"/>
        <v>0</v>
      </c>
      <c r="BB52" s="116">
        <f t="shared" ca="1" si="69"/>
        <v>816.28</v>
      </c>
      <c r="BC52" s="116">
        <f t="shared" ca="1" si="70"/>
        <v>283.16999999999996</v>
      </c>
      <c r="BD52" s="108">
        <f t="shared" ca="1" si="71"/>
        <v>236.11111111111109</v>
      </c>
      <c r="BE52" s="108">
        <f t="shared" ca="1" si="72"/>
        <v>1000</v>
      </c>
      <c r="BH52" s="75" t="str">
        <f t="shared" si="38"/>
        <v>n1-1-3</v>
      </c>
      <c r="BI52" s="111"/>
      <c r="BJ52" s="109" t="s">
        <v>232</v>
      </c>
      <c r="BK52" s="109"/>
      <c r="BL52" s="109">
        <v>1</v>
      </c>
      <c r="BM52" s="112">
        <f t="shared" si="39"/>
        <v>1</v>
      </c>
      <c r="BN52" s="112" t="str">
        <f t="shared" si="40"/>
        <v>symbol</v>
      </c>
      <c r="BO52" s="109" t="str">
        <f t="shared" si="41"/>
        <v>OpenCircle</v>
      </c>
      <c r="BP52" s="113">
        <f t="shared" ca="1" si="73"/>
        <v>816.28</v>
      </c>
      <c r="BQ52" s="113">
        <f t="shared" ca="1" si="74"/>
        <v>283.17</v>
      </c>
      <c r="BR52" s="113">
        <f t="shared" ca="1" si="75"/>
        <v>12</v>
      </c>
      <c r="BS52" s="113">
        <f t="shared" ca="1" si="76"/>
        <v>12</v>
      </c>
      <c r="BT52" s="109" t="str">
        <f t="shared" ca="1" si="46"/>
        <v xml:space="preserve">0 816.28 283.17 0 0 0 0 VCThingLabel  </v>
      </c>
      <c r="BU52" s="112">
        <f t="shared" si="47"/>
        <v>0.1</v>
      </c>
      <c r="BV52" s="174">
        <f t="shared" si="48"/>
        <v>0</v>
      </c>
      <c r="BW52" s="114" t="str">
        <f t="shared" si="77"/>
        <v>4vvv</v>
      </c>
      <c r="BX52" s="109"/>
      <c r="BY52" s="113">
        <f t="shared" ca="1" si="78"/>
        <v>816.28</v>
      </c>
      <c r="BZ52" s="113">
        <f t="shared" ca="1" si="79"/>
        <v>283.17</v>
      </c>
      <c r="CA52" s="113">
        <f t="shared" ca="1" si="80"/>
        <v>20.399999999999999</v>
      </c>
      <c r="CB52" s="113">
        <f t="shared" ca="1" si="81"/>
        <v>20.399999999999999</v>
      </c>
      <c r="CC52" s="112">
        <f t="shared" si="52"/>
        <v>0.55000000000000004</v>
      </c>
      <c r="CD52" s="109" t="str">
        <f t="shared" si="53"/>
        <v>ellipse</v>
      </c>
      <c r="CE52" s="114" t="str">
        <f t="shared" si="82"/>
        <v>4vvv</v>
      </c>
      <c r="CF52" s="109"/>
      <c r="CG52" s="113">
        <f t="shared" ca="1" si="83"/>
        <v>816.28</v>
      </c>
      <c r="CH52" s="113">
        <f t="shared" ca="1" si="84"/>
        <v>283.17</v>
      </c>
      <c r="CI52" s="113">
        <f t="shared" ca="1" si="85"/>
        <v>12</v>
      </c>
      <c r="CJ52" s="113">
        <f t="shared" ca="1" si="86"/>
        <v>12</v>
      </c>
      <c r="CK52" s="112"/>
      <c r="CL52" s="112"/>
      <c r="CM52" s="112">
        <f t="shared" si="58"/>
        <v>1</v>
      </c>
      <c r="CN52" s="115" t="str">
        <f t="shared" si="59"/>
        <v>ellipse</v>
      </c>
      <c r="CO52" s="109" t="str">
        <f t="shared" si="87"/>
        <v>4vvv</v>
      </c>
      <c r="CP52" s="109"/>
      <c r="CQ52" s="113">
        <f t="shared" ca="1" si="88"/>
        <v>816.28</v>
      </c>
      <c r="CR52" s="113">
        <f t="shared" ca="1" si="89"/>
        <v>283.17</v>
      </c>
      <c r="CS52" s="113">
        <f t="shared" ca="1" si="90"/>
        <v>12</v>
      </c>
      <c r="CT52" s="113">
        <f t="shared" ca="1" si="91"/>
        <v>12</v>
      </c>
      <c r="CW52" s="76"/>
      <c r="CX52" s="76"/>
    </row>
    <row r="53" spans="1:102" s="105" customFormat="1" ht="16" customHeight="1">
      <c r="A53" s="75" t="str">
        <f t="shared" si="12"/>
        <v>n1-1-3-2</v>
      </c>
      <c r="B53" s="75" t="str">
        <f t="shared" si="13"/>
        <v>E8</v>
      </c>
      <c r="C53" s="103" t="str">
        <f t="shared" si="30"/>
        <v>even</v>
      </c>
      <c r="D53" s="103"/>
      <c r="E53" s="103"/>
      <c r="F53" s="104">
        <f>ROW()</f>
        <v>53</v>
      </c>
      <c r="G53" s="103"/>
      <c r="H53" s="103"/>
      <c r="I53" s="103" t="str">
        <f t="shared" si="2"/>
        <v>This a short description of E8, giving the briefest explanation of its E8'iness.</v>
      </c>
      <c r="J53" s="103" t="str">
        <f t="shared" si="3"/>
        <v>This is a longer description of E8, going into more detail on what E8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3" s="103" t="str">
        <f t="shared" si="14"/>
        <v>none</v>
      </c>
      <c r="L53" s="103"/>
      <c r="M53" s="103" t="str">
        <f t="shared" si="15"/>
        <v>OpenClose</v>
      </c>
      <c r="N53" s="103"/>
      <c r="O53" s="103"/>
      <c r="P53" s="103"/>
      <c r="Q53" s="103"/>
      <c r="R53" s="103">
        <f t="shared" si="16"/>
        <v>1</v>
      </c>
      <c r="S53" s="103" t="str">
        <f t="shared" si="17"/>
        <v>hover</v>
      </c>
      <c r="T53" s="103"/>
      <c r="U53" s="103"/>
      <c r="V53" s="103"/>
      <c r="W53" s="103"/>
      <c r="X53" s="103" t="str">
        <f t="shared" si="18"/>
        <v>fadeOn=n1-1-3-2,0.6</v>
      </c>
      <c r="Y53" s="103" t="str">
        <f t="shared" si="19"/>
        <v>fadeOff=n1-1-3-2,0.6</v>
      </c>
      <c r="Z53" s="103" t="str">
        <f t="shared" si="20"/>
        <v>drawOpen=n1-1-3-2,0.8</v>
      </c>
      <c r="AA53" s="103" t="str">
        <f t="shared" si="21"/>
        <v>drawClose=n1-1-3-2,0.8</v>
      </c>
      <c r="AB53" s="103" t="str">
        <f t="shared" si="22"/>
        <v>myQtipStyle</v>
      </c>
      <c r="AD53" s="106"/>
      <c r="AE53" s="116"/>
      <c r="AF53" s="75" t="s">
        <v>425</v>
      </c>
      <c r="AG53" s="73">
        <f t="shared" si="31"/>
        <v>0</v>
      </c>
      <c r="AH53" s="75" t="str">
        <f t="shared" si="23"/>
        <v>n1-1-3-2</v>
      </c>
      <c r="AI53" s="75" t="str">
        <f t="shared" si="32"/>
        <v>E8</v>
      </c>
      <c r="AJ53" s="73">
        <f t="shared" si="92"/>
        <v>4</v>
      </c>
      <c r="AK53" s="105">
        <v>1</v>
      </c>
      <c r="AL53" s="105">
        <v>1</v>
      </c>
      <c r="AM53" s="105">
        <v>3</v>
      </c>
      <c r="AN53" s="105">
        <v>2</v>
      </c>
      <c r="AR53" s="105">
        <v>8</v>
      </c>
      <c r="AS53" s="105">
        <v>4</v>
      </c>
      <c r="AT53" s="105">
        <v>3</v>
      </c>
      <c r="AU53" s="105">
        <v>3</v>
      </c>
      <c r="AX53" s="108">
        <f t="shared" si="65"/>
        <v>-170.625</v>
      </c>
      <c r="AY53" s="105">
        <f t="shared" ca="1" si="66"/>
        <v>740</v>
      </c>
      <c r="AZ53" s="108">
        <f t="shared" si="67"/>
        <v>-758.33333333333337</v>
      </c>
      <c r="BA53" s="105">
        <f t="shared" si="68"/>
        <v>0</v>
      </c>
      <c r="BB53" s="116">
        <f t="shared" ca="1" si="69"/>
        <v>831.96</v>
      </c>
      <c r="BC53" s="116">
        <f t="shared" ca="1" si="70"/>
        <v>279.33000000000004</v>
      </c>
      <c r="BD53" s="108">
        <f t="shared" ca="1" si="71"/>
        <v>241.66666666666663</v>
      </c>
      <c r="BE53" s="108">
        <f t="shared" ca="1" si="72"/>
        <v>1000</v>
      </c>
      <c r="BH53" s="75" t="str">
        <f t="shared" si="38"/>
        <v>n1-1-3</v>
      </c>
      <c r="BI53" s="111"/>
      <c r="BJ53" s="109" t="s">
        <v>232</v>
      </c>
      <c r="BK53" s="109"/>
      <c r="BL53" s="109">
        <v>1</v>
      </c>
      <c r="BM53" s="112">
        <f t="shared" si="39"/>
        <v>1</v>
      </c>
      <c r="BN53" s="112" t="str">
        <f t="shared" si="40"/>
        <v>symbol</v>
      </c>
      <c r="BO53" s="109" t="str">
        <f t="shared" si="41"/>
        <v>OpenCircle</v>
      </c>
      <c r="BP53" s="113">
        <f t="shared" ca="1" si="73"/>
        <v>831.96</v>
      </c>
      <c r="BQ53" s="113">
        <f t="shared" ca="1" si="74"/>
        <v>279.33</v>
      </c>
      <c r="BR53" s="113">
        <f t="shared" ca="1" si="75"/>
        <v>12</v>
      </c>
      <c r="BS53" s="113">
        <f t="shared" ca="1" si="76"/>
        <v>12</v>
      </c>
      <c r="BT53" s="109" t="str">
        <f t="shared" ca="1" si="46"/>
        <v xml:space="preserve">0 831.96 279.33 0 0 0 0 VCThingLabel  </v>
      </c>
      <c r="BU53" s="112">
        <f t="shared" si="47"/>
        <v>0.1</v>
      </c>
      <c r="BV53" s="174">
        <f t="shared" si="48"/>
        <v>0</v>
      </c>
      <c r="BW53" s="114" t="str">
        <f t="shared" si="77"/>
        <v>4vvv</v>
      </c>
      <c r="BX53" s="109"/>
      <c r="BY53" s="113">
        <f t="shared" ca="1" si="78"/>
        <v>831.96</v>
      </c>
      <c r="BZ53" s="113">
        <f t="shared" ca="1" si="79"/>
        <v>279.33</v>
      </c>
      <c r="CA53" s="113">
        <f t="shared" ca="1" si="80"/>
        <v>20.399999999999999</v>
      </c>
      <c r="CB53" s="113">
        <f t="shared" ca="1" si="81"/>
        <v>20.399999999999999</v>
      </c>
      <c r="CC53" s="112">
        <f t="shared" si="52"/>
        <v>0.55000000000000004</v>
      </c>
      <c r="CD53" s="109" t="str">
        <f t="shared" si="53"/>
        <v>ellipse</v>
      </c>
      <c r="CE53" s="114" t="str">
        <f t="shared" si="82"/>
        <v>4vvv</v>
      </c>
      <c r="CF53" s="109"/>
      <c r="CG53" s="113">
        <f t="shared" ca="1" si="83"/>
        <v>831.96</v>
      </c>
      <c r="CH53" s="113">
        <f t="shared" ca="1" si="84"/>
        <v>279.33</v>
      </c>
      <c r="CI53" s="113">
        <f t="shared" ca="1" si="85"/>
        <v>12</v>
      </c>
      <c r="CJ53" s="113">
        <f t="shared" ca="1" si="86"/>
        <v>12</v>
      </c>
      <c r="CK53" s="112"/>
      <c r="CL53" s="112"/>
      <c r="CM53" s="112">
        <f t="shared" si="58"/>
        <v>1</v>
      </c>
      <c r="CN53" s="115" t="str">
        <f t="shared" si="59"/>
        <v>ellipse</v>
      </c>
      <c r="CO53" s="109" t="str">
        <f t="shared" si="87"/>
        <v>4vvv</v>
      </c>
      <c r="CP53" s="109"/>
      <c r="CQ53" s="113">
        <f t="shared" ca="1" si="88"/>
        <v>831.96</v>
      </c>
      <c r="CR53" s="113">
        <f t="shared" ca="1" si="89"/>
        <v>279.33</v>
      </c>
      <c r="CS53" s="113">
        <f t="shared" ca="1" si="90"/>
        <v>12</v>
      </c>
      <c r="CT53" s="113">
        <f t="shared" ca="1" si="91"/>
        <v>12</v>
      </c>
      <c r="CW53" s="76"/>
      <c r="CX53" s="76"/>
    </row>
    <row r="54" spans="1:102" s="105" customFormat="1" ht="16" customHeight="1">
      <c r="A54" s="75" t="str">
        <f t="shared" si="12"/>
        <v>n1-1-3-3</v>
      </c>
      <c r="B54" s="75" t="str">
        <f t="shared" si="13"/>
        <v>E9</v>
      </c>
      <c r="C54" s="103" t="str">
        <f t="shared" si="30"/>
        <v>odd</v>
      </c>
      <c r="D54" s="103"/>
      <c r="E54" s="103"/>
      <c r="F54" s="104">
        <f>ROW()</f>
        <v>54</v>
      </c>
      <c r="G54" s="103"/>
      <c r="H54" s="103"/>
      <c r="I54" s="103" t="str">
        <f t="shared" si="2"/>
        <v>This a short description of E9, giving the briefest explanation of its E9'iness.</v>
      </c>
      <c r="J54" s="103" t="str">
        <f t="shared" si="3"/>
        <v>This is a longer description of E9, going into more detail on what E9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4" s="103" t="str">
        <f t="shared" si="14"/>
        <v>none</v>
      </c>
      <c r="L54" s="103"/>
      <c r="M54" s="103" t="str">
        <f t="shared" si="15"/>
        <v>OpenClose</v>
      </c>
      <c r="N54" s="103"/>
      <c r="O54" s="103"/>
      <c r="P54" s="103"/>
      <c r="Q54" s="103"/>
      <c r="R54" s="103">
        <f t="shared" si="16"/>
        <v>1</v>
      </c>
      <c r="S54" s="103" t="str">
        <f t="shared" si="17"/>
        <v>hover</v>
      </c>
      <c r="T54" s="103"/>
      <c r="U54" s="103"/>
      <c r="V54" s="103"/>
      <c r="W54" s="103"/>
      <c r="X54" s="103" t="str">
        <f t="shared" si="18"/>
        <v>fadeOn=n1-1-3-3,0.6</v>
      </c>
      <c r="Y54" s="103" t="str">
        <f t="shared" si="19"/>
        <v>fadeOff=n1-1-3-3,0.6</v>
      </c>
      <c r="Z54" s="103" t="str">
        <f t="shared" si="20"/>
        <v>drawOpen=n1-1-3-3,0.8</v>
      </c>
      <c r="AA54" s="103" t="str">
        <f t="shared" si="21"/>
        <v>drawClose=n1-1-3-3,0.8</v>
      </c>
      <c r="AB54" s="103" t="str">
        <f t="shared" si="22"/>
        <v>myQtipStyle</v>
      </c>
      <c r="AD54" s="106"/>
      <c r="AE54" s="116"/>
      <c r="AF54" s="75" t="s">
        <v>426</v>
      </c>
      <c r="AG54" s="73">
        <f t="shared" si="31"/>
        <v>0</v>
      </c>
      <c r="AH54" s="75" t="str">
        <f t="shared" si="23"/>
        <v>n1-1-3-3</v>
      </c>
      <c r="AI54" s="75" t="str">
        <f t="shared" si="32"/>
        <v>E9</v>
      </c>
      <c r="AJ54" s="73">
        <f t="shared" si="92"/>
        <v>4</v>
      </c>
      <c r="AK54" s="105">
        <v>1</v>
      </c>
      <c r="AL54" s="105">
        <v>1</v>
      </c>
      <c r="AM54" s="105">
        <v>3</v>
      </c>
      <c r="AN54" s="105">
        <v>3</v>
      </c>
      <c r="AR54" s="105">
        <v>8</v>
      </c>
      <c r="AS54" s="105">
        <v>4</v>
      </c>
      <c r="AT54" s="105">
        <v>3</v>
      </c>
      <c r="AU54" s="105">
        <v>3</v>
      </c>
      <c r="AX54" s="108">
        <f t="shared" si="65"/>
        <v>-169.375</v>
      </c>
      <c r="AY54" s="105">
        <f t="shared" ca="1" si="66"/>
        <v>740</v>
      </c>
      <c r="AZ54" s="108">
        <f t="shared" si="67"/>
        <v>-752.77777777777783</v>
      </c>
      <c r="BA54" s="105">
        <f t="shared" si="68"/>
        <v>0</v>
      </c>
      <c r="BB54" s="116">
        <f t="shared" ca="1" si="69"/>
        <v>847.72</v>
      </c>
      <c r="BC54" s="116">
        <f t="shared" ca="1" si="70"/>
        <v>275.84000000000003</v>
      </c>
      <c r="BD54" s="108">
        <f t="shared" ca="1" si="71"/>
        <v>247.22222222222217</v>
      </c>
      <c r="BE54" s="108">
        <f t="shared" ca="1" si="72"/>
        <v>1000</v>
      </c>
      <c r="BH54" s="75" t="str">
        <f t="shared" si="38"/>
        <v>n1-1-3</v>
      </c>
      <c r="BI54" s="111"/>
      <c r="BJ54" s="109" t="s">
        <v>232</v>
      </c>
      <c r="BK54" s="109"/>
      <c r="BL54" s="109">
        <v>1</v>
      </c>
      <c r="BM54" s="112">
        <f t="shared" si="39"/>
        <v>1</v>
      </c>
      <c r="BN54" s="112" t="str">
        <f t="shared" si="40"/>
        <v>symbol</v>
      </c>
      <c r="BO54" s="109" t="str">
        <f t="shared" si="41"/>
        <v>OpenCircle</v>
      </c>
      <c r="BP54" s="113">
        <f t="shared" ca="1" si="73"/>
        <v>847.72</v>
      </c>
      <c r="BQ54" s="113">
        <f t="shared" ca="1" si="74"/>
        <v>275.83999999999997</v>
      </c>
      <c r="BR54" s="113">
        <f t="shared" ca="1" si="75"/>
        <v>12</v>
      </c>
      <c r="BS54" s="113">
        <f t="shared" ca="1" si="76"/>
        <v>12</v>
      </c>
      <c r="BT54" s="109" t="str">
        <f t="shared" ca="1" si="46"/>
        <v xml:space="preserve">0 847.72 275.84 0 0 0 0 VCThingLabel  </v>
      </c>
      <c r="BU54" s="112">
        <f t="shared" si="47"/>
        <v>0.1</v>
      </c>
      <c r="BV54" s="174">
        <f t="shared" si="48"/>
        <v>0</v>
      </c>
      <c r="BW54" s="114" t="str">
        <f t="shared" si="77"/>
        <v>4vvv</v>
      </c>
      <c r="BX54" s="109"/>
      <c r="BY54" s="113">
        <f t="shared" ca="1" si="78"/>
        <v>847.72</v>
      </c>
      <c r="BZ54" s="113">
        <f t="shared" ca="1" si="79"/>
        <v>275.83999999999997</v>
      </c>
      <c r="CA54" s="113">
        <f t="shared" ca="1" si="80"/>
        <v>20.399999999999999</v>
      </c>
      <c r="CB54" s="113">
        <f t="shared" ca="1" si="81"/>
        <v>20.399999999999999</v>
      </c>
      <c r="CC54" s="112">
        <f t="shared" si="52"/>
        <v>0.55000000000000004</v>
      </c>
      <c r="CD54" s="109" t="str">
        <f t="shared" si="53"/>
        <v>ellipse</v>
      </c>
      <c r="CE54" s="114" t="str">
        <f t="shared" si="82"/>
        <v>4vvv</v>
      </c>
      <c r="CF54" s="109"/>
      <c r="CG54" s="113">
        <f t="shared" ca="1" si="83"/>
        <v>847.72</v>
      </c>
      <c r="CH54" s="113">
        <f t="shared" ca="1" si="84"/>
        <v>275.83999999999997</v>
      </c>
      <c r="CI54" s="113">
        <f t="shared" ca="1" si="85"/>
        <v>12</v>
      </c>
      <c r="CJ54" s="113">
        <f t="shared" ca="1" si="86"/>
        <v>12</v>
      </c>
      <c r="CK54" s="112"/>
      <c r="CL54" s="112"/>
      <c r="CM54" s="112">
        <f t="shared" si="58"/>
        <v>1</v>
      </c>
      <c r="CN54" s="115" t="str">
        <f t="shared" si="59"/>
        <v>ellipse</v>
      </c>
      <c r="CO54" s="109" t="str">
        <f t="shared" si="87"/>
        <v>4vvv</v>
      </c>
      <c r="CP54" s="109"/>
      <c r="CQ54" s="113">
        <f t="shared" ca="1" si="88"/>
        <v>847.72</v>
      </c>
      <c r="CR54" s="113">
        <f t="shared" ca="1" si="89"/>
        <v>275.83999999999997</v>
      </c>
      <c r="CS54" s="113">
        <f t="shared" ca="1" si="90"/>
        <v>12</v>
      </c>
      <c r="CT54" s="113">
        <f t="shared" ca="1" si="91"/>
        <v>12</v>
      </c>
      <c r="CW54" s="76"/>
      <c r="CX54" s="76"/>
    </row>
    <row r="55" spans="1:102" s="105" customFormat="1" ht="16" customHeight="1">
      <c r="A55" s="75" t="str">
        <f t="shared" si="12"/>
        <v>n1-2</v>
      </c>
      <c r="B55" s="75" t="str">
        <f t="shared" si="13"/>
        <v>C2</v>
      </c>
      <c r="C55" s="103" t="str">
        <f t="shared" si="30"/>
        <v>even</v>
      </c>
      <c r="D55" s="103"/>
      <c r="E55" s="103"/>
      <c r="F55" s="104">
        <f>ROW()</f>
        <v>55</v>
      </c>
      <c r="G55" s="103"/>
      <c r="H55" s="103"/>
      <c r="I55" s="103" t="str">
        <f t="shared" si="2"/>
        <v>This a short description of C2, giving the briefest explanation of its C2'iness.</v>
      </c>
      <c r="J55" s="103" t="str">
        <f t="shared" si="3"/>
        <v>This is a longer description of C2, going into more detail on what C2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5" s="103" t="str">
        <f t="shared" si="14"/>
        <v>none</v>
      </c>
      <c r="L55" s="103"/>
      <c r="M55" s="103" t="str">
        <f t="shared" si="15"/>
        <v>OpenClose</v>
      </c>
      <c r="N55" s="103"/>
      <c r="O55" s="103"/>
      <c r="P55" s="103"/>
      <c r="Q55" s="103"/>
      <c r="R55" s="103">
        <f t="shared" si="16"/>
        <v>1</v>
      </c>
      <c r="S55" s="103" t="str">
        <f t="shared" si="17"/>
        <v>hover</v>
      </c>
      <c r="T55" s="103"/>
      <c r="U55" s="103"/>
      <c r="V55" s="103"/>
      <c r="W55" s="103"/>
      <c r="X55" s="103" t="str">
        <f t="shared" si="18"/>
        <v>fadeOn=n1-2,0.6</v>
      </c>
      <c r="Y55" s="103" t="str">
        <f t="shared" si="19"/>
        <v>fadeOff=n1-2,0.6</v>
      </c>
      <c r="Z55" s="103" t="str">
        <f t="shared" si="20"/>
        <v>drawOpen=n1-2,0.8</v>
      </c>
      <c r="AA55" s="103" t="str">
        <f t="shared" si="21"/>
        <v>drawClose=n1-2,0.8</v>
      </c>
      <c r="AB55" s="103" t="str">
        <f t="shared" si="22"/>
        <v>myQtipStyle</v>
      </c>
      <c r="AD55" s="106"/>
      <c r="AE55" s="116"/>
      <c r="AF55" s="75" t="s">
        <v>274</v>
      </c>
      <c r="AG55" s="73">
        <f t="shared" si="31"/>
        <v>0</v>
      </c>
      <c r="AH55" s="75" t="str">
        <f t="shared" si="23"/>
        <v>n1-2</v>
      </c>
      <c r="AI55" s="75" t="str">
        <f t="shared" si="32"/>
        <v>C2</v>
      </c>
      <c r="AJ55" s="73">
        <f t="shared" si="92"/>
        <v>2</v>
      </c>
      <c r="AK55" s="105">
        <v>1</v>
      </c>
      <c r="AL55" s="105">
        <v>2</v>
      </c>
      <c r="AR55" s="105">
        <v>8</v>
      </c>
      <c r="AS55" s="105">
        <v>4</v>
      </c>
      <c r="AX55" s="108">
        <f t="shared" si="65"/>
        <v>-163.125</v>
      </c>
      <c r="AY55" s="105">
        <f t="shared" ca="1" si="66"/>
        <v>500</v>
      </c>
      <c r="AZ55" s="108">
        <f t="shared" si="67"/>
        <v>-725</v>
      </c>
      <c r="BA55" s="105">
        <f t="shared" si="68"/>
        <v>0</v>
      </c>
      <c r="BB55" s="116">
        <f t="shared" ca="1" si="69"/>
        <v>950.99</v>
      </c>
      <c r="BC55" s="116">
        <f t="shared" ca="1" si="70"/>
        <v>502.41</v>
      </c>
      <c r="BD55" s="108">
        <f t="shared" ca="1" si="71"/>
        <v>275</v>
      </c>
      <c r="BE55" s="108">
        <f t="shared" ca="1" si="72"/>
        <v>1000</v>
      </c>
      <c r="BH55" s="75" t="str">
        <f t="shared" si="38"/>
        <v>n1</v>
      </c>
      <c r="BI55" s="111"/>
      <c r="BJ55" s="109" t="s">
        <v>232</v>
      </c>
      <c r="BK55" s="109"/>
      <c r="BL55" s="109">
        <v>1</v>
      </c>
      <c r="BM55" s="112">
        <f t="shared" si="39"/>
        <v>1</v>
      </c>
      <c r="BN55" s="112" t="str">
        <f t="shared" si="40"/>
        <v>symbol</v>
      </c>
      <c r="BO55" s="109" t="str">
        <f t="shared" si="41"/>
        <v>OpenCircle</v>
      </c>
      <c r="BP55" s="113">
        <f t="shared" ca="1" si="73"/>
        <v>950.99</v>
      </c>
      <c r="BQ55" s="113">
        <f t="shared" ca="1" si="74"/>
        <v>502.41</v>
      </c>
      <c r="BR55" s="113">
        <f t="shared" ca="1" si="75"/>
        <v>60</v>
      </c>
      <c r="BS55" s="113">
        <f t="shared" ca="1" si="76"/>
        <v>60</v>
      </c>
      <c r="BT55" s="109" t="str">
        <f t="shared" ca="1" si="46"/>
        <v xml:space="preserve">1 950.99 502.41 0 0 0 0 VCThingLabel 20 </v>
      </c>
      <c r="BU55" s="112">
        <f t="shared" si="47"/>
        <v>0.1</v>
      </c>
      <c r="BV55" s="174">
        <f t="shared" si="48"/>
        <v>0</v>
      </c>
      <c r="BW55" s="114" t="str">
        <f t="shared" si="77"/>
        <v>2vvv</v>
      </c>
      <c r="BX55" s="109"/>
      <c r="BY55" s="113">
        <f t="shared" ca="1" si="78"/>
        <v>950.99</v>
      </c>
      <c r="BZ55" s="113">
        <f t="shared" ca="1" si="79"/>
        <v>502.41</v>
      </c>
      <c r="CA55" s="113">
        <f t="shared" ca="1" si="80"/>
        <v>102</v>
      </c>
      <c r="CB55" s="113">
        <f t="shared" ca="1" si="81"/>
        <v>102</v>
      </c>
      <c r="CC55" s="112">
        <f t="shared" si="52"/>
        <v>0.55000000000000004</v>
      </c>
      <c r="CD55" s="109" t="str">
        <f t="shared" si="53"/>
        <v>ellipse</v>
      </c>
      <c r="CE55" s="114" t="str">
        <f t="shared" si="82"/>
        <v>2vvv</v>
      </c>
      <c r="CF55" s="109"/>
      <c r="CG55" s="113">
        <f t="shared" ca="1" si="83"/>
        <v>950.99</v>
      </c>
      <c r="CH55" s="113">
        <f t="shared" ca="1" si="84"/>
        <v>502.41</v>
      </c>
      <c r="CI55" s="113">
        <f t="shared" ca="1" si="85"/>
        <v>60</v>
      </c>
      <c r="CJ55" s="113">
        <f t="shared" ca="1" si="86"/>
        <v>60</v>
      </c>
      <c r="CK55" s="112"/>
      <c r="CL55" s="112"/>
      <c r="CM55" s="112">
        <f t="shared" si="58"/>
        <v>1</v>
      </c>
      <c r="CN55" s="115" t="str">
        <f t="shared" si="59"/>
        <v>ellipse</v>
      </c>
      <c r="CO55" s="109" t="str">
        <f t="shared" si="87"/>
        <v>2vvv</v>
      </c>
      <c r="CP55" s="109"/>
      <c r="CQ55" s="113">
        <f t="shared" ca="1" si="88"/>
        <v>950.99</v>
      </c>
      <c r="CR55" s="113">
        <f t="shared" ca="1" si="89"/>
        <v>502.41</v>
      </c>
      <c r="CS55" s="113">
        <f t="shared" ca="1" si="90"/>
        <v>60</v>
      </c>
      <c r="CT55" s="113">
        <f t="shared" ca="1" si="91"/>
        <v>60</v>
      </c>
      <c r="CW55" s="76"/>
      <c r="CX55" s="76"/>
    </row>
    <row r="56" spans="1:102" s="105" customFormat="1" ht="16" customHeight="1">
      <c r="A56" s="75" t="str">
        <f t="shared" si="12"/>
        <v>n1-2-1</v>
      </c>
      <c r="B56" s="75" t="str">
        <f t="shared" si="13"/>
        <v>D4</v>
      </c>
      <c r="C56" s="103" t="str">
        <f t="shared" si="30"/>
        <v>even</v>
      </c>
      <c r="D56" s="103"/>
      <c r="E56" s="103"/>
      <c r="F56" s="104">
        <f>ROW()</f>
        <v>56</v>
      </c>
      <c r="G56" s="103"/>
      <c r="H56" s="103"/>
      <c r="I56" s="103" t="str">
        <f t="shared" si="2"/>
        <v>This a short description of D4, giving the briefest explanation of its D4'iness.</v>
      </c>
      <c r="J56" s="103" t="str">
        <f t="shared" si="3"/>
        <v>This is a longer description of D4, going into more detail on what D4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6" s="103" t="str">
        <f t="shared" si="14"/>
        <v>none</v>
      </c>
      <c r="L56" s="103"/>
      <c r="M56" s="103" t="str">
        <f t="shared" si="15"/>
        <v>OpenClose</v>
      </c>
      <c r="N56" s="103"/>
      <c r="O56" s="103"/>
      <c r="P56" s="103"/>
      <c r="Q56" s="103"/>
      <c r="R56" s="103">
        <f t="shared" si="16"/>
        <v>1</v>
      </c>
      <c r="S56" s="103" t="str">
        <f t="shared" si="17"/>
        <v>hover</v>
      </c>
      <c r="T56" s="103"/>
      <c r="U56" s="103"/>
      <c r="V56" s="103"/>
      <c r="W56" s="103"/>
      <c r="X56" s="103" t="str">
        <f t="shared" si="18"/>
        <v>fadeOn=n1-2-1,0.6</v>
      </c>
      <c r="Y56" s="103" t="str">
        <f t="shared" si="19"/>
        <v>fadeOff=n1-2-1,0.6</v>
      </c>
      <c r="Z56" s="103" t="str">
        <f t="shared" si="20"/>
        <v>drawOpen=n1-2-1,0.8</v>
      </c>
      <c r="AA56" s="103" t="str">
        <f t="shared" si="21"/>
        <v>drawClose=n1-2-1,0.8</v>
      </c>
      <c r="AB56" s="103" t="str">
        <f t="shared" si="22"/>
        <v>myQtipStyle</v>
      </c>
      <c r="AD56" s="106"/>
      <c r="AE56" s="116"/>
      <c r="AF56" s="75" t="s">
        <v>275</v>
      </c>
      <c r="AG56" s="73">
        <f t="shared" si="31"/>
        <v>0</v>
      </c>
      <c r="AH56" s="75" t="str">
        <f t="shared" si="23"/>
        <v>n1-2-1</v>
      </c>
      <c r="AI56" s="75" t="str">
        <f t="shared" si="32"/>
        <v>D4</v>
      </c>
      <c r="AJ56" s="73">
        <f t="shared" si="92"/>
        <v>3</v>
      </c>
      <c r="AK56" s="105">
        <v>1</v>
      </c>
      <c r="AL56" s="105">
        <v>2</v>
      </c>
      <c r="AM56" s="105">
        <v>1</v>
      </c>
      <c r="AR56" s="105">
        <v>8</v>
      </c>
      <c r="AS56" s="105">
        <v>4</v>
      </c>
      <c r="AT56" s="105">
        <v>3</v>
      </c>
      <c r="AX56" s="108">
        <f t="shared" si="65"/>
        <v>-166.875</v>
      </c>
      <c r="AY56" s="105">
        <f t="shared" ca="1" si="66"/>
        <v>640</v>
      </c>
      <c r="AZ56" s="108">
        <f t="shared" si="67"/>
        <v>-741.66666666666663</v>
      </c>
      <c r="BA56" s="105">
        <f t="shared" si="68"/>
        <v>0</v>
      </c>
      <c r="BB56" s="116">
        <f t="shared" ca="1" si="69"/>
        <v>895.75</v>
      </c>
      <c r="BC56" s="116">
        <f t="shared" ca="1" si="70"/>
        <v>368.54999999999995</v>
      </c>
      <c r="BD56" s="108">
        <f t="shared" ca="1" si="71"/>
        <v>258.33333333333337</v>
      </c>
      <c r="BE56" s="108">
        <f t="shared" ca="1" si="72"/>
        <v>1000</v>
      </c>
      <c r="BH56" s="75" t="str">
        <f t="shared" si="38"/>
        <v>n1-2</v>
      </c>
      <c r="BI56" s="111"/>
      <c r="BJ56" s="109" t="s">
        <v>232</v>
      </c>
      <c r="BK56" s="109"/>
      <c r="BL56" s="109">
        <v>1</v>
      </c>
      <c r="BM56" s="112">
        <f t="shared" si="39"/>
        <v>1</v>
      </c>
      <c r="BN56" s="112" t="str">
        <f t="shared" si="40"/>
        <v>symbol</v>
      </c>
      <c r="BO56" s="109" t="str">
        <f t="shared" si="41"/>
        <v>OpenCircle</v>
      </c>
      <c r="BP56" s="113">
        <f t="shared" ca="1" si="73"/>
        <v>895.75</v>
      </c>
      <c r="BQ56" s="113">
        <f t="shared" ca="1" si="74"/>
        <v>368.55</v>
      </c>
      <c r="BR56" s="113">
        <f t="shared" ca="1" si="75"/>
        <v>35</v>
      </c>
      <c r="BS56" s="113">
        <f t="shared" ca="1" si="76"/>
        <v>35</v>
      </c>
      <c r="BT56" s="109" t="str">
        <f t="shared" ca="1" si="46"/>
        <v xml:space="preserve">1 895.75 368.55 0 0 0 0 VCThingLabel 10 </v>
      </c>
      <c r="BU56" s="112">
        <f t="shared" si="47"/>
        <v>0.1</v>
      </c>
      <c r="BV56" s="174">
        <f t="shared" si="48"/>
        <v>0</v>
      </c>
      <c r="BW56" s="114" t="str">
        <f t="shared" si="77"/>
        <v>3vvv</v>
      </c>
      <c r="BX56" s="109"/>
      <c r="BY56" s="113">
        <f t="shared" ca="1" si="78"/>
        <v>895.75</v>
      </c>
      <c r="BZ56" s="113">
        <f t="shared" ca="1" si="79"/>
        <v>368.55</v>
      </c>
      <c r="CA56" s="113">
        <f t="shared" ca="1" si="80"/>
        <v>59.5</v>
      </c>
      <c r="CB56" s="113">
        <f t="shared" ca="1" si="81"/>
        <v>59.5</v>
      </c>
      <c r="CC56" s="112">
        <f t="shared" si="52"/>
        <v>0.55000000000000004</v>
      </c>
      <c r="CD56" s="109" t="str">
        <f t="shared" si="53"/>
        <v>ellipse</v>
      </c>
      <c r="CE56" s="114" t="str">
        <f t="shared" si="82"/>
        <v>3vvv</v>
      </c>
      <c r="CF56" s="109"/>
      <c r="CG56" s="113">
        <f t="shared" ca="1" si="83"/>
        <v>895.75</v>
      </c>
      <c r="CH56" s="113">
        <f t="shared" ca="1" si="84"/>
        <v>368.55</v>
      </c>
      <c r="CI56" s="113">
        <f t="shared" ca="1" si="85"/>
        <v>35</v>
      </c>
      <c r="CJ56" s="113">
        <f t="shared" ca="1" si="86"/>
        <v>35</v>
      </c>
      <c r="CK56" s="112"/>
      <c r="CL56" s="112"/>
      <c r="CM56" s="112">
        <f t="shared" si="58"/>
        <v>1</v>
      </c>
      <c r="CN56" s="115" t="str">
        <f t="shared" si="59"/>
        <v>ellipse</v>
      </c>
      <c r="CO56" s="109" t="str">
        <f t="shared" si="87"/>
        <v>3vvv</v>
      </c>
      <c r="CP56" s="109"/>
      <c r="CQ56" s="113">
        <f t="shared" ca="1" si="88"/>
        <v>895.75</v>
      </c>
      <c r="CR56" s="113">
        <f t="shared" ca="1" si="89"/>
        <v>368.55</v>
      </c>
      <c r="CS56" s="113">
        <f t="shared" ca="1" si="90"/>
        <v>35</v>
      </c>
      <c r="CT56" s="113">
        <f t="shared" ca="1" si="91"/>
        <v>35</v>
      </c>
      <c r="CW56" s="76"/>
      <c r="CX56" s="76"/>
    </row>
    <row r="57" spans="1:102" s="105" customFormat="1" ht="16" customHeight="1">
      <c r="A57" s="75" t="str">
        <f t="shared" si="12"/>
        <v>n1-2-1-1</v>
      </c>
      <c r="B57" s="75" t="str">
        <f t="shared" si="13"/>
        <v>E10</v>
      </c>
      <c r="C57" s="103" t="str">
        <f t="shared" si="30"/>
        <v>even</v>
      </c>
      <c r="D57" s="103"/>
      <c r="E57" s="103"/>
      <c r="F57" s="104">
        <f>ROW()</f>
        <v>57</v>
      </c>
      <c r="G57" s="103"/>
      <c r="H57" s="103"/>
      <c r="I57" s="103" t="str">
        <f t="shared" si="2"/>
        <v>This a short description of E10, giving the briefest explanation of its E10'iness.</v>
      </c>
      <c r="J57" s="103" t="str">
        <f t="shared" si="3"/>
        <v>This is a longer description of E10, going into more detail on what E10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7" s="103" t="str">
        <f t="shared" si="14"/>
        <v>none</v>
      </c>
      <c r="L57" s="103"/>
      <c r="M57" s="103" t="str">
        <f t="shared" si="15"/>
        <v>OpenClose</v>
      </c>
      <c r="N57" s="103"/>
      <c r="O57" s="103"/>
      <c r="P57" s="103"/>
      <c r="Q57" s="103"/>
      <c r="R57" s="103">
        <f t="shared" si="16"/>
        <v>1</v>
      </c>
      <c r="S57" s="103" t="str">
        <f t="shared" si="17"/>
        <v>hover</v>
      </c>
      <c r="T57" s="103"/>
      <c r="U57" s="103"/>
      <c r="V57" s="103"/>
      <c r="W57" s="103"/>
      <c r="X57" s="103" t="str">
        <f t="shared" si="18"/>
        <v>fadeOn=n1-2-1-1,0.6</v>
      </c>
      <c r="Y57" s="103" t="str">
        <f t="shared" si="19"/>
        <v>fadeOff=n1-2-1-1,0.6</v>
      </c>
      <c r="Z57" s="103" t="str">
        <f t="shared" si="20"/>
        <v>drawOpen=n1-2-1-1,0.8</v>
      </c>
      <c r="AA57" s="103" t="str">
        <f t="shared" si="21"/>
        <v>drawClose=n1-2-1-1,0.8</v>
      </c>
      <c r="AB57" s="103" t="str">
        <f t="shared" si="22"/>
        <v>myQtipStyle</v>
      </c>
      <c r="AD57" s="106"/>
      <c r="AE57" s="116"/>
      <c r="AF57" s="75" t="s">
        <v>295</v>
      </c>
      <c r="AG57" s="73">
        <f t="shared" si="31"/>
        <v>0</v>
      </c>
      <c r="AH57" s="75" t="str">
        <f t="shared" si="23"/>
        <v>n1-2-1-1</v>
      </c>
      <c r="AI57" s="75" t="str">
        <f t="shared" si="32"/>
        <v>E10</v>
      </c>
      <c r="AJ57" s="73">
        <f t="shared" si="92"/>
        <v>4</v>
      </c>
      <c r="AK57" s="105">
        <v>1</v>
      </c>
      <c r="AL57" s="105">
        <v>2</v>
      </c>
      <c r="AM57" s="105">
        <v>1</v>
      </c>
      <c r="AN57" s="105">
        <v>1</v>
      </c>
      <c r="AR57" s="105">
        <v>8</v>
      </c>
      <c r="AS57" s="105">
        <v>4</v>
      </c>
      <c r="AT57" s="105">
        <v>3</v>
      </c>
      <c r="AU57" s="105">
        <v>3</v>
      </c>
      <c r="AX57" s="108">
        <f t="shared" si="65"/>
        <v>-168.125</v>
      </c>
      <c r="AY57" s="105">
        <f t="shared" ca="1" si="66"/>
        <v>740</v>
      </c>
      <c r="AZ57" s="108">
        <f t="shared" si="67"/>
        <v>-747.22222222222217</v>
      </c>
      <c r="BA57" s="105">
        <f t="shared" si="68"/>
        <v>0</v>
      </c>
      <c r="BB57" s="116">
        <f t="shared" ca="1" si="69"/>
        <v>863.56</v>
      </c>
      <c r="BC57" s="116">
        <f t="shared" ca="1" si="70"/>
        <v>272.69000000000005</v>
      </c>
      <c r="BD57" s="108">
        <f t="shared" ca="1" si="71"/>
        <v>252.77777777777783</v>
      </c>
      <c r="BE57" s="108">
        <f t="shared" ca="1" si="72"/>
        <v>1000</v>
      </c>
      <c r="BH57" s="75" t="str">
        <f t="shared" si="38"/>
        <v>n1-2-1</v>
      </c>
      <c r="BI57" s="111"/>
      <c r="BJ57" s="109" t="s">
        <v>232</v>
      </c>
      <c r="BK57" s="109"/>
      <c r="BL57" s="109">
        <v>1</v>
      </c>
      <c r="BM57" s="112">
        <f t="shared" si="39"/>
        <v>1</v>
      </c>
      <c r="BN57" s="112" t="str">
        <f t="shared" si="40"/>
        <v>symbol</v>
      </c>
      <c r="BO57" s="109" t="str">
        <f t="shared" si="41"/>
        <v>OpenCircle</v>
      </c>
      <c r="BP57" s="113">
        <f t="shared" ca="1" si="73"/>
        <v>863.56</v>
      </c>
      <c r="BQ57" s="113">
        <f t="shared" ca="1" si="74"/>
        <v>272.69</v>
      </c>
      <c r="BR57" s="113">
        <f t="shared" ca="1" si="75"/>
        <v>12</v>
      </c>
      <c r="BS57" s="113">
        <f t="shared" ca="1" si="76"/>
        <v>12</v>
      </c>
      <c r="BT57" s="109" t="str">
        <f t="shared" ca="1" si="46"/>
        <v xml:space="preserve">0 863.56 272.69 0 0 0 0 VCThingLabel  </v>
      </c>
      <c r="BU57" s="112">
        <f t="shared" si="47"/>
        <v>0.1</v>
      </c>
      <c r="BV57" s="174">
        <f t="shared" si="48"/>
        <v>0</v>
      </c>
      <c r="BW57" s="114" t="str">
        <f t="shared" si="77"/>
        <v>4vvv</v>
      </c>
      <c r="BX57" s="109"/>
      <c r="BY57" s="113">
        <f t="shared" ca="1" si="78"/>
        <v>863.56</v>
      </c>
      <c r="BZ57" s="113">
        <f t="shared" ca="1" si="79"/>
        <v>272.69</v>
      </c>
      <c r="CA57" s="113">
        <f t="shared" ca="1" si="80"/>
        <v>20.399999999999999</v>
      </c>
      <c r="CB57" s="113">
        <f t="shared" ca="1" si="81"/>
        <v>20.399999999999999</v>
      </c>
      <c r="CC57" s="112">
        <f t="shared" si="52"/>
        <v>0.55000000000000004</v>
      </c>
      <c r="CD57" s="109" t="str">
        <f t="shared" si="53"/>
        <v>ellipse</v>
      </c>
      <c r="CE57" s="114" t="str">
        <f t="shared" si="82"/>
        <v>4vvv</v>
      </c>
      <c r="CF57" s="109"/>
      <c r="CG57" s="113">
        <f t="shared" ca="1" si="83"/>
        <v>863.56</v>
      </c>
      <c r="CH57" s="113">
        <f t="shared" ca="1" si="84"/>
        <v>272.69</v>
      </c>
      <c r="CI57" s="113">
        <f t="shared" ca="1" si="85"/>
        <v>12</v>
      </c>
      <c r="CJ57" s="113">
        <f t="shared" ca="1" si="86"/>
        <v>12</v>
      </c>
      <c r="CK57" s="112"/>
      <c r="CL57" s="112"/>
      <c r="CM57" s="112">
        <f t="shared" si="58"/>
        <v>1</v>
      </c>
      <c r="CN57" s="115" t="str">
        <f t="shared" si="59"/>
        <v>ellipse</v>
      </c>
      <c r="CO57" s="109" t="str">
        <f t="shared" si="87"/>
        <v>4vvv</v>
      </c>
      <c r="CP57" s="109"/>
      <c r="CQ57" s="113">
        <f t="shared" ca="1" si="88"/>
        <v>863.56</v>
      </c>
      <c r="CR57" s="113">
        <f t="shared" ca="1" si="89"/>
        <v>272.69</v>
      </c>
      <c r="CS57" s="113">
        <f t="shared" ca="1" si="90"/>
        <v>12</v>
      </c>
      <c r="CT57" s="113">
        <f t="shared" ca="1" si="91"/>
        <v>12</v>
      </c>
      <c r="CW57" s="76"/>
      <c r="CX57" s="76"/>
    </row>
    <row r="58" spans="1:102" s="105" customFormat="1" ht="16" customHeight="1">
      <c r="A58" s="75" t="str">
        <f t="shared" si="12"/>
        <v>n1-2-1-2</v>
      </c>
      <c r="B58" s="75" t="str">
        <f t="shared" si="13"/>
        <v>E11</v>
      </c>
      <c r="C58" s="103" t="str">
        <f t="shared" si="30"/>
        <v>odd</v>
      </c>
      <c r="D58" s="103"/>
      <c r="E58" s="103"/>
      <c r="F58" s="104">
        <f>ROW()</f>
        <v>58</v>
      </c>
      <c r="G58" s="103"/>
      <c r="H58" s="103"/>
      <c r="I58" s="103" t="str">
        <f t="shared" si="2"/>
        <v>This a short description of E11, giving the briefest explanation of its E11'iness.</v>
      </c>
      <c r="J58" s="103" t="str">
        <f t="shared" si="3"/>
        <v>This is a longer description of E11, going into more detail on what E11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8" s="103" t="str">
        <f t="shared" si="14"/>
        <v>none</v>
      </c>
      <c r="L58" s="103"/>
      <c r="M58" s="103" t="str">
        <f t="shared" si="15"/>
        <v>OpenClose</v>
      </c>
      <c r="N58" s="103"/>
      <c r="O58" s="103"/>
      <c r="P58" s="103"/>
      <c r="Q58" s="103"/>
      <c r="R58" s="103">
        <f t="shared" si="16"/>
        <v>1</v>
      </c>
      <c r="S58" s="103" t="str">
        <f t="shared" si="17"/>
        <v>hover</v>
      </c>
      <c r="T58" s="103"/>
      <c r="U58" s="103"/>
      <c r="V58" s="103"/>
      <c r="W58" s="103"/>
      <c r="X58" s="103" t="str">
        <f t="shared" si="18"/>
        <v>fadeOn=n1-2-1-2,0.6</v>
      </c>
      <c r="Y58" s="103" t="str">
        <f t="shared" si="19"/>
        <v>fadeOff=n1-2-1-2,0.6</v>
      </c>
      <c r="Z58" s="103" t="str">
        <f t="shared" si="20"/>
        <v>drawOpen=n1-2-1-2,0.8</v>
      </c>
      <c r="AA58" s="103" t="str">
        <f t="shared" si="21"/>
        <v>drawClose=n1-2-1-2,0.8</v>
      </c>
      <c r="AB58" s="103" t="str">
        <f t="shared" si="22"/>
        <v>myQtipStyle</v>
      </c>
      <c r="AD58" s="106"/>
      <c r="AE58" s="116"/>
      <c r="AF58" s="75" t="s">
        <v>296</v>
      </c>
      <c r="AG58" s="73">
        <f t="shared" si="31"/>
        <v>0</v>
      </c>
      <c r="AH58" s="75" t="str">
        <f t="shared" si="23"/>
        <v>n1-2-1-2</v>
      </c>
      <c r="AI58" s="75" t="str">
        <f t="shared" si="32"/>
        <v>E11</v>
      </c>
      <c r="AJ58" s="73">
        <f t="shared" si="92"/>
        <v>4</v>
      </c>
      <c r="AK58" s="105">
        <v>1</v>
      </c>
      <c r="AL58" s="105">
        <v>2</v>
      </c>
      <c r="AM58" s="105">
        <v>1</v>
      </c>
      <c r="AN58" s="105">
        <v>2</v>
      </c>
      <c r="AR58" s="105">
        <v>8</v>
      </c>
      <c r="AS58" s="105">
        <v>4</v>
      </c>
      <c r="AT58" s="105">
        <v>3</v>
      </c>
      <c r="AU58" s="105">
        <v>3</v>
      </c>
      <c r="AX58" s="108">
        <f t="shared" si="65"/>
        <v>-166.875</v>
      </c>
      <c r="AY58" s="105">
        <f t="shared" ca="1" si="66"/>
        <v>740</v>
      </c>
      <c r="AZ58" s="108">
        <f t="shared" si="67"/>
        <v>-741.66666666666663</v>
      </c>
      <c r="BA58" s="105">
        <f t="shared" si="68"/>
        <v>0</v>
      </c>
      <c r="BB58" s="116">
        <f t="shared" ca="1" si="69"/>
        <v>879.46</v>
      </c>
      <c r="BC58" s="116">
        <f t="shared" ca="1" si="70"/>
        <v>269.88</v>
      </c>
      <c r="BD58" s="108">
        <f t="shared" ca="1" si="71"/>
        <v>258.33333333333337</v>
      </c>
      <c r="BE58" s="108">
        <f t="shared" ca="1" si="72"/>
        <v>1000</v>
      </c>
      <c r="BH58" s="75" t="str">
        <f t="shared" si="38"/>
        <v>n1-2-1</v>
      </c>
      <c r="BI58" s="111"/>
      <c r="BJ58" s="109" t="s">
        <v>232</v>
      </c>
      <c r="BK58" s="109"/>
      <c r="BL58" s="109">
        <v>1</v>
      </c>
      <c r="BM58" s="112">
        <f t="shared" si="39"/>
        <v>1</v>
      </c>
      <c r="BN58" s="112" t="str">
        <f t="shared" si="40"/>
        <v>symbol</v>
      </c>
      <c r="BO58" s="109" t="str">
        <f t="shared" si="41"/>
        <v>OpenCircle</v>
      </c>
      <c r="BP58" s="113">
        <f t="shared" ca="1" si="73"/>
        <v>879.46</v>
      </c>
      <c r="BQ58" s="113">
        <f t="shared" ca="1" si="74"/>
        <v>269.88</v>
      </c>
      <c r="BR58" s="113">
        <f t="shared" ca="1" si="75"/>
        <v>12</v>
      </c>
      <c r="BS58" s="113">
        <f t="shared" ca="1" si="76"/>
        <v>12</v>
      </c>
      <c r="BT58" s="109" t="str">
        <f t="shared" ca="1" si="46"/>
        <v xml:space="preserve">0 879.46 269.88 0 0 0 0 VCThingLabel  </v>
      </c>
      <c r="BU58" s="112">
        <f t="shared" si="47"/>
        <v>0.1</v>
      </c>
      <c r="BV58" s="174">
        <f t="shared" si="48"/>
        <v>0</v>
      </c>
      <c r="BW58" s="114" t="str">
        <f t="shared" si="77"/>
        <v>4vvv</v>
      </c>
      <c r="BX58" s="109"/>
      <c r="BY58" s="113">
        <f t="shared" ca="1" si="78"/>
        <v>879.46</v>
      </c>
      <c r="BZ58" s="113">
        <f t="shared" ca="1" si="79"/>
        <v>269.88</v>
      </c>
      <c r="CA58" s="113">
        <f t="shared" ca="1" si="80"/>
        <v>20.399999999999999</v>
      </c>
      <c r="CB58" s="113">
        <f t="shared" ca="1" si="81"/>
        <v>20.399999999999999</v>
      </c>
      <c r="CC58" s="112">
        <f t="shared" si="52"/>
        <v>0.55000000000000004</v>
      </c>
      <c r="CD58" s="109" t="str">
        <f t="shared" si="53"/>
        <v>ellipse</v>
      </c>
      <c r="CE58" s="114" t="str">
        <f t="shared" si="82"/>
        <v>4vvv</v>
      </c>
      <c r="CF58" s="109"/>
      <c r="CG58" s="113">
        <f t="shared" ca="1" si="83"/>
        <v>879.46</v>
      </c>
      <c r="CH58" s="113">
        <f t="shared" ca="1" si="84"/>
        <v>269.88</v>
      </c>
      <c r="CI58" s="113">
        <f t="shared" ca="1" si="85"/>
        <v>12</v>
      </c>
      <c r="CJ58" s="113">
        <f t="shared" ca="1" si="86"/>
        <v>12</v>
      </c>
      <c r="CK58" s="112"/>
      <c r="CL58" s="112"/>
      <c r="CM58" s="112">
        <f t="shared" si="58"/>
        <v>1</v>
      </c>
      <c r="CN58" s="115" t="str">
        <f t="shared" si="59"/>
        <v>ellipse</v>
      </c>
      <c r="CO58" s="109" t="str">
        <f t="shared" si="87"/>
        <v>4vvv</v>
      </c>
      <c r="CP58" s="109"/>
      <c r="CQ58" s="113">
        <f t="shared" ca="1" si="88"/>
        <v>879.46</v>
      </c>
      <c r="CR58" s="113">
        <f t="shared" ca="1" si="89"/>
        <v>269.88</v>
      </c>
      <c r="CS58" s="113">
        <f t="shared" ca="1" si="90"/>
        <v>12</v>
      </c>
      <c r="CT58" s="113">
        <f t="shared" ca="1" si="91"/>
        <v>12</v>
      </c>
      <c r="CW58" s="76"/>
      <c r="CX58" s="76"/>
    </row>
    <row r="59" spans="1:102" s="105" customFormat="1" ht="16" customHeight="1">
      <c r="A59" s="75" t="str">
        <f t="shared" si="12"/>
        <v>n1-2-1-3</v>
      </c>
      <c r="B59" s="75" t="str">
        <f t="shared" si="13"/>
        <v>E12</v>
      </c>
      <c r="C59" s="103" t="str">
        <f t="shared" si="30"/>
        <v>even</v>
      </c>
      <c r="D59" s="103"/>
      <c r="E59" s="103"/>
      <c r="F59" s="104">
        <f>ROW()</f>
        <v>59</v>
      </c>
      <c r="G59" s="103"/>
      <c r="H59" s="103"/>
      <c r="I59" s="103" t="str">
        <f t="shared" si="2"/>
        <v>This a short description of E12, giving the briefest explanation of its E12'iness.</v>
      </c>
      <c r="J59" s="103" t="str">
        <f t="shared" si="3"/>
        <v>This is a longer description of E12, going into more detail on what E12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59" s="103" t="str">
        <f t="shared" si="14"/>
        <v>none</v>
      </c>
      <c r="L59" s="103"/>
      <c r="M59" s="103" t="str">
        <f t="shared" si="15"/>
        <v>OpenClose</v>
      </c>
      <c r="N59" s="103"/>
      <c r="O59" s="103"/>
      <c r="P59" s="103"/>
      <c r="Q59" s="103"/>
      <c r="R59" s="103">
        <f t="shared" si="16"/>
        <v>1</v>
      </c>
      <c r="S59" s="103" t="str">
        <f t="shared" si="17"/>
        <v>hover</v>
      </c>
      <c r="T59" s="103"/>
      <c r="U59" s="103"/>
      <c r="V59" s="103"/>
      <c r="W59" s="103"/>
      <c r="X59" s="103" t="str">
        <f t="shared" si="18"/>
        <v>fadeOn=n1-2-1-3,0.6</v>
      </c>
      <c r="Y59" s="103" t="str">
        <f t="shared" si="19"/>
        <v>fadeOff=n1-2-1-3,0.6</v>
      </c>
      <c r="Z59" s="103" t="str">
        <f t="shared" si="20"/>
        <v>drawOpen=n1-2-1-3,0.8</v>
      </c>
      <c r="AA59" s="103" t="str">
        <f t="shared" si="21"/>
        <v>drawClose=n1-2-1-3,0.8</v>
      </c>
      <c r="AB59" s="103" t="str">
        <f t="shared" si="22"/>
        <v>myQtipStyle</v>
      </c>
      <c r="AD59" s="106"/>
      <c r="AE59" s="116"/>
      <c r="AF59" s="75" t="s">
        <v>297</v>
      </c>
      <c r="AG59" s="73">
        <f t="shared" si="31"/>
        <v>0</v>
      </c>
      <c r="AH59" s="75" t="str">
        <f t="shared" si="23"/>
        <v>n1-2-1-3</v>
      </c>
      <c r="AI59" s="75" t="str">
        <f t="shared" si="32"/>
        <v>E12</v>
      </c>
      <c r="AJ59" s="73">
        <f t="shared" si="92"/>
        <v>4</v>
      </c>
      <c r="AK59" s="105">
        <v>1</v>
      </c>
      <c r="AL59" s="105">
        <v>2</v>
      </c>
      <c r="AM59" s="105">
        <v>1</v>
      </c>
      <c r="AN59" s="105">
        <v>3</v>
      </c>
      <c r="AR59" s="105">
        <v>8</v>
      </c>
      <c r="AS59" s="105">
        <v>4</v>
      </c>
      <c r="AT59" s="105">
        <v>3</v>
      </c>
      <c r="AU59" s="105">
        <v>3</v>
      </c>
      <c r="AX59" s="108">
        <f t="shared" si="65"/>
        <v>-165.625</v>
      </c>
      <c r="AY59" s="105">
        <f t="shared" ca="1" si="66"/>
        <v>740</v>
      </c>
      <c r="AZ59" s="108">
        <f t="shared" si="67"/>
        <v>-736.11111111111109</v>
      </c>
      <c r="BA59" s="105">
        <f t="shared" si="68"/>
        <v>0</v>
      </c>
      <c r="BB59" s="116">
        <f t="shared" ca="1" si="69"/>
        <v>895.41</v>
      </c>
      <c r="BC59" s="116">
        <f t="shared" ca="1" si="70"/>
        <v>267.42999999999995</v>
      </c>
      <c r="BD59" s="108">
        <f t="shared" ca="1" si="71"/>
        <v>263.88888888888891</v>
      </c>
      <c r="BE59" s="108">
        <f t="shared" ca="1" si="72"/>
        <v>1000</v>
      </c>
      <c r="BH59" s="75" t="str">
        <f t="shared" si="38"/>
        <v>n1-2-1</v>
      </c>
      <c r="BI59" s="111"/>
      <c r="BJ59" s="109" t="s">
        <v>232</v>
      </c>
      <c r="BK59" s="109"/>
      <c r="BL59" s="109">
        <v>1</v>
      </c>
      <c r="BM59" s="112">
        <f t="shared" si="39"/>
        <v>1</v>
      </c>
      <c r="BN59" s="112" t="str">
        <f t="shared" si="40"/>
        <v>symbol</v>
      </c>
      <c r="BO59" s="109" t="str">
        <f t="shared" si="41"/>
        <v>OpenCircle</v>
      </c>
      <c r="BP59" s="113">
        <f t="shared" ca="1" si="73"/>
        <v>895.41</v>
      </c>
      <c r="BQ59" s="113">
        <f t="shared" ca="1" si="74"/>
        <v>267.43</v>
      </c>
      <c r="BR59" s="113">
        <f t="shared" ca="1" si="75"/>
        <v>12</v>
      </c>
      <c r="BS59" s="113">
        <f t="shared" ca="1" si="76"/>
        <v>12</v>
      </c>
      <c r="BT59" s="109" t="str">
        <f t="shared" ca="1" si="46"/>
        <v xml:space="preserve">0 895.41 267.43 0 0 0 0 VCThingLabel  </v>
      </c>
      <c r="BU59" s="112">
        <f t="shared" si="47"/>
        <v>0.1</v>
      </c>
      <c r="BV59" s="174">
        <f t="shared" si="48"/>
        <v>0</v>
      </c>
      <c r="BW59" s="114" t="str">
        <f t="shared" si="77"/>
        <v>4vvv</v>
      </c>
      <c r="BX59" s="109"/>
      <c r="BY59" s="113">
        <f t="shared" ca="1" si="78"/>
        <v>895.41</v>
      </c>
      <c r="BZ59" s="113">
        <f t="shared" ca="1" si="79"/>
        <v>267.43</v>
      </c>
      <c r="CA59" s="113">
        <f t="shared" ca="1" si="80"/>
        <v>20.399999999999999</v>
      </c>
      <c r="CB59" s="113">
        <f t="shared" ca="1" si="81"/>
        <v>20.399999999999999</v>
      </c>
      <c r="CC59" s="112">
        <f t="shared" si="52"/>
        <v>0.55000000000000004</v>
      </c>
      <c r="CD59" s="109" t="str">
        <f t="shared" si="53"/>
        <v>ellipse</v>
      </c>
      <c r="CE59" s="114" t="str">
        <f t="shared" si="82"/>
        <v>4vvv</v>
      </c>
      <c r="CF59" s="109"/>
      <c r="CG59" s="113">
        <f t="shared" ca="1" si="83"/>
        <v>895.41</v>
      </c>
      <c r="CH59" s="113">
        <f t="shared" ca="1" si="84"/>
        <v>267.43</v>
      </c>
      <c r="CI59" s="113">
        <f t="shared" ca="1" si="85"/>
        <v>12</v>
      </c>
      <c r="CJ59" s="113">
        <f t="shared" ca="1" si="86"/>
        <v>12</v>
      </c>
      <c r="CK59" s="112"/>
      <c r="CL59" s="112"/>
      <c r="CM59" s="112">
        <f t="shared" si="58"/>
        <v>1</v>
      </c>
      <c r="CN59" s="115" t="str">
        <f t="shared" si="59"/>
        <v>ellipse</v>
      </c>
      <c r="CO59" s="109" t="str">
        <f t="shared" si="87"/>
        <v>4vvv</v>
      </c>
      <c r="CP59" s="109"/>
      <c r="CQ59" s="113">
        <f t="shared" ca="1" si="88"/>
        <v>895.41</v>
      </c>
      <c r="CR59" s="113">
        <f t="shared" ca="1" si="89"/>
        <v>267.43</v>
      </c>
      <c r="CS59" s="113">
        <f t="shared" ca="1" si="90"/>
        <v>12</v>
      </c>
      <c r="CT59" s="113">
        <f t="shared" ca="1" si="91"/>
        <v>12</v>
      </c>
      <c r="CW59" s="76"/>
      <c r="CX59" s="76"/>
    </row>
    <row r="60" spans="1:102" s="105" customFormat="1" ht="16" customHeight="1">
      <c r="A60" s="75" t="str">
        <f t="shared" si="12"/>
        <v>n1-2-2</v>
      </c>
      <c r="B60" s="75" t="str">
        <f t="shared" si="13"/>
        <v>D5</v>
      </c>
      <c r="C60" s="103" t="str">
        <f t="shared" si="30"/>
        <v>odd</v>
      </c>
      <c r="D60" s="103"/>
      <c r="E60" s="103"/>
      <c r="F60" s="104">
        <f>ROW()</f>
        <v>60</v>
      </c>
      <c r="G60" s="103"/>
      <c r="H60" s="103"/>
      <c r="I60" s="103" t="str">
        <f t="shared" si="2"/>
        <v>This a short description of D5, giving the briefest explanation of its D5'iness.</v>
      </c>
      <c r="J60" s="103" t="str">
        <f t="shared" si="3"/>
        <v>This is a longer description of D5, going into more detail on what D5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0" s="103" t="str">
        <f t="shared" si="14"/>
        <v>none</v>
      </c>
      <c r="L60" s="103"/>
      <c r="M60" s="103" t="str">
        <f t="shared" si="15"/>
        <v>OpenClose</v>
      </c>
      <c r="N60" s="103"/>
      <c r="O60" s="103"/>
      <c r="P60" s="103"/>
      <c r="Q60" s="103"/>
      <c r="R60" s="103">
        <f t="shared" si="16"/>
        <v>1</v>
      </c>
      <c r="S60" s="103" t="str">
        <f t="shared" si="17"/>
        <v>hover</v>
      </c>
      <c r="T60" s="103"/>
      <c r="U60" s="103"/>
      <c r="V60" s="103"/>
      <c r="W60" s="103"/>
      <c r="X60" s="103" t="str">
        <f t="shared" si="18"/>
        <v>fadeOn=n1-2-2,0.6</v>
      </c>
      <c r="Y60" s="103" t="str">
        <f t="shared" si="19"/>
        <v>fadeOff=n1-2-2,0.6</v>
      </c>
      <c r="Z60" s="103" t="str">
        <f t="shared" si="20"/>
        <v>drawOpen=n1-2-2,0.8</v>
      </c>
      <c r="AA60" s="103" t="str">
        <f t="shared" si="21"/>
        <v>drawClose=n1-2-2,0.8</v>
      </c>
      <c r="AB60" s="103" t="str">
        <f t="shared" si="22"/>
        <v>myQtipStyle</v>
      </c>
      <c r="AD60" s="106"/>
      <c r="AE60" s="116"/>
      <c r="AF60" s="75" t="s">
        <v>276</v>
      </c>
      <c r="AG60" s="73">
        <f t="shared" si="31"/>
        <v>0</v>
      </c>
      <c r="AH60" s="75" t="str">
        <f t="shared" si="23"/>
        <v>n1-2-2</v>
      </c>
      <c r="AI60" s="75" t="str">
        <f t="shared" si="32"/>
        <v>D5</v>
      </c>
      <c r="AJ60" s="73">
        <f t="shared" si="92"/>
        <v>3</v>
      </c>
      <c r="AK60" s="105">
        <v>1</v>
      </c>
      <c r="AL60" s="105">
        <v>2</v>
      </c>
      <c r="AM60" s="105">
        <v>2</v>
      </c>
      <c r="AR60" s="105">
        <v>8</v>
      </c>
      <c r="AS60" s="105">
        <v>4</v>
      </c>
      <c r="AT60" s="105">
        <v>3</v>
      </c>
      <c r="AX60" s="108">
        <f t="shared" si="65"/>
        <v>-163.125</v>
      </c>
      <c r="AY60" s="105">
        <f t="shared" ca="1" si="66"/>
        <v>640</v>
      </c>
      <c r="AZ60" s="108">
        <f t="shared" si="67"/>
        <v>-725</v>
      </c>
      <c r="BA60" s="105">
        <f t="shared" si="68"/>
        <v>0</v>
      </c>
      <c r="BB60" s="116">
        <f t="shared" ca="1" si="69"/>
        <v>937.27</v>
      </c>
      <c r="BC60" s="116">
        <f t="shared" ca="1" si="70"/>
        <v>363.08000000000004</v>
      </c>
      <c r="BD60" s="108">
        <f t="shared" ca="1" si="71"/>
        <v>275</v>
      </c>
      <c r="BE60" s="108">
        <f t="shared" ca="1" si="72"/>
        <v>1000</v>
      </c>
      <c r="BH60" s="75" t="str">
        <f t="shared" si="38"/>
        <v>n1-2</v>
      </c>
      <c r="BI60" s="111"/>
      <c r="BJ60" s="109" t="s">
        <v>232</v>
      </c>
      <c r="BK60" s="109"/>
      <c r="BL60" s="109">
        <v>1</v>
      </c>
      <c r="BM60" s="112">
        <f t="shared" si="39"/>
        <v>1</v>
      </c>
      <c r="BN60" s="112" t="str">
        <f t="shared" si="40"/>
        <v>symbol</v>
      </c>
      <c r="BO60" s="109" t="str">
        <f t="shared" si="41"/>
        <v>OpenCircle</v>
      </c>
      <c r="BP60" s="113">
        <f t="shared" ca="1" si="73"/>
        <v>937.27</v>
      </c>
      <c r="BQ60" s="113">
        <f t="shared" ca="1" si="74"/>
        <v>363.08</v>
      </c>
      <c r="BR60" s="113">
        <f t="shared" ca="1" si="75"/>
        <v>35</v>
      </c>
      <c r="BS60" s="113">
        <f t="shared" ca="1" si="76"/>
        <v>35</v>
      </c>
      <c r="BT60" s="109" t="str">
        <f t="shared" ca="1" si="46"/>
        <v xml:space="preserve">1 937.27 363.08 0 0 0 0 VCThingLabel 10 </v>
      </c>
      <c r="BU60" s="112">
        <f t="shared" si="47"/>
        <v>0.1</v>
      </c>
      <c r="BV60" s="174">
        <f t="shared" si="48"/>
        <v>0</v>
      </c>
      <c r="BW60" s="114" t="str">
        <f t="shared" si="77"/>
        <v>3vvv</v>
      </c>
      <c r="BX60" s="109"/>
      <c r="BY60" s="113">
        <f t="shared" ca="1" si="78"/>
        <v>937.27</v>
      </c>
      <c r="BZ60" s="113">
        <f t="shared" ca="1" si="79"/>
        <v>363.08</v>
      </c>
      <c r="CA60" s="113">
        <f t="shared" ca="1" si="80"/>
        <v>59.5</v>
      </c>
      <c r="CB60" s="113">
        <f t="shared" ca="1" si="81"/>
        <v>59.5</v>
      </c>
      <c r="CC60" s="112">
        <f t="shared" si="52"/>
        <v>0.55000000000000004</v>
      </c>
      <c r="CD60" s="109" t="str">
        <f t="shared" si="53"/>
        <v>ellipse</v>
      </c>
      <c r="CE60" s="114" t="str">
        <f t="shared" si="82"/>
        <v>3vvv</v>
      </c>
      <c r="CF60" s="109"/>
      <c r="CG60" s="113">
        <f t="shared" ca="1" si="83"/>
        <v>937.27</v>
      </c>
      <c r="CH60" s="113">
        <f t="shared" ca="1" si="84"/>
        <v>363.08</v>
      </c>
      <c r="CI60" s="113">
        <f t="shared" ca="1" si="85"/>
        <v>35</v>
      </c>
      <c r="CJ60" s="113">
        <f t="shared" ca="1" si="86"/>
        <v>35</v>
      </c>
      <c r="CK60" s="112"/>
      <c r="CL60" s="112"/>
      <c r="CM60" s="112">
        <f t="shared" si="58"/>
        <v>1</v>
      </c>
      <c r="CN60" s="115" t="str">
        <f t="shared" si="59"/>
        <v>ellipse</v>
      </c>
      <c r="CO60" s="109" t="str">
        <f t="shared" si="87"/>
        <v>3vvv</v>
      </c>
      <c r="CP60" s="109"/>
      <c r="CQ60" s="113">
        <f t="shared" ca="1" si="88"/>
        <v>937.27</v>
      </c>
      <c r="CR60" s="113">
        <f t="shared" ca="1" si="89"/>
        <v>363.08</v>
      </c>
      <c r="CS60" s="113">
        <f t="shared" ca="1" si="90"/>
        <v>35</v>
      </c>
      <c r="CT60" s="113">
        <f t="shared" ca="1" si="91"/>
        <v>35</v>
      </c>
      <c r="CW60" s="76"/>
      <c r="CX60" s="76"/>
    </row>
    <row r="61" spans="1:102" s="105" customFormat="1" ht="16" customHeight="1">
      <c r="A61" s="75" t="str">
        <f t="shared" si="12"/>
        <v>n1-2-2-1</v>
      </c>
      <c r="B61" s="75" t="str">
        <f t="shared" si="13"/>
        <v>E13</v>
      </c>
      <c r="C61" s="103" t="str">
        <f t="shared" si="30"/>
        <v>odd</v>
      </c>
      <c r="D61" s="103"/>
      <c r="E61" s="103"/>
      <c r="F61" s="104">
        <f>ROW()</f>
        <v>61</v>
      </c>
      <c r="G61" s="103"/>
      <c r="H61" s="103"/>
      <c r="I61" s="103" t="str">
        <f t="shared" si="2"/>
        <v>This a short description of E13, giving the briefest explanation of its E13'iness.</v>
      </c>
      <c r="J61" s="103" t="str">
        <f t="shared" si="3"/>
        <v>This is a longer description of E13, going into more detail on what E13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1" s="103" t="str">
        <f t="shared" si="14"/>
        <v>none</v>
      </c>
      <c r="L61" s="103"/>
      <c r="M61" s="103" t="str">
        <f t="shared" si="15"/>
        <v>OpenClose</v>
      </c>
      <c r="N61" s="103"/>
      <c r="O61" s="103"/>
      <c r="P61" s="103"/>
      <c r="Q61" s="103"/>
      <c r="R61" s="103">
        <f t="shared" si="16"/>
        <v>1</v>
      </c>
      <c r="S61" s="103" t="str">
        <f t="shared" si="17"/>
        <v>hover</v>
      </c>
      <c r="T61" s="103"/>
      <c r="U61" s="103"/>
      <c r="V61" s="103"/>
      <c r="W61" s="103"/>
      <c r="X61" s="103" t="str">
        <f t="shared" si="18"/>
        <v>fadeOn=n1-2-2-1,0.6</v>
      </c>
      <c r="Y61" s="103" t="str">
        <f t="shared" si="19"/>
        <v>fadeOff=n1-2-2-1,0.6</v>
      </c>
      <c r="Z61" s="103" t="str">
        <f t="shared" si="20"/>
        <v>drawOpen=n1-2-2-1,0.8</v>
      </c>
      <c r="AA61" s="103" t="str">
        <f t="shared" si="21"/>
        <v>drawClose=n1-2-2-1,0.8</v>
      </c>
      <c r="AB61" s="103" t="str">
        <f t="shared" si="22"/>
        <v>myQtipStyle</v>
      </c>
      <c r="AD61" s="106"/>
      <c r="AE61" s="116"/>
      <c r="AF61" s="75" t="s">
        <v>298</v>
      </c>
      <c r="AG61" s="73">
        <f t="shared" si="31"/>
        <v>0</v>
      </c>
      <c r="AH61" s="75" t="str">
        <f t="shared" si="23"/>
        <v>n1-2-2-1</v>
      </c>
      <c r="AI61" s="75" t="str">
        <f t="shared" si="32"/>
        <v>E13</v>
      </c>
      <c r="AJ61" s="73">
        <f t="shared" si="92"/>
        <v>4</v>
      </c>
      <c r="AK61" s="105">
        <v>1</v>
      </c>
      <c r="AL61" s="105">
        <v>2</v>
      </c>
      <c r="AM61" s="105">
        <v>2</v>
      </c>
      <c r="AN61" s="105">
        <v>1</v>
      </c>
      <c r="AR61" s="105">
        <v>8</v>
      </c>
      <c r="AS61" s="105">
        <v>4</v>
      </c>
      <c r="AT61" s="105">
        <v>3</v>
      </c>
      <c r="AU61" s="105">
        <v>3</v>
      </c>
      <c r="AX61" s="108">
        <f t="shared" si="65"/>
        <v>-164.375</v>
      </c>
      <c r="AY61" s="105">
        <f t="shared" ca="1" si="66"/>
        <v>740</v>
      </c>
      <c r="AZ61" s="108">
        <f t="shared" si="67"/>
        <v>-730.55555555555554</v>
      </c>
      <c r="BA61" s="105">
        <f t="shared" si="68"/>
        <v>0</v>
      </c>
      <c r="BB61" s="116">
        <f t="shared" ca="1" si="69"/>
        <v>911.42</v>
      </c>
      <c r="BC61" s="116">
        <f t="shared" ca="1" si="70"/>
        <v>265.32000000000005</v>
      </c>
      <c r="BD61" s="108">
        <f t="shared" ca="1" si="71"/>
        <v>269.44444444444446</v>
      </c>
      <c r="BE61" s="108">
        <f t="shared" ca="1" si="72"/>
        <v>1000</v>
      </c>
      <c r="BH61" s="75" t="str">
        <f t="shared" si="38"/>
        <v>n1-2-2</v>
      </c>
      <c r="BI61" s="111"/>
      <c r="BJ61" s="109" t="s">
        <v>232</v>
      </c>
      <c r="BK61" s="109"/>
      <c r="BL61" s="109">
        <v>1</v>
      </c>
      <c r="BM61" s="112">
        <f t="shared" si="39"/>
        <v>1</v>
      </c>
      <c r="BN61" s="112" t="str">
        <f t="shared" si="40"/>
        <v>symbol</v>
      </c>
      <c r="BO61" s="109" t="str">
        <f t="shared" si="41"/>
        <v>OpenCircle</v>
      </c>
      <c r="BP61" s="113">
        <f t="shared" ca="1" si="73"/>
        <v>911.42</v>
      </c>
      <c r="BQ61" s="113">
        <f t="shared" ca="1" si="74"/>
        <v>265.32</v>
      </c>
      <c r="BR61" s="113">
        <f t="shared" ca="1" si="75"/>
        <v>12</v>
      </c>
      <c r="BS61" s="113">
        <f t="shared" ca="1" si="76"/>
        <v>12</v>
      </c>
      <c r="BT61" s="109" t="str">
        <f t="shared" ca="1" si="46"/>
        <v xml:space="preserve">0 911.42 265.32 0 0 0 0 VCThingLabel  </v>
      </c>
      <c r="BU61" s="112">
        <f t="shared" si="47"/>
        <v>0.1</v>
      </c>
      <c r="BV61" s="174">
        <f t="shared" si="48"/>
        <v>0</v>
      </c>
      <c r="BW61" s="114" t="str">
        <f t="shared" si="77"/>
        <v>4vvv</v>
      </c>
      <c r="BX61" s="109"/>
      <c r="BY61" s="113">
        <f t="shared" ca="1" si="78"/>
        <v>911.42</v>
      </c>
      <c r="BZ61" s="113">
        <f t="shared" ca="1" si="79"/>
        <v>265.32</v>
      </c>
      <c r="CA61" s="113">
        <f t="shared" ca="1" si="80"/>
        <v>20.399999999999999</v>
      </c>
      <c r="CB61" s="113">
        <f t="shared" ca="1" si="81"/>
        <v>20.399999999999999</v>
      </c>
      <c r="CC61" s="112">
        <f t="shared" si="52"/>
        <v>0.55000000000000004</v>
      </c>
      <c r="CD61" s="109" t="str">
        <f t="shared" si="53"/>
        <v>ellipse</v>
      </c>
      <c r="CE61" s="114" t="str">
        <f t="shared" si="82"/>
        <v>4vvv</v>
      </c>
      <c r="CF61" s="109"/>
      <c r="CG61" s="113">
        <f t="shared" ca="1" si="83"/>
        <v>911.42</v>
      </c>
      <c r="CH61" s="113">
        <f t="shared" ca="1" si="84"/>
        <v>265.32</v>
      </c>
      <c r="CI61" s="113">
        <f t="shared" ca="1" si="85"/>
        <v>12</v>
      </c>
      <c r="CJ61" s="113">
        <f t="shared" ca="1" si="86"/>
        <v>12</v>
      </c>
      <c r="CK61" s="112"/>
      <c r="CL61" s="112"/>
      <c r="CM61" s="112">
        <f t="shared" si="58"/>
        <v>1</v>
      </c>
      <c r="CN61" s="115" t="str">
        <f t="shared" si="59"/>
        <v>ellipse</v>
      </c>
      <c r="CO61" s="109" t="str">
        <f t="shared" si="87"/>
        <v>4vvv</v>
      </c>
      <c r="CP61" s="109"/>
      <c r="CQ61" s="113">
        <f t="shared" ca="1" si="88"/>
        <v>911.42</v>
      </c>
      <c r="CR61" s="113">
        <f t="shared" ca="1" si="89"/>
        <v>265.32</v>
      </c>
      <c r="CS61" s="113">
        <f t="shared" ca="1" si="90"/>
        <v>12</v>
      </c>
      <c r="CT61" s="113">
        <f t="shared" ca="1" si="91"/>
        <v>12</v>
      </c>
      <c r="CW61" s="76"/>
      <c r="CX61" s="76"/>
    </row>
    <row r="62" spans="1:102" s="105" customFormat="1" ht="16" customHeight="1">
      <c r="A62" s="75" t="str">
        <f t="shared" si="12"/>
        <v>n1-2-2-2</v>
      </c>
      <c r="B62" s="75" t="str">
        <f t="shared" si="13"/>
        <v>E14</v>
      </c>
      <c r="C62" s="103" t="str">
        <f t="shared" si="30"/>
        <v>even</v>
      </c>
      <c r="D62" s="103"/>
      <c r="E62" s="103"/>
      <c r="F62" s="104">
        <f>ROW()</f>
        <v>62</v>
      </c>
      <c r="G62" s="103"/>
      <c r="H62" s="103"/>
      <c r="I62" s="103" t="str">
        <f t="shared" si="2"/>
        <v>This a short description of E14, giving the briefest explanation of its E14'iness.</v>
      </c>
      <c r="J62" s="103" t="str">
        <f t="shared" si="3"/>
        <v>This is a longer description of E14, going into more detail on what E14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2" s="103" t="str">
        <f t="shared" si="14"/>
        <v>none</v>
      </c>
      <c r="L62" s="103"/>
      <c r="M62" s="103" t="str">
        <f t="shared" si="15"/>
        <v>OpenClose</v>
      </c>
      <c r="N62" s="103"/>
      <c r="O62" s="103"/>
      <c r="P62" s="103"/>
      <c r="Q62" s="103"/>
      <c r="R62" s="103">
        <f t="shared" si="16"/>
        <v>1</v>
      </c>
      <c r="S62" s="103" t="str">
        <f t="shared" si="17"/>
        <v>hover</v>
      </c>
      <c r="T62" s="103"/>
      <c r="U62" s="103"/>
      <c r="V62" s="103"/>
      <c r="W62" s="103"/>
      <c r="X62" s="103" t="str">
        <f t="shared" si="18"/>
        <v>fadeOn=n1-2-2-2,0.6</v>
      </c>
      <c r="Y62" s="103" t="str">
        <f t="shared" si="19"/>
        <v>fadeOff=n1-2-2-2,0.6</v>
      </c>
      <c r="Z62" s="103" t="str">
        <f t="shared" si="20"/>
        <v>drawOpen=n1-2-2-2,0.8</v>
      </c>
      <c r="AA62" s="103" t="str">
        <f t="shared" si="21"/>
        <v>drawClose=n1-2-2-2,0.8</v>
      </c>
      <c r="AB62" s="103" t="str">
        <f t="shared" si="22"/>
        <v>myQtipStyle</v>
      </c>
      <c r="AD62" s="106"/>
      <c r="AE62" s="116"/>
      <c r="AF62" s="75" t="s">
        <v>299</v>
      </c>
      <c r="AG62" s="73">
        <f t="shared" si="31"/>
        <v>0</v>
      </c>
      <c r="AH62" s="75" t="str">
        <f t="shared" si="23"/>
        <v>n1-2-2-2</v>
      </c>
      <c r="AI62" s="75" t="str">
        <f t="shared" si="32"/>
        <v>E14</v>
      </c>
      <c r="AJ62" s="73">
        <f t="shared" si="92"/>
        <v>4</v>
      </c>
      <c r="AK62" s="105">
        <v>1</v>
      </c>
      <c r="AL62" s="105">
        <v>2</v>
      </c>
      <c r="AM62" s="105">
        <v>2</v>
      </c>
      <c r="AN62" s="105">
        <v>2</v>
      </c>
      <c r="AR62" s="105">
        <v>8</v>
      </c>
      <c r="AS62" s="105">
        <v>4</v>
      </c>
      <c r="AT62" s="105">
        <v>3</v>
      </c>
      <c r="AU62" s="105">
        <v>3</v>
      </c>
      <c r="AX62" s="108">
        <f t="shared" si="65"/>
        <v>-163.125</v>
      </c>
      <c r="AY62" s="105">
        <f t="shared" ca="1" si="66"/>
        <v>740</v>
      </c>
      <c r="AZ62" s="108">
        <f t="shared" si="67"/>
        <v>-725</v>
      </c>
      <c r="BA62" s="105">
        <f t="shared" si="68"/>
        <v>0</v>
      </c>
      <c r="BB62" s="116">
        <f t="shared" ca="1" si="69"/>
        <v>927.47</v>
      </c>
      <c r="BC62" s="116">
        <f t="shared" ca="1" si="70"/>
        <v>263.55999999999995</v>
      </c>
      <c r="BD62" s="108">
        <f t="shared" ca="1" si="71"/>
        <v>275</v>
      </c>
      <c r="BE62" s="108">
        <f t="shared" ca="1" si="72"/>
        <v>1000</v>
      </c>
      <c r="BH62" s="75" t="str">
        <f t="shared" si="38"/>
        <v>n1-2-2</v>
      </c>
      <c r="BI62" s="111"/>
      <c r="BJ62" s="109" t="s">
        <v>232</v>
      </c>
      <c r="BK62" s="109"/>
      <c r="BL62" s="109">
        <v>1</v>
      </c>
      <c r="BM62" s="112">
        <f t="shared" si="39"/>
        <v>1</v>
      </c>
      <c r="BN62" s="112" t="str">
        <f t="shared" si="40"/>
        <v>symbol</v>
      </c>
      <c r="BO62" s="109" t="str">
        <f t="shared" si="41"/>
        <v>OpenCircle</v>
      </c>
      <c r="BP62" s="113">
        <f t="shared" ca="1" si="73"/>
        <v>927.47</v>
      </c>
      <c r="BQ62" s="113">
        <f t="shared" ca="1" si="74"/>
        <v>263.56</v>
      </c>
      <c r="BR62" s="113">
        <f t="shared" ca="1" si="75"/>
        <v>12</v>
      </c>
      <c r="BS62" s="113">
        <f t="shared" ca="1" si="76"/>
        <v>12</v>
      </c>
      <c r="BT62" s="109" t="str">
        <f t="shared" ca="1" si="46"/>
        <v xml:space="preserve">0 927.47 263.56 0 0 0 0 VCThingLabel  </v>
      </c>
      <c r="BU62" s="112">
        <f t="shared" si="47"/>
        <v>0.1</v>
      </c>
      <c r="BV62" s="174">
        <f t="shared" si="48"/>
        <v>0</v>
      </c>
      <c r="BW62" s="114" t="str">
        <f t="shared" si="77"/>
        <v>4vvv</v>
      </c>
      <c r="BX62" s="109"/>
      <c r="BY62" s="113">
        <f t="shared" ca="1" si="78"/>
        <v>927.47</v>
      </c>
      <c r="BZ62" s="113">
        <f t="shared" ca="1" si="79"/>
        <v>263.56</v>
      </c>
      <c r="CA62" s="113">
        <f t="shared" ca="1" si="80"/>
        <v>20.399999999999999</v>
      </c>
      <c r="CB62" s="113">
        <f t="shared" ca="1" si="81"/>
        <v>20.399999999999999</v>
      </c>
      <c r="CC62" s="112">
        <f t="shared" si="52"/>
        <v>0.55000000000000004</v>
      </c>
      <c r="CD62" s="109" t="str">
        <f t="shared" si="53"/>
        <v>ellipse</v>
      </c>
      <c r="CE62" s="114" t="str">
        <f t="shared" si="82"/>
        <v>4vvv</v>
      </c>
      <c r="CF62" s="109"/>
      <c r="CG62" s="113">
        <f t="shared" ca="1" si="83"/>
        <v>927.47</v>
      </c>
      <c r="CH62" s="113">
        <f t="shared" ca="1" si="84"/>
        <v>263.56</v>
      </c>
      <c r="CI62" s="113">
        <f t="shared" ca="1" si="85"/>
        <v>12</v>
      </c>
      <c r="CJ62" s="113">
        <f t="shared" ca="1" si="86"/>
        <v>12</v>
      </c>
      <c r="CK62" s="112"/>
      <c r="CL62" s="112"/>
      <c r="CM62" s="112">
        <f t="shared" si="58"/>
        <v>1</v>
      </c>
      <c r="CN62" s="115" t="str">
        <f t="shared" si="59"/>
        <v>ellipse</v>
      </c>
      <c r="CO62" s="109" t="str">
        <f t="shared" si="87"/>
        <v>4vvv</v>
      </c>
      <c r="CP62" s="109"/>
      <c r="CQ62" s="113">
        <f t="shared" ca="1" si="88"/>
        <v>927.47</v>
      </c>
      <c r="CR62" s="113">
        <f t="shared" ca="1" si="89"/>
        <v>263.56</v>
      </c>
      <c r="CS62" s="113">
        <f t="shared" ca="1" si="90"/>
        <v>12</v>
      </c>
      <c r="CT62" s="113">
        <f t="shared" ca="1" si="91"/>
        <v>12</v>
      </c>
      <c r="CW62" s="76"/>
      <c r="CX62" s="76"/>
    </row>
    <row r="63" spans="1:102" s="105" customFormat="1" ht="16" customHeight="1">
      <c r="A63" s="75" t="str">
        <f t="shared" si="12"/>
        <v>n1-2-2-3</v>
      </c>
      <c r="B63" s="75" t="str">
        <f t="shared" si="13"/>
        <v>E15</v>
      </c>
      <c r="C63" s="103" t="str">
        <f t="shared" si="30"/>
        <v>odd</v>
      </c>
      <c r="D63" s="103"/>
      <c r="E63" s="103"/>
      <c r="F63" s="104">
        <f>ROW()</f>
        <v>63</v>
      </c>
      <c r="G63" s="103"/>
      <c r="H63" s="103"/>
      <c r="I63" s="103" t="str">
        <f t="shared" si="2"/>
        <v>This a short description of E15, giving the briefest explanation of its E15'iness.</v>
      </c>
      <c r="J63" s="103" t="str">
        <f t="shared" si="3"/>
        <v>This is a longer description of E15, going into more detail on what E15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3" s="103" t="str">
        <f t="shared" si="14"/>
        <v>none</v>
      </c>
      <c r="L63" s="103"/>
      <c r="M63" s="103" t="str">
        <f t="shared" si="15"/>
        <v>OpenClose</v>
      </c>
      <c r="N63" s="103"/>
      <c r="O63" s="103"/>
      <c r="P63" s="103"/>
      <c r="Q63" s="103"/>
      <c r="R63" s="103">
        <f t="shared" si="16"/>
        <v>1</v>
      </c>
      <c r="S63" s="103" t="str">
        <f t="shared" si="17"/>
        <v>hover</v>
      </c>
      <c r="T63" s="103"/>
      <c r="U63" s="103"/>
      <c r="V63" s="103"/>
      <c r="W63" s="103"/>
      <c r="X63" s="103" t="str">
        <f t="shared" si="18"/>
        <v>fadeOn=n1-2-2-3,0.6</v>
      </c>
      <c r="Y63" s="103" t="str">
        <f t="shared" si="19"/>
        <v>fadeOff=n1-2-2-3,0.6</v>
      </c>
      <c r="Z63" s="103" t="str">
        <f t="shared" si="20"/>
        <v>drawOpen=n1-2-2-3,0.8</v>
      </c>
      <c r="AA63" s="103" t="str">
        <f t="shared" si="21"/>
        <v>drawClose=n1-2-2-3,0.8</v>
      </c>
      <c r="AB63" s="103" t="str">
        <f t="shared" si="22"/>
        <v>myQtipStyle</v>
      </c>
      <c r="AD63" s="106"/>
      <c r="AE63" s="116"/>
      <c r="AF63" s="75" t="s">
        <v>300</v>
      </c>
      <c r="AG63" s="73">
        <f t="shared" si="31"/>
        <v>0</v>
      </c>
      <c r="AH63" s="75" t="str">
        <f t="shared" si="23"/>
        <v>n1-2-2-3</v>
      </c>
      <c r="AI63" s="75" t="str">
        <f t="shared" si="32"/>
        <v>E15</v>
      </c>
      <c r="AJ63" s="73">
        <f t="shared" si="92"/>
        <v>4</v>
      </c>
      <c r="AK63" s="105">
        <v>1</v>
      </c>
      <c r="AL63" s="105">
        <v>2</v>
      </c>
      <c r="AM63" s="105">
        <v>2</v>
      </c>
      <c r="AN63" s="105">
        <v>3</v>
      </c>
      <c r="AR63" s="105">
        <v>8</v>
      </c>
      <c r="AS63" s="105">
        <v>4</v>
      </c>
      <c r="AT63" s="105">
        <v>3</v>
      </c>
      <c r="AU63" s="105">
        <v>3</v>
      </c>
      <c r="AX63" s="108">
        <f t="shared" si="65"/>
        <v>-161.875</v>
      </c>
      <c r="AY63" s="105">
        <f t="shared" ca="1" si="66"/>
        <v>740</v>
      </c>
      <c r="AZ63" s="108">
        <f t="shared" si="67"/>
        <v>-719.44444444444446</v>
      </c>
      <c r="BA63" s="105">
        <f t="shared" si="68"/>
        <v>0</v>
      </c>
      <c r="BB63" s="116">
        <f t="shared" ca="1" si="69"/>
        <v>943.55</v>
      </c>
      <c r="BC63" s="116">
        <f t="shared" ca="1" si="70"/>
        <v>262.15999999999997</v>
      </c>
      <c r="BD63" s="108">
        <f t="shared" ca="1" si="71"/>
        <v>280.55555555555554</v>
      </c>
      <c r="BE63" s="108">
        <f t="shared" ca="1" si="72"/>
        <v>1000</v>
      </c>
      <c r="BH63" s="75" t="str">
        <f t="shared" si="38"/>
        <v>n1-2-2</v>
      </c>
      <c r="BI63" s="111"/>
      <c r="BJ63" s="109" t="s">
        <v>232</v>
      </c>
      <c r="BK63" s="109"/>
      <c r="BL63" s="109">
        <v>1</v>
      </c>
      <c r="BM63" s="112">
        <f t="shared" si="39"/>
        <v>1</v>
      </c>
      <c r="BN63" s="112" t="str">
        <f t="shared" si="40"/>
        <v>symbol</v>
      </c>
      <c r="BO63" s="109" t="str">
        <f t="shared" si="41"/>
        <v>OpenCircle</v>
      </c>
      <c r="BP63" s="113">
        <f t="shared" ca="1" si="73"/>
        <v>943.55</v>
      </c>
      <c r="BQ63" s="113">
        <f t="shared" ca="1" si="74"/>
        <v>262.16000000000003</v>
      </c>
      <c r="BR63" s="113">
        <f t="shared" ca="1" si="75"/>
        <v>12</v>
      </c>
      <c r="BS63" s="113">
        <f t="shared" ca="1" si="76"/>
        <v>12</v>
      </c>
      <c r="BT63" s="109" t="str">
        <f t="shared" ca="1" si="46"/>
        <v xml:space="preserve">0 943.55 262.16 0 0 0 0 VCThingLabel  </v>
      </c>
      <c r="BU63" s="112">
        <f t="shared" si="47"/>
        <v>0.1</v>
      </c>
      <c r="BV63" s="174">
        <f t="shared" si="48"/>
        <v>0</v>
      </c>
      <c r="BW63" s="114" t="str">
        <f t="shared" si="77"/>
        <v>4vvv</v>
      </c>
      <c r="BX63" s="109"/>
      <c r="BY63" s="113">
        <f t="shared" ca="1" si="78"/>
        <v>943.55</v>
      </c>
      <c r="BZ63" s="113">
        <f t="shared" ca="1" si="79"/>
        <v>262.16000000000003</v>
      </c>
      <c r="CA63" s="113">
        <f t="shared" ca="1" si="80"/>
        <v>20.399999999999999</v>
      </c>
      <c r="CB63" s="113">
        <f t="shared" ca="1" si="81"/>
        <v>20.399999999999999</v>
      </c>
      <c r="CC63" s="112">
        <f t="shared" si="52"/>
        <v>0.55000000000000004</v>
      </c>
      <c r="CD63" s="109" t="str">
        <f t="shared" si="53"/>
        <v>ellipse</v>
      </c>
      <c r="CE63" s="114" t="str">
        <f t="shared" si="82"/>
        <v>4vvv</v>
      </c>
      <c r="CF63" s="109"/>
      <c r="CG63" s="113">
        <f t="shared" ca="1" si="83"/>
        <v>943.55</v>
      </c>
      <c r="CH63" s="113">
        <f t="shared" ca="1" si="84"/>
        <v>262.16000000000003</v>
      </c>
      <c r="CI63" s="113">
        <f t="shared" ca="1" si="85"/>
        <v>12</v>
      </c>
      <c r="CJ63" s="113">
        <f t="shared" ca="1" si="86"/>
        <v>12</v>
      </c>
      <c r="CK63" s="112"/>
      <c r="CL63" s="112"/>
      <c r="CM63" s="112">
        <f t="shared" si="58"/>
        <v>1</v>
      </c>
      <c r="CN63" s="115" t="str">
        <f t="shared" si="59"/>
        <v>ellipse</v>
      </c>
      <c r="CO63" s="109" t="str">
        <f t="shared" si="87"/>
        <v>4vvv</v>
      </c>
      <c r="CP63" s="109"/>
      <c r="CQ63" s="113">
        <f t="shared" ca="1" si="88"/>
        <v>943.55</v>
      </c>
      <c r="CR63" s="113">
        <f t="shared" ca="1" si="89"/>
        <v>262.16000000000003</v>
      </c>
      <c r="CS63" s="113">
        <f t="shared" ca="1" si="90"/>
        <v>12</v>
      </c>
      <c r="CT63" s="113">
        <f t="shared" ca="1" si="91"/>
        <v>12</v>
      </c>
      <c r="CW63" s="76"/>
      <c r="CX63" s="76"/>
    </row>
    <row r="64" spans="1:102" s="105" customFormat="1" ht="16" customHeight="1">
      <c r="A64" s="75" t="str">
        <f t="shared" si="12"/>
        <v>n1-2-3</v>
      </c>
      <c r="B64" s="75" t="str">
        <f t="shared" si="13"/>
        <v>D6</v>
      </c>
      <c r="C64" s="103" t="str">
        <f t="shared" si="30"/>
        <v>even</v>
      </c>
      <c r="D64" s="103"/>
      <c r="E64" s="103"/>
      <c r="F64" s="104">
        <f>ROW()</f>
        <v>64</v>
      </c>
      <c r="G64" s="103"/>
      <c r="H64" s="103"/>
      <c r="I64" s="103" t="str">
        <f t="shared" si="2"/>
        <v>This a short description of D6, giving the briefest explanation of its D6'iness.</v>
      </c>
      <c r="J64" s="103" t="str">
        <f t="shared" si="3"/>
        <v>This is a longer description of D6, going into more detail on what D6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4" s="103" t="str">
        <f t="shared" si="14"/>
        <v>none</v>
      </c>
      <c r="L64" s="103"/>
      <c r="M64" s="103" t="str">
        <f t="shared" si="15"/>
        <v>OpenClose</v>
      </c>
      <c r="N64" s="103"/>
      <c r="O64" s="103"/>
      <c r="P64" s="103"/>
      <c r="Q64" s="103"/>
      <c r="R64" s="103">
        <f t="shared" si="16"/>
        <v>1</v>
      </c>
      <c r="S64" s="103" t="str">
        <f t="shared" si="17"/>
        <v>hover</v>
      </c>
      <c r="T64" s="103"/>
      <c r="U64" s="103"/>
      <c r="V64" s="103"/>
      <c r="W64" s="103"/>
      <c r="X64" s="103" t="str">
        <f t="shared" si="18"/>
        <v>fadeOn=n1-2-3,0.6</v>
      </c>
      <c r="Y64" s="103" t="str">
        <f t="shared" si="19"/>
        <v>fadeOff=n1-2-3,0.6</v>
      </c>
      <c r="Z64" s="103" t="str">
        <f t="shared" si="20"/>
        <v>drawOpen=n1-2-3,0.8</v>
      </c>
      <c r="AA64" s="103" t="str">
        <f t="shared" si="21"/>
        <v>drawClose=n1-2-3,0.8</v>
      </c>
      <c r="AB64" s="103" t="str">
        <f t="shared" si="22"/>
        <v>myQtipStyle</v>
      </c>
      <c r="AD64" s="106"/>
      <c r="AE64" s="116"/>
      <c r="AF64" s="75" t="s">
        <v>428</v>
      </c>
      <c r="AG64" s="73">
        <f t="shared" si="31"/>
        <v>0</v>
      </c>
      <c r="AH64" s="75" t="str">
        <f t="shared" si="23"/>
        <v>n1-2-3</v>
      </c>
      <c r="AI64" s="75" t="str">
        <f t="shared" si="32"/>
        <v>D6</v>
      </c>
      <c r="AJ64" s="73">
        <f t="shared" si="92"/>
        <v>3</v>
      </c>
      <c r="AK64" s="105">
        <v>1</v>
      </c>
      <c r="AL64" s="105">
        <v>2</v>
      </c>
      <c r="AM64" s="105">
        <v>3</v>
      </c>
      <c r="AR64" s="105">
        <v>8</v>
      </c>
      <c r="AS64" s="105">
        <v>4</v>
      </c>
      <c r="AT64" s="105">
        <v>3</v>
      </c>
      <c r="AX64" s="108">
        <f t="shared" si="65"/>
        <v>-159.375</v>
      </c>
      <c r="AY64" s="105">
        <f t="shared" ca="1" si="66"/>
        <v>640</v>
      </c>
      <c r="AZ64" s="108">
        <f t="shared" si="67"/>
        <v>-708.33333333333337</v>
      </c>
      <c r="BA64" s="105">
        <f t="shared" si="68"/>
        <v>0</v>
      </c>
      <c r="BB64" s="116">
        <f t="shared" ca="1" si="69"/>
        <v>979.06</v>
      </c>
      <c r="BC64" s="116">
        <f t="shared" ca="1" si="70"/>
        <v>360.34000000000003</v>
      </c>
      <c r="BD64" s="108">
        <f t="shared" ca="1" si="71"/>
        <v>291.66666666666663</v>
      </c>
      <c r="BE64" s="108">
        <f t="shared" ca="1" si="72"/>
        <v>1000</v>
      </c>
      <c r="BH64" s="75" t="str">
        <f t="shared" si="38"/>
        <v>n1-2</v>
      </c>
      <c r="BI64" s="76"/>
      <c r="BJ64" s="109" t="s">
        <v>232</v>
      </c>
      <c r="BK64" s="109"/>
      <c r="BL64" s="109">
        <v>1</v>
      </c>
      <c r="BM64" s="112">
        <f t="shared" si="39"/>
        <v>1</v>
      </c>
      <c r="BN64" s="112" t="str">
        <f t="shared" si="40"/>
        <v>symbol</v>
      </c>
      <c r="BO64" s="109" t="str">
        <f t="shared" si="41"/>
        <v>OpenCircle</v>
      </c>
      <c r="BP64" s="113">
        <f t="shared" ca="1" si="73"/>
        <v>979.06</v>
      </c>
      <c r="BQ64" s="113">
        <f t="shared" ca="1" si="74"/>
        <v>360.34</v>
      </c>
      <c r="BR64" s="113">
        <f t="shared" ca="1" si="75"/>
        <v>35</v>
      </c>
      <c r="BS64" s="113">
        <f t="shared" ca="1" si="76"/>
        <v>35</v>
      </c>
      <c r="BT64" s="109" t="str">
        <f t="shared" ca="1" si="46"/>
        <v xml:space="preserve">1 979.06 360.34 0 0 0 0 VCThingLabel 10 </v>
      </c>
      <c r="BU64" s="112">
        <f t="shared" si="47"/>
        <v>0.1</v>
      </c>
      <c r="BV64" s="174">
        <f t="shared" si="48"/>
        <v>0</v>
      </c>
      <c r="BW64" s="114" t="str">
        <f t="shared" si="77"/>
        <v>3vvv</v>
      </c>
      <c r="BX64" s="109"/>
      <c r="BY64" s="113">
        <f t="shared" ca="1" si="78"/>
        <v>979.06</v>
      </c>
      <c r="BZ64" s="113">
        <f t="shared" ca="1" si="79"/>
        <v>360.34</v>
      </c>
      <c r="CA64" s="113">
        <f t="shared" ca="1" si="80"/>
        <v>59.5</v>
      </c>
      <c r="CB64" s="113">
        <f t="shared" ca="1" si="81"/>
        <v>59.5</v>
      </c>
      <c r="CC64" s="112">
        <f t="shared" si="52"/>
        <v>0.55000000000000004</v>
      </c>
      <c r="CD64" s="109" t="str">
        <f t="shared" si="53"/>
        <v>ellipse</v>
      </c>
      <c r="CE64" s="114" t="str">
        <f t="shared" si="82"/>
        <v>3vvv</v>
      </c>
      <c r="CF64" s="109"/>
      <c r="CG64" s="113">
        <f t="shared" ca="1" si="83"/>
        <v>979.06</v>
      </c>
      <c r="CH64" s="113">
        <f t="shared" ca="1" si="84"/>
        <v>360.34</v>
      </c>
      <c r="CI64" s="113">
        <f t="shared" ca="1" si="85"/>
        <v>35</v>
      </c>
      <c r="CJ64" s="113">
        <f t="shared" ca="1" si="86"/>
        <v>35</v>
      </c>
      <c r="CK64" s="112"/>
      <c r="CL64" s="112"/>
      <c r="CM64" s="112">
        <f t="shared" si="58"/>
        <v>1</v>
      </c>
      <c r="CN64" s="115" t="str">
        <f t="shared" si="59"/>
        <v>ellipse</v>
      </c>
      <c r="CO64" s="109" t="str">
        <f t="shared" si="87"/>
        <v>3vvv</v>
      </c>
      <c r="CP64" s="109"/>
      <c r="CQ64" s="113">
        <f t="shared" ca="1" si="88"/>
        <v>979.06</v>
      </c>
      <c r="CR64" s="113">
        <f t="shared" ca="1" si="89"/>
        <v>360.34</v>
      </c>
      <c r="CS64" s="113">
        <f t="shared" ca="1" si="90"/>
        <v>35</v>
      </c>
      <c r="CT64" s="113">
        <f t="shared" ca="1" si="91"/>
        <v>35</v>
      </c>
      <c r="CW64" s="76"/>
      <c r="CX64" s="76"/>
    </row>
    <row r="65" spans="1:102" s="105" customFormat="1" ht="16" customHeight="1">
      <c r="A65" s="75" t="str">
        <f t="shared" si="12"/>
        <v>n1-2-3-1</v>
      </c>
      <c r="B65" s="75" t="str">
        <f t="shared" si="13"/>
        <v>E16</v>
      </c>
      <c r="C65" s="103" t="str">
        <f t="shared" si="30"/>
        <v>even</v>
      </c>
      <c r="D65" s="103"/>
      <c r="E65" s="103"/>
      <c r="F65" s="104">
        <f>ROW()</f>
        <v>65</v>
      </c>
      <c r="G65" s="103"/>
      <c r="H65" s="103"/>
      <c r="I65" s="103" t="str">
        <f t="shared" si="2"/>
        <v>This a short description of E16, giving the briefest explanation of its E16'iness.</v>
      </c>
      <c r="J65" s="103" t="str">
        <f t="shared" si="3"/>
        <v>This is a longer description of E16, going into more detail on what E16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5" s="103" t="str">
        <f t="shared" si="14"/>
        <v>none</v>
      </c>
      <c r="L65" s="103"/>
      <c r="M65" s="103" t="str">
        <f t="shared" si="15"/>
        <v>OpenClose</v>
      </c>
      <c r="N65" s="103"/>
      <c r="O65" s="103"/>
      <c r="P65" s="103"/>
      <c r="Q65" s="103"/>
      <c r="R65" s="103">
        <f t="shared" si="16"/>
        <v>1</v>
      </c>
      <c r="S65" s="103" t="str">
        <f t="shared" si="17"/>
        <v>hover</v>
      </c>
      <c r="T65" s="103"/>
      <c r="U65" s="103"/>
      <c r="V65" s="103"/>
      <c r="W65" s="103"/>
      <c r="X65" s="103" t="str">
        <f t="shared" si="18"/>
        <v>fadeOn=n1-2-3-1,0.6</v>
      </c>
      <c r="Y65" s="103" t="str">
        <f t="shared" si="19"/>
        <v>fadeOff=n1-2-3-1,0.6</v>
      </c>
      <c r="Z65" s="103" t="str">
        <f t="shared" si="20"/>
        <v>drawOpen=n1-2-3-1,0.8</v>
      </c>
      <c r="AA65" s="103" t="str">
        <f t="shared" si="21"/>
        <v>drawClose=n1-2-3-1,0.8</v>
      </c>
      <c r="AB65" s="103" t="str">
        <f t="shared" si="22"/>
        <v>myQtipStyle</v>
      </c>
      <c r="AD65" s="106"/>
      <c r="AE65" s="116"/>
      <c r="AF65" s="75" t="s">
        <v>429</v>
      </c>
      <c r="AG65" s="73">
        <f t="shared" si="31"/>
        <v>0</v>
      </c>
      <c r="AH65" s="75" t="str">
        <f t="shared" si="23"/>
        <v>n1-2-3-1</v>
      </c>
      <c r="AI65" s="75" t="str">
        <f t="shared" si="32"/>
        <v>E16</v>
      </c>
      <c r="AJ65" s="73">
        <f t="shared" si="92"/>
        <v>4</v>
      </c>
      <c r="AK65" s="105">
        <v>1</v>
      </c>
      <c r="AL65" s="105">
        <v>2</v>
      </c>
      <c r="AM65" s="105">
        <v>3</v>
      </c>
      <c r="AN65" s="105">
        <v>1</v>
      </c>
      <c r="AR65" s="105">
        <v>8</v>
      </c>
      <c r="AS65" s="105">
        <v>4</v>
      </c>
      <c r="AT65" s="105">
        <v>3</v>
      </c>
      <c r="AU65" s="105">
        <v>3</v>
      </c>
      <c r="AX65" s="108">
        <f t="shared" si="65"/>
        <v>-160.625</v>
      </c>
      <c r="AY65" s="105">
        <f t="shared" ca="1" si="66"/>
        <v>740</v>
      </c>
      <c r="AZ65" s="108">
        <f t="shared" si="67"/>
        <v>-713.88888888888891</v>
      </c>
      <c r="BA65" s="105">
        <f t="shared" si="68"/>
        <v>0</v>
      </c>
      <c r="BB65" s="116">
        <f t="shared" ca="1" si="69"/>
        <v>959.66</v>
      </c>
      <c r="BC65" s="116">
        <f t="shared" ca="1" si="70"/>
        <v>261.10000000000002</v>
      </c>
      <c r="BD65" s="108">
        <f t="shared" ca="1" si="71"/>
        <v>286.11111111111109</v>
      </c>
      <c r="BE65" s="108">
        <f t="shared" ca="1" si="72"/>
        <v>1000</v>
      </c>
      <c r="BH65" s="75" t="str">
        <f t="shared" si="38"/>
        <v>n1-2-3</v>
      </c>
      <c r="BI65" s="76"/>
      <c r="BJ65" s="109" t="s">
        <v>232</v>
      </c>
      <c r="BK65" s="109"/>
      <c r="BL65" s="109">
        <v>1</v>
      </c>
      <c r="BM65" s="112">
        <f t="shared" si="39"/>
        <v>1</v>
      </c>
      <c r="BN65" s="112" t="str">
        <f t="shared" si="40"/>
        <v>symbol</v>
      </c>
      <c r="BO65" s="109" t="str">
        <f t="shared" si="41"/>
        <v>OpenCircle</v>
      </c>
      <c r="BP65" s="113">
        <f t="shared" ca="1" si="73"/>
        <v>959.66</v>
      </c>
      <c r="BQ65" s="113">
        <f t="shared" ca="1" si="74"/>
        <v>261.10000000000002</v>
      </c>
      <c r="BR65" s="113">
        <f t="shared" ca="1" si="75"/>
        <v>12</v>
      </c>
      <c r="BS65" s="113">
        <f t="shared" ca="1" si="76"/>
        <v>12</v>
      </c>
      <c r="BT65" s="109" t="str">
        <f t="shared" ca="1" si="46"/>
        <v xml:space="preserve">0 959.66 261.1 0 0 0 0 VCThingLabel  </v>
      </c>
      <c r="BU65" s="112">
        <f t="shared" si="47"/>
        <v>0.1</v>
      </c>
      <c r="BV65" s="174">
        <f t="shared" si="48"/>
        <v>0</v>
      </c>
      <c r="BW65" s="114" t="str">
        <f t="shared" si="77"/>
        <v>4vvv</v>
      </c>
      <c r="BX65" s="109"/>
      <c r="BY65" s="113">
        <f t="shared" ca="1" si="78"/>
        <v>959.66</v>
      </c>
      <c r="BZ65" s="113">
        <f t="shared" ca="1" si="79"/>
        <v>261.10000000000002</v>
      </c>
      <c r="CA65" s="113">
        <f t="shared" ca="1" si="80"/>
        <v>20.399999999999999</v>
      </c>
      <c r="CB65" s="113">
        <f t="shared" ca="1" si="81"/>
        <v>20.399999999999999</v>
      </c>
      <c r="CC65" s="112">
        <f t="shared" si="52"/>
        <v>0.55000000000000004</v>
      </c>
      <c r="CD65" s="109" t="str">
        <f t="shared" si="53"/>
        <v>ellipse</v>
      </c>
      <c r="CE65" s="114" t="str">
        <f t="shared" si="82"/>
        <v>4vvv</v>
      </c>
      <c r="CF65" s="109"/>
      <c r="CG65" s="113">
        <f t="shared" ca="1" si="83"/>
        <v>959.66</v>
      </c>
      <c r="CH65" s="113">
        <f t="shared" ca="1" si="84"/>
        <v>261.10000000000002</v>
      </c>
      <c r="CI65" s="113">
        <f t="shared" ca="1" si="85"/>
        <v>12</v>
      </c>
      <c r="CJ65" s="113">
        <f t="shared" ca="1" si="86"/>
        <v>12</v>
      </c>
      <c r="CK65" s="112"/>
      <c r="CL65" s="112"/>
      <c r="CM65" s="112">
        <f t="shared" si="58"/>
        <v>1</v>
      </c>
      <c r="CN65" s="115" t="str">
        <f t="shared" si="59"/>
        <v>ellipse</v>
      </c>
      <c r="CO65" s="109" t="str">
        <f t="shared" si="87"/>
        <v>4vvv</v>
      </c>
      <c r="CP65" s="109"/>
      <c r="CQ65" s="113">
        <f t="shared" ca="1" si="88"/>
        <v>959.66</v>
      </c>
      <c r="CR65" s="113">
        <f t="shared" ca="1" si="89"/>
        <v>261.10000000000002</v>
      </c>
      <c r="CS65" s="113">
        <f t="shared" ca="1" si="90"/>
        <v>12</v>
      </c>
      <c r="CT65" s="113">
        <f t="shared" ca="1" si="91"/>
        <v>12</v>
      </c>
      <c r="CW65" s="76"/>
      <c r="CX65" s="76"/>
    </row>
    <row r="66" spans="1:102" s="105" customFormat="1" ht="16" customHeight="1">
      <c r="A66" s="75" t="str">
        <f t="shared" si="12"/>
        <v>n1-2-3-2</v>
      </c>
      <c r="B66" s="75" t="str">
        <f t="shared" si="13"/>
        <v>E17</v>
      </c>
      <c r="C66" s="103" t="str">
        <f t="shared" si="30"/>
        <v>odd</v>
      </c>
      <c r="D66" s="103"/>
      <c r="E66" s="103"/>
      <c r="F66" s="104">
        <f>ROW()</f>
        <v>66</v>
      </c>
      <c r="G66" s="103"/>
      <c r="H66" s="103"/>
      <c r="I66" s="103" t="str">
        <f t="shared" si="2"/>
        <v>This a short description of E17, giving the briefest explanation of its E17'iness.</v>
      </c>
      <c r="J66" s="103" t="str">
        <f t="shared" si="3"/>
        <v>This is a longer description of E17, going into more detail on what E17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6" s="103" t="str">
        <f t="shared" si="14"/>
        <v>none</v>
      </c>
      <c r="L66" s="103"/>
      <c r="M66" s="103" t="str">
        <f t="shared" si="15"/>
        <v>OpenClose</v>
      </c>
      <c r="N66" s="103"/>
      <c r="O66" s="103"/>
      <c r="P66" s="103"/>
      <c r="Q66" s="103"/>
      <c r="R66" s="103">
        <f t="shared" si="16"/>
        <v>1</v>
      </c>
      <c r="S66" s="103" t="str">
        <f t="shared" si="17"/>
        <v>hover</v>
      </c>
      <c r="T66" s="103"/>
      <c r="U66" s="103"/>
      <c r="V66" s="103"/>
      <c r="W66" s="103"/>
      <c r="X66" s="103" t="str">
        <f t="shared" si="18"/>
        <v>fadeOn=n1-2-3-2,0.6</v>
      </c>
      <c r="Y66" s="103" t="str">
        <f t="shared" si="19"/>
        <v>fadeOff=n1-2-3-2,0.6</v>
      </c>
      <c r="Z66" s="103" t="str">
        <f t="shared" si="20"/>
        <v>drawOpen=n1-2-3-2,0.8</v>
      </c>
      <c r="AA66" s="103" t="str">
        <f t="shared" si="21"/>
        <v>drawClose=n1-2-3-2,0.8</v>
      </c>
      <c r="AB66" s="103" t="str">
        <f t="shared" si="22"/>
        <v>myQtipStyle</v>
      </c>
      <c r="AD66" s="106"/>
      <c r="AE66" s="116"/>
      <c r="AF66" s="75" t="s">
        <v>430</v>
      </c>
      <c r="AG66" s="73">
        <f t="shared" si="31"/>
        <v>0</v>
      </c>
      <c r="AH66" s="75" t="str">
        <f t="shared" si="23"/>
        <v>n1-2-3-2</v>
      </c>
      <c r="AI66" s="75" t="str">
        <f t="shared" si="32"/>
        <v>E17</v>
      </c>
      <c r="AJ66" s="73">
        <f t="shared" si="92"/>
        <v>4</v>
      </c>
      <c r="AK66" s="105">
        <v>1</v>
      </c>
      <c r="AL66" s="105">
        <v>2</v>
      </c>
      <c r="AM66" s="105">
        <v>3</v>
      </c>
      <c r="AN66" s="105">
        <v>2</v>
      </c>
      <c r="AR66" s="105">
        <v>8</v>
      </c>
      <c r="AS66" s="105">
        <v>4</v>
      </c>
      <c r="AT66" s="105">
        <v>3</v>
      </c>
      <c r="AU66" s="105">
        <v>3</v>
      </c>
      <c r="AX66" s="108">
        <f t="shared" si="65"/>
        <v>-159.375</v>
      </c>
      <c r="AY66" s="105">
        <f t="shared" ca="1" si="66"/>
        <v>740</v>
      </c>
      <c r="AZ66" s="108">
        <f t="shared" si="67"/>
        <v>-708.33333333333337</v>
      </c>
      <c r="BA66" s="105">
        <f t="shared" si="68"/>
        <v>0</v>
      </c>
      <c r="BB66" s="116">
        <f t="shared" ca="1" si="69"/>
        <v>975.79</v>
      </c>
      <c r="BC66" s="116">
        <f t="shared" ca="1" si="70"/>
        <v>260.39999999999998</v>
      </c>
      <c r="BD66" s="108">
        <f t="shared" ca="1" si="71"/>
        <v>291.66666666666663</v>
      </c>
      <c r="BE66" s="108">
        <f t="shared" ca="1" si="72"/>
        <v>1000</v>
      </c>
      <c r="BH66" s="75" t="str">
        <f t="shared" si="38"/>
        <v>n1-2-3</v>
      </c>
      <c r="BI66" s="76"/>
      <c r="BJ66" s="109" t="s">
        <v>232</v>
      </c>
      <c r="BK66" s="109"/>
      <c r="BL66" s="109">
        <v>1</v>
      </c>
      <c r="BM66" s="112">
        <f t="shared" si="39"/>
        <v>1</v>
      </c>
      <c r="BN66" s="112" t="str">
        <f t="shared" si="40"/>
        <v>symbol</v>
      </c>
      <c r="BO66" s="109" t="str">
        <f t="shared" si="41"/>
        <v>OpenCircle</v>
      </c>
      <c r="BP66" s="113">
        <f t="shared" ca="1" si="73"/>
        <v>975.79</v>
      </c>
      <c r="BQ66" s="113">
        <f t="shared" ca="1" si="74"/>
        <v>260.39999999999998</v>
      </c>
      <c r="BR66" s="113">
        <f t="shared" ca="1" si="75"/>
        <v>12</v>
      </c>
      <c r="BS66" s="113">
        <f t="shared" ca="1" si="76"/>
        <v>12</v>
      </c>
      <c r="BT66" s="109" t="str">
        <f t="shared" ca="1" si="46"/>
        <v xml:space="preserve">0 975.79 260.4 0 0 0 0 VCThingLabel  </v>
      </c>
      <c r="BU66" s="112">
        <f t="shared" si="47"/>
        <v>0.1</v>
      </c>
      <c r="BV66" s="174">
        <f t="shared" si="48"/>
        <v>0</v>
      </c>
      <c r="BW66" s="114" t="str">
        <f t="shared" si="77"/>
        <v>4vvv</v>
      </c>
      <c r="BX66" s="109"/>
      <c r="BY66" s="113">
        <f t="shared" ca="1" si="78"/>
        <v>975.79</v>
      </c>
      <c r="BZ66" s="113">
        <f t="shared" ca="1" si="79"/>
        <v>260.39999999999998</v>
      </c>
      <c r="CA66" s="113">
        <f t="shared" ca="1" si="80"/>
        <v>20.399999999999999</v>
      </c>
      <c r="CB66" s="113">
        <f t="shared" ca="1" si="81"/>
        <v>20.399999999999999</v>
      </c>
      <c r="CC66" s="112">
        <f t="shared" si="52"/>
        <v>0.55000000000000004</v>
      </c>
      <c r="CD66" s="109" t="str">
        <f t="shared" si="53"/>
        <v>ellipse</v>
      </c>
      <c r="CE66" s="114" t="str">
        <f t="shared" si="82"/>
        <v>4vvv</v>
      </c>
      <c r="CF66" s="109"/>
      <c r="CG66" s="113">
        <f t="shared" ca="1" si="83"/>
        <v>975.79</v>
      </c>
      <c r="CH66" s="113">
        <f t="shared" ca="1" si="84"/>
        <v>260.39999999999998</v>
      </c>
      <c r="CI66" s="113">
        <f t="shared" ca="1" si="85"/>
        <v>12</v>
      </c>
      <c r="CJ66" s="113">
        <f t="shared" ca="1" si="86"/>
        <v>12</v>
      </c>
      <c r="CK66" s="112"/>
      <c r="CL66" s="112"/>
      <c r="CM66" s="112">
        <f t="shared" si="58"/>
        <v>1</v>
      </c>
      <c r="CN66" s="115" t="str">
        <f t="shared" si="59"/>
        <v>ellipse</v>
      </c>
      <c r="CO66" s="109" t="str">
        <f t="shared" si="87"/>
        <v>4vvv</v>
      </c>
      <c r="CP66" s="109"/>
      <c r="CQ66" s="113">
        <f t="shared" ca="1" si="88"/>
        <v>975.79</v>
      </c>
      <c r="CR66" s="113">
        <f t="shared" ca="1" si="89"/>
        <v>260.39999999999998</v>
      </c>
      <c r="CS66" s="113">
        <f t="shared" ca="1" si="90"/>
        <v>12</v>
      </c>
      <c r="CT66" s="113">
        <f t="shared" ca="1" si="91"/>
        <v>12</v>
      </c>
      <c r="CW66" s="76"/>
      <c r="CX66" s="76"/>
    </row>
    <row r="67" spans="1:102" s="105" customFormat="1" ht="16" customHeight="1">
      <c r="A67" s="75" t="str">
        <f t="shared" si="12"/>
        <v>n1-2-3-3</v>
      </c>
      <c r="B67" s="75" t="str">
        <f t="shared" si="13"/>
        <v>E18</v>
      </c>
      <c r="C67" s="103" t="str">
        <f t="shared" si="30"/>
        <v>even</v>
      </c>
      <c r="D67" s="103"/>
      <c r="E67" s="103"/>
      <c r="F67" s="104">
        <f>ROW()</f>
        <v>67</v>
      </c>
      <c r="G67" s="103"/>
      <c r="H67" s="103"/>
      <c r="I67" s="103" t="str">
        <f t="shared" si="2"/>
        <v>This a short description of E18, giving the briefest explanation of its E18'iness.</v>
      </c>
      <c r="J67" s="103" t="str">
        <f t="shared" si="3"/>
        <v>This is a longer description of E18, going into more detail on what E18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7" s="103" t="str">
        <f t="shared" si="14"/>
        <v>none</v>
      </c>
      <c r="L67" s="103"/>
      <c r="M67" s="103" t="str">
        <f t="shared" si="15"/>
        <v>OpenClose</v>
      </c>
      <c r="N67" s="103"/>
      <c r="O67" s="103"/>
      <c r="P67" s="103"/>
      <c r="Q67" s="103"/>
      <c r="R67" s="103">
        <f t="shared" si="16"/>
        <v>1</v>
      </c>
      <c r="S67" s="103" t="str">
        <f t="shared" si="17"/>
        <v>hover</v>
      </c>
      <c r="T67" s="103"/>
      <c r="U67" s="103"/>
      <c r="V67" s="103"/>
      <c r="W67" s="103"/>
      <c r="X67" s="103" t="str">
        <f t="shared" si="18"/>
        <v>fadeOn=n1-2-3-3,0.6</v>
      </c>
      <c r="Y67" s="103" t="str">
        <f t="shared" si="19"/>
        <v>fadeOff=n1-2-3-3,0.6</v>
      </c>
      <c r="Z67" s="103" t="str">
        <f t="shared" si="20"/>
        <v>drawOpen=n1-2-3-3,0.8</v>
      </c>
      <c r="AA67" s="103" t="str">
        <f t="shared" si="21"/>
        <v>drawClose=n1-2-3-3,0.8</v>
      </c>
      <c r="AB67" s="103" t="str">
        <f t="shared" si="22"/>
        <v>myQtipStyle</v>
      </c>
      <c r="AD67" s="106"/>
      <c r="AE67" s="116"/>
      <c r="AF67" s="75" t="s">
        <v>431</v>
      </c>
      <c r="AG67" s="73">
        <f t="shared" si="31"/>
        <v>0</v>
      </c>
      <c r="AH67" s="75" t="str">
        <f t="shared" si="23"/>
        <v>n1-2-3-3</v>
      </c>
      <c r="AI67" s="75" t="str">
        <f t="shared" si="32"/>
        <v>E18</v>
      </c>
      <c r="AJ67" s="73">
        <f t="shared" si="92"/>
        <v>4</v>
      </c>
      <c r="AK67" s="105">
        <v>1</v>
      </c>
      <c r="AL67" s="105">
        <v>2</v>
      </c>
      <c r="AM67" s="105">
        <v>3</v>
      </c>
      <c r="AN67" s="105">
        <v>3</v>
      </c>
      <c r="AR67" s="105">
        <v>8</v>
      </c>
      <c r="AS67" s="105">
        <v>4</v>
      </c>
      <c r="AT67" s="105">
        <v>3</v>
      </c>
      <c r="AU67" s="105">
        <v>3</v>
      </c>
      <c r="AX67" s="108">
        <f t="shared" si="65"/>
        <v>-158.125</v>
      </c>
      <c r="AY67" s="105">
        <f t="shared" ca="1" si="66"/>
        <v>740</v>
      </c>
      <c r="AZ67" s="108">
        <f t="shared" si="67"/>
        <v>-702.77777777777783</v>
      </c>
      <c r="BA67" s="105">
        <f t="shared" si="68"/>
        <v>0</v>
      </c>
      <c r="BB67" s="116">
        <f t="shared" ca="1" si="69"/>
        <v>991.93</v>
      </c>
      <c r="BC67" s="116">
        <f t="shared" ca="1" si="70"/>
        <v>260.03999999999996</v>
      </c>
      <c r="BD67" s="108">
        <f t="shared" ca="1" si="71"/>
        <v>297.22222222222217</v>
      </c>
      <c r="BE67" s="108">
        <f t="shared" ca="1" si="72"/>
        <v>1000</v>
      </c>
      <c r="BH67" s="75" t="str">
        <f t="shared" si="38"/>
        <v>n1-2-3</v>
      </c>
      <c r="BI67" s="76"/>
      <c r="BJ67" s="109" t="s">
        <v>232</v>
      </c>
      <c r="BK67" s="109"/>
      <c r="BL67" s="109">
        <v>1</v>
      </c>
      <c r="BM67" s="112">
        <f t="shared" si="39"/>
        <v>1</v>
      </c>
      <c r="BN67" s="112" t="str">
        <f t="shared" si="40"/>
        <v>symbol</v>
      </c>
      <c r="BO67" s="109" t="str">
        <f t="shared" si="41"/>
        <v>OpenCircle</v>
      </c>
      <c r="BP67" s="113">
        <f t="shared" ca="1" si="73"/>
        <v>991.93</v>
      </c>
      <c r="BQ67" s="113">
        <f t="shared" ca="1" si="74"/>
        <v>260.04000000000002</v>
      </c>
      <c r="BR67" s="113">
        <f t="shared" ca="1" si="75"/>
        <v>12</v>
      </c>
      <c r="BS67" s="113">
        <f t="shared" ca="1" si="76"/>
        <v>12</v>
      </c>
      <c r="BT67" s="109" t="str">
        <f t="shared" ca="1" si="46"/>
        <v xml:space="preserve">0 991.93 260.04 0 0 0 0 VCThingLabel  </v>
      </c>
      <c r="BU67" s="112">
        <f t="shared" si="47"/>
        <v>0.1</v>
      </c>
      <c r="BV67" s="174">
        <f t="shared" si="48"/>
        <v>0</v>
      </c>
      <c r="BW67" s="114" t="str">
        <f t="shared" si="77"/>
        <v>4vvv</v>
      </c>
      <c r="BX67" s="109"/>
      <c r="BY67" s="113">
        <f t="shared" ca="1" si="78"/>
        <v>991.93</v>
      </c>
      <c r="BZ67" s="113">
        <f t="shared" ca="1" si="79"/>
        <v>260.04000000000002</v>
      </c>
      <c r="CA67" s="113">
        <f t="shared" ca="1" si="80"/>
        <v>20.399999999999999</v>
      </c>
      <c r="CB67" s="113">
        <f t="shared" ca="1" si="81"/>
        <v>20.399999999999999</v>
      </c>
      <c r="CC67" s="112">
        <f t="shared" si="52"/>
        <v>0.55000000000000004</v>
      </c>
      <c r="CD67" s="109" t="str">
        <f t="shared" si="53"/>
        <v>ellipse</v>
      </c>
      <c r="CE67" s="114" t="str">
        <f t="shared" si="82"/>
        <v>4vvv</v>
      </c>
      <c r="CF67" s="109"/>
      <c r="CG67" s="113">
        <f t="shared" ca="1" si="83"/>
        <v>991.93</v>
      </c>
      <c r="CH67" s="113">
        <f t="shared" ca="1" si="84"/>
        <v>260.04000000000002</v>
      </c>
      <c r="CI67" s="113">
        <f t="shared" ca="1" si="85"/>
        <v>12</v>
      </c>
      <c r="CJ67" s="113">
        <f t="shared" ca="1" si="86"/>
        <v>12</v>
      </c>
      <c r="CK67" s="112"/>
      <c r="CL67" s="112"/>
      <c r="CM67" s="112">
        <f t="shared" si="58"/>
        <v>1</v>
      </c>
      <c r="CN67" s="115" t="str">
        <f t="shared" si="59"/>
        <v>ellipse</v>
      </c>
      <c r="CO67" s="109" t="str">
        <f t="shared" si="87"/>
        <v>4vvv</v>
      </c>
      <c r="CP67" s="109"/>
      <c r="CQ67" s="113">
        <f t="shared" ca="1" si="88"/>
        <v>991.93</v>
      </c>
      <c r="CR67" s="113">
        <f t="shared" ca="1" si="89"/>
        <v>260.04000000000002</v>
      </c>
      <c r="CS67" s="113">
        <f t="shared" ca="1" si="90"/>
        <v>12</v>
      </c>
      <c r="CT67" s="113">
        <f t="shared" ca="1" si="91"/>
        <v>12</v>
      </c>
      <c r="CW67" s="76"/>
      <c r="CX67" s="76"/>
    </row>
    <row r="68" spans="1:102" s="105" customFormat="1" ht="16" customHeight="1">
      <c r="A68" s="75" t="str">
        <f t="shared" si="12"/>
        <v>n1-3</v>
      </c>
      <c r="B68" s="75" t="str">
        <f t="shared" si="13"/>
        <v>C3</v>
      </c>
      <c r="C68" s="103" t="str">
        <f t="shared" si="30"/>
        <v>odd</v>
      </c>
      <c r="D68" s="103"/>
      <c r="E68" s="103"/>
      <c r="F68" s="104">
        <f>ROW()</f>
        <v>68</v>
      </c>
      <c r="G68" s="103"/>
      <c r="H68" s="103"/>
      <c r="I68" s="103" t="str">
        <f t="shared" si="2"/>
        <v>This a short description of C3, giving the briefest explanation of its C3'iness.</v>
      </c>
      <c r="J68" s="103" t="str">
        <f t="shared" si="3"/>
        <v>This is a longer description of C3, going into more detail on what C3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8" s="103" t="str">
        <f t="shared" si="14"/>
        <v>none</v>
      </c>
      <c r="L68" s="103"/>
      <c r="M68" s="103" t="str">
        <f t="shared" si="15"/>
        <v>OpenClose</v>
      </c>
      <c r="N68" s="103"/>
      <c r="O68" s="103"/>
      <c r="P68" s="103"/>
      <c r="Q68" s="103"/>
      <c r="R68" s="103">
        <f t="shared" si="16"/>
        <v>1</v>
      </c>
      <c r="S68" s="103" t="str">
        <f t="shared" si="17"/>
        <v>hover</v>
      </c>
      <c r="T68" s="103"/>
      <c r="U68" s="103"/>
      <c r="V68" s="103"/>
      <c r="W68" s="103"/>
      <c r="X68" s="103" t="str">
        <f t="shared" si="18"/>
        <v>fadeOn=n1-3,0.6</v>
      </c>
      <c r="Y68" s="103" t="str">
        <f t="shared" si="19"/>
        <v>fadeOff=n1-3,0.6</v>
      </c>
      <c r="Z68" s="103" t="str">
        <f t="shared" si="20"/>
        <v>drawOpen=n1-3,0.8</v>
      </c>
      <c r="AA68" s="103" t="str">
        <f t="shared" si="21"/>
        <v>drawClose=n1-3,0.8</v>
      </c>
      <c r="AB68" s="103" t="str">
        <f t="shared" si="22"/>
        <v>myQtipStyle</v>
      </c>
      <c r="AD68" s="106"/>
      <c r="AE68" s="116"/>
      <c r="AF68" s="75" t="s">
        <v>277</v>
      </c>
      <c r="AG68" s="73">
        <f t="shared" si="31"/>
        <v>0</v>
      </c>
      <c r="AH68" s="75" t="str">
        <f t="shared" si="23"/>
        <v>n1-3</v>
      </c>
      <c r="AI68" s="75" t="str">
        <f t="shared" si="32"/>
        <v>C3</v>
      </c>
      <c r="AJ68" s="73">
        <f t="shared" si="92"/>
        <v>2</v>
      </c>
      <c r="AK68" s="105">
        <v>1</v>
      </c>
      <c r="AL68" s="105">
        <v>3</v>
      </c>
      <c r="AR68" s="105">
        <v>8</v>
      </c>
      <c r="AS68" s="105">
        <v>4</v>
      </c>
      <c r="AX68" s="108">
        <f t="shared" si="65"/>
        <v>-151.875</v>
      </c>
      <c r="AY68" s="105">
        <f t="shared" ca="1" si="66"/>
        <v>500</v>
      </c>
      <c r="AZ68" s="108">
        <f t="shared" si="67"/>
        <v>-675</v>
      </c>
      <c r="BA68" s="105">
        <f t="shared" si="68"/>
        <v>0</v>
      </c>
      <c r="BB68" s="116">
        <f t="shared" ca="1" si="69"/>
        <v>1049.01</v>
      </c>
      <c r="BC68" s="116">
        <f t="shared" ca="1" si="70"/>
        <v>502.41</v>
      </c>
      <c r="BD68" s="108">
        <f t="shared" ca="1" si="71"/>
        <v>325</v>
      </c>
      <c r="BE68" s="108">
        <f t="shared" ca="1" si="72"/>
        <v>1000</v>
      </c>
      <c r="BH68" s="75" t="str">
        <f t="shared" si="38"/>
        <v>n1</v>
      </c>
      <c r="BI68" s="76"/>
      <c r="BJ68" s="109" t="s">
        <v>232</v>
      </c>
      <c r="BK68" s="109"/>
      <c r="BL68" s="109">
        <v>1</v>
      </c>
      <c r="BM68" s="112">
        <f t="shared" si="39"/>
        <v>1</v>
      </c>
      <c r="BN68" s="112" t="str">
        <f t="shared" si="40"/>
        <v>symbol</v>
      </c>
      <c r="BO68" s="109" t="str">
        <f t="shared" si="41"/>
        <v>OpenCircle</v>
      </c>
      <c r="BP68" s="113">
        <f t="shared" ca="1" si="73"/>
        <v>1049.01</v>
      </c>
      <c r="BQ68" s="113">
        <f t="shared" ca="1" si="74"/>
        <v>502.41</v>
      </c>
      <c r="BR68" s="113">
        <f t="shared" ca="1" si="75"/>
        <v>60</v>
      </c>
      <c r="BS68" s="113">
        <f t="shared" ca="1" si="76"/>
        <v>60</v>
      </c>
      <c r="BT68" s="109" t="str">
        <f t="shared" ca="1" si="46"/>
        <v xml:space="preserve">1 1049.01 502.41 0 0 0 0 VCThingLabel 20 </v>
      </c>
      <c r="BU68" s="112">
        <f t="shared" si="47"/>
        <v>0.1</v>
      </c>
      <c r="BV68" s="174">
        <f t="shared" si="48"/>
        <v>0</v>
      </c>
      <c r="BW68" s="114" t="str">
        <f t="shared" si="77"/>
        <v>2vvv</v>
      </c>
      <c r="BX68" s="109"/>
      <c r="BY68" s="113">
        <f t="shared" ca="1" si="78"/>
        <v>1049.01</v>
      </c>
      <c r="BZ68" s="113">
        <f t="shared" ca="1" si="79"/>
        <v>502.41</v>
      </c>
      <c r="CA68" s="113">
        <f t="shared" ca="1" si="80"/>
        <v>102</v>
      </c>
      <c r="CB68" s="113">
        <f t="shared" ca="1" si="81"/>
        <v>102</v>
      </c>
      <c r="CC68" s="112">
        <f t="shared" si="52"/>
        <v>0.55000000000000004</v>
      </c>
      <c r="CD68" s="109" t="str">
        <f t="shared" si="53"/>
        <v>ellipse</v>
      </c>
      <c r="CE68" s="114" t="str">
        <f t="shared" si="82"/>
        <v>2vvv</v>
      </c>
      <c r="CF68" s="109"/>
      <c r="CG68" s="113">
        <f t="shared" ca="1" si="83"/>
        <v>1049.01</v>
      </c>
      <c r="CH68" s="113">
        <f t="shared" ca="1" si="84"/>
        <v>502.41</v>
      </c>
      <c r="CI68" s="113">
        <f t="shared" ca="1" si="85"/>
        <v>60</v>
      </c>
      <c r="CJ68" s="113">
        <f t="shared" ca="1" si="86"/>
        <v>60</v>
      </c>
      <c r="CK68" s="112"/>
      <c r="CL68" s="112"/>
      <c r="CM68" s="112">
        <f t="shared" si="58"/>
        <v>1</v>
      </c>
      <c r="CN68" s="115" t="str">
        <f t="shared" si="59"/>
        <v>ellipse</v>
      </c>
      <c r="CO68" s="109" t="str">
        <f t="shared" si="87"/>
        <v>2vvv</v>
      </c>
      <c r="CP68" s="109"/>
      <c r="CQ68" s="113">
        <f t="shared" ca="1" si="88"/>
        <v>1049.01</v>
      </c>
      <c r="CR68" s="113">
        <f t="shared" ca="1" si="89"/>
        <v>502.41</v>
      </c>
      <c r="CS68" s="113">
        <f t="shared" ca="1" si="90"/>
        <v>60</v>
      </c>
      <c r="CT68" s="113">
        <f t="shared" ca="1" si="91"/>
        <v>60</v>
      </c>
      <c r="CW68" s="76"/>
      <c r="CX68" s="76"/>
    </row>
    <row r="69" spans="1:102" s="105" customFormat="1" ht="16" customHeight="1">
      <c r="A69" s="75" t="str">
        <f t="shared" si="12"/>
        <v>n1-3-1</v>
      </c>
      <c r="B69" s="75" t="str">
        <f t="shared" si="13"/>
        <v>D7</v>
      </c>
      <c r="C69" s="103" t="str">
        <f t="shared" si="30"/>
        <v>odd</v>
      </c>
      <c r="D69" s="103"/>
      <c r="E69" s="103"/>
      <c r="F69" s="104">
        <f>ROW()</f>
        <v>69</v>
      </c>
      <c r="G69" s="103"/>
      <c r="H69" s="103"/>
      <c r="I69" s="103" t="str">
        <f t="shared" si="2"/>
        <v>This a short description of D7, giving the briefest explanation of its D7'iness.</v>
      </c>
      <c r="J69" s="103" t="str">
        <f t="shared" si="3"/>
        <v>This is a longer description of D7, going into more detail on what D7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69" s="103" t="str">
        <f t="shared" si="14"/>
        <v>none</v>
      </c>
      <c r="L69" s="103"/>
      <c r="M69" s="103" t="str">
        <f t="shared" si="15"/>
        <v>OpenClose</v>
      </c>
      <c r="N69" s="103"/>
      <c r="O69" s="103"/>
      <c r="P69" s="103"/>
      <c r="Q69" s="103"/>
      <c r="R69" s="103">
        <f t="shared" si="16"/>
        <v>1</v>
      </c>
      <c r="S69" s="103" t="str">
        <f t="shared" si="17"/>
        <v>hover</v>
      </c>
      <c r="T69" s="103"/>
      <c r="U69" s="103"/>
      <c r="V69" s="103"/>
      <c r="W69" s="103"/>
      <c r="X69" s="103" t="str">
        <f t="shared" si="18"/>
        <v>fadeOn=n1-3-1,0.6</v>
      </c>
      <c r="Y69" s="103" t="str">
        <f t="shared" si="19"/>
        <v>fadeOff=n1-3-1,0.6</v>
      </c>
      <c r="Z69" s="103" t="str">
        <f t="shared" si="20"/>
        <v>drawOpen=n1-3-1,0.8</v>
      </c>
      <c r="AA69" s="103" t="str">
        <f t="shared" si="21"/>
        <v>drawClose=n1-3-1,0.8</v>
      </c>
      <c r="AB69" s="103" t="str">
        <f t="shared" si="22"/>
        <v>myQtipStyle</v>
      </c>
      <c r="AD69" s="106"/>
      <c r="AE69" s="116"/>
      <c r="AF69" s="75" t="s">
        <v>278</v>
      </c>
      <c r="AG69" s="73">
        <f t="shared" si="31"/>
        <v>0</v>
      </c>
      <c r="AH69" s="75" t="str">
        <f t="shared" si="23"/>
        <v>n1-3-1</v>
      </c>
      <c r="AI69" s="75" t="str">
        <f t="shared" si="32"/>
        <v>D7</v>
      </c>
      <c r="AJ69" s="73">
        <f t="shared" si="92"/>
        <v>3</v>
      </c>
      <c r="AK69" s="105">
        <v>1</v>
      </c>
      <c r="AL69" s="105">
        <v>3</v>
      </c>
      <c r="AM69" s="105">
        <v>1</v>
      </c>
      <c r="AR69" s="105">
        <v>8</v>
      </c>
      <c r="AS69" s="105">
        <v>4</v>
      </c>
      <c r="AT69" s="105">
        <v>3</v>
      </c>
      <c r="AX69" s="108">
        <f t="shared" si="65"/>
        <v>-155.625</v>
      </c>
      <c r="AY69" s="105">
        <f t="shared" ca="1" si="66"/>
        <v>640</v>
      </c>
      <c r="AZ69" s="108">
        <f t="shared" si="67"/>
        <v>-691.66666666666663</v>
      </c>
      <c r="BA69" s="105">
        <f t="shared" si="68"/>
        <v>0</v>
      </c>
      <c r="BB69" s="116">
        <f t="shared" ca="1" si="69"/>
        <v>1020.94</v>
      </c>
      <c r="BC69" s="116">
        <f t="shared" ca="1" si="70"/>
        <v>360.34000000000003</v>
      </c>
      <c r="BD69" s="108">
        <f t="shared" ca="1" si="71"/>
        <v>308.33333333333337</v>
      </c>
      <c r="BE69" s="108">
        <f t="shared" ca="1" si="72"/>
        <v>1000</v>
      </c>
      <c r="BH69" s="75" t="str">
        <f t="shared" si="38"/>
        <v>n1-3</v>
      </c>
      <c r="BI69" s="76"/>
      <c r="BJ69" s="109" t="s">
        <v>232</v>
      </c>
      <c r="BK69" s="109"/>
      <c r="BL69" s="109">
        <v>1</v>
      </c>
      <c r="BM69" s="112">
        <f t="shared" si="39"/>
        <v>1</v>
      </c>
      <c r="BN69" s="112" t="str">
        <f t="shared" si="40"/>
        <v>symbol</v>
      </c>
      <c r="BO69" s="109" t="str">
        <f t="shared" si="41"/>
        <v>OpenCircle</v>
      </c>
      <c r="BP69" s="113">
        <f t="shared" ca="1" si="73"/>
        <v>1020.94</v>
      </c>
      <c r="BQ69" s="113">
        <f t="shared" ca="1" si="74"/>
        <v>360.34</v>
      </c>
      <c r="BR69" s="113">
        <f t="shared" ca="1" si="75"/>
        <v>35</v>
      </c>
      <c r="BS69" s="113">
        <f t="shared" ca="1" si="76"/>
        <v>35</v>
      </c>
      <c r="BT69" s="109" t="str">
        <f t="shared" ca="1" si="46"/>
        <v xml:space="preserve">1 1020.94 360.34 0 0 0 0 VCThingLabel 10 </v>
      </c>
      <c r="BU69" s="112">
        <f t="shared" si="47"/>
        <v>0.1</v>
      </c>
      <c r="BV69" s="174">
        <f t="shared" si="48"/>
        <v>0</v>
      </c>
      <c r="BW69" s="114" t="str">
        <f t="shared" si="77"/>
        <v>3vvv</v>
      </c>
      <c r="BX69" s="109"/>
      <c r="BY69" s="113">
        <f t="shared" ca="1" si="78"/>
        <v>1020.94</v>
      </c>
      <c r="BZ69" s="113">
        <f t="shared" ca="1" si="79"/>
        <v>360.34</v>
      </c>
      <c r="CA69" s="113">
        <f t="shared" ca="1" si="80"/>
        <v>59.5</v>
      </c>
      <c r="CB69" s="113">
        <f t="shared" ca="1" si="81"/>
        <v>59.5</v>
      </c>
      <c r="CC69" s="112">
        <f t="shared" si="52"/>
        <v>0.55000000000000004</v>
      </c>
      <c r="CD69" s="109" t="str">
        <f t="shared" si="53"/>
        <v>ellipse</v>
      </c>
      <c r="CE69" s="114" t="str">
        <f t="shared" si="82"/>
        <v>3vvv</v>
      </c>
      <c r="CF69" s="109"/>
      <c r="CG69" s="113">
        <f t="shared" ca="1" si="83"/>
        <v>1020.94</v>
      </c>
      <c r="CH69" s="113">
        <f t="shared" ca="1" si="84"/>
        <v>360.34</v>
      </c>
      <c r="CI69" s="113">
        <f t="shared" ca="1" si="85"/>
        <v>35</v>
      </c>
      <c r="CJ69" s="113">
        <f t="shared" ca="1" si="86"/>
        <v>35</v>
      </c>
      <c r="CK69" s="112"/>
      <c r="CL69" s="112"/>
      <c r="CM69" s="112">
        <f t="shared" si="58"/>
        <v>1</v>
      </c>
      <c r="CN69" s="115" t="str">
        <f t="shared" si="59"/>
        <v>ellipse</v>
      </c>
      <c r="CO69" s="109" t="str">
        <f t="shared" si="87"/>
        <v>3vvv</v>
      </c>
      <c r="CP69" s="109"/>
      <c r="CQ69" s="113">
        <f t="shared" ca="1" si="88"/>
        <v>1020.94</v>
      </c>
      <c r="CR69" s="113">
        <f t="shared" ca="1" si="89"/>
        <v>360.34</v>
      </c>
      <c r="CS69" s="113">
        <f t="shared" ca="1" si="90"/>
        <v>35</v>
      </c>
      <c r="CT69" s="113">
        <f t="shared" ca="1" si="91"/>
        <v>35</v>
      </c>
      <c r="CW69" s="76"/>
      <c r="CX69" s="76"/>
    </row>
    <row r="70" spans="1:102" s="105" customFormat="1" ht="16" customHeight="1">
      <c r="A70" s="75" t="str">
        <f t="shared" si="12"/>
        <v>n1-3-1-1</v>
      </c>
      <c r="B70" s="75" t="str">
        <f t="shared" si="13"/>
        <v>E19</v>
      </c>
      <c r="C70" s="103" t="str">
        <f t="shared" si="30"/>
        <v>odd</v>
      </c>
      <c r="D70" s="103"/>
      <c r="E70" s="103"/>
      <c r="F70" s="104">
        <f>ROW()</f>
        <v>70</v>
      </c>
      <c r="G70" s="103"/>
      <c r="H70" s="103"/>
      <c r="I70" s="103" t="str">
        <f t="shared" si="2"/>
        <v>This a short description of E19, giving the briefest explanation of its E19'iness.</v>
      </c>
      <c r="J70" s="103" t="str">
        <f t="shared" si="3"/>
        <v>This is a longer description of E19, going into more detail on what E19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0" s="103" t="str">
        <f t="shared" si="14"/>
        <v>none</v>
      </c>
      <c r="L70" s="103"/>
      <c r="M70" s="103" t="str">
        <f t="shared" si="15"/>
        <v>OpenClose</v>
      </c>
      <c r="N70" s="103"/>
      <c r="O70" s="103"/>
      <c r="P70" s="103"/>
      <c r="Q70" s="103"/>
      <c r="R70" s="103">
        <f t="shared" si="16"/>
        <v>1</v>
      </c>
      <c r="S70" s="103" t="str">
        <f t="shared" si="17"/>
        <v>hover</v>
      </c>
      <c r="T70" s="103"/>
      <c r="U70" s="103"/>
      <c r="V70" s="103"/>
      <c r="W70" s="103"/>
      <c r="X70" s="103" t="str">
        <f t="shared" si="18"/>
        <v>fadeOn=n1-3-1-1,0.6</v>
      </c>
      <c r="Y70" s="103" t="str">
        <f t="shared" si="19"/>
        <v>fadeOff=n1-3-1-1,0.6</v>
      </c>
      <c r="Z70" s="103" t="str">
        <f t="shared" si="20"/>
        <v>drawOpen=n1-3-1-1,0.8</v>
      </c>
      <c r="AA70" s="103" t="str">
        <f t="shared" si="21"/>
        <v>drawClose=n1-3-1-1,0.8</v>
      </c>
      <c r="AB70" s="103" t="str">
        <f t="shared" si="22"/>
        <v>myQtipStyle</v>
      </c>
      <c r="AD70" s="106"/>
      <c r="AE70" s="116"/>
      <c r="AF70" s="75" t="s">
        <v>301</v>
      </c>
      <c r="AG70" s="73">
        <f t="shared" si="31"/>
        <v>0</v>
      </c>
      <c r="AH70" s="75" t="str">
        <f t="shared" si="23"/>
        <v>n1-3-1-1</v>
      </c>
      <c r="AI70" s="75" t="str">
        <f t="shared" si="32"/>
        <v>E19</v>
      </c>
      <c r="AJ70" s="73">
        <f t="shared" si="92"/>
        <v>4</v>
      </c>
      <c r="AK70" s="105">
        <v>1</v>
      </c>
      <c r="AL70" s="105">
        <v>3</v>
      </c>
      <c r="AM70" s="105">
        <v>1</v>
      </c>
      <c r="AN70" s="105">
        <v>1</v>
      </c>
      <c r="AR70" s="105">
        <v>8</v>
      </c>
      <c r="AS70" s="105">
        <v>4</v>
      </c>
      <c r="AT70" s="105">
        <v>3</v>
      </c>
      <c r="AU70" s="105">
        <v>3</v>
      </c>
      <c r="AX70" s="108">
        <f t="shared" si="65"/>
        <v>-156.875</v>
      </c>
      <c r="AY70" s="105">
        <f t="shared" ca="1" si="66"/>
        <v>740</v>
      </c>
      <c r="AZ70" s="108">
        <f t="shared" si="67"/>
        <v>-697.22222222222217</v>
      </c>
      <c r="BA70" s="105">
        <f t="shared" si="68"/>
        <v>0</v>
      </c>
      <c r="BB70" s="116">
        <f t="shared" ca="1" si="69"/>
        <v>1008.07</v>
      </c>
      <c r="BC70" s="116">
        <f t="shared" ca="1" si="70"/>
        <v>260.03999999999996</v>
      </c>
      <c r="BD70" s="108">
        <f t="shared" ca="1" si="71"/>
        <v>302.77777777777783</v>
      </c>
      <c r="BE70" s="108">
        <f t="shared" ca="1" si="72"/>
        <v>1000</v>
      </c>
      <c r="BH70" s="75" t="str">
        <f t="shared" si="38"/>
        <v>n1-3-1</v>
      </c>
      <c r="BI70" s="76"/>
      <c r="BJ70" s="109" t="s">
        <v>232</v>
      </c>
      <c r="BK70" s="109"/>
      <c r="BL70" s="109">
        <v>1</v>
      </c>
      <c r="BM70" s="112">
        <f t="shared" si="39"/>
        <v>1</v>
      </c>
      <c r="BN70" s="112" t="str">
        <f t="shared" si="40"/>
        <v>symbol</v>
      </c>
      <c r="BO70" s="109" t="str">
        <f t="shared" si="41"/>
        <v>OpenCircle</v>
      </c>
      <c r="BP70" s="113">
        <f t="shared" ca="1" si="73"/>
        <v>1008.07</v>
      </c>
      <c r="BQ70" s="113">
        <f t="shared" ca="1" si="74"/>
        <v>260.04000000000002</v>
      </c>
      <c r="BR70" s="113">
        <f t="shared" ca="1" si="75"/>
        <v>12</v>
      </c>
      <c r="BS70" s="113">
        <f t="shared" ca="1" si="76"/>
        <v>12</v>
      </c>
      <c r="BT70" s="109" t="str">
        <f t="shared" ca="1" si="46"/>
        <v xml:space="preserve">0 1008.07 260.04 0 0 0 0 VCThingLabel  </v>
      </c>
      <c r="BU70" s="112">
        <f t="shared" si="47"/>
        <v>0.1</v>
      </c>
      <c r="BV70" s="174">
        <f t="shared" si="48"/>
        <v>0</v>
      </c>
      <c r="BW70" s="114" t="str">
        <f t="shared" si="77"/>
        <v>4vvv</v>
      </c>
      <c r="BX70" s="109"/>
      <c r="BY70" s="113">
        <f t="shared" ca="1" si="78"/>
        <v>1008.07</v>
      </c>
      <c r="BZ70" s="113">
        <f t="shared" ca="1" si="79"/>
        <v>260.04000000000002</v>
      </c>
      <c r="CA70" s="113">
        <f t="shared" ca="1" si="80"/>
        <v>20.399999999999999</v>
      </c>
      <c r="CB70" s="113">
        <f t="shared" ca="1" si="81"/>
        <v>20.399999999999999</v>
      </c>
      <c r="CC70" s="112">
        <f t="shared" si="52"/>
        <v>0.55000000000000004</v>
      </c>
      <c r="CD70" s="109" t="str">
        <f t="shared" si="53"/>
        <v>ellipse</v>
      </c>
      <c r="CE70" s="114" t="str">
        <f t="shared" si="82"/>
        <v>4vvv</v>
      </c>
      <c r="CF70" s="109"/>
      <c r="CG70" s="113">
        <f t="shared" ca="1" si="83"/>
        <v>1008.07</v>
      </c>
      <c r="CH70" s="113">
        <f t="shared" ca="1" si="84"/>
        <v>260.04000000000002</v>
      </c>
      <c r="CI70" s="113">
        <f t="shared" ca="1" si="85"/>
        <v>12</v>
      </c>
      <c r="CJ70" s="113">
        <f t="shared" ca="1" si="86"/>
        <v>12</v>
      </c>
      <c r="CK70" s="112"/>
      <c r="CL70" s="112"/>
      <c r="CM70" s="112">
        <f t="shared" si="58"/>
        <v>1</v>
      </c>
      <c r="CN70" s="115" t="str">
        <f t="shared" si="59"/>
        <v>ellipse</v>
      </c>
      <c r="CO70" s="109" t="str">
        <f t="shared" si="87"/>
        <v>4vvv</v>
      </c>
      <c r="CP70" s="109"/>
      <c r="CQ70" s="113">
        <f t="shared" ca="1" si="88"/>
        <v>1008.07</v>
      </c>
      <c r="CR70" s="113">
        <f t="shared" ca="1" si="89"/>
        <v>260.04000000000002</v>
      </c>
      <c r="CS70" s="113">
        <f t="shared" ca="1" si="90"/>
        <v>12</v>
      </c>
      <c r="CT70" s="113">
        <f t="shared" ca="1" si="91"/>
        <v>12</v>
      </c>
      <c r="CW70" s="76"/>
      <c r="CX70" s="76"/>
    </row>
    <row r="71" spans="1:102" s="105" customFormat="1" ht="16" customHeight="1">
      <c r="A71" s="75" t="str">
        <f t="shared" si="12"/>
        <v>n1-3-1-2</v>
      </c>
      <c r="B71" s="75" t="str">
        <f t="shared" si="13"/>
        <v>E20</v>
      </c>
      <c r="C71" s="103" t="str">
        <f t="shared" si="30"/>
        <v>even</v>
      </c>
      <c r="D71" s="103"/>
      <c r="E71" s="103"/>
      <c r="F71" s="104">
        <f>ROW()</f>
        <v>71</v>
      </c>
      <c r="G71" s="103"/>
      <c r="H71" s="103"/>
      <c r="I71" s="103" t="str">
        <f t="shared" si="2"/>
        <v>This a short description of E20, giving the briefest explanation of its E20'iness.</v>
      </c>
      <c r="J71" s="103" t="str">
        <f t="shared" si="3"/>
        <v>This is a longer description of E20, going into more detail on what E20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1" s="103" t="str">
        <f t="shared" si="14"/>
        <v>none</v>
      </c>
      <c r="L71" s="103"/>
      <c r="M71" s="103" t="str">
        <f t="shared" si="15"/>
        <v>OpenClose</v>
      </c>
      <c r="N71" s="103"/>
      <c r="O71" s="103"/>
      <c r="P71" s="103"/>
      <c r="Q71" s="103"/>
      <c r="R71" s="103">
        <f t="shared" si="16"/>
        <v>1</v>
      </c>
      <c r="S71" s="103" t="str">
        <f t="shared" si="17"/>
        <v>hover</v>
      </c>
      <c r="T71" s="103"/>
      <c r="U71" s="103"/>
      <c r="V71" s="103"/>
      <c r="W71" s="103"/>
      <c r="X71" s="103" t="str">
        <f t="shared" si="18"/>
        <v>fadeOn=n1-3-1-2,0.6</v>
      </c>
      <c r="Y71" s="103" t="str">
        <f t="shared" si="19"/>
        <v>fadeOff=n1-3-1-2,0.6</v>
      </c>
      <c r="Z71" s="103" t="str">
        <f t="shared" si="20"/>
        <v>drawOpen=n1-3-1-2,0.8</v>
      </c>
      <c r="AA71" s="103" t="str">
        <f t="shared" si="21"/>
        <v>drawClose=n1-3-1-2,0.8</v>
      </c>
      <c r="AB71" s="103" t="str">
        <f t="shared" si="22"/>
        <v>myQtipStyle</v>
      </c>
      <c r="AD71" s="106"/>
      <c r="AE71" s="116"/>
      <c r="AF71" s="75" t="s">
        <v>302</v>
      </c>
      <c r="AG71" s="73">
        <f t="shared" si="31"/>
        <v>0</v>
      </c>
      <c r="AH71" s="75" t="str">
        <f t="shared" si="23"/>
        <v>n1-3-1-2</v>
      </c>
      <c r="AI71" s="75" t="str">
        <f t="shared" si="32"/>
        <v>E20</v>
      </c>
      <c r="AJ71" s="73">
        <f t="shared" si="92"/>
        <v>4</v>
      </c>
      <c r="AK71" s="105">
        <v>1</v>
      </c>
      <c r="AL71" s="105">
        <v>3</v>
      </c>
      <c r="AM71" s="105">
        <v>1</v>
      </c>
      <c r="AN71" s="105">
        <v>2</v>
      </c>
      <c r="AR71" s="105">
        <v>8</v>
      </c>
      <c r="AS71" s="105">
        <v>4</v>
      </c>
      <c r="AT71" s="105">
        <v>3</v>
      </c>
      <c r="AU71" s="105">
        <v>3</v>
      </c>
      <c r="AX71" s="108">
        <f t="shared" si="65"/>
        <v>-155.625</v>
      </c>
      <c r="AY71" s="105">
        <f t="shared" ca="1" si="66"/>
        <v>740</v>
      </c>
      <c r="AZ71" s="108">
        <f t="shared" si="67"/>
        <v>-691.66666666666663</v>
      </c>
      <c r="BA71" s="105">
        <f t="shared" si="68"/>
        <v>0</v>
      </c>
      <c r="BB71" s="116">
        <f t="shared" ca="1" si="69"/>
        <v>1024.21</v>
      </c>
      <c r="BC71" s="116">
        <f t="shared" ca="1" si="70"/>
        <v>260.39999999999998</v>
      </c>
      <c r="BD71" s="108">
        <f t="shared" ca="1" si="71"/>
        <v>308.33333333333337</v>
      </c>
      <c r="BE71" s="108">
        <f t="shared" ca="1" si="72"/>
        <v>1000</v>
      </c>
      <c r="BH71" s="75" t="str">
        <f t="shared" si="38"/>
        <v>n1-3-1</v>
      </c>
      <c r="BI71" s="76"/>
      <c r="BJ71" s="109" t="s">
        <v>232</v>
      </c>
      <c r="BK71" s="109"/>
      <c r="BL71" s="109">
        <v>1</v>
      </c>
      <c r="BM71" s="112">
        <f t="shared" si="39"/>
        <v>1</v>
      </c>
      <c r="BN71" s="112" t="str">
        <f t="shared" si="40"/>
        <v>symbol</v>
      </c>
      <c r="BO71" s="109" t="str">
        <f t="shared" si="41"/>
        <v>OpenCircle</v>
      </c>
      <c r="BP71" s="113">
        <f t="shared" ca="1" si="73"/>
        <v>1024.21</v>
      </c>
      <c r="BQ71" s="113">
        <f t="shared" ca="1" si="74"/>
        <v>260.39999999999998</v>
      </c>
      <c r="BR71" s="113">
        <f t="shared" ca="1" si="75"/>
        <v>12</v>
      </c>
      <c r="BS71" s="113">
        <f t="shared" ca="1" si="76"/>
        <v>12</v>
      </c>
      <c r="BT71" s="109" t="str">
        <f t="shared" ca="1" si="46"/>
        <v xml:space="preserve">0 1024.21 260.4 0 0 0 0 VCThingLabel  </v>
      </c>
      <c r="BU71" s="112">
        <f t="shared" si="47"/>
        <v>0.1</v>
      </c>
      <c r="BV71" s="174">
        <f t="shared" si="48"/>
        <v>0</v>
      </c>
      <c r="BW71" s="114" t="str">
        <f t="shared" si="77"/>
        <v>4vvv</v>
      </c>
      <c r="BX71" s="109"/>
      <c r="BY71" s="113">
        <f t="shared" ca="1" si="78"/>
        <v>1024.21</v>
      </c>
      <c r="BZ71" s="113">
        <f t="shared" ca="1" si="79"/>
        <v>260.39999999999998</v>
      </c>
      <c r="CA71" s="113">
        <f t="shared" ca="1" si="80"/>
        <v>20.399999999999999</v>
      </c>
      <c r="CB71" s="113">
        <f t="shared" ca="1" si="81"/>
        <v>20.399999999999999</v>
      </c>
      <c r="CC71" s="112">
        <f t="shared" si="52"/>
        <v>0.55000000000000004</v>
      </c>
      <c r="CD71" s="109" t="str">
        <f t="shared" si="53"/>
        <v>ellipse</v>
      </c>
      <c r="CE71" s="114" t="str">
        <f t="shared" si="82"/>
        <v>4vvv</v>
      </c>
      <c r="CF71" s="109"/>
      <c r="CG71" s="113">
        <f t="shared" ca="1" si="83"/>
        <v>1024.21</v>
      </c>
      <c r="CH71" s="113">
        <f t="shared" ca="1" si="84"/>
        <v>260.39999999999998</v>
      </c>
      <c r="CI71" s="113">
        <f t="shared" ca="1" si="85"/>
        <v>12</v>
      </c>
      <c r="CJ71" s="113">
        <f t="shared" ca="1" si="86"/>
        <v>12</v>
      </c>
      <c r="CK71" s="112"/>
      <c r="CL71" s="112"/>
      <c r="CM71" s="112">
        <f t="shared" si="58"/>
        <v>1</v>
      </c>
      <c r="CN71" s="115" t="str">
        <f t="shared" si="59"/>
        <v>ellipse</v>
      </c>
      <c r="CO71" s="109" t="str">
        <f t="shared" si="87"/>
        <v>4vvv</v>
      </c>
      <c r="CP71" s="109"/>
      <c r="CQ71" s="113">
        <f t="shared" ca="1" si="88"/>
        <v>1024.21</v>
      </c>
      <c r="CR71" s="113">
        <f t="shared" ca="1" si="89"/>
        <v>260.39999999999998</v>
      </c>
      <c r="CS71" s="113">
        <f t="shared" ca="1" si="90"/>
        <v>12</v>
      </c>
      <c r="CT71" s="113">
        <f t="shared" ca="1" si="91"/>
        <v>12</v>
      </c>
      <c r="CW71" s="76"/>
      <c r="CX71" s="76"/>
    </row>
    <row r="72" spans="1:102" s="105" customFormat="1" ht="16" customHeight="1">
      <c r="A72" s="75" t="str">
        <f t="shared" si="12"/>
        <v>n1-3-1-3</v>
      </c>
      <c r="B72" s="75" t="str">
        <f t="shared" si="13"/>
        <v>E21</v>
      </c>
      <c r="C72" s="103" t="str">
        <f t="shared" si="30"/>
        <v>odd</v>
      </c>
      <c r="D72" s="103"/>
      <c r="E72" s="103"/>
      <c r="F72" s="104">
        <f>ROW()</f>
        <v>72</v>
      </c>
      <c r="G72" s="103"/>
      <c r="H72" s="103"/>
      <c r="I72" s="103" t="str">
        <f t="shared" si="2"/>
        <v>This a short description of E21, giving the briefest explanation of its E21'iness.</v>
      </c>
      <c r="J72" s="103" t="str">
        <f t="shared" si="3"/>
        <v>This is a longer description of E21, going into more detail on what E21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2" s="103" t="str">
        <f t="shared" si="14"/>
        <v>none</v>
      </c>
      <c r="L72" s="103"/>
      <c r="M72" s="103" t="str">
        <f t="shared" si="15"/>
        <v>OpenClose</v>
      </c>
      <c r="N72" s="103"/>
      <c r="O72" s="103"/>
      <c r="P72" s="103"/>
      <c r="Q72" s="103"/>
      <c r="R72" s="103">
        <f t="shared" si="16"/>
        <v>1</v>
      </c>
      <c r="S72" s="103" t="str">
        <f t="shared" si="17"/>
        <v>hover</v>
      </c>
      <c r="T72" s="103"/>
      <c r="U72" s="103"/>
      <c r="V72" s="103"/>
      <c r="W72" s="103"/>
      <c r="X72" s="103" t="str">
        <f t="shared" si="18"/>
        <v>fadeOn=n1-3-1-3,0.6</v>
      </c>
      <c r="Y72" s="103" t="str">
        <f t="shared" si="19"/>
        <v>fadeOff=n1-3-1-3,0.6</v>
      </c>
      <c r="Z72" s="103" t="str">
        <f t="shared" si="20"/>
        <v>drawOpen=n1-3-1-3,0.8</v>
      </c>
      <c r="AA72" s="103" t="str">
        <f t="shared" si="21"/>
        <v>drawClose=n1-3-1-3,0.8</v>
      </c>
      <c r="AB72" s="103" t="str">
        <f t="shared" si="22"/>
        <v>myQtipStyle</v>
      </c>
      <c r="AD72" s="106"/>
      <c r="AE72" s="116"/>
      <c r="AF72" s="75" t="s">
        <v>303</v>
      </c>
      <c r="AG72" s="73">
        <f t="shared" si="31"/>
        <v>0</v>
      </c>
      <c r="AH72" s="75" t="str">
        <f t="shared" si="23"/>
        <v>n1-3-1-3</v>
      </c>
      <c r="AI72" s="75" t="str">
        <f t="shared" si="32"/>
        <v>E21</v>
      </c>
      <c r="AJ72" s="73">
        <f t="shared" si="92"/>
        <v>4</v>
      </c>
      <c r="AK72" s="105">
        <v>1</v>
      </c>
      <c r="AL72" s="105">
        <v>3</v>
      </c>
      <c r="AM72" s="105">
        <v>1</v>
      </c>
      <c r="AN72" s="105">
        <v>3</v>
      </c>
      <c r="AR72" s="105">
        <v>8</v>
      </c>
      <c r="AS72" s="105">
        <v>4</v>
      </c>
      <c r="AT72" s="105">
        <v>3</v>
      </c>
      <c r="AU72" s="105">
        <v>3</v>
      </c>
      <c r="AX72" s="108">
        <f t="shared" si="65"/>
        <v>-154.375</v>
      </c>
      <c r="AY72" s="105">
        <f t="shared" ca="1" si="66"/>
        <v>740</v>
      </c>
      <c r="AZ72" s="108">
        <f t="shared" si="67"/>
        <v>-686.11111111111109</v>
      </c>
      <c r="BA72" s="105">
        <f t="shared" si="68"/>
        <v>0</v>
      </c>
      <c r="BB72" s="116">
        <f t="shared" ca="1" si="69"/>
        <v>1040.3399999999999</v>
      </c>
      <c r="BC72" s="116">
        <f t="shared" ca="1" si="70"/>
        <v>261.10000000000002</v>
      </c>
      <c r="BD72" s="108">
        <f t="shared" ca="1" si="71"/>
        <v>313.88888888888891</v>
      </c>
      <c r="BE72" s="108">
        <f t="shared" ca="1" si="72"/>
        <v>1000</v>
      </c>
      <c r="BH72" s="75" t="str">
        <f t="shared" si="38"/>
        <v>n1-3-1</v>
      </c>
      <c r="BI72" s="76"/>
      <c r="BJ72" s="109" t="s">
        <v>232</v>
      </c>
      <c r="BK72" s="109"/>
      <c r="BL72" s="109">
        <v>1</v>
      </c>
      <c r="BM72" s="112">
        <f t="shared" si="39"/>
        <v>1</v>
      </c>
      <c r="BN72" s="112" t="str">
        <f t="shared" si="40"/>
        <v>symbol</v>
      </c>
      <c r="BO72" s="109" t="str">
        <f t="shared" si="41"/>
        <v>OpenCircle</v>
      </c>
      <c r="BP72" s="113">
        <f t="shared" ca="1" si="73"/>
        <v>1040.3399999999999</v>
      </c>
      <c r="BQ72" s="113">
        <f t="shared" ca="1" si="74"/>
        <v>261.10000000000002</v>
      </c>
      <c r="BR72" s="113">
        <f t="shared" ca="1" si="75"/>
        <v>12</v>
      </c>
      <c r="BS72" s="113">
        <f t="shared" ca="1" si="76"/>
        <v>12</v>
      </c>
      <c r="BT72" s="109" t="str">
        <f t="shared" ca="1" si="46"/>
        <v xml:space="preserve">0 1040.34 261.1 0 0 0 0 VCThingLabel  </v>
      </c>
      <c r="BU72" s="112">
        <f t="shared" si="47"/>
        <v>0.1</v>
      </c>
      <c r="BV72" s="174">
        <f t="shared" si="48"/>
        <v>0</v>
      </c>
      <c r="BW72" s="114" t="str">
        <f t="shared" si="77"/>
        <v>4vvv</v>
      </c>
      <c r="BX72" s="109"/>
      <c r="BY72" s="113">
        <f t="shared" ca="1" si="78"/>
        <v>1040.3399999999999</v>
      </c>
      <c r="BZ72" s="113">
        <f t="shared" ca="1" si="79"/>
        <v>261.10000000000002</v>
      </c>
      <c r="CA72" s="113">
        <f t="shared" ca="1" si="80"/>
        <v>20.399999999999999</v>
      </c>
      <c r="CB72" s="113">
        <f t="shared" ca="1" si="81"/>
        <v>20.399999999999999</v>
      </c>
      <c r="CC72" s="112">
        <f t="shared" si="52"/>
        <v>0.55000000000000004</v>
      </c>
      <c r="CD72" s="109" t="str">
        <f t="shared" si="53"/>
        <v>ellipse</v>
      </c>
      <c r="CE72" s="114" t="str">
        <f t="shared" si="82"/>
        <v>4vvv</v>
      </c>
      <c r="CF72" s="109"/>
      <c r="CG72" s="113">
        <f t="shared" ca="1" si="83"/>
        <v>1040.3399999999999</v>
      </c>
      <c r="CH72" s="113">
        <f t="shared" ca="1" si="84"/>
        <v>261.10000000000002</v>
      </c>
      <c r="CI72" s="113">
        <f t="shared" ca="1" si="85"/>
        <v>12</v>
      </c>
      <c r="CJ72" s="113">
        <f t="shared" ca="1" si="86"/>
        <v>12</v>
      </c>
      <c r="CK72" s="112"/>
      <c r="CL72" s="112"/>
      <c r="CM72" s="112">
        <f t="shared" si="58"/>
        <v>1</v>
      </c>
      <c r="CN72" s="115" t="str">
        <f t="shared" si="59"/>
        <v>ellipse</v>
      </c>
      <c r="CO72" s="109" t="str">
        <f t="shared" si="87"/>
        <v>4vvv</v>
      </c>
      <c r="CP72" s="109"/>
      <c r="CQ72" s="113">
        <f t="shared" ca="1" si="88"/>
        <v>1040.3399999999999</v>
      </c>
      <c r="CR72" s="113">
        <f t="shared" ca="1" si="89"/>
        <v>261.10000000000002</v>
      </c>
      <c r="CS72" s="113">
        <f t="shared" ca="1" si="90"/>
        <v>12</v>
      </c>
      <c r="CT72" s="113">
        <f t="shared" ca="1" si="91"/>
        <v>12</v>
      </c>
      <c r="CW72" s="76"/>
      <c r="CX72" s="76"/>
    </row>
    <row r="73" spans="1:102" s="105" customFormat="1" ht="16" customHeight="1">
      <c r="A73" s="75" t="str">
        <f t="shared" si="12"/>
        <v>n1-3-2</v>
      </c>
      <c r="B73" s="75" t="str">
        <f t="shared" si="13"/>
        <v>D8</v>
      </c>
      <c r="C73" s="103" t="str">
        <f t="shared" si="30"/>
        <v>even</v>
      </c>
      <c r="D73" s="103"/>
      <c r="E73" s="103"/>
      <c r="F73" s="104">
        <f>ROW()</f>
        <v>73</v>
      </c>
      <c r="G73" s="103"/>
      <c r="H73" s="103"/>
      <c r="I73" s="103" t="str">
        <f t="shared" si="2"/>
        <v>This a short description of D8, giving the briefest explanation of its D8'iness.</v>
      </c>
      <c r="J73" s="103" t="str">
        <f t="shared" si="3"/>
        <v>This is a longer description of D8, going into more detail on what D8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3" s="103" t="str">
        <f t="shared" si="14"/>
        <v>none</v>
      </c>
      <c r="L73" s="103"/>
      <c r="M73" s="103" t="str">
        <f t="shared" si="15"/>
        <v>OpenClose</v>
      </c>
      <c r="N73" s="103"/>
      <c r="O73" s="103"/>
      <c r="P73" s="103"/>
      <c r="Q73" s="103"/>
      <c r="R73" s="103">
        <f t="shared" si="16"/>
        <v>1</v>
      </c>
      <c r="S73" s="103" t="str">
        <f t="shared" si="17"/>
        <v>hover</v>
      </c>
      <c r="T73" s="103"/>
      <c r="U73" s="103"/>
      <c r="V73" s="103"/>
      <c r="W73" s="103"/>
      <c r="X73" s="103" t="str">
        <f t="shared" si="18"/>
        <v>fadeOn=n1-3-2,0.6</v>
      </c>
      <c r="Y73" s="103" t="str">
        <f t="shared" si="19"/>
        <v>fadeOff=n1-3-2,0.6</v>
      </c>
      <c r="Z73" s="103" t="str">
        <f t="shared" si="20"/>
        <v>drawOpen=n1-3-2,0.8</v>
      </c>
      <c r="AA73" s="103" t="str">
        <f t="shared" si="21"/>
        <v>drawClose=n1-3-2,0.8</v>
      </c>
      <c r="AB73" s="103" t="str">
        <f t="shared" si="22"/>
        <v>myQtipStyle</v>
      </c>
      <c r="AD73" s="106"/>
      <c r="AE73" s="116"/>
      <c r="AF73" s="75" t="s">
        <v>279</v>
      </c>
      <c r="AG73" s="73">
        <f t="shared" si="31"/>
        <v>0</v>
      </c>
      <c r="AH73" s="75" t="str">
        <f t="shared" si="23"/>
        <v>n1-3-2</v>
      </c>
      <c r="AI73" s="75" t="str">
        <f t="shared" si="32"/>
        <v>D8</v>
      </c>
      <c r="AJ73" s="73">
        <f t="shared" si="92"/>
        <v>3</v>
      </c>
      <c r="AK73" s="105">
        <v>1</v>
      </c>
      <c r="AL73" s="105">
        <v>3</v>
      </c>
      <c r="AM73" s="105">
        <v>2</v>
      </c>
      <c r="AR73" s="105">
        <v>8</v>
      </c>
      <c r="AS73" s="105">
        <v>4</v>
      </c>
      <c r="AT73" s="105">
        <v>3</v>
      </c>
      <c r="AX73" s="108">
        <f t="shared" si="65"/>
        <v>-151.875</v>
      </c>
      <c r="AY73" s="105">
        <f t="shared" ca="1" si="66"/>
        <v>640</v>
      </c>
      <c r="AZ73" s="108">
        <f t="shared" si="67"/>
        <v>-675</v>
      </c>
      <c r="BA73" s="105">
        <f t="shared" si="68"/>
        <v>0</v>
      </c>
      <c r="BB73" s="116">
        <f t="shared" ca="1" si="69"/>
        <v>1062.73</v>
      </c>
      <c r="BC73" s="116">
        <f t="shared" ca="1" si="70"/>
        <v>363.08000000000004</v>
      </c>
      <c r="BD73" s="108">
        <f t="shared" ca="1" si="71"/>
        <v>325</v>
      </c>
      <c r="BE73" s="108">
        <f t="shared" ca="1" si="72"/>
        <v>1000</v>
      </c>
      <c r="BH73" s="75" t="str">
        <f t="shared" si="38"/>
        <v>n1-3</v>
      </c>
      <c r="BI73" s="76"/>
      <c r="BJ73" s="109" t="s">
        <v>232</v>
      </c>
      <c r="BK73" s="109"/>
      <c r="BL73" s="109">
        <v>1</v>
      </c>
      <c r="BM73" s="112">
        <f t="shared" si="39"/>
        <v>1</v>
      </c>
      <c r="BN73" s="112" t="str">
        <f t="shared" si="40"/>
        <v>symbol</v>
      </c>
      <c r="BO73" s="109" t="str">
        <f t="shared" si="41"/>
        <v>OpenCircle</v>
      </c>
      <c r="BP73" s="113">
        <f t="shared" ca="1" si="73"/>
        <v>1062.73</v>
      </c>
      <c r="BQ73" s="113">
        <f t="shared" ca="1" si="74"/>
        <v>363.08</v>
      </c>
      <c r="BR73" s="113">
        <f t="shared" ca="1" si="75"/>
        <v>35</v>
      </c>
      <c r="BS73" s="113">
        <f t="shared" ca="1" si="76"/>
        <v>35</v>
      </c>
      <c r="BT73" s="109" t="str">
        <f t="shared" ca="1" si="46"/>
        <v xml:space="preserve">1 1062.73 363.08 0 0 0 0 VCThingLabel 10 </v>
      </c>
      <c r="BU73" s="112">
        <f t="shared" si="47"/>
        <v>0.1</v>
      </c>
      <c r="BV73" s="174">
        <f t="shared" si="48"/>
        <v>0</v>
      </c>
      <c r="BW73" s="114" t="str">
        <f t="shared" si="77"/>
        <v>3vvv</v>
      </c>
      <c r="BX73" s="109"/>
      <c r="BY73" s="113">
        <f t="shared" ca="1" si="78"/>
        <v>1062.73</v>
      </c>
      <c r="BZ73" s="113">
        <f t="shared" ca="1" si="79"/>
        <v>363.08</v>
      </c>
      <c r="CA73" s="113">
        <f t="shared" ca="1" si="80"/>
        <v>59.5</v>
      </c>
      <c r="CB73" s="113">
        <f t="shared" ca="1" si="81"/>
        <v>59.5</v>
      </c>
      <c r="CC73" s="112">
        <f t="shared" si="52"/>
        <v>0.55000000000000004</v>
      </c>
      <c r="CD73" s="109" t="str">
        <f t="shared" si="53"/>
        <v>ellipse</v>
      </c>
      <c r="CE73" s="114" t="str">
        <f t="shared" si="82"/>
        <v>3vvv</v>
      </c>
      <c r="CF73" s="109"/>
      <c r="CG73" s="113">
        <f t="shared" ca="1" si="83"/>
        <v>1062.73</v>
      </c>
      <c r="CH73" s="113">
        <f t="shared" ca="1" si="84"/>
        <v>363.08</v>
      </c>
      <c r="CI73" s="113">
        <f t="shared" ca="1" si="85"/>
        <v>35</v>
      </c>
      <c r="CJ73" s="113">
        <f t="shared" ca="1" si="86"/>
        <v>35</v>
      </c>
      <c r="CK73" s="112"/>
      <c r="CL73" s="112"/>
      <c r="CM73" s="112">
        <f t="shared" si="58"/>
        <v>1</v>
      </c>
      <c r="CN73" s="115" t="str">
        <f t="shared" si="59"/>
        <v>ellipse</v>
      </c>
      <c r="CO73" s="109" t="str">
        <f t="shared" si="87"/>
        <v>3vvv</v>
      </c>
      <c r="CP73" s="109"/>
      <c r="CQ73" s="113">
        <f t="shared" ca="1" si="88"/>
        <v>1062.73</v>
      </c>
      <c r="CR73" s="113">
        <f t="shared" ca="1" si="89"/>
        <v>363.08</v>
      </c>
      <c r="CS73" s="113">
        <f t="shared" ca="1" si="90"/>
        <v>35</v>
      </c>
      <c r="CT73" s="113">
        <f t="shared" ca="1" si="91"/>
        <v>35</v>
      </c>
      <c r="CW73" s="76"/>
      <c r="CX73" s="76"/>
    </row>
    <row r="74" spans="1:102" s="105" customFormat="1" ht="16" customHeight="1">
      <c r="A74" s="75" t="str">
        <f t="shared" si="12"/>
        <v>n1-3-2-1</v>
      </c>
      <c r="B74" s="75" t="str">
        <f t="shared" si="13"/>
        <v>E22</v>
      </c>
      <c r="C74" s="103" t="str">
        <f t="shared" si="30"/>
        <v>even</v>
      </c>
      <c r="D74" s="103"/>
      <c r="E74" s="103"/>
      <c r="F74" s="104">
        <f>ROW()</f>
        <v>74</v>
      </c>
      <c r="G74" s="103"/>
      <c r="H74" s="103"/>
      <c r="I74" s="103" t="str">
        <f t="shared" si="2"/>
        <v>This a short description of E22, giving the briefest explanation of its E22'iness.</v>
      </c>
      <c r="J74" s="103" t="str">
        <f t="shared" si="3"/>
        <v>This is a longer description of E22, going into more detail on what E22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4" s="103" t="str">
        <f t="shared" si="14"/>
        <v>none</v>
      </c>
      <c r="L74" s="103"/>
      <c r="M74" s="103" t="str">
        <f t="shared" si="15"/>
        <v>OpenClose</v>
      </c>
      <c r="N74" s="103"/>
      <c r="O74" s="103"/>
      <c r="P74" s="103"/>
      <c r="Q74" s="103"/>
      <c r="R74" s="103">
        <f t="shared" si="16"/>
        <v>1</v>
      </c>
      <c r="S74" s="103" t="str">
        <f t="shared" si="17"/>
        <v>hover</v>
      </c>
      <c r="T74" s="103"/>
      <c r="U74" s="103"/>
      <c r="V74" s="103"/>
      <c r="W74" s="103"/>
      <c r="X74" s="103" t="str">
        <f t="shared" si="18"/>
        <v>fadeOn=n1-3-2-1,0.6</v>
      </c>
      <c r="Y74" s="103" t="str">
        <f t="shared" si="19"/>
        <v>fadeOff=n1-3-2-1,0.6</v>
      </c>
      <c r="Z74" s="103" t="str">
        <f t="shared" si="20"/>
        <v>drawOpen=n1-3-2-1,0.8</v>
      </c>
      <c r="AA74" s="103" t="str">
        <f t="shared" si="21"/>
        <v>drawClose=n1-3-2-1,0.8</v>
      </c>
      <c r="AB74" s="103" t="str">
        <f t="shared" si="22"/>
        <v>myQtipStyle</v>
      </c>
      <c r="AD74" s="106"/>
      <c r="AE74" s="116"/>
      <c r="AF74" s="75" t="s">
        <v>304</v>
      </c>
      <c r="AG74" s="73">
        <f t="shared" si="31"/>
        <v>0</v>
      </c>
      <c r="AH74" s="75" t="str">
        <f t="shared" si="23"/>
        <v>n1-3-2-1</v>
      </c>
      <c r="AI74" s="75" t="str">
        <f t="shared" si="32"/>
        <v>E22</v>
      </c>
      <c r="AJ74" s="73">
        <f t="shared" si="92"/>
        <v>4</v>
      </c>
      <c r="AK74" s="105">
        <v>1</v>
      </c>
      <c r="AL74" s="105">
        <v>3</v>
      </c>
      <c r="AM74" s="105">
        <v>2</v>
      </c>
      <c r="AN74" s="105">
        <v>1</v>
      </c>
      <c r="AR74" s="105">
        <v>8</v>
      </c>
      <c r="AS74" s="105">
        <v>4</v>
      </c>
      <c r="AT74" s="105">
        <v>3</v>
      </c>
      <c r="AU74" s="105">
        <v>3</v>
      </c>
      <c r="AX74" s="108">
        <f t="shared" si="65"/>
        <v>-153.125</v>
      </c>
      <c r="AY74" s="105">
        <f t="shared" ca="1" si="66"/>
        <v>740</v>
      </c>
      <c r="AZ74" s="108">
        <f t="shared" si="67"/>
        <v>-680.55555555555554</v>
      </c>
      <c r="BA74" s="105">
        <f t="shared" si="68"/>
        <v>0</v>
      </c>
      <c r="BB74" s="116">
        <f t="shared" ca="1" si="69"/>
        <v>1056.45</v>
      </c>
      <c r="BC74" s="116">
        <f t="shared" ca="1" si="70"/>
        <v>262.15999999999997</v>
      </c>
      <c r="BD74" s="108">
        <f t="shared" ca="1" si="71"/>
        <v>319.44444444444446</v>
      </c>
      <c r="BE74" s="108">
        <f t="shared" ca="1" si="72"/>
        <v>1000</v>
      </c>
      <c r="BH74" s="75" t="str">
        <f t="shared" si="38"/>
        <v>n1-3-2</v>
      </c>
      <c r="BI74" s="76"/>
      <c r="BJ74" s="109" t="s">
        <v>232</v>
      </c>
      <c r="BK74" s="109"/>
      <c r="BL74" s="109">
        <v>1</v>
      </c>
      <c r="BM74" s="112">
        <f t="shared" si="39"/>
        <v>1</v>
      </c>
      <c r="BN74" s="112" t="str">
        <f t="shared" si="40"/>
        <v>symbol</v>
      </c>
      <c r="BO74" s="109" t="str">
        <f t="shared" si="41"/>
        <v>OpenCircle</v>
      </c>
      <c r="BP74" s="113">
        <f t="shared" ca="1" si="73"/>
        <v>1056.45</v>
      </c>
      <c r="BQ74" s="113">
        <f t="shared" ca="1" si="74"/>
        <v>262.16000000000003</v>
      </c>
      <c r="BR74" s="113">
        <f t="shared" ca="1" si="75"/>
        <v>12</v>
      </c>
      <c r="BS74" s="113">
        <f t="shared" ca="1" si="76"/>
        <v>12</v>
      </c>
      <c r="BT74" s="109" t="str">
        <f t="shared" ca="1" si="46"/>
        <v xml:space="preserve">0 1056.45 262.16 0 0 0 0 VCThingLabel  </v>
      </c>
      <c r="BU74" s="112">
        <f t="shared" si="47"/>
        <v>0.1</v>
      </c>
      <c r="BV74" s="174">
        <f t="shared" si="48"/>
        <v>0</v>
      </c>
      <c r="BW74" s="114" t="str">
        <f t="shared" si="77"/>
        <v>4vvv</v>
      </c>
      <c r="BX74" s="109"/>
      <c r="BY74" s="113">
        <f t="shared" ca="1" si="78"/>
        <v>1056.45</v>
      </c>
      <c r="BZ74" s="113">
        <f t="shared" ca="1" si="79"/>
        <v>262.16000000000003</v>
      </c>
      <c r="CA74" s="113">
        <f t="shared" ca="1" si="80"/>
        <v>20.399999999999999</v>
      </c>
      <c r="CB74" s="113">
        <f t="shared" ca="1" si="81"/>
        <v>20.399999999999999</v>
      </c>
      <c r="CC74" s="112">
        <f t="shared" si="52"/>
        <v>0.55000000000000004</v>
      </c>
      <c r="CD74" s="109" t="str">
        <f t="shared" si="53"/>
        <v>ellipse</v>
      </c>
      <c r="CE74" s="114" t="str">
        <f t="shared" si="82"/>
        <v>4vvv</v>
      </c>
      <c r="CF74" s="109"/>
      <c r="CG74" s="113">
        <f t="shared" ca="1" si="83"/>
        <v>1056.45</v>
      </c>
      <c r="CH74" s="113">
        <f t="shared" ca="1" si="84"/>
        <v>262.16000000000003</v>
      </c>
      <c r="CI74" s="113">
        <f t="shared" ca="1" si="85"/>
        <v>12</v>
      </c>
      <c r="CJ74" s="113">
        <f t="shared" ca="1" si="86"/>
        <v>12</v>
      </c>
      <c r="CK74" s="112"/>
      <c r="CL74" s="112"/>
      <c r="CM74" s="112">
        <f t="shared" si="58"/>
        <v>1</v>
      </c>
      <c r="CN74" s="115" t="str">
        <f t="shared" si="59"/>
        <v>ellipse</v>
      </c>
      <c r="CO74" s="109" t="str">
        <f t="shared" si="87"/>
        <v>4vvv</v>
      </c>
      <c r="CP74" s="109"/>
      <c r="CQ74" s="113">
        <f t="shared" ca="1" si="88"/>
        <v>1056.45</v>
      </c>
      <c r="CR74" s="113">
        <f t="shared" ca="1" si="89"/>
        <v>262.16000000000003</v>
      </c>
      <c r="CS74" s="113">
        <f t="shared" ca="1" si="90"/>
        <v>12</v>
      </c>
      <c r="CT74" s="113">
        <f t="shared" ca="1" si="91"/>
        <v>12</v>
      </c>
      <c r="CW74" s="76"/>
      <c r="CX74" s="76"/>
    </row>
    <row r="75" spans="1:102" s="105" customFormat="1" ht="16" customHeight="1">
      <c r="A75" s="75" t="str">
        <f t="shared" si="12"/>
        <v>n1-3-2-2</v>
      </c>
      <c r="B75" s="75" t="str">
        <f t="shared" si="13"/>
        <v>E23</v>
      </c>
      <c r="C75" s="103" t="str">
        <f t="shared" si="30"/>
        <v>odd</v>
      </c>
      <c r="D75" s="103"/>
      <c r="E75" s="103"/>
      <c r="F75" s="104">
        <f>ROW()</f>
        <v>75</v>
      </c>
      <c r="G75" s="103"/>
      <c r="H75" s="103"/>
      <c r="I75" s="103" t="str">
        <f t="shared" si="2"/>
        <v>This a short description of E23, giving the briefest explanation of its E23'iness.</v>
      </c>
      <c r="J75" s="103" t="str">
        <f t="shared" si="3"/>
        <v>This is a longer description of E23, going into more detail on what E23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5" s="103" t="str">
        <f t="shared" si="14"/>
        <v>none</v>
      </c>
      <c r="L75" s="103"/>
      <c r="M75" s="103" t="str">
        <f t="shared" si="15"/>
        <v>OpenClose</v>
      </c>
      <c r="N75" s="103"/>
      <c r="O75" s="103"/>
      <c r="P75" s="103"/>
      <c r="Q75" s="103"/>
      <c r="R75" s="103">
        <f t="shared" si="16"/>
        <v>1</v>
      </c>
      <c r="S75" s="103" t="str">
        <f t="shared" si="17"/>
        <v>hover</v>
      </c>
      <c r="T75" s="103"/>
      <c r="U75" s="103"/>
      <c r="V75" s="103"/>
      <c r="W75" s="103"/>
      <c r="X75" s="103" t="str">
        <f t="shared" si="18"/>
        <v>fadeOn=n1-3-2-2,0.6</v>
      </c>
      <c r="Y75" s="103" t="str">
        <f t="shared" si="19"/>
        <v>fadeOff=n1-3-2-2,0.6</v>
      </c>
      <c r="Z75" s="103" t="str">
        <f t="shared" si="20"/>
        <v>drawOpen=n1-3-2-2,0.8</v>
      </c>
      <c r="AA75" s="103" t="str">
        <f t="shared" si="21"/>
        <v>drawClose=n1-3-2-2,0.8</v>
      </c>
      <c r="AB75" s="103" t="str">
        <f t="shared" si="22"/>
        <v>myQtipStyle</v>
      </c>
      <c r="AD75" s="106"/>
      <c r="AE75" s="116"/>
      <c r="AF75" s="75" t="s">
        <v>305</v>
      </c>
      <c r="AG75" s="73">
        <f t="shared" si="31"/>
        <v>0</v>
      </c>
      <c r="AH75" s="75" t="str">
        <f t="shared" si="23"/>
        <v>n1-3-2-2</v>
      </c>
      <c r="AI75" s="75" t="str">
        <f t="shared" si="32"/>
        <v>E23</v>
      </c>
      <c r="AJ75" s="73">
        <f t="shared" si="92"/>
        <v>4</v>
      </c>
      <c r="AK75" s="105">
        <v>1</v>
      </c>
      <c r="AL75" s="105">
        <v>3</v>
      </c>
      <c r="AM75" s="105">
        <v>2</v>
      </c>
      <c r="AN75" s="105">
        <v>2</v>
      </c>
      <c r="AR75" s="105">
        <v>8</v>
      </c>
      <c r="AS75" s="105">
        <v>4</v>
      </c>
      <c r="AT75" s="105">
        <v>3</v>
      </c>
      <c r="AU75" s="105">
        <v>3</v>
      </c>
      <c r="AX75" s="108">
        <f t="shared" si="65"/>
        <v>-151.875</v>
      </c>
      <c r="AY75" s="105">
        <f t="shared" ca="1" si="66"/>
        <v>740</v>
      </c>
      <c r="AZ75" s="108">
        <f t="shared" si="67"/>
        <v>-675</v>
      </c>
      <c r="BA75" s="105">
        <f t="shared" si="68"/>
        <v>0</v>
      </c>
      <c r="BB75" s="116">
        <f t="shared" ca="1" si="69"/>
        <v>1072.53</v>
      </c>
      <c r="BC75" s="116">
        <f t="shared" ca="1" si="70"/>
        <v>263.55999999999995</v>
      </c>
      <c r="BD75" s="108">
        <f t="shared" ca="1" si="71"/>
        <v>325</v>
      </c>
      <c r="BE75" s="108">
        <f t="shared" ca="1" si="72"/>
        <v>1000</v>
      </c>
      <c r="BH75" s="75" t="str">
        <f t="shared" si="38"/>
        <v>n1-3-2</v>
      </c>
      <c r="BI75" s="76"/>
      <c r="BJ75" s="109" t="s">
        <v>232</v>
      </c>
      <c r="BK75" s="109"/>
      <c r="BL75" s="109">
        <v>1</v>
      </c>
      <c r="BM75" s="112">
        <f t="shared" si="39"/>
        <v>1</v>
      </c>
      <c r="BN75" s="112" t="str">
        <f t="shared" si="40"/>
        <v>symbol</v>
      </c>
      <c r="BO75" s="109" t="str">
        <f t="shared" si="41"/>
        <v>OpenCircle</v>
      </c>
      <c r="BP75" s="113">
        <f t="shared" ca="1" si="73"/>
        <v>1072.53</v>
      </c>
      <c r="BQ75" s="113">
        <f t="shared" ca="1" si="74"/>
        <v>263.56</v>
      </c>
      <c r="BR75" s="113">
        <f t="shared" ca="1" si="75"/>
        <v>12</v>
      </c>
      <c r="BS75" s="113">
        <f t="shared" ca="1" si="76"/>
        <v>12</v>
      </c>
      <c r="BT75" s="109" t="str">
        <f t="shared" ca="1" si="46"/>
        <v xml:space="preserve">0 1072.53 263.56 0 0 0 0 VCThingLabel  </v>
      </c>
      <c r="BU75" s="112">
        <f t="shared" si="47"/>
        <v>0.1</v>
      </c>
      <c r="BV75" s="174">
        <f t="shared" si="48"/>
        <v>0</v>
      </c>
      <c r="BW75" s="114" t="str">
        <f t="shared" si="77"/>
        <v>4vvv</v>
      </c>
      <c r="BX75" s="109"/>
      <c r="BY75" s="113">
        <f t="shared" ca="1" si="78"/>
        <v>1072.53</v>
      </c>
      <c r="BZ75" s="113">
        <f t="shared" ca="1" si="79"/>
        <v>263.56</v>
      </c>
      <c r="CA75" s="113">
        <f t="shared" ca="1" si="80"/>
        <v>20.399999999999999</v>
      </c>
      <c r="CB75" s="113">
        <f t="shared" ca="1" si="81"/>
        <v>20.399999999999999</v>
      </c>
      <c r="CC75" s="112">
        <f t="shared" si="52"/>
        <v>0.55000000000000004</v>
      </c>
      <c r="CD75" s="109" t="str">
        <f t="shared" si="53"/>
        <v>ellipse</v>
      </c>
      <c r="CE75" s="114" t="str">
        <f t="shared" si="82"/>
        <v>4vvv</v>
      </c>
      <c r="CF75" s="109"/>
      <c r="CG75" s="113">
        <f t="shared" ca="1" si="83"/>
        <v>1072.53</v>
      </c>
      <c r="CH75" s="113">
        <f t="shared" ca="1" si="84"/>
        <v>263.56</v>
      </c>
      <c r="CI75" s="113">
        <f t="shared" ca="1" si="85"/>
        <v>12</v>
      </c>
      <c r="CJ75" s="113">
        <f t="shared" ca="1" si="86"/>
        <v>12</v>
      </c>
      <c r="CK75" s="112"/>
      <c r="CL75" s="112"/>
      <c r="CM75" s="112">
        <f t="shared" si="58"/>
        <v>1</v>
      </c>
      <c r="CN75" s="115" t="str">
        <f t="shared" si="59"/>
        <v>ellipse</v>
      </c>
      <c r="CO75" s="109" t="str">
        <f t="shared" si="87"/>
        <v>4vvv</v>
      </c>
      <c r="CP75" s="109"/>
      <c r="CQ75" s="113">
        <f t="shared" ca="1" si="88"/>
        <v>1072.53</v>
      </c>
      <c r="CR75" s="113">
        <f t="shared" ca="1" si="89"/>
        <v>263.56</v>
      </c>
      <c r="CS75" s="113">
        <f t="shared" ca="1" si="90"/>
        <v>12</v>
      </c>
      <c r="CT75" s="113">
        <f t="shared" ca="1" si="91"/>
        <v>12</v>
      </c>
      <c r="CW75" s="76"/>
      <c r="CX75" s="76"/>
    </row>
    <row r="76" spans="1:102" s="105" customFormat="1" ht="16" customHeight="1">
      <c r="A76" s="75" t="str">
        <f t="shared" si="12"/>
        <v>n1-3-2-3</v>
      </c>
      <c r="B76" s="75" t="str">
        <f t="shared" si="13"/>
        <v>E24</v>
      </c>
      <c r="C76" s="103" t="str">
        <f t="shared" si="30"/>
        <v>even</v>
      </c>
      <c r="D76" s="103"/>
      <c r="E76" s="103"/>
      <c r="F76" s="104">
        <f>ROW()</f>
        <v>76</v>
      </c>
      <c r="G76" s="103"/>
      <c r="H76" s="103"/>
      <c r="I76" s="103" t="str">
        <f t="shared" si="2"/>
        <v>This a short description of E24, giving the briefest explanation of its E24'iness.</v>
      </c>
      <c r="J76" s="103" t="str">
        <f t="shared" si="3"/>
        <v>This is a longer description of E24, going into more detail on what E24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6" s="103" t="str">
        <f t="shared" si="14"/>
        <v>none</v>
      </c>
      <c r="L76" s="103"/>
      <c r="M76" s="103" t="str">
        <f t="shared" si="15"/>
        <v>OpenClose</v>
      </c>
      <c r="N76" s="103"/>
      <c r="O76" s="103"/>
      <c r="P76" s="103"/>
      <c r="Q76" s="103"/>
      <c r="R76" s="103">
        <f t="shared" si="16"/>
        <v>1</v>
      </c>
      <c r="S76" s="103" t="str">
        <f t="shared" si="17"/>
        <v>hover</v>
      </c>
      <c r="T76" s="103"/>
      <c r="U76" s="103"/>
      <c r="V76" s="103"/>
      <c r="W76" s="103"/>
      <c r="X76" s="103" t="str">
        <f t="shared" si="18"/>
        <v>fadeOn=n1-3-2-3,0.6</v>
      </c>
      <c r="Y76" s="103" t="str">
        <f t="shared" si="19"/>
        <v>fadeOff=n1-3-2-3,0.6</v>
      </c>
      <c r="Z76" s="103" t="str">
        <f t="shared" si="20"/>
        <v>drawOpen=n1-3-2-3,0.8</v>
      </c>
      <c r="AA76" s="103" t="str">
        <f t="shared" si="21"/>
        <v>drawClose=n1-3-2-3,0.8</v>
      </c>
      <c r="AB76" s="103" t="str">
        <f t="shared" si="22"/>
        <v>myQtipStyle</v>
      </c>
      <c r="AD76" s="106"/>
      <c r="AE76" s="116"/>
      <c r="AF76" s="75" t="s">
        <v>306</v>
      </c>
      <c r="AG76" s="73">
        <f t="shared" si="31"/>
        <v>0</v>
      </c>
      <c r="AH76" s="75" t="str">
        <f t="shared" si="23"/>
        <v>n1-3-2-3</v>
      </c>
      <c r="AI76" s="75" t="str">
        <f t="shared" si="32"/>
        <v>E24</v>
      </c>
      <c r="AJ76" s="73">
        <f t="shared" si="92"/>
        <v>4</v>
      </c>
      <c r="AK76" s="105">
        <v>1</v>
      </c>
      <c r="AL76" s="105">
        <v>3</v>
      </c>
      <c r="AM76" s="105">
        <v>2</v>
      </c>
      <c r="AN76" s="105">
        <v>3</v>
      </c>
      <c r="AR76" s="105">
        <v>8</v>
      </c>
      <c r="AS76" s="105">
        <v>4</v>
      </c>
      <c r="AT76" s="105">
        <v>3</v>
      </c>
      <c r="AU76" s="105">
        <v>3</v>
      </c>
      <c r="AX76" s="108">
        <f t="shared" si="65"/>
        <v>-150.625</v>
      </c>
      <c r="AY76" s="105">
        <f t="shared" ca="1" si="66"/>
        <v>740</v>
      </c>
      <c r="AZ76" s="108">
        <f t="shared" si="67"/>
        <v>-669.44444444444446</v>
      </c>
      <c r="BA76" s="105">
        <f t="shared" si="68"/>
        <v>0</v>
      </c>
      <c r="BB76" s="116">
        <f t="shared" ca="1" si="69"/>
        <v>1088.58</v>
      </c>
      <c r="BC76" s="116">
        <f t="shared" ca="1" si="70"/>
        <v>265.32000000000005</v>
      </c>
      <c r="BD76" s="108">
        <f t="shared" ca="1" si="71"/>
        <v>330.55555555555554</v>
      </c>
      <c r="BE76" s="108">
        <f t="shared" ca="1" si="72"/>
        <v>1000</v>
      </c>
      <c r="BH76" s="75" t="str">
        <f t="shared" si="38"/>
        <v>n1-3-2</v>
      </c>
      <c r="BI76" s="76"/>
      <c r="BJ76" s="109" t="s">
        <v>232</v>
      </c>
      <c r="BK76" s="109"/>
      <c r="BL76" s="109">
        <v>1</v>
      </c>
      <c r="BM76" s="112">
        <f t="shared" si="39"/>
        <v>1</v>
      </c>
      <c r="BN76" s="112" t="str">
        <f t="shared" si="40"/>
        <v>symbol</v>
      </c>
      <c r="BO76" s="109" t="str">
        <f t="shared" si="41"/>
        <v>OpenCircle</v>
      </c>
      <c r="BP76" s="113">
        <f t="shared" ca="1" si="73"/>
        <v>1088.58</v>
      </c>
      <c r="BQ76" s="113">
        <f t="shared" ca="1" si="74"/>
        <v>265.32</v>
      </c>
      <c r="BR76" s="113">
        <f t="shared" ca="1" si="75"/>
        <v>12</v>
      </c>
      <c r="BS76" s="113">
        <f t="shared" ca="1" si="76"/>
        <v>12</v>
      </c>
      <c r="BT76" s="109" t="str">
        <f t="shared" ca="1" si="46"/>
        <v xml:space="preserve">0 1088.58 265.32 0 0 0 0 VCThingLabel  </v>
      </c>
      <c r="BU76" s="112">
        <f t="shared" si="47"/>
        <v>0.1</v>
      </c>
      <c r="BV76" s="174">
        <f t="shared" si="48"/>
        <v>0</v>
      </c>
      <c r="BW76" s="114" t="str">
        <f t="shared" si="77"/>
        <v>4vvv</v>
      </c>
      <c r="BX76" s="109"/>
      <c r="BY76" s="113">
        <f t="shared" ca="1" si="78"/>
        <v>1088.58</v>
      </c>
      <c r="BZ76" s="113">
        <f t="shared" ca="1" si="79"/>
        <v>265.32</v>
      </c>
      <c r="CA76" s="113">
        <f t="shared" ca="1" si="80"/>
        <v>20.399999999999999</v>
      </c>
      <c r="CB76" s="113">
        <f t="shared" ca="1" si="81"/>
        <v>20.399999999999999</v>
      </c>
      <c r="CC76" s="112">
        <f t="shared" si="52"/>
        <v>0.55000000000000004</v>
      </c>
      <c r="CD76" s="109" t="str">
        <f t="shared" si="53"/>
        <v>ellipse</v>
      </c>
      <c r="CE76" s="114" t="str">
        <f t="shared" si="82"/>
        <v>4vvv</v>
      </c>
      <c r="CF76" s="109"/>
      <c r="CG76" s="113">
        <f t="shared" ca="1" si="83"/>
        <v>1088.58</v>
      </c>
      <c r="CH76" s="113">
        <f t="shared" ca="1" si="84"/>
        <v>265.32</v>
      </c>
      <c r="CI76" s="113">
        <f t="shared" ca="1" si="85"/>
        <v>12</v>
      </c>
      <c r="CJ76" s="113">
        <f t="shared" ca="1" si="86"/>
        <v>12</v>
      </c>
      <c r="CK76" s="112"/>
      <c r="CL76" s="112"/>
      <c r="CM76" s="112">
        <f t="shared" si="58"/>
        <v>1</v>
      </c>
      <c r="CN76" s="115" t="str">
        <f t="shared" si="59"/>
        <v>ellipse</v>
      </c>
      <c r="CO76" s="109" t="str">
        <f t="shared" si="87"/>
        <v>4vvv</v>
      </c>
      <c r="CP76" s="109"/>
      <c r="CQ76" s="113">
        <f t="shared" ca="1" si="88"/>
        <v>1088.58</v>
      </c>
      <c r="CR76" s="113">
        <f t="shared" ca="1" si="89"/>
        <v>265.32</v>
      </c>
      <c r="CS76" s="113">
        <f t="shared" ca="1" si="90"/>
        <v>12</v>
      </c>
      <c r="CT76" s="113">
        <f t="shared" ca="1" si="91"/>
        <v>12</v>
      </c>
      <c r="CW76" s="76"/>
      <c r="CX76" s="76"/>
    </row>
    <row r="77" spans="1:102" s="105" customFormat="1" ht="16" customHeight="1">
      <c r="A77" s="75" t="str">
        <f t="shared" si="12"/>
        <v>n1-3-3</v>
      </c>
      <c r="B77" s="75" t="str">
        <f t="shared" si="13"/>
        <v>D9</v>
      </c>
      <c r="C77" s="103" t="str">
        <f t="shared" si="30"/>
        <v>odd</v>
      </c>
      <c r="D77" s="103"/>
      <c r="E77" s="103"/>
      <c r="F77" s="104">
        <f>ROW()</f>
        <v>77</v>
      </c>
      <c r="G77" s="103"/>
      <c r="H77" s="103"/>
      <c r="I77" s="103" t="str">
        <f t="shared" si="2"/>
        <v>This a short description of D9, giving the briefest explanation of its D9'iness.</v>
      </c>
      <c r="J77" s="103" t="str">
        <f t="shared" si="3"/>
        <v>This is a longer description of D9, going into more detail on what D9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7" s="103" t="str">
        <f t="shared" si="14"/>
        <v>none</v>
      </c>
      <c r="L77" s="103"/>
      <c r="M77" s="103" t="str">
        <f t="shared" si="15"/>
        <v>OpenClose</v>
      </c>
      <c r="N77" s="103"/>
      <c r="O77" s="103"/>
      <c r="P77" s="103"/>
      <c r="Q77" s="103"/>
      <c r="R77" s="103">
        <f t="shared" si="16"/>
        <v>1</v>
      </c>
      <c r="S77" s="103" t="str">
        <f t="shared" si="17"/>
        <v>hover</v>
      </c>
      <c r="T77" s="103"/>
      <c r="U77" s="103"/>
      <c r="V77" s="103"/>
      <c r="W77" s="103"/>
      <c r="X77" s="103" t="str">
        <f t="shared" si="18"/>
        <v>fadeOn=n1-3-3,0.6</v>
      </c>
      <c r="Y77" s="103" t="str">
        <f t="shared" si="19"/>
        <v>fadeOff=n1-3-3,0.6</v>
      </c>
      <c r="Z77" s="103" t="str">
        <f t="shared" si="20"/>
        <v>drawOpen=n1-3-3,0.8</v>
      </c>
      <c r="AA77" s="103" t="str">
        <f t="shared" si="21"/>
        <v>drawClose=n1-3-3,0.8</v>
      </c>
      <c r="AB77" s="103" t="str">
        <f t="shared" si="22"/>
        <v>myQtipStyle</v>
      </c>
      <c r="AD77" s="106"/>
      <c r="AE77" s="116"/>
      <c r="AF77" s="75" t="s">
        <v>432</v>
      </c>
      <c r="AG77" s="73">
        <f t="shared" si="31"/>
        <v>0</v>
      </c>
      <c r="AH77" s="75" t="str">
        <f t="shared" si="23"/>
        <v>n1-3-3</v>
      </c>
      <c r="AI77" s="75" t="str">
        <f t="shared" si="32"/>
        <v>D9</v>
      </c>
      <c r="AJ77" s="73">
        <f t="shared" si="92"/>
        <v>3</v>
      </c>
      <c r="AK77" s="105">
        <v>1</v>
      </c>
      <c r="AL77" s="105">
        <v>3</v>
      </c>
      <c r="AM77" s="105">
        <v>3</v>
      </c>
      <c r="AR77" s="105">
        <v>8</v>
      </c>
      <c r="AS77" s="105">
        <v>4</v>
      </c>
      <c r="AT77" s="105">
        <v>3</v>
      </c>
      <c r="AX77" s="108">
        <f t="shared" si="65"/>
        <v>-148.125</v>
      </c>
      <c r="AY77" s="105">
        <f t="shared" ca="1" si="66"/>
        <v>640</v>
      </c>
      <c r="AZ77" s="108">
        <f t="shared" si="67"/>
        <v>-658.33333333333337</v>
      </c>
      <c r="BA77" s="105">
        <f t="shared" si="68"/>
        <v>0</v>
      </c>
      <c r="BB77" s="116">
        <f t="shared" ca="1" si="69"/>
        <v>1104.25</v>
      </c>
      <c r="BC77" s="116">
        <f t="shared" ca="1" si="70"/>
        <v>368.54999999999995</v>
      </c>
      <c r="BD77" s="108">
        <f t="shared" ca="1" si="71"/>
        <v>341.66666666666663</v>
      </c>
      <c r="BE77" s="108">
        <f t="shared" ca="1" si="72"/>
        <v>1000</v>
      </c>
      <c r="BH77" s="75" t="str">
        <f t="shared" si="38"/>
        <v>n1-3</v>
      </c>
      <c r="BI77" s="76"/>
      <c r="BJ77" s="109" t="s">
        <v>232</v>
      </c>
      <c r="BK77" s="109"/>
      <c r="BL77" s="109">
        <v>1</v>
      </c>
      <c r="BM77" s="112">
        <f t="shared" si="39"/>
        <v>1</v>
      </c>
      <c r="BN77" s="112" t="str">
        <f t="shared" si="40"/>
        <v>symbol</v>
      </c>
      <c r="BO77" s="109" t="str">
        <f t="shared" si="41"/>
        <v>OpenCircle</v>
      </c>
      <c r="BP77" s="113">
        <f t="shared" ca="1" si="73"/>
        <v>1104.25</v>
      </c>
      <c r="BQ77" s="113">
        <f t="shared" ca="1" si="74"/>
        <v>368.55</v>
      </c>
      <c r="BR77" s="113">
        <f t="shared" ca="1" si="75"/>
        <v>35</v>
      </c>
      <c r="BS77" s="113">
        <f t="shared" ca="1" si="76"/>
        <v>35</v>
      </c>
      <c r="BT77" s="109" t="str">
        <f t="shared" ca="1" si="46"/>
        <v xml:space="preserve">1 1104.25 368.55 0 0 0 0 VCThingLabel 10 </v>
      </c>
      <c r="BU77" s="112">
        <f t="shared" si="47"/>
        <v>0.1</v>
      </c>
      <c r="BV77" s="174">
        <f t="shared" si="48"/>
        <v>0</v>
      </c>
      <c r="BW77" s="114" t="str">
        <f t="shared" si="77"/>
        <v>3vvv</v>
      </c>
      <c r="BX77" s="109"/>
      <c r="BY77" s="113">
        <f t="shared" ca="1" si="78"/>
        <v>1104.25</v>
      </c>
      <c r="BZ77" s="113">
        <f t="shared" ca="1" si="79"/>
        <v>368.55</v>
      </c>
      <c r="CA77" s="113">
        <f t="shared" ca="1" si="80"/>
        <v>59.5</v>
      </c>
      <c r="CB77" s="113">
        <f t="shared" ca="1" si="81"/>
        <v>59.5</v>
      </c>
      <c r="CC77" s="112">
        <f t="shared" si="52"/>
        <v>0.55000000000000004</v>
      </c>
      <c r="CD77" s="109" t="str">
        <f t="shared" si="53"/>
        <v>ellipse</v>
      </c>
      <c r="CE77" s="114" t="str">
        <f t="shared" si="82"/>
        <v>3vvv</v>
      </c>
      <c r="CF77" s="109"/>
      <c r="CG77" s="113">
        <f t="shared" ca="1" si="83"/>
        <v>1104.25</v>
      </c>
      <c r="CH77" s="113">
        <f t="shared" ca="1" si="84"/>
        <v>368.55</v>
      </c>
      <c r="CI77" s="113">
        <f t="shared" ca="1" si="85"/>
        <v>35</v>
      </c>
      <c r="CJ77" s="113">
        <f t="shared" ca="1" si="86"/>
        <v>35</v>
      </c>
      <c r="CK77" s="112"/>
      <c r="CL77" s="112"/>
      <c r="CM77" s="112">
        <f t="shared" si="58"/>
        <v>1</v>
      </c>
      <c r="CN77" s="115" t="str">
        <f t="shared" si="59"/>
        <v>ellipse</v>
      </c>
      <c r="CO77" s="109" t="str">
        <f t="shared" si="87"/>
        <v>3vvv</v>
      </c>
      <c r="CP77" s="109"/>
      <c r="CQ77" s="113">
        <f t="shared" ca="1" si="88"/>
        <v>1104.25</v>
      </c>
      <c r="CR77" s="113">
        <f t="shared" ca="1" si="89"/>
        <v>368.55</v>
      </c>
      <c r="CS77" s="113">
        <f t="shared" ca="1" si="90"/>
        <v>35</v>
      </c>
      <c r="CT77" s="113">
        <f t="shared" ca="1" si="91"/>
        <v>35</v>
      </c>
      <c r="CW77" s="76"/>
      <c r="CX77" s="76"/>
    </row>
    <row r="78" spans="1:102" s="105" customFormat="1" ht="16" customHeight="1">
      <c r="A78" s="75" t="str">
        <f t="shared" si="12"/>
        <v>n1-3-3-1</v>
      </c>
      <c r="B78" s="75" t="str">
        <f t="shared" si="13"/>
        <v>E25</v>
      </c>
      <c r="C78" s="103" t="str">
        <f t="shared" si="30"/>
        <v>odd</v>
      </c>
      <c r="D78" s="103"/>
      <c r="E78" s="103"/>
      <c r="F78" s="104">
        <f>ROW()</f>
        <v>78</v>
      </c>
      <c r="G78" s="103"/>
      <c r="H78" s="103"/>
      <c r="I78" s="103" t="str">
        <f t="shared" si="2"/>
        <v>This a short description of E25, giving the briefest explanation of its E25'iness.</v>
      </c>
      <c r="J78" s="103" t="str">
        <f t="shared" si="3"/>
        <v>This is a longer description of E25, going into more detail on what E25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8" s="103" t="str">
        <f t="shared" si="14"/>
        <v>none</v>
      </c>
      <c r="L78" s="103"/>
      <c r="M78" s="103" t="str">
        <f t="shared" si="15"/>
        <v>OpenClose</v>
      </c>
      <c r="N78" s="103"/>
      <c r="O78" s="103"/>
      <c r="P78" s="103"/>
      <c r="Q78" s="103"/>
      <c r="R78" s="103">
        <f t="shared" si="16"/>
        <v>1</v>
      </c>
      <c r="S78" s="103" t="str">
        <f t="shared" si="17"/>
        <v>hover</v>
      </c>
      <c r="T78" s="103"/>
      <c r="U78" s="103"/>
      <c r="V78" s="103"/>
      <c r="W78" s="103"/>
      <c r="X78" s="103" t="str">
        <f t="shared" si="18"/>
        <v>fadeOn=n1-3-3-1,0.6</v>
      </c>
      <c r="Y78" s="103" t="str">
        <f t="shared" si="19"/>
        <v>fadeOff=n1-3-3-1,0.6</v>
      </c>
      <c r="Z78" s="103" t="str">
        <f t="shared" si="20"/>
        <v>drawOpen=n1-3-3-1,0.8</v>
      </c>
      <c r="AA78" s="103" t="str">
        <f t="shared" si="21"/>
        <v>drawClose=n1-3-3-1,0.8</v>
      </c>
      <c r="AB78" s="103" t="str">
        <f t="shared" si="22"/>
        <v>myQtipStyle</v>
      </c>
      <c r="AD78" s="106"/>
      <c r="AE78" s="116"/>
      <c r="AF78" s="75" t="s">
        <v>433</v>
      </c>
      <c r="AG78" s="73">
        <f t="shared" si="31"/>
        <v>0</v>
      </c>
      <c r="AH78" s="75" t="str">
        <f t="shared" si="23"/>
        <v>n1-3-3-1</v>
      </c>
      <c r="AI78" s="75" t="str">
        <f t="shared" si="32"/>
        <v>E25</v>
      </c>
      <c r="AJ78" s="73">
        <f t="shared" si="92"/>
        <v>4</v>
      </c>
      <c r="AK78" s="105">
        <v>1</v>
      </c>
      <c r="AL78" s="105">
        <v>3</v>
      </c>
      <c r="AM78" s="105">
        <v>3</v>
      </c>
      <c r="AN78" s="105">
        <v>1</v>
      </c>
      <c r="AR78" s="105">
        <v>8</v>
      </c>
      <c r="AS78" s="105">
        <v>4</v>
      </c>
      <c r="AT78" s="105">
        <v>3</v>
      </c>
      <c r="AU78" s="105">
        <v>3</v>
      </c>
      <c r="AX78" s="108">
        <f t="shared" si="65"/>
        <v>-149.375</v>
      </c>
      <c r="AY78" s="105">
        <f t="shared" ca="1" si="66"/>
        <v>740</v>
      </c>
      <c r="AZ78" s="108">
        <f t="shared" si="67"/>
        <v>-663.88888888888891</v>
      </c>
      <c r="BA78" s="105">
        <f t="shared" si="68"/>
        <v>0</v>
      </c>
      <c r="BB78" s="116">
        <f t="shared" ca="1" si="69"/>
        <v>1104.5899999999999</v>
      </c>
      <c r="BC78" s="116">
        <f t="shared" ca="1" si="70"/>
        <v>267.42999999999995</v>
      </c>
      <c r="BD78" s="108">
        <f t="shared" ca="1" si="71"/>
        <v>336.11111111111109</v>
      </c>
      <c r="BE78" s="108">
        <f t="shared" ca="1" si="72"/>
        <v>1000</v>
      </c>
      <c r="BH78" s="75" t="str">
        <f t="shared" si="38"/>
        <v>n1-3-3</v>
      </c>
      <c r="BI78" s="76"/>
      <c r="BJ78" s="109" t="s">
        <v>232</v>
      </c>
      <c r="BK78" s="109"/>
      <c r="BL78" s="109">
        <v>1</v>
      </c>
      <c r="BM78" s="112">
        <f t="shared" si="39"/>
        <v>1</v>
      </c>
      <c r="BN78" s="112" t="str">
        <f t="shared" si="40"/>
        <v>symbol</v>
      </c>
      <c r="BO78" s="109" t="str">
        <f t="shared" si="41"/>
        <v>OpenCircle</v>
      </c>
      <c r="BP78" s="113">
        <f t="shared" ca="1" si="73"/>
        <v>1104.5899999999999</v>
      </c>
      <c r="BQ78" s="113">
        <f t="shared" ca="1" si="74"/>
        <v>267.43</v>
      </c>
      <c r="BR78" s="113">
        <f t="shared" ca="1" si="75"/>
        <v>12</v>
      </c>
      <c r="BS78" s="113">
        <f t="shared" ca="1" si="76"/>
        <v>12</v>
      </c>
      <c r="BT78" s="109" t="str">
        <f t="shared" ca="1" si="46"/>
        <v xml:space="preserve">0 1104.59 267.43 0 0 0 0 VCThingLabel  </v>
      </c>
      <c r="BU78" s="112">
        <f t="shared" si="47"/>
        <v>0.1</v>
      </c>
      <c r="BV78" s="174">
        <f t="shared" si="48"/>
        <v>0</v>
      </c>
      <c r="BW78" s="114" t="str">
        <f t="shared" si="77"/>
        <v>4vvv</v>
      </c>
      <c r="BX78" s="109"/>
      <c r="BY78" s="113">
        <f t="shared" ca="1" si="78"/>
        <v>1104.5899999999999</v>
      </c>
      <c r="BZ78" s="113">
        <f t="shared" ca="1" si="79"/>
        <v>267.43</v>
      </c>
      <c r="CA78" s="113">
        <f t="shared" ca="1" si="80"/>
        <v>20.399999999999999</v>
      </c>
      <c r="CB78" s="113">
        <f t="shared" ca="1" si="81"/>
        <v>20.399999999999999</v>
      </c>
      <c r="CC78" s="112">
        <f t="shared" si="52"/>
        <v>0.55000000000000004</v>
      </c>
      <c r="CD78" s="109" t="str">
        <f t="shared" si="53"/>
        <v>ellipse</v>
      </c>
      <c r="CE78" s="114" t="str">
        <f t="shared" si="82"/>
        <v>4vvv</v>
      </c>
      <c r="CF78" s="109"/>
      <c r="CG78" s="113">
        <f t="shared" ca="1" si="83"/>
        <v>1104.5899999999999</v>
      </c>
      <c r="CH78" s="113">
        <f t="shared" ca="1" si="84"/>
        <v>267.43</v>
      </c>
      <c r="CI78" s="113">
        <f t="shared" ca="1" si="85"/>
        <v>12</v>
      </c>
      <c r="CJ78" s="113">
        <f t="shared" ca="1" si="86"/>
        <v>12</v>
      </c>
      <c r="CK78" s="112"/>
      <c r="CL78" s="112"/>
      <c r="CM78" s="112">
        <f t="shared" si="58"/>
        <v>1</v>
      </c>
      <c r="CN78" s="115" t="str">
        <f t="shared" si="59"/>
        <v>ellipse</v>
      </c>
      <c r="CO78" s="109" t="str">
        <f t="shared" si="87"/>
        <v>4vvv</v>
      </c>
      <c r="CP78" s="109"/>
      <c r="CQ78" s="113">
        <f t="shared" ca="1" si="88"/>
        <v>1104.5899999999999</v>
      </c>
      <c r="CR78" s="113">
        <f t="shared" ca="1" si="89"/>
        <v>267.43</v>
      </c>
      <c r="CS78" s="113">
        <f t="shared" ca="1" si="90"/>
        <v>12</v>
      </c>
      <c r="CT78" s="113">
        <f t="shared" ca="1" si="91"/>
        <v>12</v>
      </c>
      <c r="CW78" s="76"/>
      <c r="CX78" s="76"/>
    </row>
    <row r="79" spans="1:102" s="105" customFormat="1" ht="16" customHeight="1">
      <c r="A79" s="75" t="str">
        <f t="shared" si="12"/>
        <v>n1-3-3-2</v>
      </c>
      <c r="B79" s="75" t="str">
        <f t="shared" si="13"/>
        <v>E26</v>
      </c>
      <c r="C79" s="103" t="str">
        <f t="shared" si="30"/>
        <v>even</v>
      </c>
      <c r="D79" s="103"/>
      <c r="E79" s="103"/>
      <c r="F79" s="104">
        <f>ROW()</f>
        <v>79</v>
      </c>
      <c r="G79" s="103"/>
      <c r="H79" s="103"/>
      <c r="I79" s="103" t="str">
        <f t="shared" si="2"/>
        <v>This a short description of E26, giving the briefest explanation of its E26'iness.</v>
      </c>
      <c r="J79" s="103" t="str">
        <f t="shared" si="3"/>
        <v>This is a longer description of E26, going into more detail on what E26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79" s="103" t="str">
        <f t="shared" si="14"/>
        <v>none</v>
      </c>
      <c r="L79" s="103"/>
      <c r="M79" s="103" t="str">
        <f t="shared" si="15"/>
        <v>OpenClose</v>
      </c>
      <c r="N79" s="103"/>
      <c r="O79" s="103"/>
      <c r="P79" s="103"/>
      <c r="Q79" s="103"/>
      <c r="R79" s="103">
        <f t="shared" si="16"/>
        <v>1</v>
      </c>
      <c r="S79" s="103" t="str">
        <f t="shared" si="17"/>
        <v>hover</v>
      </c>
      <c r="T79" s="103"/>
      <c r="U79" s="103"/>
      <c r="V79" s="103"/>
      <c r="W79" s="103"/>
      <c r="X79" s="103" t="str">
        <f t="shared" si="18"/>
        <v>fadeOn=n1-3-3-2,0.6</v>
      </c>
      <c r="Y79" s="103" t="str">
        <f t="shared" si="19"/>
        <v>fadeOff=n1-3-3-2,0.6</v>
      </c>
      <c r="Z79" s="103" t="str">
        <f t="shared" si="20"/>
        <v>drawOpen=n1-3-3-2,0.8</v>
      </c>
      <c r="AA79" s="103" t="str">
        <f t="shared" si="21"/>
        <v>drawClose=n1-3-3-2,0.8</v>
      </c>
      <c r="AB79" s="103" t="str">
        <f t="shared" si="22"/>
        <v>myQtipStyle</v>
      </c>
      <c r="AD79" s="106"/>
      <c r="AE79" s="116"/>
      <c r="AF79" s="75" t="s">
        <v>434</v>
      </c>
      <c r="AG79" s="73">
        <f t="shared" si="31"/>
        <v>0</v>
      </c>
      <c r="AH79" s="75" t="str">
        <f t="shared" si="23"/>
        <v>n1-3-3-2</v>
      </c>
      <c r="AI79" s="75" t="str">
        <f t="shared" si="32"/>
        <v>E26</v>
      </c>
      <c r="AJ79" s="73">
        <f t="shared" si="92"/>
        <v>4</v>
      </c>
      <c r="AK79" s="105">
        <v>1</v>
      </c>
      <c r="AL79" s="105">
        <v>3</v>
      </c>
      <c r="AM79" s="105">
        <v>3</v>
      </c>
      <c r="AN79" s="105">
        <v>2</v>
      </c>
      <c r="AR79" s="105">
        <v>8</v>
      </c>
      <c r="AS79" s="105">
        <v>4</v>
      </c>
      <c r="AT79" s="105">
        <v>3</v>
      </c>
      <c r="AU79" s="105">
        <v>3</v>
      </c>
      <c r="AX79" s="108">
        <f t="shared" si="65"/>
        <v>-148.125</v>
      </c>
      <c r="AY79" s="105">
        <f t="shared" ca="1" si="66"/>
        <v>740</v>
      </c>
      <c r="AZ79" s="108">
        <f t="shared" si="67"/>
        <v>-658.33333333333337</v>
      </c>
      <c r="BA79" s="105">
        <f t="shared" si="68"/>
        <v>0</v>
      </c>
      <c r="BB79" s="116">
        <f t="shared" ca="1" si="69"/>
        <v>1120.54</v>
      </c>
      <c r="BC79" s="116">
        <f t="shared" ca="1" si="70"/>
        <v>269.88</v>
      </c>
      <c r="BD79" s="108">
        <f t="shared" ca="1" si="71"/>
        <v>341.66666666666663</v>
      </c>
      <c r="BE79" s="108">
        <f t="shared" ca="1" si="72"/>
        <v>1000</v>
      </c>
      <c r="BH79" s="75" t="str">
        <f t="shared" si="38"/>
        <v>n1-3-3</v>
      </c>
      <c r="BI79" s="76"/>
      <c r="BJ79" s="109" t="s">
        <v>232</v>
      </c>
      <c r="BK79" s="109"/>
      <c r="BL79" s="109">
        <v>1</v>
      </c>
      <c r="BM79" s="112">
        <f t="shared" si="39"/>
        <v>1</v>
      </c>
      <c r="BN79" s="112" t="str">
        <f t="shared" si="40"/>
        <v>symbol</v>
      </c>
      <c r="BO79" s="109" t="str">
        <f t="shared" si="41"/>
        <v>OpenCircle</v>
      </c>
      <c r="BP79" s="113">
        <f t="shared" ca="1" si="73"/>
        <v>1120.54</v>
      </c>
      <c r="BQ79" s="113">
        <f t="shared" ca="1" si="74"/>
        <v>269.88</v>
      </c>
      <c r="BR79" s="113">
        <f t="shared" ca="1" si="75"/>
        <v>12</v>
      </c>
      <c r="BS79" s="113">
        <f t="shared" ca="1" si="76"/>
        <v>12</v>
      </c>
      <c r="BT79" s="109" t="str">
        <f t="shared" ca="1" si="46"/>
        <v xml:space="preserve">0 1120.54 269.88 0 0 0 0 VCThingLabel  </v>
      </c>
      <c r="BU79" s="112">
        <f t="shared" si="47"/>
        <v>0.1</v>
      </c>
      <c r="BV79" s="174">
        <f t="shared" si="48"/>
        <v>0</v>
      </c>
      <c r="BW79" s="114" t="str">
        <f t="shared" si="77"/>
        <v>4vvv</v>
      </c>
      <c r="BX79" s="109"/>
      <c r="BY79" s="113">
        <f t="shared" ca="1" si="78"/>
        <v>1120.54</v>
      </c>
      <c r="BZ79" s="113">
        <f t="shared" ca="1" si="79"/>
        <v>269.88</v>
      </c>
      <c r="CA79" s="113">
        <f t="shared" ca="1" si="80"/>
        <v>20.399999999999999</v>
      </c>
      <c r="CB79" s="113">
        <f t="shared" ca="1" si="81"/>
        <v>20.399999999999999</v>
      </c>
      <c r="CC79" s="112">
        <f t="shared" si="52"/>
        <v>0.55000000000000004</v>
      </c>
      <c r="CD79" s="109" t="str">
        <f t="shared" si="53"/>
        <v>ellipse</v>
      </c>
      <c r="CE79" s="114" t="str">
        <f t="shared" si="82"/>
        <v>4vvv</v>
      </c>
      <c r="CF79" s="109"/>
      <c r="CG79" s="113">
        <f t="shared" ca="1" si="83"/>
        <v>1120.54</v>
      </c>
      <c r="CH79" s="113">
        <f t="shared" ca="1" si="84"/>
        <v>269.88</v>
      </c>
      <c r="CI79" s="113">
        <f t="shared" ca="1" si="85"/>
        <v>12</v>
      </c>
      <c r="CJ79" s="113">
        <f t="shared" ca="1" si="86"/>
        <v>12</v>
      </c>
      <c r="CK79" s="112"/>
      <c r="CL79" s="112"/>
      <c r="CM79" s="112">
        <f t="shared" si="58"/>
        <v>1</v>
      </c>
      <c r="CN79" s="115" t="str">
        <f t="shared" si="59"/>
        <v>ellipse</v>
      </c>
      <c r="CO79" s="109" t="str">
        <f t="shared" si="87"/>
        <v>4vvv</v>
      </c>
      <c r="CP79" s="109"/>
      <c r="CQ79" s="113">
        <f t="shared" ca="1" si="88"/>
        <v>1120.54</v>
      </c>
      <c r="CR79" s="113">
        <f t="shared" ca="1" si="89"/>
        <v>269.88</v>
      </c>
      <c r="CS79" s="113">
        <f t="shared" ca="1" si="90"/>
        <v>12</v>
      </c>
      <c r="CT79" s="113">
        <f t="shared" ca="1" si="91"/>
        <v>12</v>
      </c>
      <c r="CW79" s="76"/>
      <c r="CX79" s="76"/>
    </row>
    <row r="80" spans="1:102" s="105" customFormat="1" ht="16" customHeight="1">
      <c r="A80" s="75" t="str">
        <f t="shared" si="12"/>
        <v>n1-3-3-3</v>
      </c>
      <c r="B80" s="75" t="str">
        <f t="shared" si="13"/>
        <v>E27</v>
      </c>
      <c r="C80" s="103" t="str">
        <f t="shared" si="30"/>
        <v>odd</v>
      </c>
      <c r="D80" s="103"/>
      <c r="E80" s="103"/>
      <c r="F80" s="104">
        <f>ROW()</f>
        <v>80</v>
      </c>
      <c r="G80" s="103"/>
      <c r="H80" s="103"/>
      <c r="I80" s="103" t="str">
        <f t="shared" si="2"/>
        <v>This a short description of E27, giving the briefest explanation of its E27'iness.</v>
      </c>
      <c r="J80" s="103" t="str">
        <f t="shared" si="3"/>
        <v>This is a longer description of E27, going into more detail on what E27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0" s="103" t="str">
        <f t="shared" si="14"/>
        <v>none</v>
      </c>
      <c r="L80" s="103"/>
      <c r="M80" s="103" t="str">
        <f t="shared" si="15"/>
        <v>OpenClose</v>
      </c>
      <c r="N80" s="103"/>
      <c r="O80" s="103"/>
      <c r="P80" s="103"/>
      <c r="Q80" s="103"/>
      <c r="R80" s="103">
        <f t="shared" si="16"/>
        <v>1</v>
      </c>
      <c r="S80" s="103" t="str">
        <f t="shared" si="17"/>
        <v>hover</v>
      </c>
      <c r="T80" s="103"/>
      <c r="U80" s="103"/>
      <c r="V80" s="103"/>
      <c r="W80" s="103"/>
      <c r="X80" s="103" t="str">
        <f t="shared" si="18"/>
        <v>fadeOn=n1-3-3-3,0.6</v>
      </c>
      <c r="Y80" s="103" t="str">
        <f t="shared" si="19"/>
        <v>fadeOff=n1-3-3-3,0.6</v>
      </c>
      <c r="Z80" s="103" t="str">
        <f t="shared" si="20"/>
        <v>drawOpen=n1-3-3-3,0.8</v>
      </c>
      <c r="AA80" s="103" t="str">
        <f t="shared" si="21"/>
        <v>drawClose=n1-3-3-3,0.8</v>
      </c>
      <c r="AB80" s="103" t="str">
        <f t="shared" si="22"/>
        <v>myQtipStyle</v>
      </c>
      <c r="AD80" s="106"/>
      <c r="AE80" s="116"/>
      <c r="AF80" s="75" t="s">
        <v>435</v>
      </c>
      <c r="AG80" s="73">
        <f t="shared" si="31"/>
        <v>0</v>
      </c>
      <c r="AH80" s="75" t="str">
        <f t="shared" si="23"/>
        <v>n1-3-3-3</v>
      </c>
      <c r="AI80" s="75" t="str">
        <f t="shared" si="32"/>
        <v>E27</v>
      </c>
      <c r="AJ80" s="73">
        <f t="shared" si="92"/>
        <v>4</v>
      </c>
      <c r="AK80" s="105">
        <v>1</v>
      </c>
      <c r="AL80" s="105">
        <v>3</v>
      </c>
      <c r="AM80" s="105">
        <v>3</v>
      </c>
      <c r="AN80" s="105">
        <v>3</v>
      </c>
      <c r="AR80" s="105">
        <v>8</v>
      </c>
      <c r="AS80" s="105">
        <v>4</v>
      </c>
      <c r="AT80" s="105">
        <v>3</v>
      </c>
      <c r="AU80" s="105">
        <v>3</v>
      </c>
      <c r="AX80" s="108">
        <f t="shared" si="65"/>
        <v>-146.875</v>
      </c>
      <c r="AY80" s="105">
        <f t="shared" ca="1" si="66"/>
        <v>740</v>
      </c>
      <c r="AZ80" s="108">
        <f t="shared" si="67"/>
        <v>-652.77777777777783</v>
      </c>
      <c r="BA80" s="105">
        <f t="shared" si="68"/>
        <v>0</v>
      </c>
      <c r="BB80" s="116">
        <f t="shared" ca="1" si="69"/>
        <v>1136.44</v>
      </c>
      <c r="BC80" s="116">
        <f t="shared" ca="1" si="70"/>
        <v>272.69000000000005</v>
      </c>
      <c r="BD80" s="108">
        <f t="shared" ca="1" si="71"/>
        <v>347.22222222222217</v>
      </c>
      <c r="BE80" s="108">
        <f t="shared" ca="1" si="72"/>
        <v>1000</v>
      </c>
      <c r="BH80" s="75" t="str">
        <f t="shared" si="38"/>
        <v>n1-3-3</v>
      </c>
      <c r="BI80" s="76"/>
      <c r="BJ80" s="109" t="s">
        <v>232</v>
      </c>
      <c r="BK80" s="109"/>
      <c r="BL80" s="109">
        <v>1</v>
      </c>
      <c r="BM80" s="112">
        <f t="shared" si="39"/>
        <v>1</v>
      </c>
      <c r="BN80" s="112" t="str">
        <f t="shared" si="40"/>
        <v>symbol</v>
      </c>
      <c r="BO80" s="109" t="str">
        <f t="shared" si="41"/>
        <v>OpenCircle</v>
      </c>
      <c r="BP80" s="113">
        <f t="shared" ca="1" si="73"/>
        <v>1136.44</v>
      </c>
      <c r="BQ80" s="113">
        <f t="shared" ca="1" si="74"/>
        <v>272.69</v>
      </c>
      <c r="BR80" s="113">
        <f t="shared" ca="1" si="75"/>
        <v>12</v>
      </c>
      <c r="BS80" s="113">
        <f t="shared" ca="1" si="76"/>
        <v>12</v>
      </c>
      <c r="BT80" s="109" t="str">
        <f t="shared" ca="1" si="46"/>
        <v xml:space="preserve">0 1136.44 272.69 0 0 0 0 VCThingLabel  </v>
      </c>
      <c r="BU80" s="112">
        <f t="shared" si="47"/>
        <v>0.1</v>
      </c>
      <c r="BV80" s="174">
        <f t="shared" si="48"/>
        <v>0</v>
      </c>
      <c r="BW80" s="114" t="str">
        <f t="shared" si="77"/>
        <v>4vvv</v>
      </c>
      <c r="BX80" s="109"/>
      <c r="BY80" s="113">
        <f t="shared" ca="1" si="78"/>
        <v>1136.44</v>
      </c>
      <c r="BZ80" s="113">
        <f t="shared" ca="1" si="79"/>
        <v>272.69</v>
      </c>
      <c r="CA80" s="113">
        <f t="shared" ca="1" si="80"/>
        <v>20.399999999999999</v>
      </c>
      <c r="CB80" s="113">
        <f t="shared" ca="1" si="81"/>
        <v>20.399999999999999</v>
      </c>
      <c r="CC80" s="112">
        <f t="shared" si="52"/>
        <v>0.55000000000000004</v>
      </c>
      <c r="CD80" s="109" t="str">
        <f t="shared" si="53"/>
        <v>ellipse</v>
      </c>
      <c r="CE80" s="114" t="str">
        <f t="shared" si="82"/>
        <v>4vvv</v>
      </c>
      <c r="CF80" s="109"/>
      <c r="CG80" s="113">
        <f t="shared" ca="1" si="83"/>
        <v>1136.44</v>
      </c>
      <c r="CH80" s="113">
        <f t="shared" ca="1" si="84"/>
        <v>272.69</v>
      </c>
      <c r="CI80" s="113">
        <f t="shared" ca="1" si="85"/>
        <v>12</v>
      </c>
      <c r="CJ80" s="113">
        <f t="shared" ca="1" si="86"/>
        <v>12</v>
      </c>
      <c r="CK80" s="112"/>
      <c r="CL80" s="112"/>
      <c r="CM80" s="112">
        <f t="shared" si="58"/>
        <v>1</v>
      </c>
      <c r="CN80" s="115" t="str">
        <f t="shared" si="59"/>
        <v>ellipse</v>
      </c>
      <c r="CO80" s="109" t="str">
        <f t="shared" si="87"/>
        <v>4vvv</v>
      </c>
      <c r="CP80" s="109"/>
      <c r="CQ80" s="113">
        <f t="shared" ca="1" si="88"/>
        <v>1136.44</v>
      </c>
      <c r="CR80" s="113">
        <f t="shared" ca="1" si="89"/>
        <v>272.69</v>
      </c>
      <c r="CS80" s="113">
        <f t="shared" ca="1" si="90"/>
        <v>12</v>
      </c>
      <c r="CT80" s="113">
        <f t="shared" ca="1" si="91"/>
        <v>12</v>
      </c>
      <c r="CW80" s="76"/>
      <c r="CX80" s="76"/>
    </row>
    <row r="81" spans="1:102" s="105" customFormat="1" ht="16" customHeight="1">
      <c r="A81" s="75" t="str">
        <f t="shared" si="12"/>
        <v>n1-4</v>
      </c>
      <c r="B81" s="75" t="str">
        <f t="shared" si="13"/>
        <v>C4</v>
      </c>
      <c r="C81" s="103" t="str">
        <f t="shared" si="30"/>
        <v>even</v>
      </c>
      <c r="D81" s="103"/>
      <c r="E81" s="103"/>
      <c r="F81" s="104">
        <f>ROW()</f>
        <v>81</v>
      </c>
      <c r="G81" s="103"/>
      <c r="H81" s="103"/>
      <c r="I81" s="103" t="str">
        <f t="shared" si="2"/>
        <v>This a short description of C4, giving the briefest explanation of its C4'iness.</v>
      </c>
      <c r="J81" s="103" t="str">
        <f t="shared" si="3"/>
        <v>This is a longer description of C4, going into more detail on what C4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1" s="103" t="str">
        <f t="shared" si="14"/>
        <v>none</v>
      </c>
      <c r="L81" s="103"/>
      <c r="M81" s="103" t="str">
        <f t="shared" si="15"/>
        <v>OpenClose</v>
      </c>
      <c r="N81" s="103"/>
      <c r="O81" s="103"/>
      <c r="P81" s="103"/>
      <c r="Q81" s="103"/>
      <c r="R81" s="103">
        <f t="shared" si="16"/>
        <v>1</v>
      </c>
      <c r="S81" s="103" t="str">
        <f t="shared" si="17"/>
        <v>hover</v>
      </c>
      <c r="T81" s="103"/>
      <c r="U81" s="103"/>
      <c r="V81" s="103"/>
      <c r="W81" s="103"/>
      <c r="X81" s="103" t="str">
        <f t="shared" si="18"/>
        <v>fadeOn=n1-4,0.6</v>
      </c>
      <c r="Y81" s="103" t="str">
        <f t="shared" si="19"/>
        <v>fadeOff=n1-4,0.6</v>
      </c>
      <c r="Z81" s="103" t="str">
        <f t="shared" si="20"/>
        <v>drawOpen=n1-4,0.8</v>
      </c>
      <c r="AA81" s="103" t="str">
        <f t="shared" si="21"/>
        <v>drawClose=n1-4,0.8</v>
      </c>
      <c r="AB81" s="103" t="str">
        <f t="shared" si="22"/>
        <v>myQtipStyle</v>
      </c>
      <c r="AD81" s="106"/>
      <c r="AE81" s="116"/>
      <c r="AF81" s="75" t="s">
        <v>436</v>
      </c>
      <c r="AG81" s="73">
        <f t="shared" si="31"/>
        <v>0</v>
      </c>
      <c r="AH81" s="75" t="str">
        <f t="shared" si="23"/>
        <v>n1-4</v>
      </c>
      <c r="AI81" s="75" t="str">
        <f t="shared" si="32"/>
        <v>C4</v>
      </c>
      <c r="AJ81" s="73">
        <f t="shared" si="92"/>
        <v>2</v>
      </c>
      <c r="AK81" s="105">
        <v>1</v>
      </c>
      <c r="AL81" s="105">
        <v>4</v>
      </c>
      <c r="AR81" s="105">
        <v>8</v>
      </c>
      <c r="AS81" s="105">
        <v>4</v>
      </c>
      <c r="AX81" s="108">
        <f t="shared" si="65"/>
        <v>-140.625</v>
      </c>
      <c r="AY81" s="105">
        <f t="shared" ca="1" si="66"/>
        <v>500</v>
      </c>
      <c r="AZ81" s="108">
        <f t="shared" si="67"/>
        <v>-625</v>
      </c>
      <c r="BA81" s="105">
        <f t="shared" si="68"/>
        <v>0</v>
      </c>
      <c r="BB81" s="116">
        <f t="shared" ca="1" si="69"/>
        <v>1145.1399999999999</v>
      </c>
      <c r="BC81" s="116">
        <f t="shared" ca="1" si="70"/>
        <v>521.53</v>
      </c>
      <c r="BD81" s="108">
        <f t="shared" ca="1" si="71"/>
        <v>375</v>
      </c>
      <c r="BE81" s="108">
        <f t="shared" ca="1" si="72"/>
        <v>1000</v>
      </c>
      <c r="BH81" s="75" t="str">
        <f t="shared" si="38"/>
        <v>n1</v>
      </c>
      <c r="BI81" s="76"/>
      <c r="BJ81" s="109" t="s">
        <v>232</v>
      </c>
      <c r="BK81" s="109"/>
      <c r="BL81" s="109">
        <v>1</v>
      </c>
      <c r="BM81" s="112">
        <f t="shared" si="39"/>
        <v>1</v>
      </c>
      <c r="BN81" s="112" t="str">
        <f t="shared" si="40"/>
        <v>symbol</v>
      </c>
      <c r="BO81" s="109" t="str">
        <f t="shared" si="41"/>
        <v>OpenCircle</v>
      </c>
      <c r="BP81" s="113">
        <f t="shared" ca="1" si="73"/>
        <v>1145.1400000000001</v>
      </c>
      <c r="BQ81" s="113">
        <f t="shared" ca="1" si="74"/>
        <v>521.53</v>
      </c>
      <c r="BR81" s="113">
        <f t="shared" ca="1" si="75"/>
        <v>60</v>
      </c>
      <c r="BS81" s="113">
        <f t="shared" ca="1" si="76"/>
        <v>60</v>
      </c>
      <c r="BT81" s="109" t="str">
        <f t="shared" ca="1" si="46"/>
        <v xml:space="preserve">1 1145.14 521.53 0 0 0 0 VCThingLabel 20 </v>
      </c>
      <c r="BU81" s="112">
        <f t="shared" si="47"/>
        <v>0.1</v>
      </c>
      <c r="BV81" s="174">
        <f t="shared" si="48"/>
        <v>0</v>
      </c>
      <c r="BW81" s="114" t="str">
        <f t="shared" si="77"/>
        <v>2vvv</v>
      </c>
      <c r="BX81" s="109"/>
      <c r="BY81" s="113">
        <f t="shared" ca="1" si="78"/>
        <v>1145.1400000000001</v>
      </c>
      <c r="BZ81" s="113">
        <f t="shared" ca="1" si="79"/>
        <v>521.53</v>
      </c>
      <c r="CA81" s="113">
        <f t="shared" ca="1" si="80"/>
        <v>102</v>
      </c>
      <c r="CB81" s="113">
        <f t="shared" ca="1" si="81"/>
        <v>102</v>
      </c>
      <c r="CC81" s="112">
        <f t="shared" si="52"/>
        <v>0.55000000000000004</v>
      </c>
      <c r="CD81" s="109" t="str">
        <f t="shared" si="53"/>
        <v>ellipse</v>
      </c>
      <c r="CE81" s="114" t="str">
        <f t="shared" si="82"/>
        <v>2vvv</v>
      </c>
      <c r="CF81" s="109"/>
      <c r="CG81" s="113">
        <f t="shared" ca="1" si="83"/>
        <v>1145.1400000000001</v>
      </c>
      <c r="CH81" s="113">
        <f t="shared" ca="1" si="84"/>
        <v>521.53</v>
      </c>
      <c r="CI81" s="113">
        <f t="shared" ca="1" si="85"/>
        <v>60</v>
      </c>
      <c r="CJ81" s="113">
        <f t="shared" ca="1" si="86"/>
        <v>60</v>
      </c>
      <c r="CK81" s="112"/>
      <c r="CL81" s="112"/>
      <c r="CM81" s="112">
        <f t="shared" si="58"/>
        <v>1</v>
      </c>
      <c r="CN81" s="115" t="str">
        <f t="shared" si="59"/>
        <v>ellipse</v>
      </c>
      <c r="CO81" s="109" t="str">
        <f t="shared" si="87"/>
        <v>2vvv</v>
      </c>
      <c r="CP81" s="109"/>
      <c r="CQ81" s="113">
        <f t="shared" ca="1" si="88"/>
        <v>1145.1400000000001</v>
      </c>
      <c r="CR81" s="113">
        <f t="shared" ca="1" si="89"/>
        <v>521.53</v>
      </c>
      <c r="CS81" s="113">
        <f t="shared" ca="1" si="90"/>
        <v>60</v>
      </c>
      <c r="CT81" s="113">
        <f t="shared" ca="1" si="91"/>
        <v>60</v>
      </c>
      <c r="CW81" s="76"/>
      <c r="CX81" s="76"/>
    </row>
    <row r="82" spans="1:102" s="105" customFormat="1" ht="16" customHeight="1">
      <c r="A82" s="75" t="str">
        <f t="shared" si="12"/>
        <v>n1-4-1</v>
      </c>
      <c r="B82" s="75" t="str">
        <f t="shared" si="13"/>
        <v>D10</v>
      </c>
      <c r="C82" s="103" t="str">
        <f t="shared" si="30"/>
        <v>even</v>
      </c>
      <c r="D82" s="103"/>
      <c r="E82" s="103"/>
      <c r="F82" s="104">
        <f>ROW()</f>
        <v>82</v>
      </c>
      <c r="G82" s="103"/>
      <c r="H82" s="103"/>
      <c r="I82" s="103" t="str">
        <f t="shared" si="2"/>
        <v>This a short description of D10, giving the briefest explanation of its D10'iness.</v>
      </c>
      <c r="J82" s="103" t="str">
        <f t="shared" si="3"/>
        <v>This is a longer description of D10, going into more detail on what D10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2" s="103" t="str">
        <f t="shared" si="14"/>
        <v>none</v>
      </c>
      <c r="L82" s="103"/>
      <c r="M82" s="103" t="str">
        <f t="shared" si="15"/>
        <v>OpenClose</v>
      </c>
      <c r="N82" s="103"/>
      <c r="O82" s="103"/>
      <c r="P82" s="103"/>
      <c r="Q82" s="103"/>
      <c r="R82" s="103">
        <f t="shared" si="16"/>
        <v>1</v>
      </c>
      <c r="S82" s="103" t="str">
        <f t="shared" si="17"/>
        <v>hover</v>
      </c>
      <c r="T82" s="103"/>
      <c r="U82" s="103"/>
      <c r="V82" s="103"/>
      <c r="W82" s="103"/>
      <c r="X82" s="103" t="str">
        <f t="shared" si="18"/>
        <v>fadeOn=n1-4-1,0.6</v>
      </c>
      <c r="Y82" s="103" t="str">
        <f t="shared" si="19"/>
        <v>fadeOff=n1-4-1,0.6</v>
      </c>
      <c r="Z82" s="103" t="str">
        <f t="shared" si="20"/>
        <v>drawOpen=n1-4-1,0.8</v>
      </c>
      <c r="AA82" s="103" t="str">
        <f t="shared" si="21"/>
        <v>drawClose=n1-4-1,0.8</v>
      </c>
      <c r="AB82" s="103" t="str">
        <f t="shared" si="22"/>
        <v>myQtipStyle</v>
      </c>
      <c r="AD82" s="106"/>
      <c r="AE82" s="116"/>
      <c r="AF82" s="75" t="s">
        <v>437</v>
      </c>
      <c r="AG82" s="73">
        <f t="shared" si="31"/>
        <v>0</v>
      </c>
      <c r="AH82" s="75" t="str">
        <f t="shared" si="23"/>
        <v>n1-4-1</v>
      </c>
      <c r="AI82" s="75" t="str">
        <f t="shared" si="32"/>
        <v>D10</v>
      </c>
      <c r="AJ82" s="73">
        <f t="shared" si="92"/>
        <v>3</v>
      </c>
      <c r="AK82" s="105">
        <v>1</v>
      </c>
      <c r="AL82" s="105">
        <v>4</v>
      </c>
      <c r="AM82" s="105">
        <v>1</v>
      </c>
      <c r="AR82" s="105">
        <v>8</v>
      </c>
      <c r="AS82" s="105">
        <v>4</v>
      </c>
      <c r="AT82" s="105">
        <v>3</v>
      </c>
      <c r="AX82" s="108">
        <f t="shared" si="65"/>
        <v>-144.375</v>
      </c>
      <c r="AY82" s="105">
        <f t="shared" ca="1" si="66"/>
        <v>640</v>
      </c>
      <c r="AZ82" s="108">
        <f t="shared" si="67"/>
        <v>-641.66666666666663</v>
      </c>
      <c r="BA82" s="105">
        <f t="shared" si="68"/>
        <v>0</v>
      </c>
      <c r="BB82" s="116">
        <f t="shared" ca="1" si="69"/>
        <v>1145.33</v>
      </c>
      <c r="BC82" s="116">
        <f t="shared" ca="1" si="70"/>
        <v>376.72</v>
      </c>
      <c r="BD82" s="108">
        <f t="shared" ca="1" si="71"/>
        <v>358.33333333333337</v>
      </c>
      <c r="BE82" s="108">
        <f t="shared" ca="1" si="72"/>
        <v>1000</v>
      </c>
      <c r="BH82" s="75" t="str">
        <f t="shared" si="38"/>
        <v>n1-4</v>
      </c>
      <c r="BI82" s="76"/>
      <c r="BJ82" s="109" t="s">
        <v>232</v>
      </c>
      <c r="BK82" s="109"/>
      <c r="BL82" s="109">
        <v>1</v>
      </c>
      <c r="BM82" s="112">
        <f t="shared" si="39"/>
        <v>1</v>
      </c>
      <c r="BN82" s="112" t="str">
        <f t="shared" si="40"/>
        <v>symbol</v>
      </c>
      <c r="BO82" s="109" t="str">
        <f t="shared" si="41"/>
        <v>OpenCircle</v>
      </c>
      <c r="BP82" s="113">
        <f t="shared" ca="1" si="73"/>
        <v>1145.33</v>
      </c>
      <c r="BQ82" s="113">
        <f t="shared" ca="1" si="74"/>
        <v>376.72</v>
      </c>
      <c r="BR82" s="113">
        <f t="shared" ca="1" si="75"/>
        <v>35</v>
      </c>
      <c r="BS82" s="113">
        <f t="shared" ca="1" si="76"/>
        <v>35</v>
      </c>
      <c r="BT82" s="109" t="str">
        <f t="shared" ca="1" si="46"/>
        <v xml:space="preserve">1 1145.33 376.72 0 0 0 0 VCThingLabel 10 </v>
      </c>
      <c r="BU82" s="112">
        <f t="shared" si="47"/>
        <v>0.1</v>
      </c>
      <c r="BV82" s="174">
        <f t="shared" si="48"/>
        <v>0</v>
      </c>
      <c r="BW82" s="114" t="str">
        <f t="shared" si="77"/>
        <v>3vvv</v>
      </c>
      <c r="BX82" s="109"/>
      <c r="BY82" s="113">
        <f t="shared" ca="1" si="78"/>
        <v>1145.33</v>
      </c>
      <c r="BZ82" s="113">
        <f t="shared" ca="1" si="79"/>
        <v>376.72</v>
      </c>
      <c r="CA82" s="113">
        <f t="shared" ca="1" si="80"/>
        <v>59.5</v>
      </c>
      <c r="CB82" s="113">
        <f t="shared" ca="1" si="81"/>
        <v>59.5</v>
      </c>
      <c r="CC82" s="112">
        <f t="shared" si="52"/>
        <v>0.55000000000000004</v>
      </c>
      <c r="CD82" s="109" t="str">
        <f t="shared" si="53"/>
        <v>ellipse</v>
      </c>
      <c r="CE82" s="114" t="str">
        <f t="shared" si="82"/>
        <v>3vvv</v>
      </c>
      <c r="CF82" s="109"/>
      <c r="CG82" s="113">
        <f t="shared" ca="1" si="83"/>
        <v>1145.33</v>
      </c>
      <c r="CH82" s="113">
        <f t="shared" ca="1" si="84"/>
        <v>376.72</v>
      </c>
      <c r="CI82" s="113">
        <f t="shared" ca="1" si="85"/>
        <v>35</v>
      </c>
      <c r="CJ82" s="113">
        <f t="shared" ca="1" si="86"/>
        <v>35</v>
      </c>
      <c r="CK82" s="112"/>
      <c r="CL82" s="112"/>
      <c r="CM82" s="112">
        <f t="shared" si="58"/>
        <v>1</v>
      </c>
      <c r="CN82" s="115" t="str">
        <f t="shared" si="59"/>
        <v>ellipse</v>
      </c>
      <c r="CO82" s="109" t="str">
        <f t="shared" si="87"/>
        <v>3vvv</v>
      </c>
      <c r="CP82" s="109"/>
      <c r="CQ82" s="113">
        <f t="shared" ca="1" si="88"/>
        <v>1145.33</v>
      </c>
      <c r="CR82" s="113">
        <f t="shared" ca="1" si="89"/>
        <v>376.72</v>
      </c>
      <c r="CS82" s="113">
        <f t="shared" ca="1" si="90"/>
        <v>35</v>
      </c>
      <c r="CT82" s="113">
        <f t="shared" ca="1" si="91"/>
        <v>35</v>
      </c>
      <c r="CW82" s="76"/>
      <c r="CX82" s="76"/>
    </row>
    <row r="83" spans="1:102" s="105" customFormat="1" ht="16" customHeight="1">
      <c r="A83" s="75" t="str">
        <f t="shared" si="12"/>
        <v>n1-4-1-1</v>
      </c>
      <c r="B83" s="75" t="str">
        <f t="shared" si="13"/>
        <v>E28</v>
      </c>
      <c r="C83" s="103" t="str">
        <f t="shared" si="30"/>
        <v>even</v>
      </c>
      <c r="D83" s="103"/>
      <c r="E83" s="103"/>
      <c r="F83" s="104">
        <f>ROW()</f>
        <v>83</v>
      </c>
      <c r="G83" s="103"/>
      <c r="H83" s="103"/>
      <c r="I83" s="103" t="str">
        <f t="shared" si="2"/>
        <v>This a short description of E28, giving the briefest explanation of its E28'iness.</v>
      </c>
      <c r="J83" s="103" t="str">
        <f t="shared" si="3"/>
        <v>This is a longer description of E28, going into more detail on what E28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3" s="103" t="str">
        <f t="shared" si="14"/>
        <v>none</v>
      </c>
      <c r="L83" s="103"/>
      <c r="M83" s="103" t="str">
        <f t="shared" si="15"/>
        <v>OpenClose</v>
      </c>
      <c r="N83" s="103"/>
      <c r="O83" s="103"/>
      <c r="P83" s="103"/>
      <c r="Q83" s="103"/>
      <c r="R83" s="103">
        <f t="shared" si="16"/>
        <v>1</v>
      </c>
      <c r="S83" s="103" t="str">
        <f t="shared" si="17"/>
        <v>hover</v>
      </c>
      <c r="T83" s="103"/>
      <c r="U83" s="103"/>
      <c r="V83" s="103"/>
      <c r="W83" s="103"/>
      <c r="X83" s="103" t="str">
        <f t="shared" si="18"/>
        <v>fadeOn=n1-4-1-1,0.6</v>
      </c>
      <c r="Y83" s="103" t="str">
        <f t="shared" si="19"/>
        <v>fadeOff=n1-4-1-1,0.6</v>
      </c>
      <c r="Z83" s="103" t="str">
        <f t="shared" si="20"/>
        <v>drawOpen=n1-4-1-1,0.8</v>
      </c>
      <c r="AA83" s="103" t="str">
        <f t="shared" si="21"/>
        <v>drawClose=n1-4-1-1,0.8</v>
      </c>
      <c r="AB83" s="103" t="str">
        <f t="shared" si="22"/>
        <v>myQtipStyle</v>
      </c>
      <c r="AD83" s="106"/>
      <c r="AE83" s="116"/>
      <c r="AF83" s="75" t="s">
        <v>438</v>
      </c>
      <c r="AG83" s="73">
        <f t="shared" si="31"/>
        <v>0</v>
      </c>
      <c r="AH83" s="75" t="str">
        <f t="shared" si="23"/>
        <v>n1-4-1-1</v>
      </c>
      <c r="AI83" s="75" t="str">
        <f t="shared" si="32"/>
        <v>E28</v>
      </c>
      <c r="AJ83" s="73">
        <f t="shared" si="92"/>
        <v>4</v>
      </c>
      <c r="AK83" s="105">
        <v>1</v>
      </c>
      <c r="AL83" s="105">
        <v>4</v>
      </c>
      <c r="AM83" s="105">
        <v>1</v>
      </c>
      <c r="AN83" s="105">
        <v>1</v>
      </c>
      <c r="AR83" s="105">
        <v>8</v>
      </c>
      <c r="AS83" s="105">
        <v>4</v>
      </c>
      <c r="AT83" s="105">
        <v>3</v>
      </c>
      <c r="AU83" s="105">
        <v>3</v>
      </c>
      <c r="AX83" s="108">
        <f t="shared" si="65"/>
        <v>-145.625</v>
      </c>
      <c r="AY83" s="105">
        <f t="shared" ca="1" si="66"/>
        <v>740</v>
      </c>
      <c r="AZ83" s="108">
        <f t="shared" si="67"/>
        <v>-647.22222222222217</v>
      </c>
      <c r="BA83" s="105">
        <f t="shared" si="68"/>
        <v>0</v>
      </c>
      <c r="BB83" s="116">
        <f t="shared" ca="1" si="69"/>
        <v>1152.28</v>
      </c>
      <c r="BC83" s="116">
        <f t="shared" ca="1" si="70"/>
        <v>275.84000000000003</v>
      </c>
      <c r="BD83" s="108">
        <f t="shared" ca="1" si="71"/>
        <v>352.77777777777783</v>
      </c>
      <c r="BE83" s="108">
        <f t="shared" ca="1" si="72"/>
        <v>1000</v>
      </c>
      <c r="BH83" s="75" t="str">
        <f t="shared" si="38"/>
        <v>n1-4-1</v>
      </c>
      <c r="BI83" s="76"/>
      <c r="BJ83" s="109" t="s">
        <v>232</v>
      </c>
      <c r="BK83" s="109"/>
      <c r="BL83" s="109">
        <v>1</v>
      </c>
      <c r="BM83" s="112">
        <f t="shared" si="39"/>
        <v>1</v>
      </c>
      <c r="BN83" s="112" t="str">
        <f t="shared" si="40"/>
        <v>symbol</v>
      </c>
      <c r="BO83" s="109" t="str">
        <f t="shared" si="41"/>
        <v>OpenCircle</v>
      </c>
      <c r="BP83" s="113">
        <f t="shared" ca="1" si="73"/>
        <v>1152.28</v>
      </c>
      <c r="BQ83" s="113">
        <f t="shared" ca="1" si="74"/>
        <v>275.83999999999997</v>
      </c>
      <c r="BR83" s="113">
        <f t="shared" ca="1" si="75"/>
        <v>12</v>
      </c>
      <c r="BS83" s="113">
        <f t="shared" ca="1" si="76"/>
        <v>12</v>
      </c>
      <c r="BT83" s="109" t="str">
        <f t="shared" ca="1" si="46"/>
        <v xml:space="preserve">0 1152.28 275.84 0 0 0 0 VCThingLabel  </v>
      </c>
      <c r="BU83" s="112">
        <f t="shared" si="47"/>
        <v>0.1</v>
      </c>
      <c r="BV83" s="174">
        <f t="shared" si="48"/>
        <v>0</v>
      </c>
      <c r="BW83" s="114" t="str">
        <f t="shared" si="77"/>
        <v>4vvv</v>
      </c>
      <c r="BX83" s="109"/>
      <c r="BY83" s="113">
        <f t="shared" ca="1" si="78"/>
        <v>1152.28</v>
      </c>
      <c r="BZ83" s="113">
        <f t="shared" ca="1" si="79"/>
        <v>275.83999999999997</v>
      </c>
      <c r="CA83" s="113">
        <f t="shared" ca="1" si="80"/>
        <v>20.399999999999999</v>
      </c>
      <c r="CB83" s="113">
        <f t="shared" ca="1" si="81"/>
        <v>20.399999999999999</v>
      </c>
      <c r="CC83" s="112">
        <f t="shared" si="52"/>
        <v>0.55000000000000004</v>
      </c>
      <c r="CD83" s="109" t="str">
        <f t="shared" si="53"/>
        <v>ellipse</v>
      </c>
      <c r="CE83" s="114" t="str">
        <f t="shared" si="82"/>
        <v>4vvv</v>
      </c>
      <c r="CF83" s="109"/>
      <c r="CG83" s="113">
        <f t="shared" ca="1" si="83"/>
        <v>1152.28</v>
      </c>
      <c r="CH83" s="113">
        <f t="shared" ca="1" si="84"/>
        <v>275.83999999999997</v>
      </c>
      <c r="CI83" s="113">
        <f t="shared" ca="1" si="85"/>
        <v>12</v>
      </c>
      <c r="CJ83" s="113">
        <f t="shared" ca="1" si="86"/>
        <v>12</v>
      </c>
      <c r="CK83" s="112"/>
      <c r="CL83" s="112"/>
      <c r="CM83" s="112">
        <f t="shared" si="58"/>
        <v>1</v>
      </c>
      <c r="CN83" s="115" t="str">
        <f t="shared" si="59"/>
        <v>ellipse</v>
      </c>
      <c r="CO83" s="109" t="str">
        <f t="shared" si="87"/>
        <v>4vvv</v>
      </c>
      <c r="CP83" s="109"/>
      <c r="CQ83" s="113">
        <f t="shared" ca="1" si="88"/>
        <v>1152.28</v>
      </c>
      <c r="CR83" s="113">
        <f t="shared" ca="1" si="89"/>
        <v>275.83999999999997</v>
      </c>
      <c r="CS83" s="113">
        <f t="shared" ca="1" si="90"/>
        <v>12</v>
      </c>
      <c r="CT83" s="113">
        <f t="shared" ca="1" si="91"/>
        <v>12</v>
      </c>
      <c r="CW83" s="76"/>
      <c r="CX83" s="76"/>
    </row>
    <row r="84" spans="1:102" s="105" customFormat="1" ht="16" customHeight="1">
      <c r="A84" s="75" t="str">
        <f t="shared" si="12"/>
        <v>n1-4-1-2</v>
      </c>
      <c r="B84" s="75" t="str">
        <f t="shared" si="13"/>
        <v>E29</v>
      </c>
      <c r="C84" s="103" t="str">
        <f t="shared" si="30"/>
        <v>odd</v>
      </c>
      <c r="D84" s="103"/>
      <c r="E84" s="103"/>
      <c r="F84" s="104">
        <f>ROW()</f>
        <v>84</v>
      </c>
      <c r="G84" s="103"/>
      <c r="H84" s="103"/>
      <c r="I84" s="103" t="str">
        <f t="shared" si="2"/>
        <v>This a short description of E29, giving the briefest explanation of its E29'iness.</v>
      </c>
      <c r="J84" s="103" t="str">
        <f t="shared" si="3"/>
        <v>This is a longer description of E29, going into more detail on what E29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4" s="103" t="str">
        <f t="shared" si="14"/>
        <v>none</v>
      </c>
      <c r="L84" s="103"/>
      <c r="M84" s="103" t="str">
        <f t="shared" si="15"/>
        <v>OpenClose</v>
      </c>
      <c r="N84" s="103"/>
      <c r="O84" s="103"/>
      <c r="P84" s="103"/>
      <c r="Q84" s="103"/>
      <c r="R84" s="103">
        <f t="shared" si="16"/>
        <v>1</v>
      </c>
      <c r="S84" s="103" t="str">
        <f t="shared" si="17"/>
        <v>hover</v>
      </c>
      <c r="T84" s="103"/>
      <c r="U84" s="103"/>
      <c r="V84" s="103"/>
      <c r="W84" s="103"/>
      <c r="X84" s="103" t="str">
        <f t="shared" si="18"/>
        <v>fadeOn=n1-4-1-2,0.6</v>
      </c>
      <c r="Y84" s="103" t="str">
        <f t="shared" si="19"/>
        <v>fadeOff=n1-4-1-2,0.6</v>
      </c>
      <c r="Z84" s="103" t="str">
        <f t="shared" si="20"/>
        <v>drawOpen=n1-4-1-2,0.8</v>
      </c>
      <c r="AA84" s="103" t="str">
        <f t="shared" si="21"/>
        <v>drawClose=n1-4-1-2,0.8</v>
      </c>
      <c r="AB84" s="103" t="str">
        <f t="shared" si="22"/>
        <v>myQtipStyle</v>
      </c>
      <c r="AD84" s="106"/>
      <c r="AE84" s="116"/>
      <c r="AF84" s="75" t="s">
        <v>439</v>
      </c>
      <c r="AG84" s="73">
        <f t="shared" si="31"/>
        <v>0</v>
      </c>
      <c r="AH84" s="75" t="str">
        <f t="shared" si="23"/>
        <v>n1-4-1-2</v>
      </c>
      <c r="AI84" s="75" t="str">
        <f t="shared" si="32"/>
        <v>E29</v>
      </c>
      <c r="AJ84" s="73">
        <f t="shared" si="92"/>
        <v>4</v>
      </c>
      <c r="AK84" s="105">
        <v>1</v>
      </c>
      <c r="AL84" s="105">
        <v>4</v>
      </c>
      <c r="AM84" s="105">
        <v>1</v>
      </c>
      <c r="AN84" s="105">
        <v>2</v>
      </c>
      <c r="AR84" s="105">
        <v>8</v>
      </c>
      <c r="AS84" s="105">
        <v>4</v>
      </c>
      <c r="AT84" s="105">
        <v>3</v>
      </c>
      <c r="AU84" s="105">
        <v>3</v>
      </c>
      <c r="AX84" s="108">
        <f t="shared" si="65"/>
        <v>-144.375</v>
      </c>
      <c r="AY84" s="105">
        <f t="shared" ca="1" si="66"/>
        <v>740</v>
      </c>
      <c r="AZ84" s="108">
        <f t="shared" si="67"/>
        <v>-641.66666666666663</v>
      </c>
      <c r="BA84" s="105">
        <f t="shared" si="68"/>
        <v>0</v>
      </c>
      <c r="BB84" s="116">
        <f t="shared" ca="1" si="69"/>
        <v>1168.04</v>
      </c>
      <c r="BC84" s="116">
        <f t="shared" ca="1" si="70"/>
        <v>279.33000000000004</v>
      </c>
      <c r="BD84" s="108">
        <f t="shared" ca="1" si="71"/>
        <v>358.33333333333337</v>
      </c>
      <c r="BE84" s="108">
        <f t="shared" ca="1" si="72"/>
        <v>1000</v>
      </c>
      <c r="BH84" s="75" t="str">
        <f t="shared" si="38"/>
        <v>n1-4-1</v>
      </c>
      <c r="BI84" s="76"/>
      <c r="BJ84" s="109" t="s">
        <v>232</v>
      </c>
      <c r="BK84" s="109"/>
      <c r="BL84" s="109">
        <v>1</v>
      </c>
      <c r="BM84" s="112">
        <f t="shared" si="39"/>
        <v>1</v>
      </c>
      <c r="BN84" s="112" t="str">
        <f t="shared" si="40"/>
        <v>symbol</v>
      </c>
      <c r="BO84" s="109" t="str">
        <f t="shared" si="41"/>
        <v>OpenCircle</v>
      </c>
      <c r="BP84" s="113">
        <f t="shared" ca="1" si="73"/>
        <v>1168.04</v>
      </c>
      <c r="BQ84" s="113">
        <f t="shared" ca="1" si="74"/>
        <v>279.33</v>
      </c>
      <c r="BR84" s="113">
        <f t="shared" ca="1" si="75"/>
        <v>12</v>
      </c>
      <c r="BS84" s="113">
        <f t="shared" ca="1" si="76"/>
        <v>12</v>
      </c>
      <c r="BT84" s="109" t="str">
        <f t="shared" ca="1" si="46"/>
        <v xml:space="preserve">0 1168.04 279.33 0 0 0 0 VCThingLabel  </v>
      </c>
      <c r="BU84" s="112">
        <f t="shared" si="47"/>
        <v>0.1</v>
      </c>
      <c r="BV84" s="174">
        <f t="shared" si="48"/>
        <v>0</v>
      </c>
      <c r="BW84" s="114" t="str">
        <f t="shared" si="77"/>
        <v>4vvv</v>
      </c>
      <c r="BX84" s="109"/>
      <c r="BY84" s="113">
        <f t="shared" ca="1" si="78"/>
        <v>1168.04</v>
      </c>
      <c r="BZ84" s="113">
        <f t="shared" ca="1" si="79"/>
        <v>279.33</v>
      </c>
      <c r="CA84" s="113">
        <f t="shared" ca="1" si="80"/>
        <v>20.399999999999999</v>
      </c>
      <c r="CB84" s="113">
        <f t="shared" ca="1" si="81"/>
        <v>20.399999999999999</v>
      </c>
      <c r="CC84" s="112">
        <f t="shared" si="52"/>
        <v>0.55000000000000004</v>
      </c>
      <c r="CD84" s="109" t="str">
        <f t="shared" si="53"/>
        <v>ellipse</v>
      </c>
      <c r="CE84" s="114" t="str">
        <f t="shared" si="82"/>
        <v>4vvv</v>
      </c>
      <c r="CF84" s="109"/>
      <c r="CG84" s="113">
        <f t="shared" ca="1" si="83"/>
        <v>1168.04</v>
      </c>
      <c r="CH84" s="113">
        <f t="shared" ca="1" si="84"/>
        <v>279.33</v>
      </c>
      <c r="CI84" s="113">
        <f t="shared" ca="1" si="85"/>
        <v>12</v>
      </c>
      <c r="CJ84" s="113">
        <f t="shared" ca="1" si="86"/>
        <v>12</v>
      </c>
      <c r="CK84" s="112"/>
      <c r="CL84" s="112"/>
      <c r="CM84" s="112">
        <f t="shared" si="58"/>
        <v>1</v>
      </c>
      <c r="CN84" s="115" t="str">
        <f t="shared" si="59"/>
        <v>ellipse</v>
      </c>
      <c r="CO84" s="109" t="str">
        <f t="shared" si="87"/>
        <v>4vvv</v>
      </c>
      <c r="CP84" s="109"/>
      <c r="CQ84" s="113">
        <f t="shared" ca="1" si="88"/>
        <v>1168.04</v>
      </c>
      <c r="CR84" s="113">
        <f t="shared" ca="1" si="89"/>
        <v>279.33</v>
      </c>
      <c r="CS84" s="113">
        <f t="shared" ca="1" si="90"/>
        <v>12</v>
      </c>
      <c r="CT84" s="113">
        <f t="shared" ca="1" si="91"/>
        <v>12</v>
      </c>
      <c r="CW84" s="76"/>
      <c r="CX84" s="76"/>
    </row>
    <row r="85" spans="1:102" s="105" customFormat="1" ht="16" customHeight="1">
      <c r="A85" s="75" t="str">
        <f t="shared" si="12"/>
        <v>n1-4-1-3</v>
      </c>
      <c r="B85" s="75" t="str">
        <f t="shared" si="13"/>
        <v>E30</v>
      </c>
      <c r="C85" s="103" t="str">
        <f t="shared" si="30"/>
        <v>even</v>
      </c>
      <c r="D85" s="103"/>
      <c r="E85" s="103"/>
      <c r="F85" s="104">
        <f>ROW()</f>
        <v>85</v>
      </c>
      <c r="G85" s="103"/>
      <c r="H85" s="103"/>
      <c r="I85" s="103" t="str">
        <f t="shared" si="2"/>
        <v>This a short description of E30, giving the briefest explanation of its E30'iness.</v>
      </c>
      <c r="J85" s="103" t="str">
        <f t="shared" si="3"/>
        <v>This is a longer description of E30, going into more detail on what E30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5" s="103" t="str">
        <f t="shared" si="14"/>
        <v>none</v>
      </c>
      <c r="L85" s="103"/>
      <c r="M85" s="103" t="str">
        <f t="shared" si="15"/>
        <v>OpenClose</v>
      </c>
      <c r="N85" s="103"/>
      <c r="O85" s="103"/>
      <c r="P85" s="103"/>
      <c r="Q85" s="103"/>
      <c r="R85" s="103">
        <f t="shared" si="16"/>
        <v>1</v>
      </c>
      <c r="S85" s="103" t="str">
        <f t="shared" si="17"/>
        <v>hover</v>
      </c>
      <c r="T85" s="103"/>
      <c r="U85" s="103"/>
      <c r="V85" s="103"/>
      <c r="W85" s="103"/>
      <c r="X85" s="103" t="str">
        <f t="shared" si="18"/>
        <v>fadeOn=n1-4-1-3,0.6</v>
      </c>
      <c r="Y85" s="103" t="str">
        <f t="shared" si="19"/>
        <v>fadeOff=n1-4-1-3,0.6</v>
      </c>
      <c r="Z85" s="103" t="str">
        <f t="shared" si="20"/>
        <v>drawOpen=n1-4-1-3,0.8</v>
      </c>
      <c r="AA85" s="103" t="str">
        <f t="shared" si="21"/>
        <v>drawClose=n1-4-1-3,0.8</v>
      </c>
      <c r="AB85" s="103" t="str">
        <f t="shared" si="22"/>
        <v>myQtipStyle</v>
      </c>
      <c r="AD85" s="106"/>
      <c r="AE85" s="116"/>
      <c r="AF85" s="75" t="s">
        <v>440</v>
      </c>
      <c r="AG85" s="73">
        <f t="shared" si="31"/>
        <v>0</v>
      </c>
      <c r="AH85" s="75" t="str">
        <f t="shared" si="23"/>
        <v>n1-4-1-3</v>
      </c>
      <c r="AI85" s="75" t="str">
        <f t="shared" si="32"/>
        <v>E30</v>
      </c>
      <c r="AJ85" s="73">
        <f t="shared" si="92"/>
        <v>4</v>
      </c>
      <c r="AK85" s="105">
        <v>1</v>
      </c>
      <c r="AL85" s="105">
        <v>4</v>
      </c>
      <c r="AM85" s="105">
        <v>1</v>
      </c>
      <c r="AN85" s="105">
        <v>3</v>
      </c>
      <c r="AR85" s="105">
        <v>8</v>
      </c>
      <c r="AS85" s="105">
        <v>4</v>
      </c>
      <c r="AT85" s="105">
        <v>3</v>
      </c>
      <c r="AU85" s="105">
        <v>3</v>
      </c>
      <c r="AX85" s="108">
        <f t="shared" si="65"/>
        <v>-143.125</v>
      </c>
      <c r="AY85" s="105">
        <f t="shared" ca="1" si="66"/>
        <v>740</v>
      </c>
      <c r="AZ85" s="108">
        <f t="shared" si="67"/>
        <v>-636.11111111111109</v>
      </c>
      <c r="BA85" s="105">
        <f t="shared" si="68"/>
        <v>0</v>
      </c>
      <c r="BB85" s="116">
        <f t="shared" ca="1" si="69"/>
        <v>1183.72</v>
      </c>
      <c r="BC85" s="116">
        <f t="shared" ca="1" si="70"/>
        <v>283.16999999999996</v>
      </c>
      <c r="BD85" s="108">
        <f t="shared" ca="1" si="71"/>
        <v>363.88888888888891</v>
      </c>
      <c r="BE85" s="108">
        <f t="shared" ca="1" si="72"/>
        <v>1000</v>
      </c>
      <c r="BH85" s="75" t="str">
        <f t="shared" si="38"/>
        <v>n1-4-1</v>
      </c>
      <c r="BI85" s="76"/>
      <c r="BJ85" s="109" t="s">
        <v>232</v>
      </c>
      <c r="BK85" s="109"/>
      <c r="BL85" s="109">
        <v>1</v>
      </c>
      <c r="BM85" s="112">
        <f t="shared" si="39"/>
        <v>1</v>
      </c>
      <c r="BN85" s="112" t="str">
        <f t="shared" si="40"/>
        <v>symbol</v>
      </c>
      <c r="BO85" s="109" t="str">
        <f t="shared" si="41"/>
        <v>OpenCircle</v>
      </c>
      <c r="BP85" s="113">
        <f t="shared" ca="1" si="73"/>
        <v>1183.72</v>
      </c>
      <c r="BQ85" s="113">
        <f t="shared" ca="1" si="74"/>
        <v>283.17</v>
      </c>
      <c r="BR85" s="113">
        <f t="shared" ca="1" si="75"/>
        <v>12</v>
      </c>
      <c r="BS85" s="113">
        <f t="shared" ca="1" si="76"/>
        <v>12</v>
      </c>
      <c r="BT85" s="109" t="str">
        <f t="shared" ca="1" si="46"/>
        <v xml:space="preserve">0 1183.72 283.17 0 0 0 0 VCThingLabel  </v>
      </c>
      <c r="BU85" s="112">
        <f t="shared" si="47"/>
        <v>0.1</v>
      </c>
      <c r="BV85" s="174">
        <f t="shared" si="48"/>
        <v>0</v>
      </c>
      <c r="BW85" s="114" t="str">
        <f t="shared" si="77"/>
        <v>4vvv</v>
      </c>
      <c r="BX85" s="109"/>
      <c r="BY85" s="113">
        <f t="shared" ca="1" si="78"/>
        <v>1183.72</v>
      </c>
      <c r="BZ85" s="113">
        <f t="shared" ca="1" si="79"/>
        <v>283.17</v>
      </c>
      <c r="CA85" s="113">
        <f t="shared" ca="1" si="80"/>
        <v>20.399999999999999</v>
      </c>
      <c r="CB85" s="113">
        <f t="shared" ca="1" si="81"/>
        <v>20.399999999999999</v>
      </c>
      <c r="CC85" s="112">
        <f t="shared" si="52"/>
        <v>0.55000000000000004</v>
      </c>
      <c r="CD85" s="109" t="str">
        <f t="shared" si="53"/>
        <v>ellipse</v>
      </c>
      <c r="CE85" s="114" t="str">
        <f t="shared" si="82"/>
        <v>4vvv</v>
      </c>
      <c r="CF85" s="109"/>
      <c r="CG85" s="113">
        <f t="shared" ca="1" si="83"/>
        <v>1183.72</v>
      </c>
      <c r="CH85" s="113">
        <f t="shared" ca="1" si="84"/>
        <v>283.17</v>
      </c>
      <c r="CI85" s="113">
        <f t="shared" ca="1" si="85"/>
        <v>12</v>
      </c>
      <c r="CJ85" s="113">
        <f t="shared" ca="1" si="86"/>
        <v>12</v>
      </c>
      <c r="CK85" s="112"/>
      <c r="CL85" s="112"/>
      <c r="CM85" s="112">
        <f t="shared" si="58"/>
        <v>1</v>
      </c>
      <c r="CN85" s="115" t="str">
        <f t="shared" si="59"/>
        <v>ellipse</v>
      </c>
      <c r="CO85" s="109" t="str">
        <f t="shared" si="87"/>
        <v>4vvv</v>
      </c>
      <c r="CP85" s="109"/>
      <c r="CQ85" s="113">
        <f t="shared" ca="1" si="88"/>
        <v>1183.72</v>
      </c>
      <c r="CR85" s="113">
        <f t="shared" ca="1" si="89"/>
        <v>283.17</v>
      </c>
      <c r="CS85" s="113">
        <f t="shared" ca="1" si="90"/>
        <v>12</v>
      </c>
      <c r="CT85" s="113">
        <f t="shared" ca="1" si="91"/>
        <v>12</v>
      </c>
      <c r="CW85" s="76"/>
      <c r="CX85" s="76"/>
    </row>
    <row r="86" spans="1:102" s="105" customFormat="1" ht="16" customHeight="1">
      <c r="A86" s="75" t="str">
        <f t="shared" si="12"/>
        <v>n1-4-2</v>
      </c>
      <c r="B86" s="75" t="str">
        <f t="shared" si="13"/>
        <v>D11</v>
      </c>
      <c r="C86" s="103" t="str">
        <f t="shared" si="30"/>
        <v>odd</v>
      </c>
      <c r="D86" s="103"/>
      <c r="E86" s="103"/>
      <c r="F86" s="104">
        <f>ROW()</f>
        <v>86</v>
      </c>
      <c r="G86" s="103"/>
      <c r="H86" s="103"/>
      <c r="I86" s="103" t="str">
        <f t="shared" si="2"/>
        <v>This a short description of D11, giving the briefest explanation of its D11'iness.</v>
      </c>
      <c r="J86" s="103" t="str">
        <f t="shared" si="3"/>
        <v>This is a longer description of D11, going into more detail on what D11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6" s="103" t="str">
        <f t="shared" si="14"/>
        <v>none</v>
      </c>
      <c r="L86" s="103"/>
      <c r="M86" s="103" t="str">
        <f t="shared" si="15"/>
        <v>OpenClose</v>
      </c>
      <c r="N86" s="103"/>
      <c r="O86" s="103"/>
      <c r="P86" s="103"/>
      <c r="Q86" s="103"/>
      <c r="R86" s="103">
        <f t="shared" si="16"/>
        <v>1</v>
      </c>
      <c r="S86" s="103" t="str">
        <f t="shared" si="17"/>
        <v>hover</v>
      </c>
      <c r="T86" s="103"/>
      <c r="U86" s="103"/>
      <c r="V86" s="103"/>
      <c r="W86" s="103"/>
      <c r="X86" s="103" t="str">
        <f t="shared" si="18"/>
        <v>fadeOn=n1-4-2,0.6</v>
      </c>
      <c r="Y86" s="103" t="str">
        <f t="shared" si="19"/>
        <v>fadeOff=n1-4-2,0.6</v>
      </c>
      <c r="Z86" s="103" t="str">
        <f t="shared" si="20"/>
        <v>drawOpen=n1-4-2,0.8</v>
      </c>
      <c r="AA86" s="103" t="str">
        <f t="shared" si="21"/>
        <v>drawClose=n1-4-2,0.8</v>
      </c>
      <c r="AB86" s="103" t="str">
        <f t="shared" si="22"/>
        <v>myQtipStyle</v>
      </c>
      <c r="AD86" s="106"/>
      <c r="AE86" s="116"/>
      <c r="AF86" s="75" t="s">
        <v>441</v>
      </c>
      <c r="AG86" s="73">
        <f t="shared" si="31"/>
        <v>0</v>
      </c>
      <c r="AH86" s="75" t="str">
        <f t="shared" si="23"/>
        <v>n1-4-2</v>
      </c>
      <c r="AI86" s="75" t="str">
        <f t="shared" si="32"/>
        <v>D11</v>
      </c>
      <c r="AJ86" s="73">
        <f t="shared" si="92"/>
        <v>3</v>
      </c>
      <c r="AK86" s="105">
        <v>1</v>
      </c>
      <c r="AL86" s="105">
        <v>4</v>
      </c>
      <c r="AM86" s="105">
        <v>2</v>
      </c>
      <c r="AR86" s="105">
        <v>8</v>
      </c>
      <c r="AS86" s="105">
        <v>4</v>
      </c>
      <c r="AT86" s="105">
        <v>3</v>
      </c>
      <c r="AX86" s="108">
        <f t="shared" si="65"/>
        <v>-140.625</v>
      </c>
      <c r="AY86" s="105">
        <f t="shared" ca="1" si="66"/>
        <v>640</v>
      </c>
      <c r="AZ86" s="108">
        <f t="shared" si="67"/>
        <v>-625</v>
      </c>
      <c r="BA86" s="105">
        <f t="shared" si="68"/>
        <v>0</v>
      </c>
      <c r="BB86" s="116">
        <f t="shared" ca="1" si="69"/>
        <v>1185.78</v>
      </c>
      <c r="BC86" s="116">
        <f t="shared" ca="1" si="70"/>
        <v>387.55999999999995</v>
      </c>
      <c r="BD86" s="108">
        <f t="shared" ca="1" si="71"/>
        <v>375</v>
      </c>
      <c r="BE86" s="108">
        <f t="shared" ca="1" si="72"/>
        <v>1000</v>
      </c>
      <c r="BH86" s="75" t="str">
        <f t="shared" si="38"/>
        <v>n1-4</v>
      </c>
      <c r="BI86" s="76"/>
      <c r="BJ86" s="109" t="s">
        <v>232</v>
      </c>
      <c r="BK86" s="109"/>
      <c r="BL86" s="109">
        <v>1</v>
      </c>
      <c r="BM86" s="112">
        <f t="shared" si="39"/>
        <v>1</v>
      </c>
      <c r="BN86" s="112" t="str">
        <f t="shared" si="40"/>
        <v>symbol</v>
      </c>
      <c r="BO86" s="109" t="str">
        <f t="shared" si="41"/>
        <v>OpenCircle</v>
      </c>
      <c r="BP86" s="113">
        <f t="shared" ca="1" si="73"/>
        <v>1185.78</v>
      </c>
      <c r="BQ86" s="113">
        <f t="shared" ca="1" si="74"/>
        <v>387.56</v>
      </c>
      <c r="BR86" s="113">
        <f t="shared" ca="1" si="75"/>
        <v>35</v>
      </c>
      <c r="BS86" s="113">
        <f t="shared" ca="1" si="76"/>
        <v>35</v>
      </c>
      <c r="BT86" s="109" t="str">
        <f t="shared" ca="1" si="46"/>
        <v xml:space="preserve">1 1185.78 387.56 0 0 0 0 VCThingLabel 10 </v>
      </c>
      <c r="BU86" s="112">
        <f t="shared" si="47"/>
        <v>0.1</v>
      </c>
      <c r="BV86" s="174">
        <f t="shared" si="48"/>
        <v>0</v>
      </c>
      <c r="BW86" s="114" t="str">
        <f t="shared" si="77"/>
        <v>3vvv</v>
      </c>
      <c r="BX86" s="109"/>
      <c r="BY86" s="113">
        <f t="shared" ca="1" si="78"/>
        <v>1185.78</v>
      </c>
      <c r="BZ86" s="113">
        <f t="shared" ca="1" si="79"/>
        <v>387.56</v>
      </c>
      <c r="CA86" s="113">
        <f t="shared" ca="1" si="80"/>
        <v>59.5</v>
      </c>
      <c r="CB86" s="113">
        <f t="shared" ca="1" si="81"/>
        <v>59.5</v>
      </c>
      <c r="CC86" s="112">
        <f t="shared" si="52"/>
        <v>0.55000000000000004</v>
      </c>
      <c r="CD86" s="109" t="str">
        <f t="shared" si="53"/>
        <v>ellipse</v>
      </c>
      <c r="CE86" s="114" t="str">
        <f t="shared" si="82"/>
        <v>3vvv</v>
      </c>
      <c r="CF86" s="109"/>
      <c r="CG86" s="113">
        <f t="shared" ca="1" si="83"/>
        <v>1185.78</v>
      </c>
      <c r="CH86" s="113">
        <f t="shared" ca="1" si="84"/>
        <v>387.56</v>
      </c>
      <c r="CI86" s="113">
        <f t="shared" ca="1" si="85"/>
        <v>35</v>
      </c>
      <c r="CJ86" s="113">
        <f t="shared" ca="1" si="86"/>
        <v>35</v>
      </c>
      <c r="CK86" s="112"/>
      <c r="CL86" s="112"/>
      <c r="CM86" s="112">
        <f t="shared" si="58"/>
        <v>1</v>
      </c>
      <c r="CN86" s="115" t="str">
        <f t="shared" si="59"/>
        <v>ellipse</v>
      </c>
      <c r="CO86" s="109" t="str">
        <f t="shared" si="87"/>
        <v>3vvv</v>
      </c>
      <c r="CP86" s="109"/>
      <c r="CQ86" s="113">
        <f t="shared" ca="1" si="88"/>
        <v>1185.78</v>
      </c>
      <c r="CR86" s="113">
        <f t="shared" ca="1" si="89"/>
        <v>387.56</v>
      </c>
      <c r="CS86" s="113">
        <f t="shared" ca="1" si="90"/>
        <v>35</v>
      </c>
      <c r="CT86" s="113">
        <f t="shared" ca="1" si="91"/>
        <v>35</v>
      </c>
      <c r="CW86" s="76"/>
      <c r="CX86" s="76"/>
    </row>
    <row r="87" spans="1:102" s="105" customFormat="1" ht="16" customHeight="1">
      <c r="A87" s="75" t="str">
        <f t="shared" si="12"/>
        <v>n1-4-2-1</v>
      </c>
      <c r="B87" s="75" t="str">
        <f t="shared" si="13"/>
        <v>E31</v>
      </c>
      <c r="C87" s="103" t="str">
        <f t="shared" si="30"/>
        <v>odd</v>
      </c>
      <c r="D87" s="103"/>
      <c r="E87" s="103"/>
      <c r="F87" s="104">
        <f>ROW()</f>
        <v>87</v>
      </c>
      <c r="G87" s="103"/>
      <c r="H87" s="103"/>
      <c r="I87" s="103" t="str">
        <f t="shared" si="2"/>
        <v>This a short description of E31, giving the briefest explanation of its E31'iness.</v>
      </c>
      <c r="J87" s="103" t="str">
        <f t="shared" si="3"/>
        <v>This is a longer description of E31, going into more detail on what E31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7" s="103" t="str">
        <f t="shared" si="14"/>
        <v>none</v>
      </c>
      <c r="L87" s="103"/>
      <c r="M87" s="103" t="str">
        <f t="shared" si="15"/>
        <v>OpenClose</v>
      </c>
      <c r="N87" s="103"/>
      <c r="O87" s="103"/>
      <c r="P87" s="103"/>
      <c r="Q87" s="103"/>
      <c r="R87" s="103">
        <f t="shared" si="16"/>
        <v>1</v>
      </c>
      <c r="S87" s="103" t="str">
        <f t="shared" si="17"/>
        <v>hover</v>
      </c>
      <c r="T87" s="103"/>
      <c r="U87" s="103"/>
      <c r="V87" s="103"/>
      <c r="W87" s="103"/>
      <c r="X87" s="103" t="str">
        <f t="shared" si="18"/>
        <v>fadeOn=n1-4-2-1,0.6</v>
      </c>
      <c r="Y87" s="103" t="str">
        <f t="shared" si="19"/>
        <v>fadeOff=n1-4-2-1,0.6</v>
      </c>
      <c r="Z87" s="103" t="str">
        <f t="shared" si="20"/>
        <v>drawOpen=n1-4-2-1,0.8</v>
      </c>
      <c r="AA87" s="103" t="str">
        <f t="shared" si="21"/>
        <v>drawClose=n1-4-2-1,0.8</v>
      </c>
      <c r="AB87" s="103" t="str">
        <f t="shared" si="22"/>
        <v>myQtipStyle</v>
      </c>
      <c r="AD87" s="106"/>
      <c r="AE87" s="116"/>
      <c r="AF87" s="75" t="s">
        <v>442</v>
      </c>
      <c r="AG87" s="73">
        <f t="shared" si="31"/>
        <v>0</v>
      </c>
      <c r="AH87" s="75" t="str">
        <f t="shared" si="23"/>
        <v>n1-4-2-1</v>
      </c>
      <c r="AI87" s="75" t="str">
        <f t="shared" si="32"/>
        <v>E31</v>
      </c>
      <c r="AJ87" s="73">
        <f t="shared" si="92"/>
        <v>4</v>
      </c>
      <c r="AK87" s="105">
        <v>1</v>
      </c>
      <c r="AL87" s="105">
        <v>4</v>
      </c>
      <c r="AM87" s="105">
        <v>2</v>
      </c>
      <c r="AN87" s="105">
        <v>1</v>
      </c>
      <c r="AR87" s="105">
        <v>8</v>
      </c>
      <c r="AS87" s="105">
        <v>4</v>
      </c>
      <c r="AT87" s="105">
        <v>3</v>
      </c>
      <c r="AU87" s="105">
        <v>3</v>
      </c>
      <c r="AX87" s="108">
        <f t="shared" si="65"/>
        <v>-141.875</v>
      </c>
      <c r="AY87" s="105">
        <f t="shared" ca="1" si="66"/>
        <v>740</v>
      </c>
      <c r="AZ87" s="108">
        <f t="shared" si="67"/>
        <v>-630.55555555555554</v>
      </c>
      <c r="BA87" s="105">
        <f t="shared" si="68"/>
        <v>0</v>
      </c>
      <c r="BB87" s="116">
        <f t="shared" ca="1" si="69"/>
        <v>1199.31</v>
      </c>
      <c r="BC87" s="116">
        <f t="shared" ca="1" si="70"/>
        <v>287.35000000000002</v>
      </c>
      <c r="BD87" s="108">
        <f t="shared" ca="1" si="71"/>
        <v>369.44444444444446</v>
      </c>
      <c r="BE87" s="108">
        <f t="shared" ca="1" si="72"/>
        <v>1000</v>
      </c>
      <c r="BH87" s="75" t="str">
        <f t="shared" si="38"/>
        <v>n1-4-2</v>
      </c>
      <c r="BI87" s="76"/>
      <c r="BJ87" s="109" t="s">
        <v>232</v>
      </c>
      <c r="BK87" s="109"/>
      <c r="BL87" s="109">
        <v>1</v>
      </c>
      <c r="BM87" s="112">
        <f t="shared" si="39"/>
        <v>1</v>
      </c>
      <c r="BN87" s="112" t="str">
        <f t="shared" si="40"/>
        <v>symbol</v>
      </c>
      <c r="BO87" s="109" t="str">
        <f t="shared" si="41"/>
        <v>OpenCircle</v>
      </c>
      <c r="BP87" s="113">
        <f t="shared" ca="1" si="73"/>
        <v>1199.31</v>
      </c>
      <c r="BQ87" s="113">
        <f t="shared" ca="1" si="74"/>
        <v>287.35000000000002</v>
      </c>
      <c r="BR87" s="113">
        <f t="shared" ca="1" si="75"/>
        <v>12</v>
      </c>
      <c r="BS87" s="113">
        <f t="shared" ca="1" si="76"/>
        <v>12</v>
      </c>
      <c r="BT87" s="109" t="str">
        <f t="shared" ca="1" si="46"/>
        <v xml:space="preserve">0 1199.31 287.35 0 0 0 0 VCThingLabel  </v>
      </c>
      <c r="BU87" s="112">
        <f t="shared" si="47"/>
        <v>0.1</v>
      </c>
      <c r="BV87" s="174">
        <f t="shared" si="48"/>
        <v>0</v>
      </c>
      <c r="BW87" s="114" t="str">
        <f t="shared" si="77"/>
        <v>4vvv</v>
      </c>
      <c r="BX87" s="109"/>
      <c r="BY87" s="113">
        <f t="shared" ca="1" si="78"/>
        <v>1199.31</v>
      </c>
      <c r="BZ87" s="113">
        <f t="shared" ca="1" si="79"/>
        <v>287.35000000000002</v>
      </c>
      <c r="CA87" s="113">
        <f t="shared" ca="1" si="80"/>
        <v>20.399999999999999</v>
      </c>
      <c r="CB87" s="113">
        <f t="shared" ca="1" si="81"/>
        <v>20.399999999999999</v>
      </c>
      <c r="CC87" s="112">
        <f t="shared" si="52"/>
        <v>0.55000000000000004</v>
      </c>
      <c r="CD87" s="109" t="str">
        <f t="shared" si="53"/>
        <v>ellipse</v>
      </c>
      <c r="CE87" s="114" t="str">
        <f t="shared" si="82"/>
        <v>4vvv</v>
      </c>
      <c r="CF87" s="109"/>
      <c r="CG87" s="113">
        <f t="shared" ca="1" si="83"/>
        <v>1199.31</v>
      </c>
      <c r="CH87" s="113">
        <f t="shared" ca="1" si="84"/>
        <v>287.35000000000002</v>
      </c>
      <c r="CI87" s="113">
        <f t="shared" ca="1" si="85"/>
        <v>12</v>
      </c>
      <c r="CJ87" s="113">
        <f t="shared" ca="1" si="86"/>
        <v>12</v>
      </c>
      <c r="CK87" s="112"/>
      <c r="CL87" s="112"/>
      <c r="CM87" s="112">
        <f t="shared" si="58"/>
        <v>1</v>
      </c>
      <c r="CN87" s="115" t="str">
        <f t="shared" si="59"/>
        <v>ellipse</v>
      </c>
      <c r="CO87" s="109" t="str">
        <f t="shared" si="87"/>
        <v>4vvv</v>
      </c>
      <c r="CP87" s="109"/>
      <c r="CQ87" s="113">
        <f t="shared" ca="1" si="88"/>
        <v>1199.31</v>
      </c>
      <c r="CR87" s="113">
        <f t="shared" ca="1" si="89"/>
        <v>287.35000000000002</v>
      </c>
      <c r="CS87" s="113">
        <f t="shared" ca="1" si="90"/>
        <v>12</v>
      </c>
      <c r="CT87" s="113">
        <f t="shared" ca="1" si="91"/>
        <v>12</v>
      </c>
      <c r="CW87" s="76"/>
      <c r="CX87" s="76"/>
    </row>
    <row r="88" spans="1:102" s="105" customFormat="1" ht="16" customHeight="1">
      <c r="A88" s="75" t="str">
        <f t="shared" si="12"/>
        <v>n1-4-2-2</v>
      </c>
      <c r="B88" s="75" t="str">
        <f t="shared" si="13"/>
        <v>E32</v>
      </c>
      <c r="C88" s="103" t="str">
        <f t="shared" si="30"/>
        <v>even</v>
      </c>
      <c r="D88" s="103"/>
      <c r="E88" s="103"/>
      <c r="F88" s="104">
        <f>ROW()</f>
        <v>88</v>
      </c>
      <c r="G88" s="103"/>
      <c r="H88" s="103"/>
      <c r="I88" s="103" t="str">
        <f t="shared" si="2"/>
        <v>This a short description of E32, giving the briefest explanation of its E32'iness.</v>
      </c>
      <c r="J88" s="103" t="str">
        <f t="shared" si="3"/>
        <v>This is a longer description of E32, going into more detail on what E32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8" s="103" t="str">
        <f t="shared" si="14"/>
        <v>none</v>
      </c>
      <c r="L88" s="103"/>
      <c r="M88" s="103" t="str">
        <f t="shared" si="15"/>
        <v>OpenClose</v>
      </c>
      <c r="N88" s="103"/>
      <c r="O88" s="103"/>
      <c r="P88" s="103"/>
      <c r="Q88" s="103"/>
      <c r="R88" s="103">
        <f t="shared" si="16"/>
        <v>1</v>
      </c>
      <c r="S88" s="103" t="str">
        <f t="shared" si="17"/>
        <v>hover</v>
      </c>
      <c r="T88" s="103"/>
      <c r="U88" s="103"/>
      <c r="V88" s="103"/>
      <c r="W88" s="103"/>
      <c r="X88" s="103" t="str">
        <f t="shared" si="18"/>
        <v>fadeOn=n1-4-2-2,0.6</v>
      </c>
      <c r="Y88" s="103" t="str">
        <f t="shared" si="19"/>
        <v>fadeOff=n1-4-2-2,0.6</v>
      </c>
      <c r="Z88" s="103" t="str">
        <f t="shared" si="20"/>
        <v>drawOpen=n1-4-2-2,0.8</v>
      </c>
      <c r="AA88" s="103" t="str">
        <f t="shared" si="21"/>
        <v>drawClose=n1-4-2-2,0.8</v>
      </c>
      <c r="AB88" s="103" t="str">
        <f t="shared" si="22"/>
        <v>myQtipStyle</v>
      </c>
      <c r="AD88" s="106"/>
      <c r="AE88" s="116"/>
      <c r="AF88" s="75" t="s">
        <v>443</v>
      </c>
      <c r="AG88" s="73">
        <f t="shared" si="31"/>
        <v>0</v>
      </c>
      <c r="AH88" s="75" t="str">
        <f t="shared" si="23"/>
        <v>n1-4-2-2</v>
      </c>
      <c r="AI88" s="75" t="str">
        <f t="shared" si="32"/>
        <v>E32</v>
      </c>
      <c r="AJ88" s="73">
        <f t="shared" si="92"/>
        <v>4</v>
      </c>
      <c r="AK88" s="105">
        <v>1</v>
      </c>
      <c r="AL88" s="105">
        <v>4</v>
      </c>
      <c r="AM88" s="105">
        <v>2</v>
      </c>
      <c r="AN88" s="105">
        <v>2</v>
      </c>
      <c r="AR88" s="105">
        <v>8</v>
      </c>
      <c r="AS88" s="105">
        <v>4</v>
      </c>
      <c r="AT88" s="105">
        <v>3</v>
      </c>
      <c r="AU88" s="105">
        <v>3</v>
      </c>
      <c r="AX88" s="108">
        <f t="shared" si="65"/>
        <v>-140.625</v>
      </c>
      <c r="AY88" s="105">
        <f t="shared" ca="1" si="66"/>
        <v>740</v>
      </c>
      <c r="AZ88" s="108">
        <f t="shared" si="67"/>
        <v>-625</v>
      </c>
      <c r="BA88" s="105">
        <f t="shared" si="68"/>
        <v>0</v>
      </c>
      <c r="BB88" s="116">
        <f t="shared" ca="1" si="69"/>
        <v>1214.81</v>
      </c>
      <c r="BC88" s="116">
        <f t="shared" ca="1" si="70"/>
        <v>291.86</v>
      </c>
      <c r="BD88" s="108">
        <f t="shared" ca="1" si="71"/>
        <v>375</v>
      </c>
      <c r="BE88" s="108">
        <f t="shared" ca="1" si="72"/>
        <v>1000</v>
      </c>
      <c r="BH88" s="75" t="str">
        <f t="shared" si="38"/>
        <v>n1-4-2</v>
      </c>
      <c r="BI88" s="76"/>
      <c r="BJ88" s="109" t="s">
        <v>232</v>
      </c>
      <c r="BK88" s="109"/>
      <c r="BL88" s="109">
        <v>1</v>
      </c>
      <c r="BM88" s="112">
        <f t="shared" si="39"/>
        <v>1</v>
      </c>
      <c r="BN88" s="112" t="str">
        <f t="shared" si="40"/>
        <v>symbol</v>
      </c>
      <c r="BO88" s="109" t="str">
        <f t="shared" si="41"/>
        <v>OpenCircle</v>
      </c>
      <c r="BP88" s="113">
        <f t="shared" ca="1" si="73"/>
        <v>1214.81</v>
      </c>
      <c r="BQ88" s="113">
        <f t="shared" ca="1" si="74"/>
        <v>291.86</v>
      </c>
      <c r="BR88" s="113">
        <f t="shared" ca="1" si="75"/>
        <v>12</v>
      </c>
      <c r="BS88" s="113">
        <f t="shared" ca="1" si="76"/>
        <v>12</v>
      </c>
      <c r="BT88" s="109" t="str">
        <f t="shared" ca="1" si="46"/>
        <v xml:space="preserve">0 1214.81 291.86 0 0 0 0 VCThingLabel  </v>
      </c>
      <c r="BU88" s="112">
        <f t="shared" si="47"/>
        <v>0.1</v>
      </c>
      <c r="BV88" s="174">
        <f t="shared" si="48"/>
        <v>0</v>
      </c>
      <c r="BW88" s="114" t="str">
        <f t="shared" si="77"/>
        <v>4vvv</v>
      </c>
      <c r="BX88" s="109"/>
      <c r="BY88" s="113">
        <f t="shared" ca="1" si="78"/>
        <v>1214.81</v>
      </c>
      <c r="BZ88" s="113">
        <f t="shared" ca="1" si="79"/>
        <v>291.86</v>
      </c>
      <c r="CA88" s="113">
        <f t="shared" ca="1" si="80"/>
        <v>20.399999999999999</v>
      </c>
      <c r="CB88" s="113">
        <f t="shared" ca="1" si="81"/>
        <v>20.399999999999999</v>
      </c>
      <c r="CC88" s="112">
        <f t="shared" si="52"/>
        <v>0.55000000000000004</v>
      </c>
      <c r="CD88" s="109" t="str">
        <f t="shared" si="53"/>
        <v>ellipse</v>
      </c>
      <c r="CE88" s="114" t="str">
        <f t="shared" si="82"/>
        <v>4vvv</v>
      </c>
      <c r="CF88" s="109"/>
      <c r="CG88" s="113">
        <f t="shared" ca="1" si="83"/>
        <v>1214.81</v>
      </c>
      <c r="CH88" s="113">
        <f t="shared" ca="1" si="84"/>
        <v>291.86</v>
      </c>
      <c r="CI88" s="113">
        <f t="shared" ca="1" si="85"/>
        <v>12</v>
      </c>
      <c r="CJ88" s="113">
        <f t="shared" ca="1" si="86"/>
        <v>12</v>
      </c>
      <c r="CK88" s="112"/>
      <c r="CL88" s="112"/>
      <c r="CM88" s="112">
        <f t="shared" si="58"/>
        <v>1</v>
      </c>
      <c r="CN88" s="115" t="str">
        <f t="shared" si="59"/>
        <v>ellipse</v>
      </c>
      <c r="CO88" s="109" t="str">
        <f t="shared" si="87"/>
        <v>4vvv</v>
      </c>
      <c r="CP88" s="109"/>
      <c r="CQ88" s="113">
        <f t="shared" ca="1" si="88"/>
        <v>1214.81</v>
      </c>
      <c r="CR88" s="113">
        <f t="shared" ca="1" si="89"/>
        <v>291.86</v>
      </c>
      <c r="CS88" s="113">
        <f t="shared" ca="1" si="90"/>
        <v>12</v>
      </c>
      <c r="CT88" s="113">
        <f t="shared" ca="1" si="91"/>
        <v>12</v>
      </c>
      <c r="CW88" s="76"/>
      <c r="CX88" s="76"/>
    </row>
    <row r="89" spans="1:102" s="105" customFormat="1" ht="16" customHeight="1">
      <c r="A89" s="75" t="str">
        <f t="shared" si="12"/>
        <v>n1-4-2-3</v>
      </c>
      <c r="B89" s="75" t="str">
        <f t="shared" si="13"/>
        <v>E33</v>
      </c>
      <c r="C89" s="103" t="str">
        <f t="shared" si="30"/>
        <v>odd</v>
      </c>
      <c r="D89" s="103"/>
      <c r="E89" s="103"/>
      <c r="F89" s="104">
        <f>ROW()</f>
        <v>89</v>
      </c>
      <c r="G89" s="103"/>
      <c r="H89" s="103"/>
      <c r="I89" s="103" t="str">
        <f t="shared" si="2"/>
        <v>This a short description of E33, giving the briefest explanation of its E33'iness.</v>
      </c>
      <c r="J89" s="103" t="str">
        <f t="shared" si="3"/>
        <v>This is a longer description of E33, going into more detail on what E33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89" s="103" t="str">
        <f t="shared" si="14"/>
        <v>none</v>
      </c>
      <c r="L89" s="103"/>
      <c r="M89" s="103" t="str">
        <f t="shared" si="15"/>
        <v>OpenClose</v>
      </c>
      <c r="N89" s="103"/>
      <c r="O89" s="103"/>
      <c r="P89" s="103"/>
      <c r="Q89" s="103"/>
      <c r="R89" s="103">
        <f t="shared" si="16"/>
        <v>1</v>
      </c>
      <c r="S89" s="103" t="str">
        <f t="shared" si="17"/>
        <v>hover</v>
      </c>
      <c r="T89" s="103"/>
      <c r="U89" s="103"/>
      <c r="V89" s="103"/>
      <c r="W89" s="103"/>
      <c r="X89" s="103" t="str">
        <f t="shared" si="18"/>
        <v>fadeOn=n1-4-2-3,0.6</v>
      </c>
      <c r="Y89" s="103" t="str">
        <f t="shared" si="19"/>
        <v>fadeOff=n1-4-2-3,0.6</v>
      </c>
      <c r="Z89" s="103" t="str">
        <f t="shared" si="20"/>
        <v>drawOpen=n1-4-2-3,0.8</v>
      </c>
      <c r="AA89" s="103" t="str">
        <f t="shared" si="21"/>
        <v>drawClose=n1-4-2-3,0.8</v>
      </c>
      <c r="AB89" s="103" t="str">
        <f t="shared" si="22"/>
        <v>myQtipStyle</v>
      </c>
      <c r="AD89" s="106"/>
      <c r="AE89" s="116"/>
      <c r="AF89" s="75" t="s">
        <v>444</v>
      </c>
      <c r="AG89" s="73">
        <f t="shared" si="31"/>
        <v>0</v>
      </c>
      <c r="AH89" s="75" t="str">
        <f t="shared" si="23"/>
        <v>n1-4-2-3</v>
      </c>
      <c r="AI89" s="75" t="str">
        <f t="shared" si="32"/>
        <v>E33</v>
      </c>
      <c r="AJ89" s="73">
        <f t="shared" si="92"/>
        <v>4</v>
      </c>
      <c r="AK89" s="105">
        <v>1</v>
      </c>
      <c r="AL89" s="105">
        <v>4</v>
      </c>
      <c r="AM89" s="105">
        <v>2</v>
      </c>
      <c r="AN89" s="105">
        <v>3</v>
      </c>
      <c r="AR89" s="105">
        <v>8</v>
      </c>
      <c r="AS89" s="105">
        <v>4</v>
      </c>
      <c r="AT89" s="105">
        <v>3</v>
      </c>
      <c r="AU89" s="105">
        <v>3</v>
      </c>
      <c r="AX89" s="108">
        <f t="shared" si="65"/>
        <v>-139.375</v>
      </c>
      <c r="AY89" s="105">
        <f t="shared" ca="1" si="66"/>
        <v>740</v>
      </c>
      <c r="AZ89" s="108">
        <f t="shared" si="67"/>
        <v>-619.44444444444446</v>
      </c>
      <c r="BA89" s="105">
        <f t="shared" si="68"/>
        <v>0</v>
      </c>
      <c r="BB89" s="116">
        <f t="shared" ca="1" si="69"/>
        <v>1230.21</v>
      </c>
      <c r="BC89" s="116">
        <f t="shared" ca="1" si="70"/>
        <v>296.72000000000003</v>
      </c>
      <c r="BD89" s="108">
        <f t="shared" ca="1" si="71"/>
        <v>380.55555555555554</v>
      </c>
      <c r="BE89" s="108">
        <f t="shared" ca="1" si="72"/>
        <v>1000</v>
      </c>
      <c r="BH89" s="75" t="str">
        <f t="shared" si="38"/>
        <v>n1-4-2</v>
      </c>
      <c r="BI89" s="76"/>
      <c r="BJ89" s="109" t="s">
        <v>232</v>
      </c>
      <c r="BK89" s="109"/>
      <c r="BL89" s="109">
        <v>1</v>
      </c>
      <c r="BM89" s="112">
        <f t="shared" si="39"/>
        <v>1</v>
      </c>
      <c r="BN89" s="112" t="str">
        <f t="shared" si="40"/>
        <v>symbol</v>
      </c>
      <c r="BO89" s="109" t="str">
        <f t="shared" si="41"/>
        <v>OpenCircle</v>
      </c>
      <c r="BP89" s="113">
        <f t="shared" ca="1" si="73"/>
        <v>1230.21</v>
      </c>
      <c r="BQ89" s="113">
        <f t="shared" ca="1" si="74"/>
        <v>296.72000000000003</v>
      </c>
      <c r="BR89" s="113">
        <f t="shared" ca="1" si="75"/>
        <v>12</v>
      </c>
      <c r="BS89" s="113">
        <f t="shared" ca="1" si="76"/>
        <v>12</v>
      </c>
      <c r="BT89" s="109" t="str">
        <f t="shared" ca="1" si="46"/>
        <v xml:space="preserve">0 1230.21 296.72 0 0 0 0 VCThingLabel  </v>
      </c>
      <c r="BU89" s="112">
        <f t="shared" si="47"/>
        <v>0.1</v>
      </c>
      <c r="BV89" s="174">
        <f t="shared" si="48"/>
        <v>0</v>
      </c>
      <c r="BW89" s="114" t="str">
        <f t="shared" si="77"/>
        <v>4vvv</v>
      </c>
      <c r="BX89" s="109"/>
      <c r="BY89" s="113">
        <f t="shared" ca="1" si="78"/>
        <v>1230.21</v>
      </c>
      <c r="BZ89" s="113">
        <f t="shared" ca="1" si="79"/>
        <v>296.72000000000003</v>
      </c>
      <c r="CA89" s="113">
        <f t="shared" ca="1" si="80"/>
        <v>20.399999999999999</v>
      </c>
      <c r="CB89" s="113">
        <f t="shared" ca="1" si="81"/>
        <v>20.399999999999999</v>
      </c>
      <c r="CC89" s="112">
        <f t="shared" si="52"/>
        <v>0.55000000000000004</v>
      </c>
      <c r="CD89" s="109" t="str">
        <f t="shared" si="53"/>
        <v>ellipse</v>
      </c>
      <c r="CE89" s="114" t="str">
        <f t="shared" si="82"/>
        <v>4vvv</v>
      </c>
      <c r="CF89" s="109"/>
      <c r="CG89" s="113">
        <f t="shared" ca="1" si="83"/>
        <v>1230.21</v>
      </c>
      <c r="CH89" s="113">
        <f t="shared" ca="1" si="84"/>
        <v>296.72000000000003</v>
      </c>
      <c r="CI89" s="113">
        <f t="shared" ca="1" si="85"/>
        <v>12</v>
      </c>
      <c r="CJ89" s="113">
        <f t="shared" ca="1" si="86"/>
        <v>12</v>
      </c>
      <c r="CK89" s="112"/>
      <c r="CL89" s="112"/>
      <c r="CM89" s="112">
        <f t="shared" si="58"/>
        <v>1</v>
      </c>
      <c r="CN89" s="115" t="str">
        <f t="shared" si="59"/>
        <v>ellipse</v>
      </c>
      <c r="CO89" s="109" t="str">
        <f t="shared" si="87"/>
        <v>4vvv</v>
      </c>
      <c r="CP89" s="109"/>
      <c r="CQ89" s="113">
        <f t="shared" ca="1" si="88"/>
        <v>1230.21</v>
      </c>
      <c r="CR89" s="113">
        <f t="shared" ca="1" si="89"/>
        <v>296.72000000000003</v>
      </c>
      <c r="CS89" s="113">
        <f t="shared" ca="1" si="90"/>
        <v>12</v>
      </c>
      <c r="CT89" s="113">
        <f t="shared" ca="1" si="91"/>
        <v>12</v>
      </c>
      <c r="CW89" s="76"/>
      <c r="CX89" s="76"/>
    </row>
    <row r="90" spans="1:102" s="105" customFormat="1" ht="16" customHeight="1">
      <c r="A90" s="75" t="str">
        <f t="shared" si="12"/>
        <v>n1-4-3</v>
      </c>
      <c r="B90" s="75" t="str">
        <f t="shared" si="13"/>
        <v>D12</v>
      </c>
      <c r="C90" s="103" t="str">
        <f t="shared" si="30"/>
        <v>even</v>
      </c>
      <c r="D90" s="103"/>
      <c r="E90" s="103"/>
      <c r="F90" s="104">
        <f>ROW()</f>
        <v>90</v>
      </c>
      <c r="G90" s="103"/>
      <c r="H90" s="103"/>
      <c r="I90" s="103" t="str">
        <f t="shared" si="2"/>
        <v>This a short description of D12, giving the briefest explanation of its D12'iness.</v>
      </c>
      <c r="J90" s="103" t="str">
        <f t="shared" si="3"/>
        <v>This is a longer description of D12, going into more detail on what D12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0" s="103" t="str">
        <f t="shared" si="14"/>
        <v>none</v>
      </c>
      <c r="L90" s="103"/>
      <c r="M90" s="103" t="str">
        <f t="shared" si="15"/>
        <v>OpenClose</v>
      </c>
      <c r="N90" s="103"/>
      <c r="O90" s="103"/>
      <c r="P90" s="103"/>
      <c r="Q90" s="103"/>
      <c r="R90" s="103">
        <f t="shared" si="16"/>
        <v>1</v>
      </c>
      <c r="S90" s="103" t="str">
        <f t="shared" si="17"/>
        <v>hover</v>
      </c>
      <c r="T90" s="103"/>
      <c r="U90" s="103"/>
      <c r="V90" s="103"/>
      <c r="W90" s="103"/>
      <c r="X90" s="103" t="str">
        <f t="shared" si="18"/>
        <v>fadeOn=n1-4-3,0.6</v>
      </c>
      <c r="Y90" s="103" t="str">
        <f t="shared" si="19"/>
        <v>fadeOff=n1-4-3,0.6</v>
      </c>
      <c r="Z90" s="103" t="str">
        <f t="shared" si="20"/>
        <v>drawOpen=n1-4-3,0.8</v>
      </c>
      <c r="AA90" s="103" t="str">
        <f t="shared" si="21"/>
        <v>drawClose=n1-4-3,0.8</v>
      </c>
      <c r="AB90" s="103" t="str">
        <f t="shared" si="22"/>
        <v>myQtipStyle</v>
      </c>
      <c r="AD90" s="106"/>
      <c r="AE90" s="116"/>
      <c r="AF90" s="75" t="s">
        <v>445</v>
      </c>
      <c r="AG90" s="73">
        <f t="shared" si="31"/>
        <v>0</v>
      </c>
      <c r="AH90" s="75" t="str">
        <f t="shared" si="23"/>
        <v>n1-4-3</v>
      </c>
      <c r="AI90" s="75" t="str">
        <f t="shared" si="32"/>
        <v>D12</v>
      </c>
      <c r="AJ90" s="73">
        <f t="shared" si="92"/>
        <v>3</v>
      </c>
      <c r="AK90" s="105">
        <v>1</v>
      </c>
      <c r="AL90" s="105">
        <v>4</v>
      </c>
      <c r="AM90" s="105">
        <v>3</v>
      </c>
      <c r="AR90" s="105">
        <v>8</v>
      </c>
      <c r="AS90" s="105">
        <v>4</v>
      </c>
      <c r="AT90" s="105">
        <v>3</v>
      </c>
      <c r="AX90" s="108">
        <f t="shared" si="65"/>
        <v>-136.875</v>
      </c>
      <c r="AY90" s="105">
        <f t="shared" ca="1" si="66"/>
        <v>640</v>
      </c>
      <c r="AZ90" s="108">
        <f t="shared" si="67"/>
        <v>-608.33333333333337</v>
      </c>
      <c r="BA90" s="105">
        <f t="shared" si="68"/>
        <v>0</v>
      </c>
      <c r="BB90" s="116">
        <f t="shared" ca="1" si="69"/>
        <v>1225.44</v>
      </c>
      <c r="BC90" s="116">
        <f t="shared" ca="1" si="70"/>
        <v>401.02</v>
      </c>
      <c r="BD90" s="108">
        <f t="shared" ca="1" si="71"/>
        <v>391.66666666666663</v>
      </c>
      <c r="BE90" s="108">
        <f t="shared" ca="1" si="72"/>
        <v>1000</v>
      </c>
      <c r="BH90" s="75" t="str">
        <f t="shared" si="38"/>
        <v>n1-4</v>
      </c>
      <c r="BI90" s="76"/>
      <c r="BJ90" s="109" t="s">
        <v>232</v>
      </c>
      <c r="BK90" s="109"/>
      <c r="BL90" s="109">
        <v>1</v>
      </c>
      <c r="BM90" s="112">
        <f t="shared" si="39"/>
        <v>1</v>
      </c>
      <c r="BN90" s="112" t="str">
        <f t="shared" si="40"/>
        <v>symbol</v>
      </c>
      <c r="BO90" s="109" t="str">
        <f t="shared" si="41"/>
        <v>OpenCircle</v>
      </c>
      <c r="BP90" s="113">
        <f t="shared" ca="1" si="73"/>
        <v>1225.44</v>
      </c>
      <c r="BQ90" s="113">
        <f t="shared" ca="1" si="74"/>
        <v>401.02</v>
      </c>
      <c r="BR90" s="113">
        <f t="shared" ca="1" si="75"/>
        <v>35</v>
      </c>
      <c r="BS90" s="113">
        <f t="shared" ca="1" si="76"/>
        <v>35</v>
      </c>
      <c r="BT90" s="109" t="str">
        <f t="shared" ca="1" si="46"/>
        <v xml:space="preserve">1 1225.44 401.02 0 0 0 0 VCThingLabel 10 </v>
      </c>
      <c r="BU90" s="112">
        <f t="shared" si="47"/>
        <v>0.1</v>
      </c>
      <c r="BV90" s="174">
        <f t="shared" si="48"/>
        <v>0</v>
      </c>
      <c r="BW90" s="114" t="str">
        <f t="shared" si="77"/>
        <v>3vvv</v>
      </c>
      <c r="BX90" s="109"/>
      <c r="BY90" s="113">
        <f t="shared" ca="1" si="78"/>
        <v>1225.44</v>
      </c>
      <c r="BZ90" s="113">
        <f t="shared" ca="1" si="79"/>
        <v>401.02</v>
      </c>
      <c r="CA90" s="113">
        <f t="shared" ca="1" si="80"/>
        <v>59.5</v>
      </c>
      <c r="CB90" s="113">
        <f t="shared" ca="1" si="81"/>
        <v>59.5</v>
      </c>
      <c r="CC90" s="112">
        <f t="shared" si="52"/>
        <v>0.55000000000000004</v>
      </c>
      <c r="CD90" s="109" t="str">
        <f t="shared" si="53"/>
        <v>ellipse</v>
      </c>
      <c r="CE90" s="114" t="str">
        <f t="shared" si="82"/>
        <v>3vvv</v>
      </c>
      <c r="CF90" s="109"/>
      <c r="CG90" s="113">
        <f t="shared" ca="1" si="83"/>
        <v>1225.44</v>
      </c>
      <c r="CH90" s="113">
        <f t="shared" ca="1" si="84"/>
        <v>401.02</v>
      </c>
      <c r="CI90" s="113">
        <f t="shared" ca="1" si="85"/>
        <v>35</v>
      </c>
      <c r="CJ90" s="113">
        <f t="shared" ca="1" si="86"/>
        <v>35</v>
      </c>
      <c r="CK90" s="112"/>
      <c r="CL90" s="112"/>
      <c r="CM90" s="112">
        <f t="shared" si="58"/>
        <v>1</v>
      </c>
      <c r="CN90" s="115" t="str">
        <f t="shared" si="59"/>
        <v>ellipse</v>
      </c>
      <c r="CO90" s="109" t="str">
        <f t="shared" si="87"/>
        <v>3vvv</v>
      </c>
      <c r="CP90" s="109"/>
      <c r="CQ90" s="113">
        <f t="shared" ca="1" si="88"/>
        <v>1225.44</v>
      </c>
      <c r="CR90" s="113">
        <f t="shared" ca="1" si="89"/>
        <v>401.02</v>
      </c>
      <c r="CS90" s="113">
        <f t="shared" ca="1" si="90"/>
        <v>35</v>
      </c>
      <c r="CT90" s="113">
        <f t="shared" ca="1" si="91"/>
        <v>35</v>
      </c>
      <c r="CW90" s="76"/>
      <c r="CX90" s="76"/>
    </row>
    <row r="91" spans="1:102" s="105" customFormat="1" ht="16" customHeight="1">
      <c r="A91" s="75" t="str">
        <f t="shared" si="12"/>
        <v>n1-4-3-1</v>
      </c>
      <c r="B91" s="75" t="str">
        <f t="shared" si="13"/>
        <v>E34</v>
      </c>
      <c r="C91" s="103" t="str">
        <f t="shared" si="30"/>
        <v>even</v>
      </c>
      <c r="D91" s="103"/>
      <c r="E91" s="103"/>
      <c r="F91" s="104">
        <f>ROW()</f>
        <v>91</v>
      </c>
      <c r="G91" s="103"/>
      <c r="H91" s="103"/>
      <c r="I91" s="103" t="str">
        <f t="shared" si="2"/>
        <v>This a short description of E34, giving the briefest explanation of its E34'iness.</v>
      </c>
      <c r="J91" s="103" t="str">
        <f t="shared" si="3"/>
        <v>This is a longer description of E34, going into more detail on what E34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1" s="103" t="str">
        <f t="shared" si="14"/>
        <v>none</v>
      </c>
      <c r="L91" s="103"/>
      <c r="M91" s="103" t="str">
        <f t="shared" si="15"/>
        <v>OpenClose</v>
      </c>
      <c r="N91" s="103"/>
      <c r="O91" s="103"/>
      <c r="P91" s="103"/>
      <c r="Q91" s="103"/>
      <c r="R91" s="103">
        <f t="shared" si="16"/>
        <v>1</v>
      </c>
      <c r="S91" s="103" t="str">
        <f t="shared" si="17"/>
        <v>hover</v>
      </c>
      <c r="T91" s="103"/>
      <c r="U91" s="103"/>
      <c r="V91" s="103"/>
      <c r="W91" s="103"/>
      <c r="X91" s="103" t="str">
        <f t="shared" si="18"/>
        <v>fadeOn=n1-4-3-1,0.6</v>
      </c>
      <c r="Y91" s="103" t="str">
        <f t="shared" si="19"/>
        <v>fadeOff=n1-4-3-1,0.6</v>
      </c>
      <c r="Z91" s="103" t="str">
        <f t="shared" si="20"/>
        <v>drawOpen=n1-4-3-1,0.8</v>
      </c>
      <c r="AA91" s="103" t="str">
        <f t="shared" si="21"/>
        <v>drawClose=n1-4-3-1,0.8</v>
      </c>
      <c r="AB91" s="103" t="str">
        <f t="shared" si="22"/>
        <v>myQtipStyle</v>
      </c>
      <c r="AD91" s="106"/>
      <c r="AE91" s="116"/>
      <c r="AF91" s="75" t="s">
        <v>446</v>
      </c>
      <c r="AG91" s="73">
        <f t="shared" si="31"/>
        <v>0</v>
      </c>
      <c r="AH91" s="75" t="str">
        <f t="shared" si="23"/>
        <v>n1-4-3-1</v>
      </c>
      <c r="AI91" s="75" t="str">
        <f t="shared" si="32"/>
        <v>E34</v>
      </c>
      <c r="AJ91" s="73">
        <f t="shared" si="92"/>
        <v>4</v>
      </c>
      <c r="AK91" s="105">
        <v>1</v>
      </c>
      <c r="AL91" s="105">
        <v>4</v>
      </c>
      <c r="AM91" s="105">
        <v>3</v>
      </c>
      <c r="AN91" s="105">
        <v>1</v>
      </c>
      <c r="AR91" s="105">
        <v>8</v>
      </c>
      <c r="AS91" s="105">
        <v>4</v>
      </c>
      <c r="AT91" s="105">
        <v>3</v>
      </c>
      <c r="AU91" s="105">
        <v>3</v>
      </c>
      <c r="AX91" s="108">
        <f t="shared" si="65"/>
        <v>-138.125</v>
      </c>
      <c r="AY91" s="105">
        <f t="shared" ca="1" si="66"/>
        <v>740</v>
      </c>
      <c r="AZ91" s="108">
        <f t="shared" si="67"/>
        <v>-613.88888888888891</v>
      </c>
      <c r="BA91" s="105">
        <f t="shared" si="68"/>
        <v>0</v>
      </c>
      <c r="BB91" s="116">
        <f t="shared" ca="1" si="69"/>
        <v>1245.49</v>
      </c>
      <c r="BC91" s="116">
        <f t="shared" ca="1" si="70"/>
        <v>301.90999999999997</v>
      </c>
      <c r="BD91" s="108">
        <f t="shared" ca="1" si="71"/>
        <v>386.11111111111109</v>
      </c>
      <c r="BE91" s="108">
        <f t="shared" ca="1" si="72"/>
        <v>1000</v>
      </c>
      <c r="BH91" s="75" t="str">
        <f t="shared" si="38"/>
        <v>n1-4-3</v>
      </c>
      <c r="BI91" s="76"/>
      <c r="BJ91" s="109" t="s">
        <v>232</v>
      </c>
      <c r="BK91" s="109"/>
      <c r="BL91" s="109">
        <v>1</v>
      </c>
      <c r="BM91" s="112">
        <f t="shared" si="39"/>
        <v>1</v>
      </c>
      <c r="BN91" s="112" t="str">
        <f t="shared" si="40"/>
        <v>symbol</v>
      </c>
      <c r="BO91" s="109" t="str">
        <f t="shared" si="41"/>
        <v>OpenCircle</v>
      </c>
      <c r="BP91" s="113">
        <f t="shared" ca="1" si="73"/>
        <v>1245.49</v>
      </c>
      <c r="BQ91" s="113">
        <f t="shared" ca="1" si="74"/>
        <v>301.91000000000003</v>
      </c>
      <c r="BR91" s="113">
        <f t="shared" ca="1" si="75"/>
        <v>12</v>
      </c>
      <c r="BS91" s="113">
        <f t="shared" ca="1" si="76"/>
        <v>12</v>
      </c>
      <c r="BT91" s="109" t="str">
        <f t="shared" ca="1" si="46"/>
        <v xml:space="preserve">0 1245.49 301.91 0 0 0 0 VCThingLabel  </v>
      </c>
      <c r="BU91" s="112">
        <f t="shared" si="47"/>
        <v>0.1</v>
      </c>
      <c r="BV91" s="174">
        <f t="shared" si="48"/>
        <v>0</v>
      </c>
      <c r="BW91" s="114" t="str">
        <f t="shared" si="77"/>
        <v>4vvv</v>
      </c>
      <c r="BX91" s="109"/>
      <c r="BY91" s="113">
        <f t="shared" ca="1" si="78"/>
        <v>1245.49</v>
      </c>
      <c r="BZ91" s="113">
        <f t="shared" ca="1" si="79"/>
        <v>301.91000000000003</v>
      </c>
      <c r="CA91" s="113">
        <f t="shared" ca="1" si="80"/>
        <v>20.399999999999999</v>
      </c>
      <c r="CB91" s="113">
        <f t="shared" ca="1" si="81"/>
        <v>20.399999999999999</v>
      </c>
      <c r="CC91" s="112">
        <f t="shared" si="52"/>
        <v>0.55000000000000004</v>
      </c>
      <c r="CD91" s="109" t="str">
        <f t="shared" si="53"/>
        <v>ellipse</v>
      </c>
      <c r="CE91" s="114" t="str">
        <f t="shared" si="82"/>
        <v>4vvv</v>
      </c>
      <c r="CF91" s="109"/>
      <c r="CG91" s="113">
        <f t="shared" ca="1" si="83"/>
        <v>1245.49</v>
      </c>
      <c r="CH91" s="113">
        <f t="shared" ca="1" si="84"/>
        <v>301.91000000000003</v>
      </c>
      <c r="CI91" s="113">
        <f t="shared" ca="1" si="85"/>
        <v>12</v>
      </c>
      <c r="CJ91" s="113">
        <f t="shared" ca="1" si="86"/>
        <v>12</v>
      </c>
      <c r="CK91" s="112"/>
      <c r="CL91" s="112"/>
      <c r="CM91" s="112">
        <f t="shared" si="58"/>
        <v>1</v>
      </c>
      <c r="CN91" s="115" t="str">
        <f t="shared" si="59"/>
        <v>ellipse</v>
      </c>
      <c r="CO91" s="109" t="str">
        <f t="shared" si="87"/>
        <v>4vvv</v>
      </c>
      <c r="CP91" s="109"/>
      <c r="CQ91" s="113">
        <f t="shared" ca="1" si="88"/>
        <v>1245.49</v>
      </c>
      <c r="CR91" s="113">
        <f t="shared" ca="1" si="89"/>
        <v>301.91000000000003</v>
      </c>
      <c r="CS91" s="113">
        <f t="shared" ca="1" si="90"/>
        <v>12</v>
      </c>
      <c r="CT91" s="113">
        <f t="shared" ca="1" si="91"/>
        <v>12</v>
      </c>
      <c r="CW91" s="76"/>
      <c r="CX91" s="76"/>
    </row>
    <row r="92" spans="1:102" s="105" customFormat="1" ht="16" customHeight="1">
      <c r="A92" s="75" t="str">
        <f t="shared" si="12"/>
        <v>n1-4-3-2</v>
      </c>
      <c r="B92" s="75" t="str">
        <f t="shared" si="13"/>
        <v>E35</v>
      </c>
      <c r="C92" s="103" t="str">
        <f t="shared" si="30"/>
        <v>odd</v>
      </c>
      <c r="D92" s="103"/>
      <c r="E92" s="103"/>
      <c r="F92" s="104">
        <f>ROW()</f>
        <v>92</v>
      </c>
      <c r="G92" s="103"/>
      <c r="H92" s="103"/>
      <c r="I92" s="103" t="str">
        <f t="shared" si="2"/>
        <v>This a short description of E35, giving the briefest explanation of its E35'iness.</v>
      </c>
      <c r="J92" s="103" t="str">
        <f t="shared" si="3"/>
        <v>This is a longer description of E35, going into more detail on what E35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2" s="103" t="str">
        <f t="shared" si="14"/>
        <v>none</v>
      </c>
      <c r="L92" s="103"/>
      <c r="M92" s="103" t="str">
        <f t="shared" si="15"/>
        <v>OpenClose</v>
      </c>
      <c r="N92" s="103"/>
      <c r="O92" s="103"/>
      <c r="P92" s="103"/>
      <c r="Q92" s="103"/>
      <c r="R92" s="103">
        <f t="shared" si="16"/>
        <v>1</v>
      </c>
      <c r="S92" s="103" t="str">
        <f t="shared" si="17"/>
        <v>hover</v>
      </c>
      <c r="T92" s="103"/>
      <c r="U92" s="103"/>
      <c r="V92" s="103"/>
      <c r="W92" s="103"/>
      <c r="X92" s="103" t="str">
        <f t="shared" si="18"/>
        <v>fadeOn=n1-4-3-2,0.6</v>
      </c>
      <c r="Y92" s="103" t="str">
        <f t="shared" si="19"/>
        <v>fadeOff=n1-4-3-2,0.6</v>
      </c>
      <c r="Z92" s="103" t="str">
        <f t="shared" si="20"/>
        <v>drawOpen=n1-4-3-2,0.8</v>
      </c>
      <c r="AA92" s="103" t="str">
        <f t="shared" si="21"/>
        <v>drawClose=n1-4-3-2,0.8</v>
      </c>
      <c r="AB92" s="103" t="str">
        <f t="shared" si="22"/>
        <v>myQtipStyle</v>
      </c>
      <c r="AD92" s="106"/>
      <c r="AE92" s="116"/>
      <c r="AF92" s="75" t="s">
        <v>447</v>
      </c>
      <c r="AG92" s="73">
        <f t="shared" si="31"/>
        <v>0</v>
      </c>
      <c r="AH92" s="75" t="str">
        <f t="shared" si="23"/>
        <v>n1-4-3-2</v>
      </c>
      <c r="AI92" s="75" t="str">
        <f t="shared" si="32"/>
        <v>E35</v>
      </c>
      <c r="AJ92" s="73">
        <f t="shared" si="92"/>
        <v>4</v>
      </c>
      <c r="AK92" s="105">
        <v>1</v>
      </c>
      <c r="AL92" s="105">
        <v>4</v>
      </c>
      <c r="AM92" s="105">
        <v>3</v>
      </c>
      <c r="AN92" s="105">
        <v>2</v>
      </c>
      <c r="AR92" s="105">
        <v>8</v>
      </c>
      <c r="AS92" s="105">
        <v>4</v>
      </c>
      <c r="AT92" s="105">
        <v>3</v>
      </c>
      <c r="AU92" s="105">
        <v>3</v>
      </c>
      <c r="AX92" s="108">
        <f t="shared" si="65"/>
        <v>-136.875</v>
      </c>
      <c r="AY92" s="105">
        <f t="shared" ca="1" si="66"/>
        <v>740</v>
      </c>
      <c r="AZ92" s="108">
        <f t="shared" si="67"/>
        <v>-608.33333333333337</v>
      </c>
      <c r="BA92" s="105">
        <f t="shared" si="68"/>
        <v>0</v>
      </c>
      <c r="BB92" s="116">
        <f t="shared" ca="1" si="69"/>
        <v>1260.67</v>
      </c>
      <c r="BC92" s="116">
        <f t="shared" ca="1" si="70"/>
        <v>307.42999999999995</v>
      </c>
      <c r="BD92" s="108">
        <f t="shared" ca="1" si="71"/>
        <v>391.66666666666663</v>
      </c>
      <c r="BE92" s="108">
        <f t="shared" ca="1" si="72"/>
        <v>1000</v>
      </c>
      <c r="BH92" s="75" t="str">
        <f t="shared" si="38"/>
        <v>n1-4-3</v>
      </c>
      <c r="BI92" s="76"/>
      <c r="BJ92" s="109" t="s">
        <v>232</v>
      </c>
      <c r="BK92" s="109"/>
      <c r="BL92" s="109">
        <v>1</v>
      </c>
      <c r="BM92" s="112">
        <f t="shared" si="39"/>
        <v>1</v>
      </c>
      <c r="BN92" s="112" t="str">
        <f t="shared" si="40"/>
        <v>symbol</v>
      </c>
      <c r="BO92" s="109" t="str">
        <f t="shared" si="41"/>
        <v>OpenCircle</v>
      </c>
      <c r="BP92" s="113">
        <f t="shared" ca="1" si="73"/>
        <v>1260.67</v>
      </c>
      <c r="BQ92" s="113">
        <f t="shared" ca="1" si="74"/>
        <v>307.43</v>
      </c>
      <c r="BR92" s="113">
        <f t="shared" ca="1" si="75"/>
        <v>12</v>
      </c>
      <c r="BS92" s="113">
        <f t="shared" ca="1" si="76"/>
        <v>12</v>
      </c>
      <c r="BT92" s="109" t="str">
        <f t="shared" ca="1" si="46"/>
        <v xml:space="preserve">0 1260.67 307.43 0 0 0 0 VCThingLabel  </v>
      </c>
      <c r="BU92" s="112">
        <f t="shared" si="47"/>
        <v>0.1</v>
      </c>
      <c r="BV92" s="174">
        <f t="shared" si="48"/>
        <v>0</v>
      </c>
      <c r="BW92" s="114" t="str">
        <f t="shared" si="77"/>
        <v>4vvv</v>
      </c>
      <c r="BX92" s="109"/>
      <c r="BY92" s="113">
        <f t="shared" ca="1" si="78"/>
        <v>1260.67</v>
      </c>
      <c r="BZ92" s="113">
        <f t="shared" ca="1" si="79"/>
        <v>307.43</v>
      </c>
      <c r="CA92" s="113">
        <f t="shared" ca="1" si="80"/>
        <v>20.399999999999999</v>
      </c>
      <c r="CB92" s="113">
        <f t="shared" ca="1" si="81"/>
        <v>20.399999999999999</v>
      </c>
      <c r="CC92" s="112">
        <f t="shared" si="52"/>
        <v>0.55000000000000004</v>
      </c>
      <c r="CD92" s="109" t="str">
        <f t="shared" si="53"/>
        <v>ellipse</v>
      </c>
      <c r="CE92" s="114" t="str">
        <f t="shared" si="82"/>
        <v>4vvv</v>
      </c>
      <c r="CF92" s="109"/>
      <c r="CG92" s="113">
        <f t="shared" ca="1" si="83"/>
        <v>1260.67</v>
      </c>
      <c r="CH92" s="113">
        <f t="shared" ca="1" si="84"/>
        <v>307.43</v>
      </c>
      <c r="CI92" s="113">
        <f t="shared" ca="1" si="85"/>
        <v>12</v>
      </c>
      <c r="CJ92" s="113">
        <f t="shared" ca="1" si="86"/>
        <v>12</v>
      </c>
      <c r="CK92" s="112"/>
      <c r="CL92" s="112"/>
      <c r="CM92" s="112">
        <f t="shared" si="58"/>
        <v>1</v>
      </c>
      <c r="CN92" s="115" t="str">
        <f t="shared" si="59"/>
        <v>ellipse</v>
      </c>
      <c r="CO92" s="109" t="str">
        <f t="shared" si="87"/>
        <v>4vvv</v>
      </c>
      <c r="CP92" s="109"/>
      <c r="CQ92" s="113">
        <f t="shared" ca="1" si="88"/>
        <v>1260.67</v>
      </c>
      <c r="CR92" s="113">
        <f t="shared" ca="1" si="89"/>
        <v>307.43</v>
      </c>
      <c r="CS92" s="113">
        <f t="shared" ca="1" si="90"/>
        <v>12</v>
      </c>
      <c r="CT92" s="113">
        <f t="shared" ca="1" si="91"/>
        <v>12</v>
      </c>
      <c r="CW92" s="76"/>
      <c r="CX92" s="76"/>
    </row>
    <row r="93" spans="1:102" s="105" customFormat="1" ht="16" customHeight="1">
      <c r="A93" s="75" t="str">
        <f t="shared" si="12"/>
        <v>n1-4-3-3</v>
      </c>
      <c r="B93" s="75" t="str">
        <f t="shared" si="13"/>
        <v>E36</v>
      </c>
      <c r="C93" s="103" t="str">
        <f t="shared" si="30"/>
        <v>even</v>
      </c>
      <c r="D93" s="103"/>
      <c r="E93" s="103"/>
      <c r="F93" s="104">
        <f>ROW()</f>
        <v>93</v>
      </c>
      <c r="G93" s="103"/>
      <c r="H93" s="103"/>
      <c r="I93" s="103" t="str">
        <f t="shared" si="2"/>
        <v>This a short description of E36, giving the briefest explanation of its E36'iness.</v>
      </c>
      <c r="J93" s="103" t="str">
        <f t="shared" si="3"/>
        <v>This is a longer description of E36, going into more detail on what E36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3" s="103" t="str">
        <f t="shared" si="14"/>
        <v>none</v>
      </c>
      <c r="L93" s="103"/>
      <c r="M93" s="103" t="str">
        <f t="shared" si="15"/>
        <v>OpenClose</v>
      </c>
      <c r="N93" s="103"/>
      <c r="O93" s="103"/>
      <c r="P93" s="103"/>
      <c r="Q93" s="103"/>
      <c r="R93" s="103">
        <f t="shared" si="16"/>
        <v>1</v>
      </c>
      <c r="S93" s="103" t="str">
        <f t="shared" si="17"/>
        <v>hover</v>
      </c>
      <c r="T93" s="103"/>
      <c r="U93" s="103"/>
      <c r="V93" s="103"/>
      <c r="W93" s="103"/>
      <c r="X93" s="103" t="str">
        <f t="shared" si="18"/>
        <v>fadeOn=n1-4-3-3,0.6</v>
      </c>
      <c r="Y93" s="103" t="str">
        <f t="shared" si="19"/>
        <v>fadeOff=n1-4-3-3,0.6</v>
      </c>
      <c r="Z93" s="103" t="str">
        <f t="shared" si="20"/>
        <v>drawOpen=n1-4-3-3,0.8</v>
      </c>
      <c r="AA93" s="103" t="str">
        <f t="shared" si="21"/>
        <v>drawClose=n1-4-3-3,0.8</v>
      </c>
      <c r="AB93" s="103" t="str">
        <f t="shared" si="22"/>
        <v>myQtipStyle</v>
      </c>
      <c r="AD93" s="106"/>
      <c r="AE93" s="116"/>
      <c r="AF93" s="75" t="s">
        <v>448</v>
      </c>
      <c r="AG93" s="73">
        <f t="shared" si="31"/>
        <v>0</v>
      </c>
      <c r="AH93" s="75" t="str">
        <f t="shared" si="23"/>
        <v>n1-4-3-3</v>
      </c>
      <c r="AI93" s="75" t="str">
        <f t="shared" si="32"/>
        <v>E36</v>
      </c>
      <c r="AJ93" s="73">
        <f t="shared" si="92"/>
        <v>4</v>
      </c>
      <c r="AK93" s="105">
        <v>1</v>
      </c>
      <c r="AL93" s="105">
        <v>4</v>
      </c>
      <c r="AM93" s="105">
        <v>3</v>
      </c>
      <c r="AN93" s="105">
        <v>3</v>
      </c>
      <c r="AR93" s="105">
        <v>8</v>
      </c>
      <c r="AS93" s="105">
        <v>4</v>
      </c>
      <c r="AT93" s="105">
        <v>3</v>
      </c>
      <c r="AU93" s="105">
        <v>3</v>
      </c>
      <c r="AX93" s="108">
        <f t="shared" si="65"/>
        <v>-135.625</v>
      </c>
      <c r="AY93" s="105">
        <f t="shared" ca="1" si="66"/>
        <v>740</v>
      </c>
      <c r="AZ93" s="108">
        <f t="shared" si="67"/>
        <v>-602.77777777777783</v>
      </c>
      <c r="BA93" s="105">
        <f t="shared" si="68"/>
        <v>0</v>
      </c>
      <c r="BB93" s="116">
        <f t="shared" ca="1" si="69"/>
        <v>1275.71</v>
      </c>
      <c r="BC93" s="116">
        <f t="shared" ca="1" si="70"/>
        <v>313.27999999999997</v>
      </c>
      <c r="BD93" s="108">
        <f t="shared" ca="1" si="71"/>
        <v>397.22222222222217</v>
      </c>
      <c r="BE93" s="108">
        <f t="shared" ca="1" si="72"/>
        <v>1000</v>
      </c>
      <c r="BH93" s="75" t="str">
        <f t="shared" si="38"/>
        <v>n1-4-3</v>
      </c>
      <c r="BI93" s="76"/>
      <c r="BJ93" s="109" t="s">
        <v>232</v>
      </c>
      <c r="BK93" s="109"/>
      <c r="BL93" s="109">
        <v>1</v>
      </c>
      <c r="BM93" s="112">
        <f t="shared" si="39"/>
        <v>1</v>
      </c>
      <c r="BN93" s="112" t="str">
        <f t="shared" si="40"/>
        <v>symbol</v>
      </c>
      <c r="BO93" s="109" t="str">
        <f t="shared" si="41"/>
        <v>OpenCircle</v>
      </c>
      <c r="BP93" s="113">
        <f t="shared" ca="1" si="73"/>
        <v>1275.71</v>
      </c>
      <c r="BQ93" s="113">
        <f t="shared" ca="1" si="74"/>
        <v>313.27999999999997</v>
      </c>
      <c r="BR93" s="113">
        <f t="shared" ca="1" si="75"/>
        <v>12</v>
      </c>
      <c r="BS93" s="113">
        <f t="shared" ca="1" si="76"/>
        <v>12</v>
      </c>
      <c r="BT93" s="109" t="str">
        <f t="shared" ca="1" si="46"/>
        <v xml:space="preserve">0 1275.71 313.28 0 0 0 0 VCThingLabel  </v>
      </c>
      <c r="BU93" s="112">
        <f t="shared" si="47"/>
        <v>0.1</v>
      </c>
      <c r="BV93" s="174">
        <f t="shared" si="48"/>
        <v>0</v>
      </c>
      <c r="BW93" s="114" t="str">
        <f t="shared" si="77"/>
        <v>4vvv</v>
      </c>
      <c r="BX93" s="109"/>
      <c r="BY93" s="113">
        <f t="shared" ca="1" si="78"/>
        <v>1275.71</v>
      </c>
      <c r="BZ93" s="113">
        <f t="shared" ca="1" si="79"/>
        <v>313.27999999999997</v>
      </c>
      <c r="CA93" s="113">
        <f t="shared" ca="1" si="80"/>
        <v>20.399999999999999</v>
      </c>
      <c r="CB93" s="113">
        <f t="shared" ca="1" si="81"/>
        <v>20.399999999999999</v>
      </c>
      <c r="CC93" s="112">
        <f t="shared" si="52"/>
        <v>0.55000000000000004</v>
      </c>
      <c r="CD93" s="109" t="str">
        <f t="shared" si="53"/>
        <v>ellipse</v>
      </c>
      <c r="CE93" s="114" t="str">
        <f t="shared" si="82"/>
        <v>4vvv</v>
      </c>
      <c r="CF93" s="109"/>
      <c r="CG93" s="113">
        <f t="shared" ca="1" si="83"/>
        <v>1275.71</v>
      </c>
      <c r="CH93" s="113">
        <f t="shared" ca="1" si="84"/>
        <v>313.27999999999997</v>
      </c>
      <c r="CI93" s="113">
        <f t="shared" ca="1" si="85"/>
        <v>12</v>
      </c>
      <c r="CJ93" s="113">
        <f t="shared" ca="1" si="86"/>
        <v>12</v>
      </c>
      <c r="CK93" s="112"/>
      <c r="CL93" s="112"/>
      <c r="CM93" s="112">
        <f t="shared" si="58"/>
        <v>1</v>
      </c>
      <c r="CN93" s="115" t="str">
        <f t="shared" si="59"/>
        <v>ellipse</v>
      </c>
      <c r="CO93" s="109" t="str">
        <f t="shared" si="87"/>
        <v>4vvv</v>
      </c>
      <c r="CP93" s="109"/>
      <c r="CQ93" s="113">
        <f t="shared" ca="1" si="88"/>
        <v>1275.71</v>
      </c>
      <c r="CR93" s="113">
        <f t="shared" ca="1" si="89"/>
        <v>313.27999999999997</v>
      </c>
      <c r="CS93" s="113">
        <f t="shared" ca="1" si="90"/>
        <v>12</v>
      </c>
      <c r="CT93" s="113">
        <f t="shared" ca="1" si="91"/>
        <v>12</v>
      </c>
      <c r="CW93" s="76"/>
      <c r="CX93" s="76"/>
    </row>
    <row r="94" spans="1:102" s="105" customFormat="1" ht="16" customHeight="1">
      <c r="A94" s="75" t="str">
        <f t="shared" si="12"/>
        <v>n2</v>
      </c>
      <c r="B94" s="75" t="str">
        <f t="shared" si="13"/>
        <v>B2</v>
      </c>
      <c r="C94" s="103" t="str">
        <f t="shared" si="30"/>
        <v>even</v>
      </c>
      <c r="D94" s="103"/>
      <c r="E94" s="103"/>
      <c r="F94" s="104">
        <f>ROW()</f>
        <v>94</v>
      </c>
      <c r="G94" s="103"/>
      <c r="H94" s="103"/>
      <c r="I94" s="103" t="str">
        <f t="shared" si="2"/>
        <v>This a short description of B2, giving the briefest explanation of its B2'iness.</v>
      </c>
      <c r="J94" s="103" t="str">
        <f t="shared" si="3"/>
        <v>This is a longer description of B2, going into more detail on what B2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4" s="103" t="str">
        <f t="shared" si="14"/>
        <v>none</v>
      </c>
      <c r="L94" s="103"/>
      <c r="M94" s="103" t="str">
        <f t="shared" si="15"/>
        <v>OpenClose</v>
      </c>
      <c r="N94" s="103"/>
      <c r="O94" s="103"/>
      <c r="P94" s="103"/>
      <c r="Q94" s="103"/>
      <c r="R94" s="103">
        <f t="shared" si="16"/>
        <v>1</v>
      </c>
      <c r="S94" s="103" t="str">
        <f t="shared" si="17"/>
        <v>hover</v>
      </c>
      <c r="T94" s="103"/>
      <c r="U94" s="103"/>
      <c r="V94" s="103"/>
      <c r="W94" s="103"/>
      <c r="X94" s="103" t="str">
        <f t="shared" si="18"/>
        <v>fadeOn=n2,0.6</v>
      </c>
      <c r="Y94" s="103" t="str">
        <f t="shared" si="19"/>
        <v>fadeOff=n2,0.6</v>
      </c>
      <c r="Z94" s="103" t="str">
        <f t="shared" si="20"/>
        <v>drawOpen=n2,0.8</v>
      </c>
      <c r="AA94" s="103" t="str">
        <f t="shared" si="21"/>
        <v>drawClose=n2,0.8</v>
      </c>
      <c r="AB94" s="103" t="str">
        <f t="shared" si="22"/>
        <v>myQtipStyle</v>
      </c>
      <c r="AD94" s="106"/>
      <c r="AE94" s="116"/>
      <c r="AF94" s="75">
        <v>2</v>
      </c>
      <c r="AG94" s="73">
        <f t="shared" si="31"/>
        <v>0</v>
      </c>
      <c r="AH94" s="75" t="str">
        <f t="shared" si="23"/>
        <v>n2</v>
      </c>
      <c r="AI94" s="75" t="str">
        <f t="shared" si="32"/>
        <v>B2</v>
      </c>
      <c r="AJ94" s="73">
        <f t="shared" si="92"/>
        <v>1</v>
      </c>
      <c r="AK94" s="105">
        <v>2</v>
      </c>
      <c r="AR94" s="105">
        <v>8</v>
      </c>
      <c r="AX94" s="108">
        <f t="shared" si="65"/>
        <v>-112.5</v>
      </c>
      <c r="AY94" s="105">
        <f t="shared" ca="1" si="66"/>
        <v>260</v>
      </c>
      <c r="AZ94" s="108">
        <f t="shared" si="67"/>
        <v>-500</v>
      </c>
      <c r="BA94" s="105">
        <f t="shared" si="68"/>
        <v>0</v>
      </c>
      <c r="BB94" s="116">
        <f t="shared" ca="1" si="69"/>
        <v>1183.8499999999999</v>
      </c>
      <c r="BC94" s="116">
        <f t="shared" ca="1" si="70"/>
        <v>816.15</v>
      </c>
      <c r="BD94" s="108">
        <f t="shared" ca="1" si="71"/>
        <v>500</v>
      </c>
      <c r="BE94" s="108">
        <f t="shared" ca="1" si="72"/>
        <v>1000</v>
      </c>
      <c r="BH94" s="75" t="str">
        <f t="shared" si="38"/>
        <v>n0</v>
      </c>
      <c r="BI94" s="76"/>
      <c r="BJ94" s="109" t="s">
        <v>232</v>
      </c>
      <c r="BK94" s="109"/>
      <c r="BL94" s="109">
        <v>1</v>
      </c>
      <c r="BM94" s="112">
        <f t="shared" si="39"/>
        <v>1</v>
      </c>
      <c r="BN94" s="112" t="str">
        <f t="shared" si="40"/>
        <v>symbol</v>
      </c>
      <c r="BO94" s="109" t="str">
        <f t="shared" si="41"/>
        <v>OpenCircle</v>
      </c>
      <c r="BP94" s="113">
        <f t="shared" ca="1" si="73"/>
        <v>1183.8499999999999</v>
      </c>
      <c r="BQ94" s="113">
        <f t="shared" ca="1" si="74"/>
        <v>816.15</v>
      </c>
      <c r="BR94" s="113">
        <f t="shared" ca="1" si="75"/>
        <v>95</v>
      </c>
      <c r="BS94" s="113">
        <f t="shared" ca="1" si="76"/>
        <v>95</v>
      </c>
      <c r="BT94" s="109" t="str">
        <f t="shared" ca="1" si="46"/>
        <v xml:space="preserve">1 1183.85 816.15 0 0 0 0 VCThingLabel 36 </v>
      </c>
      <c r="BU94" s="112">
        <f t="shared" si="47"/>
        <v>0.1</v>
      </c>
      <c r="BV94" s="174">
        <f t="shared" si="48"/>
        <v>0</v>
      </c>
      <c r="BW94" s="114" t="str">
        <f t="shared" si="77"/>
        <v>1vvv</v>
      </c>
      <c r="BX94" s="109"/>
      <c r="BY94" s="113">
        <f t="shared" ca="1" si="78"/>
        <v>1183.8499999999999</v>
      </c>
      <c r="BZ94" s="113">
        <f t="shared" ca="1" si="79"/>
        <v>816.15</v>
      </c>
      <c r="CA94" s="113">
        <f t="shared" ca="1" si="80"/>
        <v>161.5</v>
      </c>
      <c r="CB94" s="113">
        <f t="shared" ca="1" si="81"/>
        <v>161.5</v>
      </c>
      <c r="CC94" s="112">
        <f t="shared" si="52"/>
        <v>0.55000000000000004</v>
      </c>
      <c r="CD94" s="109" t="str">
        <f t="shared" si="53"/>
        <v>ellipse</v>
      </c>
      <c r="CE94" s="114" t="str">
        <f t="shared" si="82"/>
        <v>1vvv</v>
      </c>
      <c r="CF94" s="109"/>
      <c r="CG94" s="113">
        <f t="shared" ca="1" si="83"/>
        <v>1183.8499999999999</v>
      </c>
      <c r="CH94" s="113">
        <f t="shared" ca="1" si="84"/>
        <v>816.15</v>
      </c>
      <c r="CI94" s="113">
        <f t="shared" ca="1" si="85"/>
        <v>95</v>
      </c>
      <c r="CJ94" s="113">
        <f t="shared" ca="1" si="86"/>
        <v>95</v>
      </c>
      <c r="CK94" s="112"/>
      <c r="CL94" s="112"/>
      <c r="CM94" s="112">
        <f t="shared" si="58"/>
        <v>1</v>
      </c>
      <c r="CN94" s="115" t="str">
        <f t="shared" si="59"/>
        <v>ellipse</v>
      </c>
      <c r="CO94" s="109" t="str">
        <f t="shared" si="87"/>
        <v>1vvv</v>
      </c>
      <c r="CP94" s="109"/>
      <c r="CQ94" s="113">
        <f t="shared" ca="1" si="88"/>
        <v>1183.8499999999999</v>
      </c>
      <c r="CR94" s="113">
        <f t="shared" ca="1" si="89"/>
        <v>816.15</v>
      </c>
      <c r="CS94" s="113">
        <f t="shared" ca="1" si="90"/>
        <v>95</v>
      </c>
      <c r="CT94" s="113">
        <f t="shared" ca="1" si="91"/>
        <v>95</v>
      </c>
      <c r="CW94" s="76"/>
      <c r="CX94" s="76"/>
    </row>
    <row r="95" spans="1:102" s="105" customFormat="1" ht="16" customHeight="1">
      <c r="A95" s="75" t="str">
        <f t="shared" si="12"/>
        <v>n2-1</v>
      </c>
      <c r="B95" s="75" t="str">
        <f t="shared" si="13"/>
        <v>C5</v>
      </c>
      <c r="C95" s="103" t="str">
        <f t="shared" si="30"/>
        <v>odd</v>
      </c>
      <c r="D95" s="103"/>
      <c r="E95" s="103"/>
      <c r="F95" s="104">
        <f>ROW()</f>
        <v>95</v>
      </c>
      <c r="G95" s="103"/>
      <c r="H95" s="103"/>
      <c r="I95" s="103" t="str">
        <f t="shared" si="2"/>
        <v>This a short description of C5, giving the briefest explanation of its C5'iness.</v>
      </c>
      <c r="J95" s="103" t="str">
        <f t="shared" si="3"/>
        <v>This is a longer description of C5, going into more detail on what C5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5" s="103" t="str">
        <f t="shared" si="14"/>
        <v>none</v>
      </c>
      <c r="L95" s="103"/>
      <c r="M95" s="103" t="str">
        <f t="shared" si="15"/>
        <v>OpenClose</v>
      </c>
      <c r="N95" s="103"/>
      <c r="O95" s="103"/>
      <c r="P95" s="103"/>
      <c r="Q95" s="103"/>
      <c r="R95" s="103">
        <f t="shared" si="16"/>
        <v>1</v>
      </c>
      <c r="S95" s="103" t="str">
        <f t="shared" si="17"/>
        <v>hover</v>
      </c>
      <c r="T95" s="103"/>
      <c r="U95" s="103"/>
      <c r="V95" s="103"/>
      <c r="W95" s="103"/>
      <c r="X95" s="103" t="str">
        <f t="shared" si="18"/>
        <v>fadeOn=n2-1,0.6</v>
      </c>
      <c r="Y95" s="103" t="str">
        <f t="shared" si="19"/>
        <v>fadeOff=n2-1,0.6</v>
      </c>
      <c r="Z95" s="103" t="str">
        <f t="shared" si="20"/>
        <v>drawOpen=n2-1,0.8</v>
      </c>
      <c r="AA95" s="103" t="str">
        <f t="shared" si="21"/>
        <v>drawClose=n2-1,0.8</v>
      </c>
      <c r="AB95" s="103" t="str">
        <f t="shared" si="22"/>
        <v>myQtipStyle</v>
      </c>
      <c r="AD95" s="106"/>
      <c r="AE95" s="116"/>
      <c r="AF95" s="75" t="s">
        <v>280</v>
      </c>
      <c r="AG95" s="73">
        <f t="shared" si="31"/>
        <v>0</v>
      </c>
      <c r="AH95" s="75" t="str">
        <f t="shared" si="23"/>
        <v>n2-1</v>
      </c>
      <c r="AI95" s="75" t="str">
        <f t="shared" si="32"/>
        <v>C5</v>
      </c>
      <c r="AJ95" s="73">
        <f t="shared" si="92"/>
        <v>2</v>
      </c>
      <c r="AK95" s="105">
        <v>2</v>
      </c>
      <c r="AL95" s="105">
        <v>1</v>
      </c>
      <c r="AR95" s="105">
        <v>8</v>
      </c>
      <c r="AS95" s="105">
        <v>4</v>
      </c>
      <c r="AX95" s="108">
        <f t="shared" si="65"/>
        <v>-129.375</v>
      </c>
      <c r="AY95" s="105">
        <f t="shared" ca="1" si="66"/>
        <v>500</v>
      </c>
      <c r="AZ95" s="108">
        <f t="shared" si="67"/>
        <v>-575</v>
      </c>
      <c r="BA95" s="105">
        <f t="shared" si="68"/>
        <v>0</v>
      </c>
      <c r="BB95" s="116">
        <f t="shared" ca="1" si="69"/>
        <v>1235.7</v>
      </c>
      <c r="BC95" s="116">
        <f t="shared" ca="1" si="70"/>
        <v>559.04</v>
      </c>
      <c r="BD95" s="108">
        <f t="shared" ca="1" si="71"/>
        <v>425</v>
      </c>
      <c r="BE95" s="108">
        <f t="shared" ca="1" si="72"/>
        <v>1000</v>
      </c>
      <c r="BH95" s="75" t="str">
        <f t="shared" si="38"/>
        <v>n1-4-3-3</v>
      </c>
      <c r="BI95" s="76"/>
      <c r="BJ95" s="109" t="s">
        <v>232</v>
      </c>
      <c r="BK95" s="109"/>
      <c r="BL95" s="109">
        <v>1</v>
      </c>
      <c r="BM95" s="112">
        <f t="shared" si="39"/>
        <v>1</v>
      </c>
      <c r="BN95" s="112" t="str">
        <f t="shared" si="40"/>
        <v>symbol</v>
      </c>
      <c r="BO95" s="109" t="str">
        <f t="shared" si="41"/>
        <v>OpenCircle</v>
      </c>
      <c r="BP95" s="113">
        <f t="shared" ca="1" si="73"/>
        <v>1235.7</v>
      </c>
      <c r="BQ95" s="113">
        <f t="shared" ca="1" si="74"/>
        <v>559.04</v>
      </c>
      <c r="BR95" s="113">
        <f t="shared" ca="1" si="75"/>
        <v>60</v>
      </c>
      <c r="BS95" s="113">
        <f t="shared" ca="1" si="76"/>
        <v>60</v>
      </c>
      <c r="BT95" s="109" t="str">
        <f t="shared" ca="1" si="46"/>
        <v xml:space="preserve">1 1235.7 559.04 0 0 0 0 VCThingLabel 20 </v>
      </c>
      <c r="BU95" s="112">
        <f t="shared" si="47"/>
        <v>0.1</v>
      </c>
      <c r="BV95" s="174">
        <f t="shared" si="48"/>
        <v>0</v>
      </c>
      <c r="BW95" s="114" t="str">
        <f t="shared" si="77"/>
        <v>2vvv</v>
      </c>
      <c r="BX95" s="109"/>
      <c r="BY95" s="113">
        <f t="shared" ca="1" si="78"/>
        <v>1235.7</v>
      </c>
      <c r="BZ95" s="113">
        <f t="shared" ca="1" si="79"/>
        <v>559.04</v>
      </c>
      <c r="CA95" s="113">
        <f t="shared" ca="1" si="80"/>
        <v>102</v>
      </c>
      <c r="CB95" s="113">
        <f t="shared" ca="1" si="81"/>
        <v>102</v>
      </c>
      <c r="CC95" s="112">
        <f t="shared" si="52"/>
        <v>0.55000000000000004</v>
      </c>
      <c r="CD95" s="109" t="str">
        <f t="shared" si="53"/>
        <v>ellipse</v>
      </c>
      <c r="CE95" s="114" t="str">
        <f t="shared" si="82"/>
        <v>2vvv</v>
      </c>
      <c r="CF95" s="109"/>
      <c r="CG95" s="113">
        <f t="shared" ca="1" si="83"/>
        <v>1235.7</v>
      </c>
      <c r="CH95" s="113">
        <f t="shared" ca="1" si="84"/>
        <v>559.04</v>
      </c>
      <c r="CI95" s="113">
        <f t="shared" ca="1" si="85"/>
        <v>60</v>
      </c>
      <c r="CJ95" s="113">
        <f t="shared" ca="1" si="86"/>
        <v>60</v>
      </c>
      <c r="CK95" s="112"/>
      <c r="CL95" s="112"/>
      <c r="CM95" s="112">
        <f t="shared" si="58"/>
        <v>1</v>
      </c>
      <c r="CN95" s="115" t="str">
        <f t="shared" si="59"/>
        <v>ellipse</v>
      </c>
      <c r="CO95" s="109" t="str">
        <f t="shared" si="87"/>
        <v>2vvv</v>
      </c>
      <c r="CP95" s="109"/>
      <c r="CQ95" s="113">
        <f t="shared" ca="1" si="88"/>
        <v>1235.7</v>
      </c>
      <c r="CR95" s="113">
        <f t="shared" ca="1" si="89"/>
        <v>559.04</v>
      </c>
      <c r="CS95" s="113">
        <f t="shared" ca="1" si="90"/>
        <v>60</v>
      </c>
      <c r="CT95" s="113">
        <f t="shared" ca="1" si="91"/>
        <v>60</v>
      </c>
      <c r="CW95" s="76"/>
      <c r="CX95" s="76"/>
    </row>
    <row r="96" spans="1:102" s="105" customFormat="1" ht="16" customHeight="1">
      <c r="A96" s="75" t="str">
        <f t="shared" si="12"/>
        <v>n2-1-1</v>
      </c>
      <c r="B96" s="75" t="str">
        <f t="shared" si="13"/>
        <v>D13</v>
      </c>
      <c r="C96" s="103" t="str">
        <f t="shared" si="30"/>
        <v>odd</v>
      </c>
      <c r="D96" s="103"/>
      <c r="E96" s="103"/>
      <c r="F96" s="104">
        <f>ROW()</f>
        <v>96</v>
      </c>
      <c r="G96" s="103"/>
      <c r="H96" s="103"/>
      <c r="I96" s="103" t="str">
        <f t="shared" si="2"/>
        <v>This a short description of D13, giving the briefest explanation of its D13'iness.</v>
      </c>
      <c r="J96" s="103" t="str">
        <f t="shared" si="3"/>
        <v>This is a longer description of D13, going into more detail on what D13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6" s="103" t="str">
        <f t="shared" si="14"/>
        <v>none</v>
      </c>
      <c r="L96" s="103"/>
      <c r="M96" s="103" t="str">
        <f t="shared" si="15"/>
        <v>OpenClose</v>
      </c>
      <c r="N96" s="103"/>
      <c r="O96" s="103"/>
      <c r="P96" s="103"/>
      <c r="Q96" s="103"/>
      <c r="R96" s="103">
        <f t="shared" si="16"/>
        <v>1</v>
      </c>
      <c r="S96" s="103" t="str">
        <f t="shared" si="17"/>
        <v>hover</v>
      </c>
      <c r="T96" s="103"/>
      <c r="U96" s="103"/>
      <c r="V96" s="103"/>
      <c r="W96" s="103"/>
      <c r="X96" s="103" t="str">
        <f t="shared" si="18"/>
        <v>fadeOn=n2-1-1,0.6</v>
      </c>
      <c r="Y96" s="103" t="str">
        <f t="shared" si="19"/>
        <v>fadeOff=n2-1-1,0.6</v>
      </c>
      <c r="Z96" s="103" t="str">
        <f t="shared" si="20"/>
        <v>drawOpen=n2-1-1,0.8</v>
      </c>
      <c r="AA96" s="103" t="str">
        <f t="shared" si="21"/>
        <v>drawClose=n2-1-1,0.8</v>
      </c>
      <c r="AB96" s="103" t="str">
        <f t="shared" si="22"/>
        <v>myQtipStyle</v>
      </c>
      <c r="AD96" s="106"/>
      <c r="AE96" s="116"/>
      <c r="AF96" s="75" t="s">
        <v>281</v>
      </c>
      <c r="AG96" s="73">
        <f t="shared" si="31"/>
        <v>0</v>
      </c>
      <c r="AH96" s="75" t="str">
        <f t="shared" si="23"/>
        <v>n2-1-1</v>
      </c>
      <c r="AI96" s="75" t="str">
        <f t="shared" si="32"/>
        <v>D13</v>
      </c>
      <c r="AJ96" s="73">
        <f t="shared" si="92"/>
        <v>3</v>
      </c>
      <c r="AK96" s="105">
        <v>2</v>
      </c>
      <c r="AL96" s="105">
        <v>1</v>
      </c>
      <c r="AM96" s="105">
        <v>1</v>
      </c>
      <c r="AR96" s="105">
        <v>8</v>
      </c>
      <c r="AS96" s="105">
        <v>4</v>
      </c>
      <c r="AT96" s="105">
        <v>3</v>
      </c>
      <c r="AX96" s="108">
        <f t="shared" si="65"/>
        <v>-133.125</v>
      </c>
      <c r="AY96" s="105">
        <f t="shared" ca="1" si="66"/>
        <v>640</v>
      </c>
      <c r="AZ96" s="108">
        <f t="shared" si="67"/>
        <v>-591.66666666666663</v>
      </c>
      <c r="BA96" s="105">
        <f t="shared" si="68"/>
        <v>0</v>
      </c>
      <c r="BB96" s="116">
        <f t="shared" ca="1" si="69"/>
        <v>1264.1300000000001</v>
      </c>
      <c r="BC96" s="116">
        <f t="shared" ca="1" si="70"/>
        <v>417.04999999999995</v>
      </c>
      <c r="BD96" s="108">
        <f t="shared" ca="1" si="71"/>
        <v>408.33333333333337</v>
      </c>
      <c r="BE96" s="108">
        <f t="shared" ca="1" si="72"/>
        <v>1000</v>
      </c>
      <c r="BH96" s="75" t="str">
        <f t="shared" si="38"/>
        <v>n2-1</v>
      </c>
      <c r="BI96" s="76"/>
      <c r="BJ96" s="109" t="s">
        <v>232</v>
      </c>
      <c r="BK96" s="109"/>
      <c r="BL96" s="109">
        <v>1</v>
      </c>
      <c r="BM96" s="112">
        <f t="shared" si="39"/>
        <v>1</v>
      </c>
      <c r="BN96" s="112" t="str">
        <f t="shared" si="40"/>
        <v>symbol</v>
      </c>
      <c r="BO96" s="109" t="str">
        <f t="shared" si="41"/>
        <v>OpenCircle</v>
      </c>
      <c r="BP96" s="113">
        <f t="shared" ca="1" si="73"/>
        <v>1264.1300000000001</v>
      </c>
      <c r="BQ96" s="113">
        <f t="shared" ca="1" si="74"/>
        <v>417.05</v>
      </c>
      <c r="BR96" s="113">
        <f t="shared" ca="1" si="75"/>
        <v>35</v>
      </c>
      <c r="BS96" s="113">
        <f t="shared" ca="1" si="76"/>
        <v>35</v>
      </c>
      <c r="BT96" s="109" t="str">
        <f t="shared" ca="1" si="46"/>
        <v xml:space="preserve">1 1264.13 417.05 0 0 0 0 VCThingLabel 10 </v>
      </c>
      <c r="BU96" s="112">
        <f t="shared" si="47"/>
        <v>0.1</v>
      </c>
      <c r="BV96" s="174">
        <f t="shared" si="48"/>
        <v>0</v>
      </c>
      <c r="BW96" s="114" t="str">
        <f t="shared" si="77"/>
        <v>3vvv</v>
      </c>
      <c r="BX96" s="109"/>
      <c r="BY96" s="113">
        <f t="shared" ca="1" si="78"/>
        <v>1264.1300000000001</v>
      </c>
      <c r="BZ96" s="113">
        <f t="shared" ca="1" si="79"/>
        <v>417.05</v>
      </c>
      <c r="CA96" s="113">
        <f t="shared" ca="1" si="80"/>
        <v>59.5</v>
      </c>
      <c r="CB96" s="113">
        <f t="shared" ca="1" si="81"/>
        <v>59.5</v>
      </c>
      <c r="CC96" s="112">
        <f t="shared" si="52"/>
        <v>0.55000000000000004</v>
      </c>
      <c r="CD96" s="109" t="str">
        <f t="shared" si="53"/>
        <v>ellipse</v>
      </c>
      <c r="CE96" s="114" t="str">
        <f t="shared" si="82"/>
        <v>3vvv</v>
      </c>
      <c r="CF96" s="109"/>
      <c r="CG96" s="113">
        <f t="shared" ca="1" si="83"/>
        <v>1264.1300000000001</v>
      </c>
      <c r="CH96" s="113">
        <f t="shared" ca="1" si="84"/>
        <v>417.05</v>
      </c>
      <c r="CI96" s="113">
        <f t="shared" ca="1" si="85"/>
        <v>35</v>
      </c>
      <c r="CJ96" s="113">
        <f t="shared" ca="1" si="86"/>
        <v>35</v>
      </c>
      <c r="CK96" s="112"/>
      <c r="CL96" s="112"/>
      <c r="CM96" s="112">
        <f t="shared" si="58"/>
        <v>1</v>
      </c>
      <c r="CN96" s="115" t="str">
        <f t="shared" si="59"/>
        <v>ellipse</v>
      </c>
      <c r="CO96" s="109" t="str">
        <f t="shared" si="87"/>
        <v>3vvv</v>
      </c>
      <c r="CP96" s="109"/>
      <c r="CQ96" s="113">
        <f t="shared" ca="1" si="88"/>
        <v>1264.1300000000001</v>
      </c>
      <c r="CR96" s="113">
        <f t="shared" ca="1" si="89"/>
        <v>417.05</v>
      </c>
      <c r="CS96" s="113">
        <f t="shared" ca="1" si="90"/>
        <v>35</v>
      </c>
      <c r="CT96" s="113">
        <f t="shared" ca="1" si="91"/>
        <v>35</v>
      </c>
      <c r="CW96" s="76"/>
      <c r="CX96" s="76"/>
    </row>
    <row r="97" spans="1:102" s="105" customFormat="1" ht="16" customHeight="1">
      <c r="A97" s="75" t="str">
        <f t="shared" si="12"/>
        <v>n2-1-1-1</v>
      </c>
      <c r="B97" s="75" t="str">
        <f t="shared" si="13"/>
        <v>E37</v>
      </c>
      <c r="C97" s="103" t="str">
        <f t="shared" si="30"/>
        <v>odd</v>
      </c>
      <c r="D97" s="103"/>
      <c r="E97" s="103"/>
      <c r="F97" s="104">
        <f>ROW()</f>
        <v>97</v>
      </c>
      <c r="G97" s="103"/>
      <c r="H97" s="103"/>
      <c r="I97" s="103" t="str">
        <f t="shared" si="2"/>
        <v>This a short description of E37, giving the briefest explanation of its E37'iness.</v>
      </c>
      <c r="J97" s="103" t="str">
        <f t="shared" si="3"/>
        <v>This is a longer description of E37, going into more detail on what E37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7" s="103" t="str">
        <f t="shared" si="14"/>
        <v>none</v>
      </c>
      <c r="L97" s="103"/>
      <c r="M97" s="103" t="str">
        <f t="shared" si="15"/>
        <v>OpenClose</v>
      </c>
      <c r="N97" s="103"/>
      <c r="O97" s="103"/>
      <c r="P97" s="103"/>
      <c r="Q97" s="103"/>
      <c r="R97" s="103">
        <f t="shared" si="16"/>
        <v>1</v>
      </c>
      <c r="S97" s="103" t="str">
        <f t="shared" si="17"/>
        <v>hover</v>
      </c>
      <c r="T97" s="103"/>
      <c r="U97" s="103"/>
      <c r="V97" s="103"/>
      <c r="W97" s="103"/>
      <c r="X97" s="103" t="str">
        <f t="shared" si="18"/>
        <v>fadeOn=n2-1-1-1,0.6</v>
      </c>
      <c r="Y97" s="103" t="str">
        <f t="shared" si="19"/>
        <v>fadeOff=n2-1-1-1,0.6</v>
      </c>
      <c r="Z97" s="103" t="str">
        <f t="shared" si="20"/>
        <v>drawOpen=n2-1-1-1,0.8</v>
      </c>
      <c r="AA97" s="103" t="str">
        <f t="shared" si="21"/>
        <v>drawClose=n2-1-1-1,0.8</v>
      </c>
      <c r="AB97" s="103" t="str">
        <f t="shared" si="22"/>
        <v>myQtipStyle</v>
      </c>
      <c r="AD97" s="106"/>
      <c r="AE97" s="116"/>
      <c r="AF97" s="75" t="s">
        <v>307</v>
      </c>
      <c r="AG97" s="73">
        <f t="shared" si="31"/>
        <v>0</v>
      </c>
      <c r="AH97" s="75" t="str">
        <f t="shared" si="23"/>
        <v>n2-1-1-1</v>
      </c>
      <c r="AI97" s="75" t="str">
        <f t="shared" si="32"/>
        <v>E37</v>
      </c>
      <c r="AJ97" s="73">
        <f t="shared" si="92"/>
        <v>4</v>
      </c>
      <c r="AK97" s="105">
        <v>2</v>
      </c>
      <c r="AL97" s="105">
        <v>1</v>
      </c>
      <c r="AM97" s="105">
        <v>1</v>
      </c>
      <c r="AN97" s="105">
        <v>1</v>
      </c>
      <c r="AR97" s="105">
        <v>8</v>
      </c>
      <c r="AS97" s="105">
        <v>4</v>
      </c>
      <c r="AT97" s="105">
        <v>3</v>
      </c>
      <c r="AU97" s="105">
        <v>3</v>
      </c>
      <c r="AX97" s="108">
        <f t="shared" si="65"/>
        <v>-134.375</v>
      </c>
      <c r="AY97" s="105">
        <f t="shared" ca="1" si="66"/>
        <v>740</v>
      </c>
      <c r="AZ97" s="108">
        <f t="shared" si="67"/>
        <v>-597.22222222222217</v>
      </c>
      <c r="BA97" s="105">
        <f t="shared" si="68"/>
        <v>0</v>
      </c>
      <c r="BB97" s="116">
        <f t="shared" ca="1" si="69"/>
        <v>1290.6300000000001</v>
      </c>
      <c r="BC97" s="116">
        <f t="shared" ca="1" si="70"/>
        <v>319.46000000000004</v>
      </c>
      <c r="BD97" s="108">
        <f t="shared" ca="1" si="71"/>
        <v>402.77777777777783</v>
      </c>
      <c r="BE97" s="108">
        <f t="shared" ca="1" si="72"/>
        <v>1000</v>
      </c>
      <c r="BH97" s="75" t="str">
        <f t="shared" si="38"/>
        <v>n2-1-1</v>
      </c>
      <c r="BI97" s="76"/>
      <c r="BJ97" s="109" t="s">
        <v>232</v>
      </c>
      <c r="BK97" s="109"/>
      <c r="BL97" s="109">
        <v>1</v>
      </c>
      <c r="BM97" s="112">
        <f t="shared" si="39"/>
        <v>1</v>
      </c>
      <c r="BN97" s="112" t="str">
        <f t="shared" si="40"/>
        <v>symbol</v>
      </c>
      <c r="BO97" s="109" t="str">
        <f t="shared" si="41"/>
        <v>OpenCircle</v>
      </c>
      <c r="BP97" s="113">
        <f t="shared" ca="1" si="73"/>
        <v>1290.6300000000001</v>
      </c>
      <c r="BQ97" s="113">
        <f t="shared" ca="1" si="74"/>
        <v>319.45999999999998</v>
      </c>
      <c r="BR97" s="113">
        <f t="shared" ca="1" si="75"/>
        <v>12</v>
      </c>
      <c r="BS97" s="113">
        <f t="shared" ca="1" si="76"/>
        <v>12</v>
      </c>
      <c r="BT97" s="109" t="str">
        <f t="shared" ca="1" si="46"/>
        <v xml:space="preserve">0 1290.63 319.46 0 0 0 0 VCThingLabel  </v>
      </c>
      <c r="BU97" s="112">
        <f t="shared" si="47"/>
        <v>0.1</v>
      </c>
      <c r="BV97" s="174">
        <f t="shared" si="48"/>
        <v>0</v>
      </c>
      <c r="BW97" s="114" t="str">
        <f t="shared" si="77"/>
        <v>4vvv</v>
      </c>
      <c r="BX97" s="109"/>
      <c r="BY97" s="113">
        <f t="shared" ca="1" si="78"/>
        <v>1290.6300000000001</v>
      </c>
      <c r="BZ97" s="113">
        <f t="shared" ca="1" si="79"/>
        <v>319.45999999999998</v>
      </c>
      <c r="CA97" s="113">
        <f t="shared" ca="1" si="80"/>
        <v>20.399999999999999</v>
      </c>
      <c r="CB97" s="113">
        <f t="shared" ca="1" si="81"/>
        <v>20.399999999999999</v>
      </c>
      <c r="CC97" s="112">
        <f t="shared" si="52"/>
        <v>0.55000000000000004</v>
      </c>
      <c r="CD97" s="109" t="str">
        <f t="shared" si="53"/>
        <v>ellipse</v>
      </c>
      <c r="CE97" s="114" t="str">
        <f t="shared" si="82"/>
        <v>4vvv</v>
      </c>
      <c r="CF97" s="109"/>
      <c r="CG97" s="113">
        <f t="shared" ca="1" si="83"/>
        <v>1290.6300000000001</v>
      </c>
      <c r="CH97" s="113">
        <f t="shared" ca="1" si="84"/>
        <v>319.45999999999998</v>
      </c>
      <c r="CI97" s="113">
        <f t="shared" ca="1" si="85"/>
        <v>12</v>
      </c>
      <c r="CJ97" s="113">
        <f t="shared" ca="1" si="86"/>
        <v>12</v>
      </c>
      <c r="CK97" s="112"/>
      <c r="CL97" s="112"/>
      <c r="CM97" s="112">
        <f t="shared" si="58"/>
        <v>1</v>
      </c>
      <c r="CN97" s="115" t="str">
        <f t="shared" si="59"/>
        <v>ellipse</v>
      </c>
      <c r="CO97" s="109" t="str">
        <f t="shared" si="87"/>
        <v>4vvv</v>
      </c>
      <c r="CP97" s="109"/>
      <c r="CQ97" s="113">
        <f t="shared" ca="1" si="88"/>
        <v>1290.6300000000001</v>
      </c>
      <c r="CR97" s="113">
        <f t="shared" ca="1" si="89"/>
        <v>319.45999999999998</v>
      </c>
      <c r="CS97" s="113">
        <f t="shared" ca="1" si="90"/>
        <v>12</v>
      </c>
      <c r="CT97" s="113">
        <f t="shared" ca="1" si="91"/>
        <v>12</v>
      </c>
      <c r="CW97" s="76"/>
      <c r="CX97" s="76"/>
    </row>
    <row r="98" spans="1:102" s="105" customFormat="1" ht="16" customHeight="1">
      <c r="A98" s="75" t="str">
        <f t="shared" si="12"/>
        <v>n2-1-1-2</v>
      </c>
      <c r="B98" s="75" t="str">
        <f t="shared" si="13"/>
        <v>E38</v>
      </c>
      <c r="C98" s="103" t="str">
        <f t="shared" si="30"/>
        <v>even</v>
      </c>
      <c r="D98" s="103"/>
      <c r="E98" s="103"/>
      <c r="F98" s="104">
        <f>ROW()</f>
        <v>98</v>
      </c>
      <c r="G98" s="103"/>
      <c r="H98" s="103"/>
      <c r="I98" s="103" t="str">
        <f t="shared" si="2"/>
        <v>This a short description of E38, giving the briefest explanation of its E38'iness.</v>
      </c>
      <c r="J98" s="103" t="str">
        <f t="shared" si="3"/>
        <v>This is a longer description of E38, going into more detail on what E38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8" s="103" t="str">
        <f t="shared" si="14"/>
        <v>none</v>
      </c>
      <c r="L98" s="103"/>
      <c r="M98" s="103" t="str">
        <f t="shared" si="15"/>
        <v>OpenClose</v>
      </c>
      <c r="N98" s="103"/>
      <c r="O98" s="103"/>
      <c r="P98" s="103"/>
      <c r="Q98" s="103"/>
      <c r="R98" s="103">
        <f t="shared" si="16"/>
        <v>1</v>
      </c>
      <c r="S98" s="103" t="str">
        <f t="shared" si="17"/>
        <v>hover</v>
      </c>
      <c r="T98" s="103"/>
      <c r="U98" s="103"/>
      <c r="V98" s="103"/>
      <c r="W98" s="103"/>
      <c r="X98" s="103" t="str">
        <f t="shared" si="18"/>
        <v>fadeOn=n2-1-1-2,0.6</v>
      </c>
      <c r="Y98" s="103" t="str">
        <f t="shared" si="19"/>
        <v>fadeOff=n2-1-1-2,0.6</v>
      </c>
      <c r="Z98" s="103" t="str">
        <f t="shared" si="20"/>
        <v>drawOpen=n2-1-1-2,0.8</v>
      </c>
      <c r="AA98" s="103" t="str">
        <f t="shared" si="21"/>
        <v>drawClose=n2-1-1-2,0.8</v>
      </c>
      <c r="AB98" s="103" t="str">
        <f t="shared" si="22"/>
        <v>myQtipStyle</v>
      </c>
      <c r="AD98" s="106"/>
      <c r="AE98" s="116"/>
      <c r="AF98" s="75" t="s">
        <v>308</v>
      </c>
      <c r="AG98" s="73">
        <f t="shared" si="31"/>
        <v>0</v>
      </c>
      <c r="AH98" s="75" t="str">
        <f t="shared" si="23"/>
        <v>n2-1-1-2</v>
      </c>
      <c r="AI98" s="75" t="str">
        <f t="shared" si="32"/>
        <v>E38</v>
      </c>
      <c r="AJ98" s="73">
        <f t="shared" si="92"/>
        <v>4</v>
      </c>
      <c r="AK98" s="105">
        <v>2</v>
      </c>
      <c r="AL98" s="105">
        <v>1</v>
      </c>
      <c r="AM98" s="105">
        <v>1</v>
      </c>
      <c r="AN98" s="105">
        <v>2</v>
      </c>
      <c r="AR98" s="105">
        <v>8</v>
      </c>
      <c r="AS98" s="105">
        <v>4</v>
      </c>
      <c r="AT98" s="105">
        <v>3</v>
      </c>
      <c r="AU98" s="105">
        <v>3</v>
      </c>
      <c r="AX98" s="108">
        <f t="shared" si="65"/>
        <v>-133.125</v>
      </c>
      <c r="AY98" s="105">
        <f t="shared" ca="1" si="66"/>
        <v>740</v>
      </c>
      <c r="AZ98" s="108">
        <f t="shared" si="67"/>
        <v>-591.66666666666663</v>
      </c>
      <c r="BA98" s="105">
        <f t="shared" si="68"/>
        <v>0</v>
      </c>
      <c r="BB98" s="116">
        <f t="shared" ca="1" si="69"/>
        <v>1305.4000000000001</v>
      </c>
      <c r="BC98" s="116">
        <f t="shared" ca="1" si="70"/>
        <v>325.96000000000004</v>
      </c>
      <c r="BD98" s="108">
        <f t="shared" ca="1" si="71"/>
        <v>408.33333333333337</v>
      </c>
      <c r="BE98" s="108">
        <f t="shared" ca="1" si="72"/>
        <v>1000</v>
      </c>
      <c r="BH98" s="75" t="str">
        <f t="shared" si="38"/>
        <v>n2-1-1</v>
      </c>
      <c r="BI98" s="76"/>
      <c r="BJ98" s="109" t="s">
        <v>232</v>
      </c>
      <c r="BK98" s="109"/>
      <c r="BL98" s="109">
        <v>1</v>
      </c>
      <c r="BM98" s="112">
        <f t="shared" si="39"/>
        <v>1</v>
      </c>
      <c r="BN98" s="112" t="str">
        <f t="shared" si="40"/>
        <v>symbol</v>
      </c>
      <c r="BO98" s="109" t="str">
        <f t="shared" si="41"/>
        <v>OpenCircle</v>
      </c>
      <c r="BP98" s="113">
        <f t="shared" ca="1" si="73"/>
        <v>1305.4000000000001</v>
      </c>
      <c r="BQ98" s="113">
        <f t="shared" ca="1" si="74"/>
        <v>325.95999999999998</v>
      </c>
      <c r="BR98" s="113">
        <f t="shared" ca="1" si="75"/>
        <v>12</v>
      </c>
      <c r="BS98" s="113">
        <f t="shared" ca="1" si="76"/>
        <v>12</v>
      </c>
      <c r="BT98" s="109" t="str">
        <f t="shared" ca="1" si="46"/>
        <v xml:space="preserve">0 1305.4 325.96 0 0 0 0 VCThingLabel  </v>
      </c>
      <c r="BU98" s="112">
        <f t="shared" si="47"/>
        <v>0.1</v>
      </c>
      <c r="BV98" s="174">
        <f t="shared" si="48"/>
        <v>0</v>
      </c>
      <c r="BW98" s="114" t="str">
        <f t="shared" si="77"/>
        <v>4vvv</v>
      </c>
      <c r="BX98" s="109"/>
      <c r="BY98" s="113">
        <f t="shared" ca="1" si="78"/>
        <v>1305.4000000000001</v>
      </c>
      <c r="BZ98" s="113">
        <f t="shared" ca="1" si="79"/>
        <v>325.95999999999998</v>
      </c>
      <c r="CA98" s="113">
        <f t="shared" ca="1" si="80"/>
        <v>20.399999999999999</v>
      </c>
      <c r="CB98" s="113">
        <f t="shared" ca="1" si="81"/>
        <v>20.399999999999999</v>
      </c>
      <c r="CC98" s="112">
        <f t="shared" si="52"/>
        <v>0.55000000000000004</v>
      </c>
      <c r="CD98" s="109" t="str">
        <f t="shared" si="53"/>
        <v>ellipse</v>
      </c>
      <c r="CE98" s="114" t="str">
        <f t="shared" si="82"/>
        <v>4vvv</v>
      </c>
      <c r="CF98" s="109"/>
      <c r="CG98" s="113">
        <f t="shared" ca="1" si="83"/>
        <v>1305.4000000000001</v>
      </c>
      <c r="CH98" s="113">
        <f t="shared" ca="1" si="84"/>
        <v>325.95999999999998</v>
      </c>
      <c r="CI98" s="113">
        <f t="shared" ca="1" si="85"/>
        <v>12</v>
      </c>
      <c r="CJ98" s="113">
        <f t="shared" ca="1" si="86"/>
        <v>12</v>
      </c>
      <c r="CK98" s="112"/>
      <c r="CL98" s="112"/>
      <c r="CM98" s="112">
        <f t="shared" si="58"/>
        <v>1</v>
      </c>
      <c r="CN98" s="115" t="str">
        <f t="shared" si="59"/>
        <v>ellipse</v>
      </c>
      <c r="CO98" s="109" t="str">
        <f t="shared" si="87"/>
        <v>4vvv</v>
      </c>
      <c r="CP98" s="109"/>
      <c r="CQ98" s="113">
        <f t="shared" ca="1" si="88"/>
        <v>1305.4000000000001</v>
      </c>
      <c r="CR98" s="113">
        <f t="shared" ca="1" si="89"/>
        <v>325.95999999999998</v>
      </c>
      <c r="CS98" s="113">
        <f t="shared" ca="1" si="90"/>
        <v>12</v>
      </c>
      <c r="CT98" s="113">
        <f t="shared" ca="1" si="91"/>
        <v>12</v>
      </c>
      <c r="CW98" s="76"/>
      <c r="CX98" s="76"/>
    </row>
    <row r="99" spans="1:102" s="105" customFormat="1" ht="16" customHeight="1">
      <c r="A99" s="75" t="str">
        <f t="shared" si="12"/>
        <v>n2-1-1-3</v>
      </c>
      <c r="B99" s="75" t="str">
        <f t="shared" si="13"/>
        <v>E39</v>
      </c>
      <c r="C99" s="103" t="str">
        <f t="shared" si="30"/>
        <v>odd</v>
      </c>
      <c r="D99" s="103"/>
      <c r="E99" s="103"/>
      <c r="F99" s="104">
        <f>ROW()</f>
        <v>99</v>
      </c>
      <c r="G99" s="103"/>
      <c r="H99" s="103"/>
      <c r="I99" s="103" t="str">
        <f t="shared" si="2"/>
        <v>This a short description of E39, giving the briefest explanation of its E39'iness.</v>
      </c>
      <c r="J99" s="103" t="str">
        <f t="shared" si="3"/>
        <v>This is a longer description of E39, going into more detail on what E39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99" s="103" t="str">
        <f t="shared" si="14"/>
        <v>none</v>
      </c>
      <c r="L99" s="103"/>
      <c r="M99" s="103" t="str">
        <f t="shared" si="15"/>
        <v>OpenClose</v>
      </c>
      <c r="N99" s="103"/>
      <c r="O99" s="103"/>
      <c r="P99" s="103"/>
      <c r="Q99" s="103"/>
      <c r="R99" s="103">
        <f t="shared" si="16"/>
        <v>1</v>
      </c>
      <c r="S99" s="103" t="str">
        <f t="shared" si="17"/>
        <v>hover</v>
      </c>
      <c r="T99" s="103"/>
      <c r="U99" s="103"/>
      <c r="V99" s="103"/>
      <c r="W99" s="103"/>
      <c r="X99" s="103" t="str">
        <f t="shared" si="18"/>
        <v>fadeOn=n2-1-1-3,0.6</v>
      </c>
      <c r="Y99" s="103" t="str">
        <f t="shared" si="19"/>
        <v>fadeOff=n2-1-1-3,0.6</v>
      </c>
      <c r="Z99" s="103" t="str">
        <f t="shared" si="20"/>
        <v>drawOpen=n2-1-1-3,0.8</v>
      </c>
      <c r="AA99" s="103" t="str">
        <f t="shared" si="21"/>
        <v>drawClose=n2-1-1-3,0.8</v>
      </c>
      <c r="AB99" s="103" t="str">
        <f t="shared" si="22"/>
        <v>myQtipStyle</v>
      </c>
      <c r="AD99" s="106"/>
      <c r="AE99" s="116"/>
      <c r="AF99" s="75" t="s">
        <v>309</v>
      </c>
      <c r="AG99" s="73">
        <f t="shared" si="31"/>
        <v>0</v>
      </c>
      <c r="AH99" s="75" t="str">
        <f t="shared" si="23"/>
        <v>n2-1-1-3</v>
      </c>
      <c r="AI99" s="75" t="str">
        <f t="shared" si="32"/>
        <v>E39</v>
      </c>
      <c r="AJ99" s="73">
        <f t="shared" si="92"/>
        <v>4</v>
      </c>
      <c r="AK99" s="105">
        <v>2</v>
      </c>
      <c r="AL99" s="105">
        <v>1</v>
      </c>
      <c r="AM99" s="105">
        <v>1</v>
      </c>
      <c r="AN99" s="105">
        <v>3</v>
      </c>
      <c r="AR99" s="105">
        <v>8</v>
      </c>
      <c r="AS99" s="105">
        <v>4</v>
      </c>
      <c r="AT99" s="105">
        <v>3</v>
      </c>
      <c r="AU99" s="105">
        <v>3</v>
      </c>
      <c r="AX99" s="108">
        <f t="shared" si="65"/>
        <v>-131.875</v>
      </c>
      <c r="AY99" s="105">
        <f t="shared" ca="1" si="66"/>
        <v>740</v>
      </c>
      <c r="AZ99" s="108">
        <f t="shared" si="67"/>
        <v>-586.11111111111109</v>
      </c>
      <c r="BA99" s="105">
        <f t="shared" si="68"/>
        <v>0</v>
      </c>
      <c r="BB99" s="116">
        <f t="shared" ca="1" si="69"/>
        <v>1320.03</v>
      </c>
      <c r="BC99" s="116">
        <f t="shared" ca="1" si="70"/>
        <v>332.78</v>
      </c>
      <c r="BD99" s="108">
        <f t="shared" ca="1" si="71"/>
        <v>413.88888888888891</v>
      </c>
      <c r="BE99" s="108">
        <f t="shared" ca="1" si="72"/>
        <v>1000</v>
      </c>
      <c r="BH99" s="75" t="str">
        <f t="shared" si="38"/>
        <v>n2-1-1</v>
      </c>
      <c r="BI99" s="76"/>
      <c r="BJ99" s="109" t="s">
        <v>232</v>
      </c>
      <c r="BK99" s="109"/>
      <c r="BL99" s="109">
        <v>1</v>
      </c>
      <c r="BM99" s="112">
        <f t="shared" si="39"/>
        <v>1</v>
      </c>
      <c r="BN99" s="112" t="str">
        <f t="shared" si="40"/>
        <v>symbol</v>
      </c>
      <c r="BO99" s="109" t="str">
        <f t="shared" si="41"/>
        <v>OpenCircle</v>
      </c>
      <c r="BP99" s="113">
        <f t="shared" ca="1" si="73"/>
        <v>1320.03</v>
      </c>
      <c r="BQ99" s="113">
        <f t="shared" ca="1" si="74"/>
        <v>332.78</v>
      </c>
      <c r="BR99" s="113">
        <f t="shared" ca="1" si="75"/>
        <v>12</v>
      </c>
      <c r="BS99" s="113">
        <f t="shared" ca="1" si="76"/>
        <v>12</v>
      </c>
      <c r="BT99" s="109" t="str">
        <f t="shared" ca="1" si="46"/>
        <v xml:space="preserve">0 1320.03 332.78 0 0 0 0 VCThingLabel  </v>
      </c>
      <c r="BU99" s="112">
        <f t="shared" si="47"/>
        <v>0.1</v>
      </c>
      <c r="BV99" s="174">
        <f t="shared" si="48"/>
        <v>0</v>
      </c>
      <c r="BW99" s="114" t="str">
        <f t="shared" si="77"/>
        <v>4vvv</v>
      </c>
      <c r="BX99" s="109"/>
      <c r="BY99" s="113">
        <f t="shared" ca="1" si="78"/>
        <v>1320.03</v>
      </c>
      <c r="BZ99" s="113">
        <f t="shared" ca="1" si="79"/>
        <v>332.78</v>
      </c>
      <c r="CA99" s="113">
        <f t="shared" ca="1" si="80"/>
        <v>20.399999999999999</v>
      </c>
      <c r="CB99" s="113">
        <f t="shared" ca="1" si="81"/>
        <v>20.399999999999999</v>
      </c>
      <c r="CC99" s="112">
        <f t="shared" si="52"/>
        <v>0.55000000000000004</v>
      </c>
      <c r="CD99" s="109" t="str">
        <f t="shared" si="53"/>
        <v>ellipse</v>
      </c>
      <c r="CE99" s="114" t="str">
        <f t="shared" si="82"/>
        <v>4vvv</v>
      </c>
      <c r="CF99" s="109"/>
      <c r="CG99" s="113">
        <f t="shared" ca="1" si="83"/>
        <v>1320.03</v>
      </c>
      <c r="CH99" s="113">
        <f t="shared" ca="1" si="84"/>
        <v>332.78</v>
      </c>
      <c r="CI99" s="113">
        <f t="shared" ca="1" si="85"/>
        <v>12</v>
      </c>
      <c r="CJ99" s="113">
        <f t="shared" ca="1" si="86"/>
        <v>12</v>
      </c>
      <c r="CK99" s="112"/>
      <c r="CL99" s="112"/>
      <c r="CM99" s="112">
        <f t="shared" si="58"/>
        <v>1</v>
      </c>
      <c r="CN99" s="115" t="str">
        <f t="shared" si="59"/>
        <v>ellipse</v>
      </c>
      <c r="CO99" s="109" t="str">
        <f t="shared" si="87"/>
        <v>4vvv</v>
      </c>
      <c r="CP99" s="109"/>
      <c r="CQ99" s="113">
        <f t="shared" ca="1" si="88"/>
        <v>1320.03</v>
      </c>
      <c r="CR99" s="113">
        <f t="shared" ca="1" si="89"/>
        <v>332.78</v>
      </c>
      <c r="CS99" s="113">
        <f t="shared" ca="1" si="90"/>
        <v>12</v>
      </c>
      <c r="CT99" s="113">
        <f t="shared" ca="1" si="91"/>
        <v>12</v>
      </c>
      <c r="CW99" s="76"/>
      <c r="CX99" s="76"/>
    </row>
    <row r="100" spans="1:102" s="105" customFormat="1" ht="16" customHeight="1">
      <c r="A100" s="75" t="str">
        <f t="shared" si="12"/>
        <v>n2-1-2</v>
      </c>
      <c r="B100" s="75" t="str">
        <f t="shared" si="13"/>
        <v>D14</v>
      </c>
      <c r="C100" s="103" t="str">
        <f t="shared" si="30"/>
        <v>even</v>
      </c>
      <c r="D100" s="103"/>
      <c r="E100" s="103"/>
      <c r="F100" s="104">
        <f>ROW()</f>
        <v>100</v>
      </c>
      <c r="G100" s="103"/>
      <c r="H100" s="103"/>
      <c r="I100" s="103" t="str">
        <f t="shared" si="2"/>
        <v>This a short description of D14, giving the briefest explanation of its D14'iness.</v>
      </c>
      <c r="J100" s="103" t="str">
        <f t="shared" si="3"/>
        <v>This is a longer description of D14, going into more detail on what D14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0" s="103" t="str">
        <f t="shared" si="14"/>
        <v>none</v>
      </c>
      <c r="L100" s="103"/>
      <c r="M100" s="103" t="str">
        <f t="shared" si="15"/>
        <v>OpenClose</v>
      </c>
      <c r="N100" s="103"/>
      <c r="O100" s="103"/>
      <c r="P100" s="103"/>
      <c r="Q100" s="103"/>
      <c r="R100" s="103">
        <f t="shared" si="16"/>
        <v>1</v>
      </c>
      <c r="S100" s="103" t="str">
        <f t="shared" si="17"/>
        <v>hover</v>
      </c>
      <c r="T100" s="103"/>
      <c r="U100" s="103"/>
      <c r="V100" s="103"/>
      <c r="W100" s="103"/>
      <c r="X100" s="103" t="str">
        <f t="shared" si="18"/>
        <v>fadeOn=n2-1-2,0.6</v>
      </c>
      <c r="Y100" s="103" t="str">
        <f t="shared" si="19"/>
        <v>fadeOff=n2-1-2,0.6</v>
      </c>
      <c r="Z100" s="103" t="str">
        <f t="shared" si="20"/>
        <v>drawOpen=n2-1-2,0.8</v>
      </c>
      <c r="AA100" s="103" t="str">
        <f t="shared" si="21"/>
        <v>drawClose=n2-1-2,0.8</v>
      </c>
      <c r="AB100" s="103" t="str">
        <f t="shared" si="22"/>
        <v>myQtipStyle</v>
      </c>
      <c r="AD100" s="106"/>
      <c r="AE100" s="116"/>
      <c r="AF100" s="75" t="s">
        <v>282</v>
      </c>
      <c r="AG100" s="73">
        <f t="shared" si="31"/>
        <v>0</v>
      </c>
      <c r="AH100" s="75" t="str">
        <f t="shared" si="23"/>
        <v>n2-1-2</v>
      </c>
      <c r="AI100" s="75" t="str">
        <f t="shared" si="32"/>
        <v>D14</v>
      </c>
      <c r="AJ100" s="73">
        <f t="shared" si="92"/>
        <v>3</v>
      </c>
      <c r="AK100" s="105">
        <v>2</v>
      </c>
      <c r="AL100" s="105">
        <v>1</v>
      </c>
      <c r="AM100" s="105">
        <v>2</v>
      </c>
      <c r="AR100" s="105">
        <v>8</v>
      </c>
      <c r="AS100" s="105">
        <v>4</v>
      </c>
      <c r="AT100" s="105">
        <v>3</v>
      </c>
      <c r="AX100" s="108">
        <f t="shared" si="65"/>
        <v>-129.375</v>
      </c>
      <c r="AY100" s="105">
        <f t="shared" ca="1" si="66"/>
        <v>640</v>
      </c>
      <c r="AZ100" s="108">
        <f t="shared" si="67"/>
        <v>-575</v>
      </c>
      <c r="BA100" s="105">
        <f t="shared" si="68"/>
        <v>0</v>
      </c>
      <c r="BB100" s="116">
        <f t="shared" ca="1" si="69"/>
        <v>1301.69</v>
      </c>
      <c r="BC100" s="116">
        <f t="shared" ca="1" si="70"/>
        <v>435.57000000000005</v>
      </c>
      <c r="BD100" s="108">
        <f t="shared" ca="1" si="71"/>
        <v>425</v>
      </c>
      <c r="BE100" s="108">
        <f t="shared" ca="1" si="72"/>
        <v>1000</v>
      </c>
      <c r="BH100" s="75" t="str">
        <f t="shared" si="38"/>
        <v>n2-1</v>
      </c>
      <c r="BI100" s="76"/>
      <c r="BJ100" s="109" t="s">
        <v>232</v>
      </c>
      <c r="BK100" s="109"/>
      <c r="BL100" s="109">
        <v>1</v>
      </c>
      <c r="BM100" s="112">
        <f t="shared" si="39"/>
        <v>1</v>
      </c>
      <c r="BN100" s="112" t="str">
        <f t="shared" si="40"/>
        <v>symbol</v>
      </c>
      <c r="BO100" s="109" t="str">
        <f t="shared" si="41"/>
        <v>OpenCircle</v>
      </c>
      <c r="BP100" s="113">
        <f t="shared" ca="1" si="73"/>
        <v>1301.69</v>
      </c>
      <c r="BQ100" s="113">
        <f t="shared" ca="1" si="74"/>
        <v>435.57</v>
      </c>
      <c r="BR100" s="113">
        <f t="shared" ca="1" si="75"/>
        <v>35</v>
      </c>
      <c r="BS100" s="113">
        <f t="shared" ca="1" si="76"/>
        <v>35</v>
      </c>
      <c r="BT100" s="109" t="str">
        <f t="shared" ca="1" si="46"/>
        <v xml:space="preserve">1 1301.69 435.57 0 0 0 0 VCThingLabel 10 </v>
      </c>
      <c r="BU100" s="112">
        <f t="shared" si="47"/>
        <v>0.1</v>
      </c>
      <c r="BV100" s="174">
        <f t="shared" si="48"/>
        <v>0</v>
      </c>
      <c r="BW100" s="114" t="str">
        <f t="shared" si="77"/>
        <v>3vvv</v>
      </c>
      <c r="BX100" s="109"/>
      <c r="BY100" s="113">
        <f t="shared" ca="1" si="78"/>
        <v>1301.69</v>
      </c>
      <c r="BZ100" s="113">
        <f t="shared" ca="1" si="79"/>
        <v>435.57</v>
      </c>
      <c r="CA100" s="113">
        <f t="shared" ca="1" si="80"/>
        <v>59.5</v>
      </c>
      <c r="CB100" s="113">
        <f t="shared" ca="1" si="81"/>
        <v>59.5</v>
      </c>
      <c r="CC100" s="112">
        <f t="shared" si="52"/>
        <v>0.55000000000000004</v>
      </c>
      <c r="CD100" s="109" t="str">
        <f t="shared" si="53"/>
        <v>ellipse</v>
      </c>
      <c r="CE100" s="114" t="str">
        <f t="shared" si="82"/>
        <v>3vvv</v>
      </c>
      <c r="CF100" s="109"/>
      <c r="CG100" s="113">
        <f t="shared" ca="1" si="83"/>
        <v>1301.69</v>
      </c>
      <c r="CH100" s="113">
        <f t="shared" ca="1" si="84"/>
        <v>435.57</v>
      </c>
      <c r="CI100" s="113">
        <f t="shared" ca="1" si="85"/>
        <v>35</v>
      </c>
      <c r="CJ100" s="113">
        <f t="shared" ca="1" si="86"/>
        <v>35</v>
      </c>
      <c r="CK100" s="112"/>
      <c r="CL100" s="112"/>
      <c r="CM100" s="112">
        <f t="shared" si="58"/>
        <v>1</v>
      </c>
      <c r="CN100" s="115" t="str">
        <f t="shared" si="59"/>
        <v>ellipse</v>
      </c>
      <c r="CO100" s="109" t="str">
        <f t="shared" si="87"/>
        <v>3vvv</v>
      </c>
      <c r="CP100" s="109"/>
      <c r="CQ100" s="113">
        <f t="shared" ca="1" si="88"/>
        <v>1301.69</v>
      </c>
      <c r="CR100" s="113">
        <f t="shared" ca="1" si="89"/>
        <v>435.57</v>
      </c>
      <c r="CS100" s="113">
        <f t="shared" ca="1" si="90"/>
        <v>35</v>
      </c>
      <c r="CT100" s="113">
        <f t="shared" ca="1" si="91"/>
        <v>35</v>
      </c>
      <c r="CW100" s="76"/>
      <c r="CX100" s="76"/>
    </row>
    <row r="101" spans="1:102" s="105" customFormat="1" ht="16" customHeight="1">
      <c r="A101" s="75" t="str">
        <f t="shared" si="12"/>
        <v>n2-1-2-1</v>
      </c>
      <c r="B101" s="75" t="str">
        <f t="shared" si="13"/>
        <v>E40</v>
      </c>
      <c r="C101" s="103" t="str">
        <f t="shared" si="30"/>
        <v>even</v>
      </c>
      <c r="D101" s="103"/>
      <c r="E101" s="103"/>
      <c r="F101" s="104">
        <f>ROW()</f>
        <v>101</v>
      </c>
      <c r="G101" s="103"/>
      <c r="H101" s="103"/>
      <c r="I101" s="103" t="str">
        <f t="shared" si="2"/>
        <v>This a short description of E40, giving the briefest explanation of its E40'iness.</v>
      </c>
      <c r="J101" s="103" t="str">
        <f t="shared" si="3"/>
        <v>This is a longer description of E40, going into more detail on what E40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1" s="103" t="str">
        <f t="shared" si="14"/>
        <v>none</v>
      </c>
      <c r="L101" s="103"/>
      <c r="M101" s="103" t="str">
        <f t="shared" si="15"/>
        <v>OpenClose</v>
      </c>
      <c r="N101" s="103"/>
      <c r="O101" s="103"/>
      <c r="P101" s="103"/>
      <c r="Q101" s="103"/>
      <c r="R101" s="103">
        <f t="shared" si="16"/>
        <v>1</v>
      </c>
      <c r="S101" s="103" t="str">
        <f t="shared" si="17"/>
        <v>hover</v>
      </c>
      <c r="T101" s="103"/>
      <c r="U101" s="103"/>
      <c r="V101" s="103"/>
      <c r="W101" s="103"/>
      <c r="X101" s="103" t="str">
        <f t="shared" si="18"/>
        <v>fadeOn=n2-1-2-1,0.6</v>
      </c>
      <c r="Y101" s="103" t="str">
        <f t="shared" si="19"/>
        <v>fadeOff=n2-1-2-1,0.6</v>
      </c>
      <c r="Z101" s="103" t="str">
        <f t="shared" si="20"/>
        <v>drawOpen=n2-1-2-1,0.8</v>
      </c>
      <c r="AA101" s="103" t="str">
        <f t="shared" si="21"/>
        <v>drawClose=n2-1-2-1,0.8</v>
      </c>
      <c r="AB101" s="103" t="str">
        <f t="shared" si="22"/>
        <v>myQtipStyle</v>
      </c>
      <c r="AD101" s="106"/>
      <c r="AE101" s="116"/>
      <c r="AF101" s="75" t="s">
        <v>310</v>
      </c>
      <c r="AG101" s="73">
        <f t="shared" si="31"/>
        <v>0</v>
      </c>
      <c r="AH101" s="75" t="str">
        <f t="shared" si="23"/>
        <v>n2-1-2-1</v>
      </c>
      <c r="AI101" s="75" t="str">
        <f t="shared" si="32"/>
        <v>E40</v>
      </c>
      <c r="AJ101" s="73">
        <f t="shared" si="92"/>
        <v>4</v>
      </c>
      <c r="AK101" s="105">
        <v>2</v>
      </c>
      <c r="AL101" s="105">
        <v>1</v>
      </c>
      <c r="AM101" s="105">
        <v>2</v>
      </c>
      <c r="AN101" s="105">
        <v>1</v>
      </c>
      <c r="AR101" s="105">
        <v>8</v>
      </c>
      <c r="AS101" s="105">
        <v>4</v>
      </c>
      <c r="AT101" s="105">
        <v>3</v>
      </c>
      <c r="AU101" s="105">
        <v>3</v>
      </c>
      <c r="AX101" s="108">
        <f t="shared" si="65"/>
        <v>-130.625</v>
      </c>
      <c r="AY101" s="105">
        <f t="shared" ca="1" si="66"/>
        <v>740</v>
      </c>
      <c r="AZ101" s="108">
        <f t="shared" si="67"/>
        <v>-580.55555555555554</v>
      </c>
      <c r="BA101" s="105">
        <f t="shared" si="68"/>
        <v>0</v>
      </c>
      <c r="BB101" s="116">
        <f t="shared" ca="1" si="69"/>
        <v>1334.51</v>
      </c>
      <c r="BC101" s="116">
        <f t="shared" ca="1" si="70"/>
        <v>339.91999999999996</v>
      </c>
      <c r="BD101" s="108">
        <f t="shared" ca="1" si="71"/>
        <v>419.44444444444446</v>
      </c>
      <c r="BE101" s="108">
        <f t="shared" ca="1" si="72"/>
        <v>1000</v>
      </c>
      <c r="BH101" s="75" t="str">
        <f t="shared" si="38"/>
        <v>n2-1-2</v>
      </c>
      <c r="BI101" s="76"/>
      <c r="BJ101" s="109" t="s">
        <v>232</v>
      </c>
      <c r="BK101" s="109"/>
      <c r="BL101" s="109">
        <v>1</v>
      </c>
      <c r="BM101" s="112">
        <f t="shared" si="39"/>
        <v>1</v>
      </c>
      <c r="BN101" s="112" t="str">
        <f t="shared" si="40"/>
        <v>symbol</v>
      </c>
      <c r="BO101" s="109" t="str">
        <f t="shared" si="41"/>
        <v>OpenCircle</v>
      </c>
      <c r="BP101" s="113">
        <f t="shared" ca="1" si="73"/>
        <v>1334.51</v>
      </c>
      <c r="BQ101" s="113">
        <f t="shared" ca="1" si="74"/>
        <v>339.92</v>
      </c>
      <c r="BR101" s="113">
        <f t="shared" ca="1" si="75"/>
        <v>12</v>
      </c>
      <c r="BS101" s="113">
        <f t="shared" ca="1" si="76"/>
        <v>12</v>
      </c>
      <c r="BT101" s="109" t="str">
        <f t="shared" ca="1" si="46"/>
        <v xml:space="preserve">0 1334.51 339.92 0 0 0 0 VCThingLabel  </v>
      </c>
      <c r="BU101" s="112">
        <f t="shared" si="47"/>
        <v>0.1</v>
      </c>
      <c r="BV101" s="174">
        <f t="shared" si="48"/>
        <v>0</v>
      </c>
      <c r="BW101" s="114" t="str">
        <f t="shared" si="77"/>
        <v>4vvv</v>
      </c>
      <c r="BX101" s="109"/>
      <c r="BY101" s="113">
        <f t="shared" ca="1" si="78"/>
        <v>1334.51</v>
      </c>
      <c r="BZ101" s="113">
        <f t="shared" ca="1" si="79"/>
        <v>339.92</v>
      </c>
      <c r="CA101" s="113">
        <f t="shared" ca="1" si="80"/>
        <v>20.399999999999999</v>
      </c>
      <c r="CB101" s="113">
        <f t="shared" ca="1" si="81"/>
        <v>20.399999999999999</v>
      </c>
      <c r="CC101" s="112">
        <f t="shared" si="52"/>
        <v>0.55000000000000004</v>
      </c>
      <c r="CD101" s="109" t="str">
        <f t="shared" si="53"/>
        <v>ellipse</v>
      </c>
      <c r="CE101" s="114" t="str">
        <f t="shared" si="82"/>
        <v>4vvv</v>
      </c>
      <c r="CF101" s="109"/>
      <c r="CG101" s="113">
        <f t="shared" ca="1" si="83"/>
        <v>1334.51</v>
      </c>
      <c r="CH101" s="113">
        <f t="shared" ca="1" si="84"/>
        <v>339.92</v>
      </c>
      <c r="CI101" s="113">
        <f t="shared" ca="1" si="85"/>
        <v>12</v>
      </c>
      <c r="CJ101" s="113">
        <f t="shared" ca="1" si="86"/>
        <v>12</v>
      </c>
      <c r="CK101" s="112"/>
      <c r="CL101" s="112"/>
      <c r="CM101" s="112">
        <f t="shared" si="58"/>
        <v>1</v>
      </c>
      <c r="CN101" s="115" t="str">
        <f t="shared" si="59"/>
        <v>ellipse</v>
      </c>
      <c r="CO101" s="109" t="str">
        <f t="shared" si="87"/>
        <v>4vvv</v>
      </c>
      <c r="CP101" s="109"/>
      <c r="CQ101" s="113">
        <f t="shared" ca="1" si="88"/>
        <v>1334.51</v>
      </c>
      <c r="CR101" s="113">
        <f t="shared" ca="1" si="89"/>
        <v>339.92</v>
      </c>
      <c r="CS101" s="113">
        <f t="shared" ca="1" si="90"/>
        <v>12</v>
      </c>
      <c r="CT101" s="113">
        <f t="shared" ca="1" si="91"/>
        <v>12</v>
      </c>
      <c r="CW101" s="76"/>
      <c r="CX101" s="76"/>
    </row>
    <row r="102" spans="1:102" s="105" customFormat="1" ht="16" customHeight="1">
      <c r="A102" s="75" t="str">
        <f t="shared" si="12"/>
        <v>n2-1-2-2</v>
      </c>
      <c r="B102" s="75" t="str">
        <f t="shared" si="13"/>
        <v>E41</v>
      </c>
      <c r="C102" s="103" t="str">
        <f t="shared" si="30"/>
        <v>odd</v>
      </c>
      <c r="D102" s="103"/>
      <c r="E102" s="103"/>
      <c r="F102" s="104">
        <f>ROW()</f>
        <v>102</v>
      </c>
      <c r="G102" s="103"/>
      <c r="H102" s="103"/>
      <c r="I102" s="103" t="str">
        <f t="shared" si="2"/>
        <v>This a short description of E41, giving the briefest explanation of its E41'iness.</v>
      </c>
      <c r="J102" s="103" t="str">
        <f t="shared" si="3"/>
        <v>This is a longer description of E41, going into more detail on what E41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2" s="103" t="str">
        <f t="shared" si="14"/>
        <v>none</v>
      </c>
      <c r="L102" s="103"/>
      <c r="M102" s="103" t="str">
        <f t="shared" si="15"/>
        <v>OpenClose</v>
      </c>
      <c r="N102" s="103"/>
      <c r="O102" s="103"/>
      <c r="P102" s="103"/>
      <c r="Q102" s="103"/>
      <c r="R102" s="103">
        <f t="shared" si="16"/>
        <v>1</v>
      </c>
      <c r="S102" s="103" t="str">
        <f t="shared" si="17"/>
        <v>hover</v>
      </c>
      <c r="T102" s="103"/>
      <c r="U102" s="103"/>
      <c r="V102" s="103"/>
      <c r="W102" s="103"/>
      <c r="X102" s="103" t="str">
        <f t="shared" si="18"/>
        <v>fadeOn=n2-1-2-2,0.6</v>
      </c>
      <c r="Y102" s="103" t="str">
        <f t="shared" si="19"/>
        <v>fadeOff=n2-1-2-2,0.6</v>
      </c>
      <c r="Z102" s="103" t="str">
        <f t="shared" si="20"/>
        <v>drawOpen=n2-1-2-2,0.8</v>
      </c>
      <c r="AA102" s="103" t="str">
        <f t="shared" si="21"/>
        <v>drawClose=n2-1-2-2,0.8</v>
      </c>
      <c r="AB102" s="103" t="str">
        <f t="shared" si="22"/>
        <v>myQtipStyle</v>
      </c>
      <c r="AD102" s="106"/>
      <c r="AE102" s="116"/>
      <c r="AF102" s="75" t="s">
        <v>311</v>
      </c>
      <c r="AG102" s="73">
        <f t="shared" si="31"/>
        <v>0</v>
      </c>
      <c r="AH102" s="75" t="str">
        <f t="shared" si="23"/>
        <v>n2-1-2-2</v>
      </c>
      <c r="AI102" s="75" t="str">
        <f t="shared" si="32"/>
        <v>E41</v>
      </c>
      <c r="AJ102" s="73">
        <f t="shared" si="92"/>
        <v>4</v>
      </c>
      <c r="AK102" s="105">
        <v>2</v>
      </c>
      <c r="AL102" s="105">
        <v>1</v>
      </c>
      <c r="AM102" s="105">
        <v>2</v>
      </c>
      <c r="AN102" s="105">
        <v>2</v>
      </c>
      <c r="AR102" s="105">
        <v>8</v>
      </c>
      <c r="AS102" s="105">
        <v>4</v>
      </c>
      <c r="AT102" s="105">
        <v>3</v>
      </c>
      <c r="AU102" s="105">
        <v>3</v>
      </c>
      <c r="AX102" s="108">
        <f t="shared" si="65"/>
        <v>-129.375</v>
      </c>
      <c r="AY102" s="105">
        <f t="shared" ca="1" si="66"/>
        <v>740</v>
      </c>
      <c r="AZ102" s="108">
        <f t="shared" si="67"/>
        <v>-575</v>
      </c>
      <c r="BA102" s="105">
        <f t="shared" si="68"/>
        <v>0</v>
      </c>
      <c r="BB102" s="116">
        <f t="shared" ca="1" si="69"/>
        <v>1348.83</v>
      </c>
      <c r="BC102" s="116">
        <f t="shared" ca="1" si="70"/>
        <v>347.38</v>
      </c>
      <c r="BD102" s="108">
        <f t="shared" ca="1" si="71"/>
        <v>425</v>
      </c>
      <c r="BE102" s="108">
        <f t="shared" ca="1" si="72"/>
        <v>1000</v>
      </c>
      <c r="BH102" s="75" t="str">
        <f t="shared" si="38"/>
        <v>n2-1-2</v>
      </c>
      <c r="BI102" s="76"/>
      <c r="BJ102" s="109" t="s">
        <v>232</v>
      </c>
      <c r="BK102" s="109"/>
      <c r="BL102" s="109">
        <v>1</v>
      </c>
      <c r="BM102" s="112">
        <f t="shared" si="39"/>
        <v>1</v>
      </c>
      <c r="BN102" s="112" t="str">
        <f t="shared" si="40"/>
        <v>symbol</v>
      </c>
      <c r="BO102" s="109" t="str">
        <f t="shared" si="41"/>
        <v>OpenCircle</v>
      </c>
      <c r="BP102" s="113">
        <f t="shared" ca="1" si="73"/>
        <v>1348.83</v>
      </c>
      <c r="BQ102" s="113">
        <f t="shared" ca="1" si="74"/>
        <v>347.38</v>
      </c>
      <c r="BR102" s="113">
        <f t="shared" ca="1" si="75"/>
        <v>12</v>
      </c>
      <c r="BS102" s="113">
        <f t="shared" ca="1" si="76"/>
        <v>12</v>
      </c>
      <c r="BT102" s="109" t="str">
        <f t="shared" ca="1" si="46"/>
        <v xml:space="preserve">0 1348.83 347.38 0 0 0 0 VCThingLabel  </v>
      </c>
      <c r="BU102" s="112">
        <f t="shared" si="47"/>
        <v>0.1</v>
      </c>
      <c r="BV102" s="174">
        <f t="shared" si="48"/>
        <v>0</v>
      </c>
      <c r="BW102" s="114" t="str">
        <f t="shared" si="77"/>
        <v>4vvv</v>
      </c>
      <c r="BX102" s="109"/>
      <c r="BY102" s="113">
        <f t="shared" ca="1" si="78"/>
        <v>1348.83</v>
      </c>
      <c r="BZ102" s="113">
        <f t="shared" ca="1" si="79"/>
        <v>347.38</v>
      </c>
      <c r="CA102" s="113">
        <f t="shared" ca="1" si="80"/>
        <v>20.399999999999999</v>
      </c>
      <c r="CB102" s="113">
        <f t="shared" ca="1" si="81"/>
        <v>20.399999999999999</v>
      </c>
      <c r="CC102" s="112">
        <f t="shared" si="52"/>
        <v>0.55000000000000004</v>
      </c>
      <c r="CD102" s="109" t="str">
        <f t="shared" si="53"/>
        <v>ellipse</v>
      </c>
      <c r="CE102" s="114" t="str">
        <f t="shared" si="82"/>
        <v>4vvv</v>
      </c>
      <c r="CF102" s="109"/>
      <c r="CG102" s="113">
        <f t="shared" ca="1" si="83"/>
        <v>1348.83</v>
      </c>
      <c r="CH102" s="113">
        <f t="shared" ca="1" si="84"/>
        <v>347.38</v>
      </c>
      <c r="CI102" s="113">
        <f t="shared" ca="1" si="85"/>
        <v>12</v>
      </c>
      <c r="CJ102" s="113">
        <f t="shared" ca="1" si="86"/>
        <v>12</v>
      </c>
      <c r="CK102" s="112"/>
      <c r="CL102" s="112"/>
      <c r="CM102" s="112">
        <f t="shared" si="58"/>
        <v>1</v>
      </c>
      <c r="CN102" s="115" t="str">
        <f t="shared" si="59"/>
        <v>ellipse</v>
      </c>
      <c r="CO102" s="109" t="str">
        <f t="shared" si="87"/>
        <v>4vvv</v>
      </c>
      <c r="CP102" s="109"/>
      <c r="CQ102" s="113">
        <f t="shared" ca="1" si="88"/>
        <v>1348.83</v>
      </c>
      <c r="CR102" s="113">
        <f t="shared" ca="1" si="89"/>
        <v>347.38</v>
      </c>
      <c r="CS102" s="113">
        <f t="shared" ca="1" si="90"/>
        <v>12</v>
      </c>
      <c r="CT102" s="113">
        <f t="shared" ca="1" si="91"/>
        <v>12</v>
      </c>
      <c r="CW102" s="76"/>
      <c r="CX102" s="76"/>
    </row>
    <row r="103" spans="1:102" s="105" customFormat="1" ht="16" customHeight="1">
      <c r="A103" s="75" t="str">
        <f t="shared" si="12"/>
        <v>n2-1-2-3</v>
      </c>
      <c r="B103" s="75" t="str">
        <f t="shared" si="13"/>
        <v>E42</v>
      </c>
      <c r="C103" s="103" t="str">
        <f t="shared" si="30"/>
        <v>even</v>
      </c>
      <c r="D103" s="103"/>
      <c r="E103" s="103"/>
      <c r="F103" s="104">
        <f>ROW()</f>
        <v>103</v>
      </c>
      <c r="G103" s="103"/>
      <c r="H103" s="103"/>
      <c r="I103" s="103" t="str">
        <f t="shared" si="2"/>
        <v>This a short description of E42, giving the briefest explanation of its E42'iness.</v>
      </c>
      <c r="J103" s="103" t="str">
        <f t="shared" si="3"/>
        <v>This is a longer description of E42, going into more detail on what E42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3" s="103" t="str">
        <f t="shared" si="14"/>
        <v>none</v>
      </c>
      <c r="L103" s="103"/>
      <c r="M103" s="103" t="str">
        <f t="shared" si="15"/>
        <v>OpenClose</v>
      </c>
      <c r="N103" s="103"/>
      <c r="O103" s="103"/>
      <c r="P103" s="103"/>
      <c r="Q103" s="103"/>
      <c r="R103" s="103">
        <f t="shared" si="16"/>
        <v>1</v>
      </c>
      <c r="S103" s="103" t="str">
        <f t="shared" si="17"/>
        <v>hover</v>
      </c>
      <c r="T103" s="103"/>
      <c r="U103" s="103"/>
      <c r="V103" s="103"/>
      <c r="W103" s="103"/>
      <c r="X103" s="103" t="str">
        <f t="shared" si="18"/>
        <v>fadeOn=n2-1-2-3,0.6</v>
      </c>
      <c r="Y103" s="103" t="str">
        <f t="shared" si="19"/>
        <v>fadeOff=n2-1-2-3,0.6</v>
      </c>
      <c r="Z103" s="103" t="str">
        <f t="shared" si="20"/>
        <v>drawOpen=n2-1-2-3,0.8</v>
      </c>
      <c r="AA103" s="103" t="str">
        <f t="shared" si="21"/>
        <v>drawClose=n2-1-2-3,0.8</v>
      </c>
      <c r="AB103" s="103" t="str">
        <f t="shared" si="22"/>
        <v>myQtipStyle</v>
      </c>
      <c r="AD103" s="106"/>
      <c r="AE103" s="116"/>
      <c r="AF103" s="75" t="s">
        <v>312</v>
      </c>
      <c r="AG103" s="73">
        <f t="shared" si="31"/>
        <v>0</v>
      </c>
      <c r="AH103" s="75" t="str">
        <f t="shared" si="23"/>
        <v>n2-1-2-3</v>
      </c>
      <c r="AI103" s="75" t="str">
        <f t="shared" si="32"/>
        <v>E42</v>
      </c>
      <c r="AJ103" s="73">
        <f t="shared" si="92"/>
        <v>4</v>
      </c>
      <c r="AK103" s="105">
        <v>2</v>
      </c>
      <c r="AL103" s="105">
        <v>1</v>
      </c>
      <c r="AM103" s="105">
        <v>2</v>
      </c>
      <c r="AN103" s="105">
        <v>3</v>
      </c>
      <c r="AR103" s="105">
        <v>8</v>
      </c>
      <c r="AS103" s="105">
        <v>4</v>
      </c>
      <c r="AT103" s="105">
        <v>3</v>
      </c>
      <c r="AU103" s="105">
        <v>3</v>
      </c>
      <c r="AX103" s="108">
        <f t="shared" si="65"/>
        <v>-128.125</v>
      </c>
      <c r="AY103" s="105">
        <f t="shared" ca="1" si="66"/>
        <v>740</v>
      </c>
      <c r="AZ103" s="108">
        <f t="shared" si="67"/>
        <v>-569.44444444444446</v>
      </c>
      <c r="BA103" s="105">
        <f t="shared" si="68"/>
        <v>0</v>
      </c>
      <c r="BB103" s="116">
        <f t="shared" ca="1" si="69"/>
        <v>1362.99</v>
      </c>
      <c r="BC103" s="116">
        <f t="shared" ca="1" si="70"/>
        <v>355.14</v>
      </c>
      <c r="BD103" s="108">
        <f t="shared" ca="1" si="71"/>
        <v>430.55555555555554</v>
      </c>
      <c r="BE103" s="108">
        <f t="shared" ca="1" si="72"/>
        <v>1000</v>
      </c>
      <c r="BH103" s="75" t="str">
        <f t="shared" si="38"/>
        <v>n2-1-2</v>
      </c>
      <c r="BI103" s="76"/>
      <c r="BJ103" s="109" t="s">
        <v>232</v>
      </c>
      <c r="BK103" s="109"/>
      <c r="BL103" s="109">
        <v>1</v>
      </c>
      <c r="BM103" s="112">
        <f t="shared" si="39"/>
        <v>1</v>
      </c>
      <c r="BN103" s="112" t="str">
        <f t="shared" si="40"/>
        <v>symbol</v>
      </c>
      <c r="BO103" s="109" t="str">
        <f t="shared" si="41"/>
        <v>OpenCircle</v>
      </c>
      <c r="BP103" s="113">
        <f t="shared" ca="1" si="73"/>
        <v>1362.99</v>
      </c>
      <c r="BQ103" s="113">
        <f t="shared" ca="1" si="74"/>
        <v>355.14</v>
      </c>
      <c r="BR103" s="113">
        <f t="shared" ca="1" si="75"/>
        <v>12</v>
      </c>
      <c r="BS103" s="113">
        <f t="shared" ca="1" si="76"/>
        <v>12</v>
      </c>
      <c r="BT103" s="109" t="str">
        <f t="shared" ca="1" si="46"/>
        <v xml:space="preserve">0 1362.99 355.14 0 0 0 0 VCThingLabel  </v>
      </c>
      <c r="BU103" s="112">
        <f t="shared" si="47"/>
        <v>0.1</v>
      </c>
      <c r="BV103" s="174">
        <f t="shared" si="48"/>
        <v>0</v>
      </c>
      <c r="BW103" s="114" t="str">
        <f t="shared" si="77"/>
        <v>4vvv</v>
      </c>
      <c r="BX103" s="109"/>
      <c r="BY103" s="113">
        <f t="shared" ca="1" si="78"/>
        <v>1362.99</v>
      </c>
      <c r="BZ103" s="113">
        <f t="shared" ca="1" si="79"/>
        <v>355.14</v>
      </c>
      <c r="CA103" s="113">
        <f t="shared" ca="1" si="80"/>
        <v>20.399999999999999</v>
      </c>
      <c r="CB103" s="113">
        <f t="shared" ca="1" si="81"/>
        <v>20.399999999999999</v>
      </c>
      <c r="CC103" s="112">
        <f t="shared" si="52"/>
        <v>0.55000000000000004</v>
      </c>
      <c r="CD103" s="109" t="str">
        <f t="shared" si="53"/>
        <v>ellipse</v>
      </c>
      <c r="CE103" s="114" t="str">
        <f t="shared" si="82"/>
        <v>4vvv</v>
      </c>
      <c r="CF103" s="109"/>
      <c r="CG103" s="113">
        <f t="shared" ca="1" si="83"/>
        <v>1362.99</v>
      </c>
      <c r="CH103" s="113">
        <f t="shared" ca="1" si="84"/>
        <v>355.14</v>
      </c>
      <c r="CI103" s="113">
        <f t="shared" ca="1" si="85"/>
        <v>12</v>
      </c>
      <c r="CJ103" s="113">
        <f t="shared" ca="1" si="86"/>
        <v>12</v>
      </c>
      <c r="CK103" s="112"/>
      <c r="CL103" s="112"/>
      <c r="CM103" s="112">
        <f t="shared" si="58"/>
        <v>1</v>
      </c>
      <c r="CN103" s="115" t="str">
        <f t="shared" si="59"/>
        <v>ellipse</v>
      </c>
      <c r="CO103" s="109" t="str">
        <f t="shared" si="87"/>
        <v>4vvv</v>
      </c>
      <c r="CP103" s="109"/>
      <c r="CQ103" s="113">
        <f t="shared" ca="1" si="88"/>
        <v>1362.99</v>
      </c>
      <c r="CR103" s="113">
        <f t="shared" ca="1" si="89"/>
        <v>355.14</v>
      </c>
      <c r="CS103" s="113">
        <f t="shared" ca="1" si="90"/>
        <v>12</v>
      </c>
      <c r="CT103" s="113">
        <f t="shared" ca="1" si="91"/>
        <v>12</v>
      </c>
      <c r="CW103" s="76"/>
      <c r="CX103" s="76"/>
    </row>
    <row r="104" spans="1:102" s="105" customFormat="1" ht="16" customHeight="1">
      <c r="A104" s="75" t="str">
        <f t="shared" si="12"/>
        <v>n2-1-3</v>
      </c>
      <c r="B104" s="75" t="str">
        <f t="shared" si="13"/>
        <v>D15</v>
      </c>
      <c r="C104" s="103" t="str">
        <f t="shared" si="30"/>
        <v>odd</v>
      </c>
      <c r="D104" s="103"/>
      <c r="E104" s="103"/>
      <c r="F104" s="104">
        <f>ROW()</f>
        <v>104</v>
      </c>
      <c r="G104" s="103"/>
      <c r="H104" s="103"/>
      <c r="I104" s="103" t="str">
        <f t="shared" ref="I104:I167" si="93">"This a short description of "&amp;B104&amp;", giving the briefest explanation of its "&amp;B104&amp;"'iness."</f>
        <v>This a short description of D15, giving the briefest explanation of its D15'iness.</v>
      </c>
      <c r="J104" s="103" t="str">
        <f t="shared" ref="J104:J167" si="94">"This is a longer description of "&amp;B104&amp;", going into more detail on what "&amp;B104&amp;" is all about.  
"&amp;$J$20</f>
        <v>This is a longer description of D15, going into more detail on what D15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4" s="103" t="str">
        <f t="shared" si="14"/>
        <v>none</v>
      </c>
      <c r="L104" s="103"/>
      <c r="M104" s="103" t="str">
        <f t="shared" si="15"/>
        <v>OpenClose</v>
      </c>
      <c r="N104" s="103"/>
      <c r="O104" s="103"/>
      <c r="P104" s="103"/>
      <c r="Q104" s="103"/>
      <c r="R104" s="103">
        <f t="shared" si="16"/>
        <v>1</v>
      </c>
      <c r="S104" s="103" t="str">
        <f t="shared" si="17"/>
        <v>hover</v>
      </c>
      <c r="T104" s="103"/>
      <c r="U104" s="103"/>
      <c r="V104" s="103"/>
      <c r="W104" s="103"/>
      <c r="X104" s="103" t="str">
        <f t="shared" si="18"/>
        <v>fadeOn=n2-1-3,0.6</v>
      </c>
      <c r="Y104" s="103" t="str">
        <f t="shared" si="19"/>
        <v>fadeOff=n2-1-3,0.6</v>
      </c>
      <c r="Z104" s="103" t="str">
        <f t="shared" si="20"/>
        <v>drawOpen=n2-1-3,0.8</v>
      </c>
      <c r="AA104" s="103" t="str">
        <f t="shared" si="21"/>
        <v>drawClose=n2-1-3,0.8</v>
      </c>
      <c r="AB104" s="103" t="str">
        <f t="shared" si="22"/>
        <v>myQtipStyle</v>
      </c>
      <c r="AD104" s="106"/>
      <c r="AE104" s="116"/>
      <c r="AF104" s="75" t="s">
        <v>449</v>
      </c>
      <c r="AG104" s="73">
        <f t="shared" si="31"/>
        <v>0</v>
      </c>
      <c r="AH104" s="75" t="str">
        <f t="shared" si="23"/>
        <v>n2-1-3</v>
      </c>
      <c r="AI104" s="75" t="str">
        <f t="shared" si="32"/>
        <v>D15</v>
      </c>
      <c r="AJ104" s="73">
        <f t="shared" si="92"/>
        <v>3</v>
      </c>
      <c r="AK104" s="105">
        <v>2</v>
      </c>
      <c r="AL104" s="105">
        <v>1</v>
      </c>
      <c r="AM104" s="105">
        <v>3</v>
      </c>
      <c r="AR104" s="105">
        <v>8</v>
      </c>
      <c r="AS104" s="105">
        <v>4</v>
      </c>
      <c r="AT104" s="105">
        <v>3</v>
      </c>
      <c r="AX104" s="108">
        <f t="shared" si="65"/>
        <v>-125.625</v>
      </c>
      <c r="AY104" s="105">
        <f t="shared" ca="1" si="66"/>
        <v>640</v>
      </c>
      <c r="AZ104" s="108">
        <f t="shared" si="67"/>
        <v>-558.33333333333337</v>
      </c>
      <c r="BA104" s="105">
        <f t="shared" si="68"/>
        <v>0</v>
      </c>
      <c r="BB104" s="116">
        <f t="shared" ca="1" si="69"/>
        <v>1337.96</v>
      </c>
      <c r="BC104" s="116">
        <f t="shared" ca="1" si="70"/>
        <v>456.51</v>
      </c>
      <c r="BD104" s="108">
        <f t="shared" ca="1" si="71"/>
        <v>441.66666666666663</v>
      </c>
      <c r="BE104" s="108">
        <f t="shared" ca="1" si="72"/>
        <v>1000</v>
      </c>
      <c r="BH104" s="75" t="str">
        <f t="shared" si="38"/>
        <v>n2-1</v>
      </c>
      <c r="BI104" s="76"/>
      <c r="BJ104" s="109" t="s">
        <v>232</v>
      </c>
      <c r="BK104" s="109"/>
      <c r="BL104" s="109">
        <v>1</v>
      </c>
      <c r="BM104" s="112">
        <f t="shared" si="39"/>
        <v>1</v>
      </c>
      <c r="BN104" s="112" t="str">
        <f t="shared" si="40"/>
        <v>symbol</v>
      </c>
      <c r="BO104" s="109" t="str">
        <f t="shared" si="41"/>
        <v>OpenCircle</v>
      </c>
      <c r="BP104" s="113">
        <f t="shared" ca="1" si="73"/>
        <v>1337.96</v>
      </c>
      <c r="BQ104" s="113">
        <f t="shared" ca="1" si="74"/>
        <v>456.51</v>
      </c>
      <c r="BR104" s="113">
        <f t="shared" ca="1" si="75"/>
        <v>35</v>
      </c>
      <c r="BS104" s="113">
        <f t="shared" ca="1" si="76"/>
        <v>35</v>
      </c>
      <c r="BT104" s="109" t="str">
        <f t="shared" ca="1" si="46"/>
        <v xml:space="preserve">1 1337.96 456.51 0 0 0 0 VCThingLabel 10 </v>
      </c>
      <c r="BU104" s="112">
        <f t="shared" si="47"/>
        <v>0.1</v>
      </c>
      <c r="BV104" s="174">
        <f t="shared" si="48"/>
        <v>0</v>
      </c>
      <c r="BW104" s="114" t="str">
        <f t="shared" si="77"/>
        <v>3vvv</v>
      </c>
      <c r="BX104" s="109"/>
      <c r="BY104" s="113">
        <f t="shared" ca="1" si="78"/>
        <v>1337.96</v>
      </c>
      <c r="BZ104" s="113">
        <f t="shared" ca="1" si="79"/>
        <v>456.51</v>
      </c>
      <c r="CA104" s="113">
        <f t="shared" ca="1" si="80"/>
        <v>59.5</v>
      </c>
      <c r="CB104" s="113">
        <f t="shared" ca="1" si="81"/>
        <v>59.5</v>
      </c>
      <c r="CC104" s="112">
        <f t="shared" si="52"/>
        <v>0.55000000000000004</v>
      </c>
      <c r="CD104" s="109" t="str">
        <f t="shared" si="53"/>
        <v>ellipse</v>
      </c>
      <c r="CE104" s="114" t="str">
        <f t="shared" si="82"/>
        <v>3vvv</v>
      </c>
      <c r="CF104" s="109"/>
      <c r="CG104" s="113">
        <f t="shared" ca="1" si="83"/>
        <v>1337.96</v>
      </c>
      <c r="CH104" s="113">
        <f t="shared" ca="1" si="84"/>
        <v>456.51</v>
      </c>
      <c r="CI104" s="113">
        <f t="shared" ca="1" si="85"/>
        <v>35</v>
      </c>
      <c r="CJ104" s="113">
        <f t="shared" ca="1" si="86"/>
        <v>35</v>
      </c>
      <c r="CK104" s="112"/>
      <c r="CL104" s="112"/>
      <c r="CM104" s="112">
        <f t="shared" si="58"/>
        <v>1</v>
      </c>
      <c r="CN104" s="115" t="str">
        <f t="shared" si="59"/>
        <v>ellipse</v>
      </c>
      <c r="CO104" s="109" t="str">
        <f t="shared" si="87"/>
        <v>3vvv</v>
      </c>
      <c r="CP104" s="109"/>
      <c r="CQ104" s="113">
        <f t="shared" ca="1" si="88"/>
        <v>1337.96</v>
      </c>
      <c r="CR104" s="113">
        <f t="shared" ca="1" si="89"/>
        <v>456.51</v>
      </c>
      <c r="CS104" s="113">
        <f t="shared" ca="1" si="90"/>
        <v>35</v>
      </c>
      <c r="CT104" s="113">
        <f t="shared" ca="1" si="91"/>
        <v>35</v>
      </c>
      <c r="CW104" s="76"/>
      <c r="CX104" s="76"/>
    </row>
    <row r="105" spans="1:102" s="105" customFormat="1" ht="16" customHeight="1">
      <c r="A105" s="75" t="str">
        <f t="shared" ref="A105:A168" si="95">AH105</f>
        <v>n2-1-3-1</v>
      </c>
      <c r="B105" s="75" t="str">
        <f t="shared" ref="B105:B168" si="96">AI105</f>
        <v>E43</v>
      </c>
      <c r="C105" s="103" t="str">
        <f t="shared" si="30"/>
        <v>odd</v>
      </c>
      <c r="D105" s="103"/>
      <c r="E105" s="103"/>
      <c r="F105" s="104">
        <f>ROW()</f>
        <v>105</v>
      </c>
      <c r="G105" s="103"/>
      <c r="H105" s="103"/>
      <c r="I105" s="103" t="str">
        <f t="shared" si="93"/>
        <v>This a short description of E43, giving the briefest explanation of its E43'iness.</v>
      </c>
      <c r="J105" s="103" t="str">
        <f t="shared" si="94"/>
        <v>This is a longer description of E43, going into more detail on what E43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5" s="103" t="str">
        <f t="shared" ref="K105:K168" si="97">$K$12</f>
        <v>none</v>
      </c>
      <c r="L105" s="103"/>
      <c r="M105" s="103" t="str">
        <f t="shared" ref="M105:M168" si="98">$M$12</f>
        <v>OpenClose</v>
      </c>
      <c r="N105" s="103"/>
      <c r="O105" s="103"/>
      <c r="P105" s="103"/>
      <c r="Q105" s="103"/>
      <c r="R105" s="103">
        <f t="shared" ref="R105:R168" si="99">$R$12</f>
        <v>1</v>
      </c>
      <c r="S105" s="103" t="str">
        <f t="shared" ref="S105:S168" si="100">$S$12</f>
        <v>hover</v>
      </c>
      <c r="T105" s="103"/>
      <c r="U105" s="103"/>
      <c r="V105" s="103"/>
      <c r="W105" s="103"/>
      <c r="X105" s="103" t="str">
        <f t="shared" ref="X105:X168" si="101">$X$12&amp;A105&amp;","&amp;$X$13</f>
        <v>fadeOn=n2-1-3-1,0.6</v>
      </c>
      <c r="Y105" s="103" t="str">
        <f t="shared" ref="Y105:Y168" si="102">$Y$12&amp;A105&amp;","&amp;$Y$13</f>
        <v>fadeOff=n2-1-3-1,0.6</v>
      </c>
      <c r="Z105" s="103" t="str">
        <f t="shared" ref="Z105:Z168" si="103">$Z$12&amp;A105&amp;","&amp;$Z$13</f>
        <v>drawOpen=n2-1-3-1,0.8</v>
      </c>
      <c r="AA105" s="103" t="str">
        <f t="shared" ref="AA105:AA168" si="104">$AA$12&amp;A105&amp;","&amp;$AA$13</f>
        <v>drawClose=n2-1-3-1,0.8</v>
      </c>
      <c r="AB105" s="103" t="str">
        <f t="shared" ref="AB105:AB168" si="105">$AB$12</f>
        <v>myQtipStyle</v>
      </c>
      <c r="AD105" s="106"/>
      <c r="AE105" s="116"/>
      <c r="AF105" s="75" t="s">
        <v>450</v>
      </c>
      <c r="AG105" s="73">
        <f t="shared" si="31"/>
        <v>0</v>
      </c>
      <c r="AH105" s="75" t="str">
        <f t="shared" ref="AH105:AH168" si="106">"n"&amp;AF105</f>
        <v>n2-1-3-1</v>
      </c>
      <c r="AI105" s="75" t="str">
        <f t="shared" si="32"/>
        <v>E43</v>
      </c>
      <c r="AJ105" s="73">
        <f t="shared" si="92"/>
        <v>4</v>
      </c>
      <c r="AK105" s="105">
        <v>2</v>
      </c>
      <c r="AL105" s="105">
        <v>1</v>
      </c>
      <c r="AM105" s="105">
        <v>3</v>
      </c>
      <c r="AN105" s="105">
        <v>1</v>
      </c>
      <c r="AR105" s="105">
        <v>8</v>
      </c>
      <c r="AS105" s="105">
        <v>4</v>
      </c>
      <c r="AT105" s="105">
        <v>3</v>
      </c>
      <c r="AU105" s="105">
        <v>3</v>
      </c>
      <c r="AX105" s="108">
        <f t="shared" si="65"/>
        <v>-126.875</v>
      </c>
      <c r="AY105" s="105">
        <f t="shared" ca="1" si="66"/>
        <v>740</v>
      </c>
      <c r="AZ105" s="108">
        <f t="shared" si="67"/>
        <v>-563.88888888888891</v>
      </c>
      <c r="BA105" s="105">
        <f t="shared" si="68"/>
        <v>0</v>
      </c>
      <c r="BB105" s="116">
        <f t="shared" ca="1" si="69"/>
        <v>1376.97</v>
      </c>
      <c r="BC105" s="116">
        <f t="shared" ca="1" si="70"/>
        <v>363.22</v>
      </c>
      <c r="BD105" s="108">
        <f t="shared" ca="1" si="71"/>
        <v>436.11111111111109</v>
      </c>
      <c r="BE105" s="108">
        <f t="shared" ca="1" si="72"/>
        <v>1000</v>
      </c>
      <c r="BH105" s="75" t="str">
        <f t="shared" si="38"/>
        <v>n2-1-3</v>
      </c>
      <c r="BI105" s="76"/>
      <c r="BJ105" s="109" t="s">
        <v>232</v>
      </c>
      <c r="BK105" s="109"/>
      <c r="BL105" s="109">
        <v>1</v>
      </c>
      <c r="BM105" s="112">
        <f t="shared" si="39"/>
        <v>1</v>
      </c>
      <c r="BN105" s="112" t="str">
        <f t="shared" si="40"/>
        <v>symbol</v>
      </c>
      <c r="BO105" s="109" t="str">
        <f t="shared" si="41"/>
        <v>OpenCircle</v>
      </c>
      <c r="BP105" s="113">
        <f t="shared" ca="1" si="73"/>
        <v>1376.97</v>
      </c>
      <c r="BQ105" s="113">
        <f t="shared" ca="1" si="74"/>
        <v>363.22</v>
      </c>
      <c r="BR105" s="113">
        <f t="shared" ca="1" si="75"/>
        <v>12</v>
      </c>
      <c r="BS105" s="113">
        <f t="shared" ca="1" si="76"/>
        <v>12</v>
      </c>
      <c r="BT105" s="109" t="str">
        <f t="shared" ca="1" si="46"/>
        <v xml:space="preserve">0 1376.97 363.22 0 0 0 0 VCThingLabel  </v>
      </c>
      <c r="BU105" s="112">
        <f t="shared" si="47"/>
        <v>0.1</v>
      </c>
      <c r="BV105" s="174">
        <f t="shared" si="48"/>
        <v>0</v>
      </c>
      <c r="BW105" s="114" t="str">
        <f t="shared" si="77"/>
        <v>4vvv</v>
      </c>
      <c r="BX105" s="109"/>
      <c r="BY105" s="113">
        <f t="shared" ca="1" si="78"/>
        <v>1376.97</v>
      </c>
      <c r="BZ105" s="113">
        <f t="shared" ca="1" si="79"/>
        <v>363.22</v>
      </c>
      <c r="CA105" s="113">
        <f t="shared" ca="1" si="80"/>
        <v>20.399999999999999</v>
      </c>
      <c r="CB105" s="113">
        <f t="shared" ca="1" si="81"/>
        <v>20.399999999999999</v>
      </c>
      <c r="CC105" s="112">
        <f t="shared" si="52"/>
        <v>0.55000000000000004</v>
      </c>
      <c r="CD105" s="109" t="str">
        <f t="shared" si="53"/>
        <v>ellipse</v>
      </c>
      <c r="CE105" s="114" t="str">
        <f t="shared" si="82"/>
        <v>4vvv</v>
      </c>
      <c r="CF105" s="109"/>
      <c r="CG105" s="113">
        <f t="shared" ca="1" si="83"/>
        <v>1376.97</v>
      </c>
      <c r="CH105" s="113">
        <f t="shared" ca="1" si="84"/>
        <v>363.22</v>
      </c>
      <c r="CI105" s="113">
        <f t="shared" ca="1" si="85"/>
        <v>12</v>
      </c>
      <c r="CJ105" s="113">
        <f t="shared" ca="1" si="86"/>
        <v>12</v>
      </c>
      <c r="CK105" s="112"/>
      <c r="CL105" s="112"/>
      <c r="CM105" s="112">
        <f t="shared" si="58"/>
        <v>1</v>
      </c>
      <c r="CN105" s="115" t="str">
        <f t="shared" si="59"/>
        <v>ellipse</v>
      </c>
      <c r="CO105" s="109" t="str">
        <f t="shared" si="87"/>
        <v>4vvv</v>
      </c>
      <c r="CP105" s="109"/>
      <c r="CQ105" s="113">
        <f t="shared" ca="1" si="88"/>
        <v>1376.97</v>
      </c>
      <c r="CR105" s="113">
        <f t="shared" ca="1" si="89"/>
        <v>363.22</v>
      </c>
      <c r="CS105" s="113">
        <f t="shared" ca="1" si="90"/>
        <v>12</v>
      </c>
      <c r="CT105" s="113">
        <f t="shared" ca="1" si="91"/>
        <v>12</v>
      </c>
      <c r="CW105" s="76"/>
      <c r="CX105" s="76"/>
    </row>
    <row r="106" spans="1:102" s="105" customFormat="1" ht="16" customHeight="1">
      <c r="A106" s="75" t="str">
        <f t="shared" si="95"/>
        <v>n2-1-3-2</v>
      </c>
      <c r="B106" s="75" t="str">
        <f t="shared" si="96"/>
        <v>E44</v>
      </c>
      <c r="C106" s="103" t="str">
        <f t="shared" ref="C106:C169" si="107">IF(ISODD(RIGHT(B106,1)),"odd","even")</f>
        <v>even</v>
      </c>
      <c r="D106" s="103"/>
      <c r="E106" s="103"/>
      <c r="F106" s="104">
        <f>ROW()</f>
        <v>106</v>
      </c>
      <c r="G106" s="103"/>
      <c r="H106" s="103"/>
      <c r="I106" s="103" t="str">
        <f t="shared" si="93"/>
        <v>This a short description of E44, giving the briefest explanation of its E44'iness.</v>
      </c>
      <c r="J106" s="103" t="str">
        <f t="shared" si="94"/>
        <v>This is a longer description of E44, going into more detail on what E44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6" s="103" t="str">
        <f t="shared" si="97"/>
        <v>none</v>
      </c>
      <c r="L106" s="103"/>
      <c r="M106" s="103" t="str">
        <f t="shared" si="98"/>
        <v>OpenClose</v>
      </c>
      <c r="N106" s="103"/>
      <c r="O106" s="103"/>
      <c r="P106" s="103"/>
      <c r="Q106" s="103"/>
      <c r="R106" s="103">
        <f t="shared" si="99"/>
        <v>1</v>
      </c>
      <c r="S106" s="103" t="str">
        <f t="shared" si="100"/>
        <v>hover</v>
      </c>
      <c r="T106" s="103"/>
      <c r="U106" s="103"/>
      <c r="V106" s="103"/>
      <c r="W106" s="103"/>
      <c r="X106" s="103" t="str">
        <f t="shared" si="101"/>
        <v>fadeOn=n2-1-3-2,0.6</v>
      </c>
      <c r="Y106" s="103" t="str">
        <f t="shared" si="102"/>
        <v>fadeOff=n2-1-3-2,0.6</v>
      </c>
      <c r="Z106" s="103" t="str">
        <f t="shared" si="103"/>
        <v>drawOpen=n2-1-3-2,0.8</v>
      </c>
      <c r="AA106" s="103" t="str">
        <f t="shared" si="104"/>
        <v>drawClose=n2-1-3-2,0.8</v>
      </c>
      <c r="AB106" s="103" t="str">
        <f t="shared" si="105"/>
        <v>myQtipStyle</v>
      </c>
      <c r="AD106" s="106"/>
      <c r="AE106" s="116"/>
      <c r="AF106" s="75" t="s">
        <v>451</v>
      </c>
      <c r="AG106" s="73">
        <f t="shared" ref="AG106:AG169" si="108">AG105</f>
        <v>0</v>
      </c>
      <c r="AH106" s="75" t="str">
        <f t="shared" si="106"/>
        <v>n2-1-3-2</v>
      </c>
      <c r="AI106" s="75" t="str">
        <f t="shared" ref="AI106:AI169" si="109">IF(AJ106=1,"B"&amp;AK106,
IF(AJ106=2,"C"&amp;(AK106-1)*AS106+AL106,
IF(AJ106=3,"D"&amp;(((AK106-1)*AS106+AL106)-1)*AT106+AM106,
IF(AJ106=4,"E"&amp;(((((AK106-1)*AS106+AL106)-1)*AT106+AM106)-1)*AU106+AN106,"NA"))))</f>
        <v>E44</v>
      </c>
      <c r="AJ106" s="73">
        <f t="shared" si="92"/>
        <v>4</v>
      </c>
      <c r="AK106" s="105">
        <v>2</v>
      </c>
      <c r="AL106" s="105">
        <v>1</v>
      </c>
      <c r="AM106" s="105">
        <v>3</v>
      </c>
      <c r="AN106" s="105">
        <v>2</v>
      </c>
      <c r="AR106" s="105">
        <v>8</v>
      </c>
      <c r="AS106" s="105">
        <v>4</v>
      </c>
      <c r="AT106" s="105">
        <v>3</v>
      </c>
      <c r="AU106" s="105">
        <v>3</v>
      </c>
      <c r="AX106" s="108">
        <f t="shared" si="65"/>
        <v>-125.625</v>
      </c>
      <c r="AY106" s="105">
        <f t="shared" ca="1" si="66"/>
        <v>740</v>
      </c>
      <c r="AZ106" s="108">
        <f t="shared" si="67"/>
        <v>-558.33333333333337</v>
      </c>
      <c r="BA106" s="105">
        <f t="shared" si="68"/>
        <v>0</v>
      </c>
      <c r="BB106" s="116">
        <f t="shared" ca="1" si="69"/>
        <v>1390.77</v>
      </c>
      <c r="BC106" s="116">
        <f t="shared" ca="1" si="70"/>
        <v>371.59000000000003</v>
      </c>
      <c r="BD106" s="108">
        <f t="shared" ca="1" si="71"/>
        <v>441.66666666666663</v>
      </c>
      <c r="BE106" s="108">
        <f t="shared" ca="1" si="72"/>
        <v>1000</v>
      </c>
      <c r="BH106" s="75" t="str">
        <f t="shared" ref="BH106:BH169" si="110">IF(ISNUMBER(SEARCH("-",AF106)), VLOOKUP( LEFT( AF106, LEN( AF106 ) - FIND( "-", AF106 )), $AF$40:$AI$499, 3), $AH$40)</f>
        <v>n2-1-3</v>
      </c>
      <c r="BI106" s="76"/>
      <c r="BJ106" s="109" t="s">
        <v>232</v>
      </c>
      <c r="BK106" s="109"/>
      <c r="BL106" s="109">
        <v>1</v>
      </c>
      <c r="BM106" s="112">
        <f t="shared" ref="BM106:BM169" si="111">$BM$12</f>
        <v>1</v>
      </c>
      <c r="BN106" s="112" t="str">
        <f t="shared" ref="BN106:BN169" si="112">$BN$12</f>
        <v>symbol</v>
      </c>
      <c r="BO106" s="109" t="str">
        <f t="shared" ref="BO106:BO169" si="113">$BO$12</f>
        <v>OpenCircle</v>
      </c>
      <c r="BP106" s="113">
        <f t="shared" ca="1" si="73"/>
        <v>1390.77</v>
      </c>
      <c r="BQ106" s="113">
        <f t="shared" ca="1" si="74"/>
        <v>371.59</v>
      </c>
      <c r="BR106" s="113">
        <f t="shared" ca="1" si="75"/>
        <v>12</v>
      </c>
      <c r="BS106" s="113">
        <f t="shared" ca="1" si="76"/>
        <v>12</v>
      </c>
      <c r="BT106" s="109" t="str">
        <f t="shared" ref="BT106:BT169" ca="1" si="114">IF(AJ106=1,$BU$20&amp;" "&amp;BP106&amp;" "&amp;BQ106&amp;" "&amp;$BU$21&amp;" "&amp;$BU$22&amp;" "&amp;$BU$23&amp;" "&amp;$BU$24&amp;" "&amp;$BU$25&amp;" "&amp;$BU$26&amp;" "&amp;$BU$27,
IF(AJ106=2,$BV$20&amp;" "&amp;BP106&amp;" "&amp;BQ106&amp;" "&amp;$BU$21&amp;" "&amp;$BU$22&amp;" "&amp;$BU$23&amp;" "&amp;$BU$24&amp;" "&amp;$BU$25&amp;" "&amp;$BV$26&amp;" "&amp;$BU$27,
IF(AJ106=3,$BW$20&amp;" "&amp;BP106&amp;" "&amp;BQ106&amp;" "&amp;$BU$21&amp;" "&amp;$BU$22&amp;" "&amp;$BU$23&amp;" "&amp;$BU$24&amp;" "&amp;$BU$25&amp;" "&amp;$BW$26&amp;" "&amp;$BU$27,
IF(AJ106=4,$BX$20&amp;" "&amp;BP106&amp;" "&amp;BQ106&amp;" "&amp;$BU$21&amp;" "&amp;$BU$22&amp;" "&amp;$BU$23&amp;" "&amp;$BU$24&amp;" "&amp;$BU$25&amp;" "&amp;$BX$26&amp;" "&amp;$BU$27,
IF(AJ106=5,$BY$20&amp;" "&amp;BP106&amp;" "&amp;BQ106&amp;" "&amp;$BU$21&amp;" "&amp;$BU$22&amp;" "&amp;$BU$23&amp;" "&amp;$BU$24&amp;" "&amp;$BU$25&amp;" "&amp;$BY$26&amp;" "&amp;$BU$27,
IF(AJ106=6,$BZ$20&amp;" "&amp;BP106&amp;" "&amp;BQ106&amp;" "&amp;$BU$21&amp;" "&amp;$BU$22&amp;" "&amp;$BU$23&amp;" "&amp;$BU$24&amp;" "&amp;$BU$25&amp;" "&amp;$BZ$26&amp;" "&amp;$BU$27,""))))))</f>
        <v xml:space="preserve">0 1390.77 371.59 0 0 0 0 VCThingLabel  </v>
      </c>
      <c r="BU106" s="112">
        <f t="shared" ref="BU106:BU169" si="115">$BU$12</f>
        <v>0.1</v>
      </c>
      <c r="BV106" s="174">
        <f t="shared" ref="BV106:BV169" si="116">$BV$12</f>
        <v>0</v>
      </c>
      <c r="BW106" s="114" t="str">
        <f t="shared" si="77"/>
        <v>4vvv</v>
      </c>
      <c r="BX106" s="109"/>
      <c r="BY106" s="113">
        <f t="shared" ca="1" si="78"/>
        <v>1390.77</v>
      </c>
      <c r="BZ106" s="113">
        <f t="shared" ca="1" si="79"/>
        <v>371.59</v>
      </c>
      <c r="CA106" s="113">
        <f t="shared" ca="1" si="80"/>
        <v>20.399999999999999</v>
      </c>
      <c r="CB106" s="113">
        <f t="shared" ca="1" si="81"/>
        <v>20.399999999999999</v>
      </c>
      <c r="CC106" s="112">
        <f t="shared" ref="CC106:CC169" si="117">$CC$12</f>
        <v>0.55000000000000004</v>
      </c>
      <c r="CD106" s="109" t="str">
        <f t="shared" ref="CD106:CD169" si="118">$CD$12</f>
        <v>ellipse</v>
      </c>
      <c r="CE106" s="114" t="str">
        <f t="shared" si="82"/>
        <v>4vvv</v>
      </c>
      <c r="CF106" s="109"/>
      <c r="CG106" s="113">
        <f t="shared" ca="1" si="83"/>
        <v>1390.77</v>
      </c>
      <c r="CH106" s="113">
        <f t="shared" ca="1" si="84"/>
        <v>371.59</v>
      </c>
      <c r="CI106" s="113">
        <f t="shared" ca="1" si="85"/>
        <v>12</v>
      </c>
      <c r="CJ106" s="113">
        <f t="shared" ca="1" si="86"/>
        <v>12</v>
      </c>
      <c r="CK106" s="112"/>
      <c r="CL106" s="112"/>
      <c r="CM106" s="112">
        <f t="shared" ref="CM106:CM169" si="119">$CM$12</f>
        <v>1</v>
      </c>
      <c r="CN106" s="115" t="str">
        <f t="shared" ref="CN106:CN169" si="120">$CN$12</f>
        <v>ellipse</v>
      </c>
      <c r="CO106" s="109" t="str">
        <f t="shared" si="87"/>
        <v>4vvv</v>
      </c>
      <c r="CP106" s="109"/>
      <c r="CQ106" s="113">
        <f t="shared" ca="1" si="88"/>
        <v>1390.77</v>
      </c>
      <c r="CR106" s="113">
        <f t="shared" ca="1" si="89"/>
        <v>371.59</v>
      </c>
      <c r="CS106" s="113">
        <f t="shared" ca="1" si="90"/>
        <v>12</v>
      </c>
      <c r="CT106" s="113">
        <f t="shared" ca="1" si="91"/>
        <v>12</v>
      </c>
      <c r="CW106" s="76"/>
      <c r="CX106" s="76"/>
    </row>
    <row r="107" spans="1:102" s="105" customFormat="1" ht="16" customHeight="1">
      <c r="A107" s="75" t="str">
        <f t="shared" si="95"/>
        <v>n2-1-3-3</v>
      </c>
      <c r="B107" s="75" t="str">
        <f t="shared" si="96"/>
        <v>E45</v>
      </c>
      <c r="C107" s="103" t="str">
        <f t="shared" si="107"/>
        <v>odd</v>
      </c>
      <c r="D107" s="103"/>
      <c r="E107" s="103"/>
      <c r="F107" s="104">
        <f>ROW()</f>
        <v>107</v>
      </c>
      <c r="G107" s="103"/>
      <c r="H107" s="103"/>
      <c r="I107" s="103" t="str">
        <f t="shared" si="93"/>
        <v>This a short description of E45, giving the briefest explanation of its E45'iness.</v>
      </c>
      <c r="J107" s="103" t="str">
        <f t="shared" si="94"/>
        <v>This is a longer description of E45, going into more detail on what E45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7" s="103" t="str">
        <f t="shared" si="97"/>
        <v>none</v>
      </c>
      <c r="L107" s="103"/>
      <c r="M107" s="103" t="str">
        <f t="shared" si="98"/>
        <v>OpenClose</v>
      </c>
      <c r="N107" s="103"/>
      <c r="O107" s="103"/>
      <c r="P107" s="103"/>
      <c r="Q107" s="103"/>
      <c r="R107" s="103">
        <f t="shared" si="99"/>
        <v>1</v>
      </c>
      <c r="S107" s="103" t="str">
        <f t="shared" si="100"/>
        <v>hover</v>
      </c>
      <c r="T107" s="103"/>
      <c r="U107" s="103"/>
      <c r="V107" s="103"/>
      <c r="W107" s="103"/>
      <c r="X107" s="103" t="str">
        <f t="shared" si="101"/>
        <v>fadeOn=n2-1-3-3,0.6</v>
      </c>
      <c r="Y107" s="103" t="str">
        <f t="shared" si="102"/>
        <v>fadeOff=n2-1-3-3,0.6</v>
      </c>
      <c r="Z107" s="103" t="str">
        <f t="shared" si="103"/>
        <v>drawOpen=n2-1-3-3,0.8</v>
      </c>
      <c r="AA107" s="103" t="str">
        <f t="shared" si="104"/>
        <v>drawClose=n2-1-3-3,0.8</v>
      </c>
      <c r="AB107" s="103" t="str">
        <f t="shared" si="105"/>
        <v>myQtipStyle</v>
      </c>
      <c r="AD107" s="106"/>
      <c r="AE107" s="116"/>
      <c r="AF107" s="75" t="s">
        <v>452</v>
      </c>
      <c r="AG107" s="73">
        <f t="shared" si="108"/>
        <v>0</v>
      </c>
      <c r="AH107" s="75" t="str">
        <f t="shared" si="106"/>
        <v>n2-1-3-3</v>
      </c>
      <c r="AI107" s="75" t="str">
        <f t="shared" si="109"/>
        <v>E45</v>
      </c>
      <c r="AJ107" s="73">
        <f t="shared" si="92"/>
        <v>4</v>
      </c>
      <c r="AK107" s="105">
        <v>2</v>
      </c>
      <c r="AL107" s="105">
        <v>1</v>
      </c>
      <c r="AM107" s="105">
        <v>3</v>
      </c>
      <c r="AN107" s="105">
        <v>3</v>
      </c>
      <c r="AR107" s="105">
        <v>8</v>
      </c>
      <c r="AS107" s="105">
        <v>4</v>
      </c>
      <c r="AT107" s="105">
        <v>3</v>
      </c>
      <c r="AU107" s="105">
        <v>3</v>
      </c>
      <c r="AX107" s="108">
        <f t="shared" ref="AX107:AX170" si="121">IF(AR107&lt;&gt;"",$AY$14/AR107*(AK107-1)-($AY$14)/2 + ($AY$14/AR107/2),0) +
IF(AS107&lt;&gt;"",$AY$14/AR107/AS107*(AL107-1)-($AY$14/AR107)/2 + ($AY$14/AR107/AS107/2),0) +
IF(AT107&lt;&gt;"",$AY$14/AR107/AS107/AT107*(AM107-1)-($AY$14/AR107/AS107)/2 + ($AY$14/AR107/AS107/AT107/2),0) +
IF(AU107&lt;&gt;"",$AY$14/AR107/AS107/AT107/AU107*(AN107-1)-($AY$14/AR107/AS107/AT107)/2 + ($AY$14/AR107/AS107/AT107/AU107/2),0) +
IF(AV107&lt;&gt;"",$AY$14/AR107/AS107/AT107/AU107/AV107*(AO107-1)-($AY$14/AR107/AS107/AT107/AU107)/2 + ($AY$14/AR107/AS107/AT107/AU107/AV107/2),0) +
IF(AW107&lt;&gt;"",$AY$14/AR107/AS107/AT107/AU107/AV107/AW107*(AP107-1)-($AY$14/AR107/AS107/AT107/AU107/AV107)/2 + ($AY$14/AR107/AS107/AT107/AU107/AV107/AW107/2),0)</f>
        <v>-124.375</v>
      </c>
      <c r="AY107" s="105">
        <f t="shared" ref="AY107:AY170" ca="1" si="122">INDIRECT("AY"&amp;20+AJ107)</f>
        <v>740</v>
      </c>
      <c r="AZ107" s="108">
        <f t="shared" ref="AZ107:AZ170" si="123">IF(AR107&lt;&gt;"",$AZ$14/AR107*(AK107-1)-($AZ$14)/2 + ($AZ$14/AR107/2),0) +
IF(AS107&lt;&gt;"",$AZ$14/AR107/AS107*(AL107-1)-($AZ$14/AR107)/2 + ($AZ$14/AR107/AS107/2),0) +
IF(AT107&lt;&gt;"",$AZ$14/AR107/AS107/AT107*(AM107-1)-($AZ$14/AR107/AS107)/2 + ($AZ$14/AR107/AS107/AT107/2),0) +
IF(AU107&lt;&gt;"",$AZ$14/AR107/AS107/AT107/AU107*(AN107-1)-($AZ$14/AR107/AS107/AT107)/2 + ($AZ$14/AR107/AS107/AT107/AU107/2),0) +
IF(AV107&lt;&gt;"",$AZ$14/AR107/AS107/AT107/AU107/AV107*(AO107-1)-($AZ$14/AR107/AS107/AT107/AU107)/2 + ($AZ$14/AR107/AS107/AT107/AU107/AV107/2),0) +
IF(AW107&lt;&gt;"",$AZ$14/AR107/AS107/AT107/AU107/AV107/AW107*(AP107-1)-($AZ$14/AR107/AS107/AT107/AU107/AV107)/2 + ($AZ$14/AR107/AS107/AT107/AU107/AV107/AW107/2),0)</f>
        <v>-552.77777777777783</v>
      </c>
      <c r="BA107" s="105">
        <f t="shared" ref="BA107:BA170" si="124">IF(AR107&lt;&gt;"",$BA$14/AR107*(AK107-1)-($BA$14)/2 + ($BA$14/AR107/2),0) +
IF(AS107&lt;&gt;"",$BA$14/AR107/AS107*(AL107-1)-($BA$14/AR107)/2 + ($BA$14/AR107/AS107/2),0) +
IF(AT107&lt;&gt;"",$BA$14/AR107/AS107/AT107*(AM107-1)-($BA$14/AR107/AS107)/2 + ($BA$14/AR107/AS107/AT107/2),0) +
IF(AU107&lt;&gt;"",$BA$14/AR107/AS107/AT107/AU107*(AN107-1)-($BA$14/AR107/AS107/AT107)/2 + ($BA$14/AR107/AS107/AT107/AU107/2),0) +
IF(AV107&lt;&gt;"",$BA$14/AR107/AS107/AT107/AU107/AV107*(AO107-1)-($BA$14/AR107/AS107/AT107/AU107)/2 + ($BA$14/AR107/AS107/AT107/AU107/AV107/2),0) +
IF(AW107&lt;&gt;"",$BA$14/AR107/AS107/AT107/AU107/AV107/AW107*(AP107-1)-($BA$14/AR107/AS107/AT107/AU107/AV107)/2 + ($BA$14/AR107/AS107/AT107/AU107/AV107/AW107/2),0)</f>
        <v>0</v>
      </c>
      <c r="BB107" s="116">
        <f t="shared" ref="BB107:BB170" ca="1" si="125">ROUND(AY107*COS(RADIANS(AX107+$AY$13)),2)+$AZ$12</f>
        <v>1404.3899999999999</v>
      </c>
      <c r="BC107" s="116">
        <f t="shared" ref="BC107:BC170" ca="1" si="126">ROUND(AY107*SIN(RADIANS(AX107+$AY$13)),2)+$BA$12</f>
        <v>380.26</v>
      </c>
      <c r="BD107" s="108">
        <f t="shared" ref="BD107:BD170" ca="1" si="127">$AZ$12+AZ107+INDIRECT("AZ"&amp;20+AJ107)</f>
        <v>447.22222222222217</v>
      </c>
      <c r="BE107" s="108">
        <f t="shared" ref="BE107:BE170" ca="1" si="128">$AZ$12+BA107+INDIRECT("BA"&amp;20+AJ107)</f>
        <v>1000</v>
      </c>
      <c r="BH107" s="75" t="str">
        <f t="shared" si="110"/>
        <v>n2-1-3</v>
      </c>
      <c r="BI107" s="76"/>
      <c r="BJ107" s="109" t="s">
        <v>232</v>
      </c>
      <c r="BK107" s="109"/>
      <c r="BL107" s="109">
        <v>1</v>
      </c>
      <c r="BM107" s="112">
        <f t="shared" si="111"/>
        <v>1</v>
      </c>
      <c r="BN107" s="112" t="str">
        <f t="shared" si="112"/>
        <v>symbol</v>
      </c>
      <c r="BO107" s="109" t="str">
        <f t="shared" si="113"/>
        <v>OpenCircle</v>
      </c>
      <c r="BP107" s="113">
        <f t="shared" ref="BP107:BP170" ca="1" si="129">IF($BP$12=0, ROUND(BB107,2),ROUND(BD107,2))</f>
        <v>1404.39</v>
      </c>
      <c r="BQ107" s="113">
        <f t="shared" ref="BQ107:BQ170" ca="1" si="130">IF($BP$12=0, ROUND(BC107,2),ROUND(BE107,2))</f>
        <v>380.26</v>
      </c>
      <c r="BR107" s="113">
        <f t="shared" ref="BR107:BR170" ca="1" si="131">INDIRECT("BR"&amp;20+AJ107)</f>
        <v>12</v>
      </c>
      <c r="BS107" s="113">
        <f t="shared" ref="BS107:BS170" ca="1" si="132">INDIRECT("BS"&amp;20+AJ107)</f>
        <v>12</v>
      </c>
      <c r="BT107" s="109" t="str">
        <f t="shared" ca="1" si="114"/>
        <v xml:space="preserve">0 1404.39 380.26 0 0 0 0 VCThingLabel  </v>
      </c>
      <c r="BU107" s="112">
        <f t="shared" si="115"/>
        <v>0.1</v>
      </c>
      <c r="BV107" s="174">
        <f t="shared" si="116"/>
        <v>0</v>
      </c>
      <c r="BW107" s="114" t="str">
        <f t="shared" ref="BW107:BW170" si="133">AJ107&amp;"vvv"</f>
        <v>4vvv</v>
      </c>
      <c r="BX107" s="109"/>
      <c r="BY107" s="113">
        <f t="shared" ref="BY107:BY170" ca="1" si="134">BP107</f>
        <v>1404.39</v>
      </c>
      <c r="BZ107" s="113">
        <f t="shared" ref="BZ107:BZ170" ca="1" si="135">BQ107</f>
        <v>380.26</v>
      </c>
      <c r="CA107" s="113">
        <f t="shared" ref="CA107:CA170" ca="1" si="136">BR107*$CA$20</f>
        <v>20.399999999999999</v>
      </c>
      <c r="CB107" s="113">
        <f t="shared" ref="CB107:CB170" ca="1" si="137">BS107*$CB$20</f>
        <v>20.399999999999999</v>
      </c>
      <c r="CC107" s="112">
        <f t="shared" si="117"/>
        <v>0.55000000000000004</v>
      </c>
      <c r="CD107" s="109" t="str">
        <f t="shared" si="118"/>
        <v>ellipse</v>
      </c>
      <c r="CE107" s="114" t="str">
        <f t="shared" ref="CE107:CE170" si="138">AJ107&amp;"vvv"</f>
        <v>4vvv</v>
      </c>
      <c r="CF107" s="109"/>
      <c r="CG107" s="113">
        <f t="shared" ref="CG107:CG170" ca="1" si="139">BP107</f>
        <v>1404.39</v>
      </c>
      <c r="CH107" s="113">
        <f t="shared" ref="CH107:CH170" ca="1" si="140">BQ107</f>
        <v>380.26</v>
      </c>
      <c r="CI107" s="113">
        <f t="shared" ref="CI107:CI170" ca="1" si="141">BR107</f>
        <v>12</v>
      </c>
      <c r="CJ107" s="113">
        <f t="shared" ref="CJ107:CJ170" ca="1" si="142">BS107</f>
        <v>12</v>
      </c>
      <c r="CK107" s="112"/>
      <c r="CL107" s="112"/>
      <c r="CM107" s="112">
        <f t="shared" si="119"/>
        <v>1</v>
      </c>
      <c r="CN107" s="115" t="str">
        <f t="shared" si="120"/>
        <v>ellipse</v>
      </c>
      <c r="CO107" s="109" t="str">
        <f t="shared" ref="CO107:CO170" si="143">AJ107&amp;"vvv"</f>
        <v>4vvv</v>
      </c>
      <c r="CP107" s="109"/>
      <c r="CQ107" s="113">
        <f t="shared" ref="CQ107:CQ170" ca="1" si="144">BP107</f>
        <v>1404.39</v>
      </c>
      <c r="CR107" s="113">
        <f t="shared" ref="CR107:CR170" ca="1" si="145">BQ107</f>
        <v>380.26</v>
      </c>
      <c r="CS107" s="113">
        <f t="shared" ref="CS107:CS170" ca="1" si="146">BR107</f>
        <v>12</v>
      </c>
      <c r="CT107" s="113">
        <f t="shared" ref="CT107:CT170" ca="1" si="147">BS107</f>
        <v>12</v>
      </c>
      <c r="CW107" s="76"/>
      <c r="CX107" s="76"/>
    </row>
    <row r="108" spans="1:102" s="105" customFormat="1" ht="16" customHeight="1">
      <c r="A108" s="75" t="str">
        <f t="shared" si="95"/>
        <v>n2-2</v>
      </c>
      <c r="B108" s="75" t="str">
        <f t="shared" si="96"/>
        <v>C6</v>
      </c>
      <c r="C108" s="103" t="str">
        <f t="shared" si="107"/>
        <v>even</v>
      </c>
      <c r="D108" s="103"/>
      <c r="E108" s="103"/>
      <c r="F108" s="104">
        <f>ROW()</f>
        <v>108</v>
      </c>
      <c r="G108" s="103"/>
      <c r="H108" s="103"/>
      <c r="I108" s="103" t="str">
        <f t="shared" si="93"/>
        <v>This a short description of C6, giving the briefest explanation of its C6'iness.</v>
      </c>
      <c r="J108" s="103" t="str">
        <f t="shared" si="94"/>
        <v>This is a longer description of C6, going into more detail on what C6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8" s="103" t="str">
        <f t="shared" si="97"/>
        <v>none</v>
      </c>
      <c r="L108" s="103"/>
      <c r="M108" s="103" t="str">
        <f t="shared" si="98"/>
        <v>OpenClose</v>
      </c>
      <c r="N108" s="103"/>
      <c r="O108" s="103"/>
      <c r="P108" s="103"/>
      <c r="Q108" s="103"/>
      <c r="R108" s="103">
        <f t="shared" si="99"/>
        <v>1</v>
      </c>
      <c r="S108" s="103" t="str">
        <f t="shared" si="100"/>
        <v>hover</v>
      </c>
      <c r="T108" s="103"/>
      <c r="U108" s="103"/>
      <c r="V108" s="103"/>
      <c r="W108" s="103"/>
      <c r="X108" s="103" t="str">
        <f t="shared" si="101"/>
        <v>fadeOn=n2-2,0.6</v>
      </c>
      <c r="Y108" s="103" t="str">
        <f t="shared" si="102"/>
        <v>fadeOff=n2-2,0.6</v>
      </c>
      <c r="Z108" s="103" t="str">
        <f t="shared" si="103"/>
        <v>drawOpen=n2-2,0.8</v>
      </c>
      <c r="AA108" s="103" t="str">
        <f t="shared" si="104"/>
        <v>drawClose=n2-2,0.8</v>
      </c>
      <c r="AB108" s="103" t="str">
        <f t="shared" si="105"/>
        <v>myQtipStyle</v>
      </c>
      <c r="AD108" s="106"/>
      <c r="AE108" s="116"/>
      <c r="AF108" s="75" t="s">
        <v>283</v>
      </c>
      <c r="AG108" s="73">
        <f t="shared" si="108"/>
        <v>0</v>
      </c>
      <c r="AH108" s="75" t="str">
        <f t="shared" si="106"/>
        <v>n2-2</v>
      </c>
      <c r="AI108" s="75" t="str">
        <f t="shared" si="109"/>
        <v>C6</v>
      </c>
      <c r="AJ108" s="73">
        <f t="shared" ref="AJ108:AJ171" si="148">IF(AP108&lt;&gt;"",6,
IF(AO108&lt;&gt;"",5,
IF(AN108&lt;&gt;"",4,
IF(AM108&lt;&gt;"",3,
IF(AL108&lt;&gt;"",2,
IF(AK108&lt;&gt;"",1,0))))))</f>
        <v>2</v>
      </c>
      <c r="AK108" s="105">
        <v>2</v>
      </c>
      <c r="AL108" s="105">
        <v>2</v>
      </c>
      <c r="AR108" s="105">
        <v>8</v>
      </c>
      <c r="AS108" s="105">
        <v>4</v>
      </c>
      <c r="AX108" s="108">
        <f t="shared" si="121"/>
        <v>-118.125</v>
      </c>
      <c r="AY108" s="105">
        <f t="shared" ca="1" si="122"/>
        <v>500</v>
      </c>
      <c r="AZ108" s="108">
        <f t="shared" si="123"/>
        <v>-525</v>
      </c>
      <c r="BA108" s="105">
        <f t="shared" si="124"/>
        <v>0</v>
      </c>
      <c r="BB108" s="116">
        <f t="shared" ca="1" si="125"/>
        <v>1317.2</v>
      </c>
      <c r="BC108" s="116">
        <f t="shared" ca="1" si="126"/>
        <v>613.49</v>
      </c>
      <c r="BD108" s="108">
        <f t="shared" ca="1" si="127"/>
        <v>475</v>
      </c>
      <c r="BE108" s="108">
        <f t="shared" ca="1" si="128"/>
        <v>1000</v>
      </c>
      <c r="BH108" s="75" t="str">
        <f t="shared" si="110"/>
        <v>n1-4-3-3</v>
      </c>
      <c r="BI108" s="76"/>
      <c r="BJ108" s="109" t="s">
        <v>232</v>
      </c>
      <c r="BK108" s="109"/>
      <c r="BL108" s="109">
        <v>1</v>
      </c>
      <c r="BM108" s="112">
        <f t="shared" si="111"/>
        <v>1</v>
      </c>
      <c r="BN108" s="112" t="str">
        <f t="shared" si="112"/>
        <v>symbol</v>
      </c>
      <c r="BO108" s="109" t="str">
        <f t="shared" si="113"/>
        <v>OpenCircle</v>
      </c>
      <c r="BP108" s="113">
        <f t="shared" ca="1" si="129"/>
        <v>1317.2</v>
      </c>
      <c r="BQ108" s="113">
        <f t="shared" ca="1" si="130"/>
        <v>613.49</v>
      </c>
      <c r="BR108" s="113">
        <f t="shared" ca="1" si="131"/>
        <v>60</v>
      </c>
      <c r="BS108" s="113">
        <f t="shared" ca="1" si="132"/>
        <v>60</v>
      </c>
      <c r="BT108" s="109" t="str">
        <f t="shared" ca="1" si="114"/>
        <v xml:space="preserve">1 1317.2 613.49 0 0 0 0 VCThingLabel 20 </v>
      </c>
      <c r="BU108" s="112">
        <f t="shared" si="115"/>
        <v>0.1</v>
      </c>
      <c r="BV108" s="174">
        <f t="shared" si="116"/>
        <v>0</v>
      </c>
      <c r="BW108" s="114" t="str">
        <f t="shared" si="133"/>
        <v>2vvv</v>
      </c>
      <c r="BX108" s="109"/>
      <c r="BY108" s="113">
        <f t="shared" ca="1" si="134"/>
        <v>1317.2</v>
      </c>
      <c r="BZ108" s="113">
        <f t="shared" ca="1" si="135"/>
        <v>613.49</v>
      </c>
      <c r="CA108" s="113">
        <f t="shared" ca="1" si="136"/>
        <v>102</v>
      </c>
      <c r="CB108" s="113">
        <f t="shared" ca="1" si="137"/>
        <v>102</v>
      </c>
      <c r="CC108" s="112">
        <f t="shared" si="117"/>
        <v>0.55000000000000004</v>
      </c>
      <c r="CD108" s="109" t="str">
        <f t="shared" si="118"/>
        <v>ellipse</v>
      </c>
      <c r="CE108" s="114" t="str">
        <f t="shared" si="138"/>
        <v>2vvv</v>
      </c>
      <c r="CF108" s="109"/>
      <c r="CG108" s="113">
        <f t="shared" ca="1" si="139"/>
        <v>1317.2</v>
      </c>
      <c r="CH108" s="113">
        <f t="shared" ca="1" si="140"/>
        <v>613.49</v>
      </c>
      <c r="CI108" s="113">
        <f t="shared" ca="1" si="141"/>
        <v>60</v>
      </c>
      <c r="CJ108" s="113">
        <f t="shared" ca="1" si="142"/>
        <v>60</v>
      </c>
      <c r="CK108" s="112"/>
      <c r="CL108" s="112"/>
      <c r="CM108" s="112">
        <f t="shared" si="119"/>
        <v>1</v>
      </c>
      <c r="CN108" s="115" t="str">
        <f t="shared" si="120"/>
        <v>ellipse</v>
      </c>
      <c r="CO108" s="109" t="str">
        <f t="shared" si="143"/>
        <v>2vvv</v>
      </c>
      <c r="CP108" s="109"/>
      <c r="CQ108" s="113">
        <f t="shared" ca="1" si="144"/>
        <v>1317.2</v>
      </c>
      <c r="CR108" s="113">
        <f t="shared" ca="1" si="145"/>
        <v>613.49</v>
      </c>
      <c r="CS108" s="113">
        <f t="shared" ca="1" si="146"/>
        <v>60</v>
      </c>
      <c r="CT108" s="113">
        <f t="shared" ca="1" si="147"/>
        <v>60</v>
      </c>
      <c r="CW108" s="76"/>
      <c r="CX108" s="76"/>
    </row>
    <row r="109" spans="1:102" s="105" customFormat="1" ht="16" customHeight="1">
      <c r="A109" s="75" t="str">
        <f t="shared" si="95"/>
        <v>n2-2-1</v>
      </c>
      <c r="B109" s="75" t="str">
        <f t="shared" si="96"/>
        <v>D16</v>
      </c>
      <c r="C109" s="103" t="str">
        <f t="shared" si="107"/>
        <v>even</v>
      </c>
      <c r="D109" s="103"/>
      <c r="E109" s="103"/>
      <c r="F109" s="104">
        <f>ROW()</f>
        <v>109</v>
      </c>
      <c r="G109" s="103"/>
      <c r="H109" s="103"/>
      <c r="I109" s="103" t="str">
        <f t="shared" si="93"/>
        <v>This a short description of D16, giving the briefest explanation of its D16'iness.</v>
      </c>
      <c r="J109" s="103" t="str">
        <f t="shared" si="94"/>
        <v>This is a longer description of D16, going into more detail on what D16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09" s="103" t="str">
        <f t="shared" si="97"/>
        <v>none</v>
      </c>
      <c r="L109" s="103"/>
      <c r="M109" s="103" t="str">
        <f t="shared" si="98"/>
        <v>OpenClose</v>
      </c>
      <c r="N109" s="103"/>
      <c r="O109" s="103"/>
      <c r="P109" s="103"/>
      <c r="Q109" s="103"/>
      <c r="R109" s="103">
        <f t="shared" si="99"/>
        <v>1</v>
      </c>
      <c r="S109" s="103" t="str">
        <f t="shared" si="100"/>
        <v>hover</v>
      </c>
      <c r="T109" s="103"/>
      <c r="U109" s="103"/>
      <c r="V109" s="103"/>
      <c r="W109" s="103"/>
      <c r="X109" s="103" t="str">
        <f t="shared" si="101"/>
        <v>fadeOn=n2-2-1,0.6</v>
      </c>
      <c r="Y109" s="103" t="str">
        <f t="shared" si="102"/>
        <v>fadeOff=n2-2-1,0.6</v>
      </c>
      <c r="Z109" s="103" t="str">
        <f t="shared" si="103"/>
        <v>drawOpen=n2-2-1,0.8</v>
      </c>
      <c r="AA109" s="103" t="str">
        <f t="shared" si="104"/>
        <v>drawClose=n2-2-1,0.8</v>
      </c>
      <c r="AB109" s="103" t="str">
        <f t="shared" si="105"/>
        <v>myQtipStyle</v>
      </c>
      <c r="AD109" s="106"/>
      <c r="AE109" s="116"/>
      <c r="AF109" s="75" t="s">
        <v>284</v>
      </c>
      <c r="AG109" s="73">
        <f t="shared" si="108"/>
        <v>0</v>
      </c>
      <c r="AH109" s="75" t="str">
        <f t="shared" si="106"/>
        <v>n2-2-1</v>
      </c>
      <c r="AI109" s="75" t="str">
        <f t="shared" si="109"/>
        <v>D16</v>
      </c>
      <c r="AJ109" s="73">
        <f t="shared" si="148"/>
        <v>3</v>
      </c>
      <c r="AK109" s="105">
        <v>2</v>
      </c>
      <c r="AL109" s="105">
        <v>2</v>
      </c>
      <c r="AM109" s="105">
        <v>1</v>
      </c>
      <c r="AR109" s="105">
        <v>8</v>
      </c>
      <c r="AS109" s="105">
        <v>4</v>
      </c>
      <c r="AT109" s="105">
        <v>3</v>
      </c>
      <c r="AX109" s="108">
        <f t="shared" si="121"/>
        <v>-121.875</v>
      </c>
      <c r="AY109" s="105">
        <f t="shared" ca="1" si="122"/>
        <v>640</v>
      </c>
      <c r="AZ109" s="108">
        <f t="shared" si="123"/>
        <v>-541.66666666666663</v>
      </c>
      <c r="BA109" s="105">
        <f t="shared" si="124"/>
        <v>0</v>
      </c>
      <c r="BB109" s="116">
        <f t="shared" ca="1" si="125"/>
        <v>1372.79</v>
      </c>
      <c r="BC109" s="116">
        <f t="shared" ca="1" si="126"/>
        <v>479.78</v>
      </c>
      <c r="BD109" s="108">
        <f t="shared" ca="1" si="127"/>
        <v>458.33333333333337</v>
      </c>
      <c r="BE109" s="108">
        <f t="shared" ca="1" si="128"/>
        <v>1000</v>
      </c>
      <c r="BH109" s="75" t="str">
        <f t="shared" si="110"/>
        <v>n2-2</v>
      </c>
      <c r="BI109" s="76"/>
      <c r="BJ109" s="109" t="s">
        <v>232</v>
      </c>
      <c r="BK109" s="109"/>
      <c r="BL109" s="109">
        <v>1</v>
      </c>
      <c r="BM109" s="112">
        <f t="shared" si="111"/>
        <v>1</v>
      </c>
      <c r="BN109" s="112" t="str">
        <f t="shared" si="112"/>
        <v>symbol</v>
      </c>
      <c r="BO109" s="109" t="str">
        <f t="shared" si="113"/>
        <v>OpenCircle</v>
      </c>
      <c r="BP109" s="113">
        <f t="shared" ca="1" si="129"/>
        <v>1372.79</v>
      </c>
      <c r="BQ109" s="113">
        <f t="shared" ca="1" si="130"/>
        <v>479.78</v>
      </c>
      <c r="BR109" s="113">
        <f t="shared" ca="1" si="131"/>
        <v>35</v>
      </c>
      <c r="BS109" s="113">
        <f t="shared" ca="1" si="132"/>
        <v>35</v>
      </c>
      <c r="BT109" s="109" t="str">
        <f t="shared" ca="1" si="114"/>
        <v xml:space="preserve">1 1372.79 479.78 0 0 0 0 VCThingLabel 10 </v>
      </c>
      <c r="BU109" s="112">
        <f t="shared" si="115"/>
        <v>0.1</v>
      </c>
      <c r="BV109" s="174">
        <f t="shared" si="116"/>
        <v>0</v>
      </c>
      <c r="BW109" s="114" t="str">
        <f t="shared" si="133"/>
        <v>3vvv</v>
      </c>
      <c r="BX109" s="109"/>
      <c r="BY109" s="113">
        <f t="shared" ca="1" si="134"/>
        <v>1372.79</v>
      </c>
      <c r="BZ109" s="113">
        <f t="shared" ca="1" si="135"/>
        <v>479.78</v>
      </c>
      <c r="CA109" s="113">
        <f t="shared" ca="1" si="136"/>
        <v>59.5</v>
      </c>
      <c r="CB109" s="113">
        <f t="shared" ca="1" si="137"/>
        <v>59.5</v>
      </c>
      <c r="CC109" s="112">
        <f t="shared" si="117"/>
        <v>0.55000000000000004</v>
      </c>
      <c r="CD109" s="109" t="str">
        <f t="shared" si="118"/>
        <v>ellipse</v>
      </c>
      <c r="CE109" s="114" t="str">
        <f t="shared" si="138"/>
        <v>3vvv</v>
      </c>
      <c r="CF109" s="109"/>
      <c r="CG109" s="113">
        <f t="shared" ca="1" si="139"/>
        <v>1372.79</v>
      </c>
      <c r="CH109" s="113">
        <f t="shared" ca="1" si="140"/>
        <v>479.78</v>
      </c>
      <c r="CI109" s="113">
        <f t="shared" ca="1" si="141"/>
        <v>35</v>
      </c>
      <c r="CJ109" s="113">
        <f t="shared" ca="1" si="142"/>
        <v>35</v>
      </c>
      <c r="CK109" s="112"/>
      <c r="CL109" s="112"/>
      <c r="CM109" s="112">
        <f t="shared" si="119"/>
        <v>1</v>
      </c>
      <c r="CN109" s="115" t="str">
        <f t="shared" si="120"/>
        <v>ellipse</v>
      </c>
      <c r="CO109" s="109" t="str">
        <f t="shared" si="143"/>
        <v>3vvv</v>
      </c>
      <c r="CP109" s="109"/>
      <c r="CQ109" s="113">
        <f t="shared" ca="1" si="144"/>
        <v>1372.79</v>
      </c>
      <c r="CR109" s="113">
        <f t="shared" ca="1" si="145"/>
        <v>479.78</v>
      </c>
      <c r="CS109" s="113">
        <f t="shared" ca="1" si="146"/>
        <v>35</v>
      </c>
      <c r="CT109" s="113">
        <f t="shared" ca="1" si="147"/>
        <v>35</v>
      </c>
      <c r="CW109" s="76"/>
      <c r="CX109" s="76"/>
    </row>
    <row r="110" spans="1:102" s="105" customFormat="1" ht="16" customHeight="1">
      <c r="A110" s="75" t="str">
        <f t="shared" si="95"/>
        <v>n2-2-1-1</v>
      </c>
      <c r="B110" s="75" t="str">
        <f t="shared" si="96"/>
        <v>E46</v>
      </c>
      <c r="C110" s="103" t="str">
        <f t="shared" si="107"/>
        <v>even</v>
      </c>
      <c r="D110" s="103"/>
      <c r="E110" s="103"/>
      <c r="F110" s="104">
        <f>ROW()</f>
        <v>110</v>
      </c>
      <c r="G110" s="103"/>
      <c r="H110" s="103"/>
      <c r="I110" s="103" t="str">
        <f t="shared" si="93"/>
        <v>This a short description of E46, giving the briefest explanation of its E46'iness.</v>
      </c>
      <c r="J110" s="103" t="str">
        <f t="shared" si="94"/>
        <v>This is a longer description of E46, going into more detail on what E46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0" s="103" t="str">
        <f t="shared" si="97"/>
        <v>none</v>
      </c>
      <c r="L110" s="103"/>
      <c r="M110" s="103" t="str">
        <f t="shared" si="98"/>
        <v>OpenClose</v>
      </c>
      <c r="N110" s="103"/>
      <c r="O110" s="103"/>
      <c r="P110" s="103"/>
      <c r="Q110" s="103"/>
      <c r="R110" s="103">
        <f t="shared" si="99"/>
        <v>1</v>
      </c>
      <c r="S110" s="103" t="str">
        <f t="shared" si="100"/>
        <v>hover</v>
      </c>
      <c r="T110" s="103"/>
      <c r="U110" s="103"/>
      <c r="V110" s="103"/>
      <c r="W110" s="103"/>
      <c r="X110" s="103" t="str">
        <f t="shared" si="101"/>
        <v>fadeOn=n2-2-1-1,0.6</v>
      </c>
      <c r="Y110" s="103" t="str">
        <f t="shared" si="102"/>
        <v>fadeOff=n2-2-1-1,0.6</v>
      </c>
      <c r="Z110" s="103" t="str">
        <f t="shared" si="103"/>
        <v>drawOpen=n2-2-1-1,0.8</v>
      </c>
      <c r="AA110" s="103" t="str">
        <f t="shared" si="104"/>
        <v>drawClose=n2-2-1-1,0.8</v>
      </c>
      <c r="AB110" s="103" t="str">
        <f t="shared" si="105"/>
        <v>myQtipStyle</v>
      </c>
      <c r="AD110" s="106"/>
      <c r="AE110" s="116"/>
      <c r="AF110" s="75" t="s">
        <v>313</v>
      </c>
      <c r="AG110" s="73">
        <f t="shared" si="108"/>
        <v>0</v>
      </c>
      <c r="AH110" s="75" t="str">
        <f t="shared" si="106"/>
        <v>n2-2-1-1</v>
      </c>
      <c r="AI110" s="75" t="str">
        <f t="shared" si="109"/>
        <v>E46</v>
      </c>
      <c r="AJ110" s="73">
        <f t="shared" si="148"/>
        <v>4</v>
      </c>
      <c r="AK110" s="105">
        <v>2</v>
      </c>
      <c r="AL110" s="105">
        <v>2</v>
      </c>
      <c r="AM110" s="105">
        <v>1</v>
      </c>
      <c r="AN110" s="105">
        <v>1</v>
      </c>
      <c r="AR110" s="105">
        <v>8</v>
      </c>
      <c r="AS110" s="105">
        <v>4</v>
      </c>
      <c r="AT110" s="105">
        <v>3</v>
      </c>
      <c r="AU110" s="105">
        <v>3</v>
      </c>
      <c r="AX110" s="108">
        <f t="shared" si="121"/>
        <v>-123.125</v>
      </c>
      <c r="AY110" s="105">
        <f t="shared" ca="1" si="122"/>
        <v>740</v>
      </c>
      <c r="AZ110" s="108">
        <f t="shared" si="123"/>
        <v>-547.22222222222217</v>
      </c>
      <c r="BA110" s="105">
        <f t="shared" si="124"/>
        <v>0</v>
      </c>
      <c r="BB110" s="116">
        <f t="shared" ca="1" si="125"/>
        <v>1417.81</v>
      </c>
      <c r="BC110" s="116">
        <f t="shared" ca="1" si="126"/>
        <v>389.23</v>
      </c>
      <c r="BD110" s="108">
        <f t="shared" ca="1" si="127"/>
        <v>452.77777777777783</v>
      </c>
      <c r="BE110" s="108">
        <f t="shared" ca="1" si="128"/>
        <v>1000</v>
      </c>
      <c r="BH110" s="75" t="str">
        <f t="shared" si="110"/>
        <v>n2-2-1</v>
      </c>
      <c r="BI110" s="76"/>
      <c r="BJ110" s="109" t="s">
        <v>232</v>
      </c>
      <c r="BK110" s="109"/>
      <c r="BL110" s="109">
        <v>1</v>
      </c>
      <c r="BM110" s="112">
        <f t="shared" si="111"/>
        <v>1</v>
      </c>
      <c r="BN110" s="112" t="str">
        <f t="shared" si="112"/>
        <v>symbol</v>
      </c>
      <c r="BO110" s="109" t="str">
        <f t="shared" si="113"/>
        <v>OpenCircle</v>
      </c>
      <c r="BP110" s="113">
        <f t="shared" ca="1" si="129"/>
        <v>1417.81</v>
      </c>
      <c r="BQ110" s="113">
        <f t="shared" ca="1" si="130"/>
        <v>389.23</v>
      </c>
      <c r="BR110" s="113">
        <f t="shared" ca="1" si="131"/>
        <v>12</v>
      </c>
      <c r="BS110" s="113">
        <f t="shared" ca="1" si="132"/>
        <v>12</v>
      </c>
      <c r="BT110" s="109" t="str">
        <f t="shared" ca="1" si="114"/>
        <v xml:space="preserve">0 1417.81 389.23 0 0 0 0 VCThingLabel  </v>
      </c>
      <c r="BU110" s="112">
        <f t="shared" si="115"/>
        <v>0.1</v>
      </c>
      <c r="BV110" s="174">
        <f t="shared" si="116"/>
        <v>0</v>
      </c>
      <c r="BW110" s="114" t="str">
        <f t="shared" si="133"/>
        <v>4vvv</v>
      </c>
      <c r="BX110" s="109"/>
      <c r="BY110" s="113">
        <f t="shared" ca="1" si="134"/>
        <v>1417.81</v>
      </c>
      <c r="BZ110" s="113">
        <f t="shared" ca="1" si="135"/>
        <v>389.23</v>
      </c>
      <c r="CA110" s="113">
        <f t="shared" ca="1" si="136"/>
        <v>20.399999999999999</v>
      </c>
      <c r="CB110" s="113">
        <f t="shared" ca="1" si="137"/>
        <v>20.399999999999999</v>
      </c>
      <c r="CC110" s="112">
        <f t="shared" si="117"/>
        <v>0.55000000000000004</v>
      </c>
      <c r="CD110" s="109" t="str">
        <f t="shared" si="118"/>
        <v>ellipse</v>
      </c>
      <c r="CE110" s="114" t="str">
        <f t="shared" si="138"/>
        <v>4vvv</v>
      </c>
      <c r="CF110" s="109"/>
      <c r="CG110" s="113">
        <f t="shared" ca="1" si="139"/>
        <v>1417.81</v>
      </c>
      <c r="CH110" s="113">
        <f t="shared" ca="1" si="140"/>
        <v>389.23</v>
      </c>
      <c r="CI110" s="113">
        <f t="shared" ca="1" si="141"/>
        <v>12</v>
      </c>
      <c r="CJ110" s="113">
        <f t="shared" ca="1" si="142"/>
        <v>12</v>
      </c>
      <c r="CK110" s="112"/>
      <c r="CL110" s="112"/>
      <c r="CM110" s="112">
        <f t="shared" si="119"/>
        <v>1</v>
      </c>
      <c r="CN110" s="115" t="str">
        <f t="shared" si="120"/>
        <v>ellipse</v>
      </c>
      <c r="CO110" s="109" t="str">
        <f t="shared" si="143"/>
        <v>4vvv</v>
      </c>
      <c r="CP110" s="109"/>
      <c r="CQ110" s="113">
        <f t="shared" ca="1" si="144"/>
        <v>1417.81</v>
      </c>
      <c r="CR110" s="113">
        <f t="shared" ca="1" si="145"/>
        <v>389.23</v>
      </c>
      <c r="CS110" s="113">
        <f t="shared" ca="1" si="146"/>
        <v>12</v>
      </c>
      <c r="CT110" s="113">
        <f t="shared" ca="1" si="147"/>
        <v>12</v>
      </c>
      <c r="CW110" s="76"/>
      <c r="CX110" s="76"/>
    </row>
    <row r="111" spans="1:102" s="105" customFormat="1" ht="16" customHeight="1">
      <c r="A111" s="75" t="str">
        <f t="shared" si="95"/>
        <v>n2-2-1-2</v>
      </c>
      <c r="B111" s="75" t="str">
        <f t="shared" si="96"/>
        <v>E47</v>
      </c>
      <c r="C111" s="103" t="str">
        <f t="shared" si="107"/>
        <v>odd</v>
      </c>
      <c r="D111" s="103"/>
      <c r="E111" s="103"/>
      <c r="F111" s="104">
        <f>ROW()</f>
        <v>111</v>
      </c>
      <c r="G111" s="103"/>
      <c r="H111" s="103"/>
      <c r="I111" s="103" t="str">
        <f t="shared" si="93"/>
        <v>This a short description of E47, giving the briefest explanation of its E47'iness.</v>
      </c>
      <c r="J111" s="103" t="str">
        <f t="shared" si="94"/>
        <v>This is a longer description of E47, going into more detail on what E47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1" s="103" t="str">
        <f t="shared" si="97"/>
        <v>none</v>
      </c>
      <c r="L111" s="103"/>
      <c r="M111" s="103" t="str">
        <f t="shared" si="98"/>
        <v>OpenClose</v>
      </c>
      <c r="N111" s="103"/>
      <c r="O111" s="103"/>
      <c r="P111" s="103"/>
      <c r="Q111" s="103"/>
      <c r="R111" s="103">
        <f t="shared" si="99"/>
        <v>1</v>
      </c>
      <c r="S111" s="103" t="str">
        <f t="shared" si="100"/>
        <v>hover</v>
      </c>
      <c r="T111" s="103"/>
      <c r="U111" s="103"/>
      <c r="V111" s="103"/>
      <c r="W111" s="103"/>
      <c r="X111" s="103" t="str">
        <f t="shared" si="101"/>
        <v>fadeOn=n2-2-1-2,0.6</v>
      </c>
      <c r="Y111" s="103" t="str">
        <f t="shared" si="102"/>
        <v>fadeOff=n2-2-1-2,0.6</v>
      </c>
      <c r="Z111" s="103" t="str">
        <f t="shared" si="103"/>
        <v>drawOpen=n2-2-1-2,0.8</v>
      </c>
      <c r="AA111" s="103" t="str">
        <f t="shared" si="104"/>
        <v>drawClose=n2-2-1-2,0.8</v>
      </c>
      <c r="AB111" s="103" t="str">
        <f t="shared" si="105"/>
        <v>myQtipStyle</v>
      </c>
      <c r="AD111" s="106"/>
      <c r="AE111" s="116"/>
      <c r="AF111" s="75" t="s">
        <v>314</v>
      </c>
      <c r="AG111" s="73">
        <f t="shared" si="108"/>
        <v>0</v>
      </c>
      <c r="AH111" s="75" t="str">
        <f t="shared" si="106"/>
        <v>n2-2-1-2</v>
      </c>
      <c r="AI111" s="75" t="str">
        <f t="shared" si="109"/>
        <v>E47</v>
      </c>
      <c r="AJ111" s="73">
        <f t="shared" si="148"/>
        <v>4</v>
      </c>
      <c r="AK111" s="105">
        <v>2</v>
      </c>
      <c r="AL111" s="105">
        <v>2</v>
      </c>
      <c r="AM111" s="105">
        <v>1</v>
      </c>
      <c r="AN111" s="105">
        <v>2</v>
      </c>
      <c r="AR111" s="105">
        <v>8</v>
      </c>
      <c r="AS111" s="105">
        <v>4</v>
      </c>
      <c r="AT111" s="105">
        <v>3</v>
      </c>
      <c r="AU111" s="105">
        <v>3</v>
      </c>
      <c r="AX111" s="108">
        <f t="shared" si="121"/>
        <v>-121.875</v>
      </c>
      <c r="AY111" s="105">
        <f t="shared" ca="1" si="122"/>
        <v>740</v>
      </c>
      <c r="AZ111" s="108">
        <f t="shared" si="123"/>
        <v>-541.66666666666663</v>
      </c>
      <c r="BA111" s="105">
        <f t="shared" si="124"/>
        <v>0</v>
      </c>
      <c r="BB111" s="116">
        <f t="shared" ca="1" si="125"/>
        <v>1431.03</v>
      </c>
      <c r="BC111" s="116">
        <f t="shared" ca="1" si="126"/>
        <v>398.49</v>
      </c>
      <c r="BD111" s="108">
        <f t="shared" ca="1" si="127"/>
        <v>458.33333333333337</v>
      </c>
      <c r="BE111" s="108">
        <f t="shared" ca="1" si="128"/>
        <v>1000</v>
      </c>
      <c r="BH111" s="75" t="str">
        <f t="shared" si="110"/>
        <v>n2-2-1</v>
      </c>
      <c r="BI111" s="76"/>
      <c r="BJ111" s="109" t="s">
        <v>232</v>
      </c>
      <c r="BK111" s="109"/>
      <c r="BL111" s="109">
        <v>1</v>
      </c>
      <c r="BM111" s="112">
        <f t="shared" si="111"/>
        <v>1</v>
      </c>
      <c r="BN111" s="112" t="str">
        <f t="shared" si="112"/>
        <v>symbol</v>
      </c>
      <c r="BO111" s="109" t="str">
        <f t="shared" si="113"/>
        <v>OpenCircle</v>
      </c>
      <c r="BP111" s="113">
        <f t="shared" ca="1" si="129"/>
        <v>1431.03</v>
      </c>
      <c r="BQ111" s="113">
        <f t="shared" ca="1" si="130"/>
        <v>398.49</v>
      </c>
      <c r="BR111" s="113">
        <f t="shared" ca="1" si="131"/>
        <v>12</v>
      </c>
      <c r="BS111" s="113">
        <f t="shared" ca="1" si="132"/>
        <v>12</v>
      </c>
      <c r="BT111" s="109" t="str">
        <f t="shared" ca="1" si="114"/>
        <v xml:space="preserve">0 1431.03 398.49 0 0 0 0 VCThingLabel  </v>
      </c>
      <c r="BU111" s="112">
        <f t="shared" si="115"/>
        <v>0.1</v>
      </c>
      <c r="BV111" s="174">
        <f t="shared" si="116"/>
        <v>0</v>
      </c>
      <c r="BW111" s="114" t="str">
        <f t="shared" si="133"/>
        <v>4vvv</v>
      </c>
      <c r="BX111" s="109"/>
      <c r="BY111" s="113">
        <f t="shared" ca="1" si="134"/>
        <v>1431.03</v>
      </c>
      <c r="BZ111" s="113">
        <f t="shared" ca="1" si="135"/>
        <v>398.49</v>
      </c>
      <c r="CA111" s="113">
        <f t="shared" ca="1" si="136"/>
        <v>20.399999999999999</v>
      </c>
      <c r="CB111" s="113">
        <f t="shared" ca="1" si="137"/>
        <v>20.399999999999999</v>
      </c>
      <c r="CC111" s="112">
        <f t="shared" si="117"/>
        <v>0.55000000000000004</v>
      </c>
      <c r="CD111" s="109" t="str">
        <f t="shared" si="118"/>
        <v>ellipse</v>
      </c>
      <c r="CE111" s="114" t="str">
        <f t="shared" si="138"/>
        <v>4vvv</v>
      </c>
      <c r="CF111" s="109"/>
      <c r="CG111" s="113">
        <f t="shared" ca="1" si="139"/>
        <v>1431.03</v>
      </c>
      <c r="CH111" s="113">
        <f t="shared" ca="1" si="140"/>
        <v>398.49</v>
      </c>
      <c r="CI111" s="113">
        <f t="shared" ca="1" si="141"/>
        <v>12</v>
      </c>
      <c r="CJ111" s="113">
        <f t="shared" ca="1" si="142"/>
        <v>12</v>
      </c>
      <c r="CK111" s="112"/>
      <c r="CL111" s="112"/>
      <c r="CM111" s="112">
        <f t="shared" si="119"/>
        <v>1</v>
      </c>
      <c r="CN111" s="115" t="str">
        <f t="shared" si="120"/>
        <v>ellipse</v>
      </c>
      <c r="CO111" s="109" t="str">
        <f t="shared" si="143"/>
        <v>4vvv</v>
      </c>
      <c r="CP111" s="109"/>
      <c r="CQ111" s="113">
        <f t="shared" ca="1" si="144"/>
        <v>1431.03</v>
      </c>
      <c r="CR111" s="113">
        <f t="shared" ca="1" si="145"/>
        <v>398.49</v>
      </c>
      <c r="CS111" s="113">
        <f t="shared" ca="1" si="146"/>
        <v>12</v>
      </c>
      <c r="CT111" s="113">
        <f t="shared" ca="1" si="147"/>
        <v>12</v>
      </c>
      <c r="CW111" s="76"/>
      <c r="CX111" s="76"/>
    </row>
    <row r="112" spans="1:102" s="105" customFormat="1" ht="16" customHeight="1">
      <c r="A112" s="75" t="str">
        <f t="shared" si="95"/>
        <v>n2-2-1-3</v>
      </c>
      <c r="B112" s="75" t="str">
        <f t="shared" si="96"/>
        <v>E48</v>
      </c>
      <c r="C112" s="103" t="str">
        <f t="shared" si="107"/>
        <v>even</v>
      </c>
      <c r="D112" s="103"/>
      <c r="E112" s="103"/>
      <c r="F112" s="104">
        <f>ROW()</f>
        <v>112</v>
      </c>
      <c r="G112" s="103"/>
      <c r="H112" s="103"/>
      <c r="I112" s="103" t="str">
        <f t="shared" si="93"/>
        <v>This a short description of E48, giving the briefest explanation of its E48'iness.</v>
      </c>
      <c r="J112" s="103" t="str">
        <f t="shared" si="94"/>
        <v>This is a longer description of E48, going into more detail on what E48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2" s="103" t="str">
        <f t="shared" si="97"/>
        <v>none</v>
      </c>
      <c r="L112" s="103"/>
      <c r="M112" s="103" t="str">
        <f t="shared" si="98"/>
        <v>OpenClose</v>
      </c>
      <c r="N112" s="103"/>
      <c r="O112" s="103"/>
      <c r="P112" s="103"/>
      <c r="Q112" s="103"/>
      <c r="R112" s="103">
        <f t="shared" si="99"/>
        <v>1</v>
      </c>
      <c r="S112" s="103" t="str">
        <f t="shared" si="100"/>
        <v>hover</v>
      </c>
      <c r="T112" s="103"/>
      <c r="U112" s="103"/>
      <c r="V112" s="103"/>
      <c r="W112" s="103"/>
      <c r="X112" s="103" t="str">
        <f t="shared" si="101"/>
        <v>fadeOn=n2-2-1-3,0.6</v>
      </c>
      <c r="Y112" s="103" t="str">
        <f t="shared" si="102"/>
        <v>fadeOff=n2-2-1-3,0.6</v>
      </c>
      <c r="Z112" s="103" t="str">
        <f t="shared" si="103"/>
        <v>drawOpen=n2-2-1-3,0.8</v>
      </c>
      <c r="AA112" s="103" t="str">
        <f t="shared" si="104"/>
        <v>drawClose=n2-2-1-3,0.8</v>
      </c>
      <c r="AB112" s="103" t="str">
        <f t="shared" si="105"/>
        <v>myQtipStyle</v>
      </c>
      <c r="AD112" s="106"/>
      <c r="AE112" s="116"/>
      <c r="AF112" s="75" t="s">
        <v>315</v>
      </c>
      <c r="AG112" s="73">
        <f t="shared" si="108"/>
        <v>0</v>
      </c>
      <c r="AH112" s="75" t="str">
        <f t="shared" si="106"/>
        <v>n2-2-1-3</v>
      </c>
      <c r="AI112" s="75" t="str">
        <f t="shared" si="109"/>
        <v>E48</v>
      </c>
      <c r="AJ112" s="73">
        <f t="shared" si="148"/>
        <v>4</v>
      </c>
      <c r="AK112" s="105">
        <v>2</v>
      </c>
      <c r="AL112" s="105">
        <v>2</v>
      </c>
      <c r="AM112" s="105">
        <v>1</v>
      </c>
      <c r="AN112" s="105">
        <v>3</v>
      </c>
      <c r="AR112" s="105">
        <v>8</v>
      </c>
      <c r="AS112" s="105">
        <v>4</v>
      </c>
      <c r="AT112" s="105">
        <v>3</v>
      </c>
      <c r="AU112" s="105">
        <v>3</v>
      </c>
      <c r="AX112" s="108">
        <f t="shared" si="121"/>
        <v>-120.625</v>
      </c>
      <c r="AY112" s="105">
        <f t="shared" ca="1" si="122"/>
        <v>740</v>
      </c>
      <c r="AZ112" s="108">
        <f t="shared" si="123"/>
        <v>-536.11111111111109</v>
      </c>
      <c r="BA112" s="105">
        <f t="shared" si="124"/>
        <v>0</v>
      </c>
      <c r="BB112" s="116">
        <f t="shared" ca="1" si="125"/>
        <v>1444.05</v>
      </c>
      <c r="BC112" s="116">
        <f t="shared" ca="1" si="126"/>
        <v>408.03999999999996</v>
      </c>
      <c r="BD112" s="108">
        <f t="shared" ca="1" si="127"/>
        <v>463.88888888888891</v>
      </c>
      <c r="BE112" s="108">
        <f t="shared" ca="1" si="128"/>
        <v>1000</v>
      </c>
      <c r="BH112" s="75" t="str">
        <f t="shared" si="110"/>
        <v>n2-2-1</v>
      </c>
      <c r="BI112" s="76"/>
      <c r="BJ112" s="109" t="s">
        <v>232</v>
      </c>
      <c r="BK112" s="109"/>
      <c r="BL112" s="109">
        <v>1</v>
      </c>
      <c r="BM112" s="112">
        <f t="shared" si="111"/>
        <v>1</v>
      </c>
      <c r="BN112" s="112" t="str">
        <f t="shared" si="112"/>
        <v>symbol</v>
      </c>
      <c r="BO112" s="109" t="str">
        <f t="shared" si="113"/>
        <v>OpenCircle</v>
      </c>
      <c r="BP112" s="113">
        <f t="shared" ca="1" si="129"/>
        <v>1444.05</v>
      </c>
      <c r="BQ112" s="113">
        <f t="shared" ca="1" si="130"/>
        <v>408.04</v>
      </c>
      <c r="BR112" s="113">
        <f t="shared" ca="1" si="131"/>
        <v>12</v>
      </c>
      <c r="BS112" s="113">
        <f t="shared" ca="1" si="132"/>
        <v>12</v>
      </c>
      <c r="BT112" s="109" t="str">
        <f t="shared" ca="1" si="114"/>
        <v xml:space="preserve">0 1444.05 408.04 0 0 0 0 VCThingLabel  </v>
      </c>
      <c r="BU112" s="112">
        <f t="shared" si="115"/>
        <v>0.1</v>
      </c>
      <c r="BV112" s="174">
        <f t="shared" si="116"/>
        <v>0</v>
      </c>
      <c r="BW112" s="114" t="str">
        <f t="shared" si="133"/>
        <v>4vvv</v>
      </c>
      <c r="BX112" s="109"/>
      <c r="BY112" s="113">
        <f t="shared" ca="1" si="134"/>
        <v>1444.05</v>
      </c>
      <c r="BZ112" s="113">
        <f t="shared" ca="1" si="135"/>
        <v>408.04</v>
      </c>
      <c r="CA112" s="113">
        <f t="shared" ca="1" si="136"/>
        <v>20.399999999999999</v>
      </c>
      <c r="CB112" s="113">
        <f t="shared" ca="1" si="137"/>
        <v>20.399999999999999</v>
      </c>
      <c r="CC112" s="112">
        <f t="shared" si="117"/>
        <v>0.55000000000000004</v>
      </c>
      <c r="CD112" s="109" t="str">
        <f t="shared" si="118"/>
        <v>ellipse</v>
      </c>
      <c r="CE112" s="114" t="str">
        <f t="shared" si="138"/>
        <v>4vvv</v>
      </c>
      <c r="CF112" s="109"/>
      <c r="CG112" s="113">
        <f t="shared" ca="1" si="139"/>
        <v>1444.05</v>
      </c>
      <c r="CH112" s="113">
        <f t="shared" ca="1" si="140"/>
        <v>408.04</v>
      </c>
      <c r="CI112" s="113">
        <f t="shared" ca="1" si="141"/>
        <v>12</v>
      </c>
      <c r="CJ112" s="113">
        <f t="shared" ca="1" si="142"/>
        <v>12</v>
      </c>
      <c r="CK112" s="112"/>
      <c r="CL112" s="112"/>
      <c r="CM112" s="112">
        <f t="shared" si="119"/>
        <v>1</v>
      </c>
      <c r="CN112" s="115" t="str">
        <f t="shared" si="120"/>
        <v>ellipse</v>
      </c>
      <c r="CO112" s="109" t="str">
        <f t="shared" si="143"/>
        <v>4vvv</v>
      </c>
      <c r="CP112" s="109"/>
      <c r="CQ112" s="113">
        <f t="shared" ca="1" si="144"/>
        <v>1444.05</v>
      </c>
      <c r="CR112" s="113">
        <f t="shared" ca="1" si="145"/>
        <v>408.04</v>
      </c>
      <c r="CS112" s="113">
        <f t="shared" ca="1" si="146"/>
        <v>12</v>
      </c>
      <c r="CT112" s="113">
        <f t="shared" ca="1" si="147"/>
        <v>12</v>
      </c>
      <c r="CW112" s="76"/>
      <c r="CX112" s="76"/>
    </row>
    <row r="113" spans="1:102" s="105" customFormat="1" ht="16" customHeight="1">
      <c r="A113" s="75" t="str">
        <f t="shared" si="95"/>
        <v>n2-2-2</v>
      </c>
      <c r="B113" s="75" t="str">
        <f t="shared" si="96"/>
        <v>D17</v>
      </c>
      <c r="C113" s="103" t="str">
        <f t="shared" si="107"/>
        <v>odd</v>
      </c>
      <c r="D113" s="103"/>
      <c r="E113" s="103"/>
      <c r="F113" s="104">
        <f>ROW()</f>
        <v>113</v>
      </c>
      <c r="G113" s="103"/>
      <c r="H113" s="103"/>
      <c r="I113" s="103" t="str">
        <f t="shared" si="93"/>
        <v>This a short description of D17, giving the briefest explanation of its D17'iness.</v>
      </c>
      <c r="J113" s="103" t="str">
        <f t="shared" si="94"/>
        <v>This is a longer description of D17, going into more detail on what D17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3" s="103" t="str">
        <f t="shared" si="97"/>
        <v>none</v>
      </c>
      <c r="L113" s="103"/>
      <c r="M113" s="103" t="str">
        <f t="shared" si="98"/>
        <v>OpenClose</v>
      </c>
      <c r="N113" s="103"/>
      <c r="O113" s="103"/>
      <c r="P113" s="103"/>
      <c r="Q113" s="103"/>
      <c r="R113" s="103">
        <f t="shared" si="99"/>
        <v>1</v>
      </c>
      <c r="S113" s="103" t="str">
        <f t="shared" si="100"/>
        <v>hover</v>
      </c>
      <c r="T113" s="103"/>
      <c r="U113" s="103"/>
      <c r="V113" s="103"/>
      <c r="W113" s="103"/>
      <c r="X113" s="103" t="str">
        <f t="shared" si="101"/>
        <v>fadeOn=n2-2-2,0.6</v>
      </c>
      <c r="Y113" s="103" t="str">
        <f t="shared" si="102"/>
        <v>fadeOff=n2-2-2,0.6</v>
      </c>
      <c r="Z113" s="103" t="str">
        <f t="shared" si="103"/>
        <v>drawOpen=n2-2-2,0.8</v>
      </c>
      <c r="AA113" s="103" t="str">
        <f t="shared" si="104"/>
        <v>drawClose=n2-2-2,0.8</v>
      </c>
      <c r="AB113" s="103" t="str">
        <f t="shared" si="105"/>
        <v>myQtipStyle</v>
      </c>
      <c r="AD113" s="106"/>
      <c r="AE113" s="116"/>
      <c r="AF113" s="75" t="s">
        <v>285</v>
      </c>
      <c r="AG113" s="73">
        <f t="shared" si="108"/>
        <v>0</v>
      </c>
      <c r="AH113" s="75" t="str">
        <f t="shared" si="106"/>
        <v>n2-2-2</v>
      </c>
      <c r="AI113" s="75" t="str">
        <f t="shared" si="109"/>
        <v>D17</v>
      </c>
      <c r="AJ113" s="73">
        <f t="shared" si="148"/>
        <v>3</v>
      </c>
      <c r="AK113" s="105">
        <v>2</v>
      </c>
      <c r="AL113" s="105">
        <v>2</v>
      </c>
      <c r="AM113" s="105">
        <v>2</v>
      </c>
      <c r="AR113" s="105">
        <v>8</v>
      </c>
      <c r="AS113" s="105">
        <v>4</v>
      </c>
      <c r="AT113" s="105">
        <v>3</v>
      </c>
      <c r="AX113" s="108">
        <f t="shared" si="121"/>
        <v>-118.125</v>
      </c>
      <c r="AY113" s="105">
        <f t="shared" ca="1" si="122"/>
        <v>640</v>
      </c>
      <c r="AZ113" s="108">
        <f t="shared" si="123"/>
        <v>-525</v>
      </c>
      <c r="BA113" s="105">
        <f t="shared" si="124"/>
        <v>0</v>
      </c>
      <c r="BB113" s="116">
        <f t="shared" ca="1" si="125"/>
        <v>1406.01</v>
      </c>
      <c r="BC113" s="116">
        <f t="shared" ca="1" si="126"/>
        <v>505.27</v>
      </c>
      <c r="BD113" s="108">
        <f t="shared" ca="1" si="127"/>
        <v>475</v>
      </c>
      <c r="BE113" s="108">
        <f t="shared" ca="1" si="128"/>
        <v>1000</v>
      </c>
      <c r="BH113" s="75" t="str">
        <f t="shared" si="110"/>
        <v>n2-2</v>
      </c>
      <c r="BI113" s="76"/>
      <c r="BJ113" s="109" t="s">
        <v>232</v>
      </c>
      <c r="BK113" s="109"/>
      <c r="BL113" s="109">
        <v>1</v>
      </c>
      <c r="BM113" s="112">
        <f t="shared" si="111"/>
        <v>1</v>
      </c>
      <c r="BN113" s="112" t="str">
        <f t="shared" si="112"/>
        <v>symbol</v>
      </c>
      <c r="BO113" s="109" t="str">
        <f t="shared" si="113"/>
        <v>OpenCircle</v>
      </c>
      <c r="BP113" s="113">
        <f t="shared" ca="1" si="129"/>
        <v>1406.01</v>
      </c>
      <c r="BQ113" s="113">
        <f t="shared" ca="1" si="130"/>
        <v>505.27</v>
      </c>
      <c r="BR113" s="113">
        <f t="shared" ca="1" si="131"/>
        <v>35</v>
      </c>
      <c r="BS113" s="113">
        <f t="shared" ca="1" si="132"/>
        <v>35</v>
      </c>
      <c r="BT113" s="109" t="str">
        <f t="shared" ca="1" si="114"/>
        <v xml:space="preserve">1 1406.01 505.27 0 0 0 0 VCThingLabel 10 </v>
      </c>
      <c r="BU113" s="112">
        <f t="shared" si="115"/>
        <v>0.1</v>
      </c>
      <c r="BV113" s="174">
        <f t="shared" si="116"/>
        <v>0</v>
      </c>
      <c r="BW113" s="114" t="str">
        <f t="shared" si="133"/>
        <v>3vvv</v>
      </c>
      <c r="BX113" s="109"/>
      <c r="BY113" s="113">
        <f t="shared" ca="1" si="134"/>
        <v>1406.01</v>
      </c>
      <c r="BZ113" s="113">
        <f t="shared" ca="1" si="135"/>
        <v>505.27</v>
      </c>
      <c r="CA113" s="113">
        <f t="shared" ca="1" si="136"/>
        <v>59.5</v>
      </c>
      <c r="CB113" s="113">
        <f t="shared" ca="1" si="137"/>
        <v>59.5</v>
      </c>
      <c r="CC113" s="112">
        <f t="shared" si="117"/>
        <v>0.55000000000000004</v>
      </c>
      <c r="CD113" s="109" t="str">
        <f t="shared" si="118"/>
        <v>ellipse</v>
      </c>
      <c r="CE113" s="114" t="str">
        <f t="shared" si="138"/>
        <v>3vvv</v>
      </c>
      <c r="CF113" s="109"/>
      <c r="CG113" s="113">
        <f t="shared" ca="1" si="139"/>
        <v>1406.01</v>
      </c>
      <c r="CH113" s="113">
        <f t="shared" ca="1" si="140"/>
        <v>505.27</v>
      </c>
      <c r="CI113" s="113">
        <f t="shared" ca="1" si="141"/>
        <v>35</v>
      </c>
      <c r="CJ113" s="113">
        <f t="shared" ca="1" si="142"/>
        <v>35</v>
      </c>
      <c r="CK113" s="112"/>
      <c r="CL113" s="112"/>
      <c r="CM113" s="112">
        <f t="shared" si="119"/>
        <v>1</v>
      </c>
      <c r="CN113" s="115" t="str">
        <f t="shared" si="120"/>
        <v>ellipse</v>
      </c>
      <c r="CO113" s="109" t="str">
        <f t="shared" si="143"/>
        <v>3vvv</v>
      </c>
      <c r="CP113" s="109"/>
      <c r="CQ113" s="113">
        <f t="shared" ca="1" si="144"/>
        <v>1406.01</v>
      </c>
      <c r="CR113" s="113">
        <f t="shared" ca="1" si="145"/>
        <v>505.27</v>
      </c>
      <c r="CS113" s="113">
        <f t="shared" ca="1" si="146"/>
        <v>35</v>
      </c>
      <c r="CT113" s="113">
        <f t="shared" ca="1" si="147"/>
        <v>35</v>
      </c>
      <c r="CW113" s="76"/>
      <c r="CX113" s="76"/>
    </row>
    <row r="114" spans="1:102" s="105" customFormat="1" ht="16" customHeight="1">
      <c r="A114" s="75" t="str">
        <f t="shared" si="95"/>
        <v>n2-2-2-1</v>
      </c>
      <c r="B114" s="75" t="str">
        <f t="shared" si="96"/>
        <v>E49</v>
      </c>
      <c r="C114" s="103" t="str">
        <f t="shared" si="107"/>
        <v>odd</v>
      </c>
      <c r="D114" s="103"/>
      <c r="E114" s="103"/>
      <c r="F114" s="104">
        <f>ROW()</f>
        <v>114</v>
      </c>
      <c r="G114" s="103"/>
      <c r="H114" s="103"/>
      <c r="I114" s="103" t="str">
        <f t="shared" si="93"/>
        <v>This a short description of E49, giving the briefest explanation of its E49'iness.</v>
      </c>
      <c r="J114" s="103" t="str">
        <f t="shared" si="94"/>
        <v>This is a longer description of E49, going into more detail on what E49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4" s="103" t="str">
        <f t="shared" si="97"/>
        <v>none</v>
      </c>
      <c r="L114" s="103"/>
      <c r="M114" s="103" t="str">
        <f t="shared" si="98"/>
        <v>OpenClose</v>
      </c>
      <c r="N114" s="103"/>
      <c r="O114" s="103"/>
      <c r="P114" s="103"/>
      <c r="Q114" s="103"/>
      <c r="R114" s="103">
        <f t="shared" si="99"/>
        <v>1</v>
      </c>
      <c r="S114" s="103" t="str">
        <f t="shared" si="100"/>
        <v>hover</v>
      </c>
      <c r="T114" s="103"/>
      <c r="U114" s="103"/>
      <c r="V114" s="103"/>
      <c r="W114" s="103"/>
      <c r="X114" s="103" t="str">
        <f t="shared" si="101"/>
        <v>fadeOn=n2-2-2-1,0.6</v>
      </c>
      <c r="Y114" s="103" t="str">
        <f t="shared" si="102"/>
        <v>fadeOff=n2-2-2-1,0.6</v>
      </c>
      <c r="Z114" s="103" t="str">
        <f t="shared" si="103"/>
        <v>drawOpen=n2-2-2-1,0.8</v>
      </c>
      <c r="AA114" s="103" t="str">
        <f t="shared" si="104"/>
        <v>drawClose=n2-2-2-1,0.8</v>
      </c>
      <c r="AB114" s="103" t="str">
        <f t="shared" si="105"/>
        <v>myQtipStyle</v>
      </c>
      <c r="AD114" s="106"/>
      <c r="AE114" s="116"/>
      <c r="AF114" s="75" t="s">
        <v>316</v>
      </c>
      <c r="AG114" s="73">
        <f t="shared" si="108"/>
        <v>0</v>
      </c>
      <c r="AH114" s="75" t="str">
        <f t="shared" si="106"/>
        <v>n2-2-2-1</v>
      </c>
      <c r="AI114" s="75" t="str">
        <f t="shared" si="109"/>
        <v>E49</v>
      </c>
      <c r="AJ114" s="73">
        <f t="shared" si="148"/>
        <v>4</v>
      </c>
      <c r="AK114" s="105">
        <v>2</v>
      </c>
      <c r="AL114" s="105">
        <v>2</v>
      </c>
      <c r="AM114" s="105">
        <v>2</v>
      </c>
      <c r="AN114" s="105">
        <v>1</v>
      </c>
      <c r="AR114" s="105">
        <v>8</v>
      </c>
      <c r="AS114" s="105">
        <v>4</v>
      </c>
      <c r="AT114" s="105">
        <v>3</v>
      </c>
      <c r="AU114" s="105">
        <v>3</v>
      </c>
      <c r="AX114" s="108">
        <f t="shared" si="121"/>
        <v>-119.375</v>
      </c>
      <c r="AY114" s="105">
        <f t="shared" ca="1" si="122"/>
        <v>740</v>
      </c>
      <c r="AZ114" s="108">
        <f t="shared" si="123"/>
        <v>-530.55555555555554</v>
      </c>
      <c r="BA114" s="105">
        <f t="shared" si="124"/>
        <v>0</v>
      </c>
      <c r="BB114" s="116">
        <f t="shared" ca="1" si="125"/>
        <v>1456.8600000000001</v>
      </c>
      <c r="BC114" s="116">
        <f t="shared" ca="1" si="126"/>
        <v>417.87</v>
      </c>
      <c r="BD114" s="108">
        <f t="shared" ca="1" si="127"/>
        <v>469.44444444444446</v>
      </c>
      <c r="BE114" s="108">
        <f t="shared" ca="1" si="128"/>
        <v>1000</v>
      </c>
      <c r="BH114" s="75" t="str">
        <f t="shared" si="110"/>
        <v>n2-2-2</v>
      </c>
      <c r="BI114" s="76"/>
      <c r="BJ114" s="109" t="s">
        <v>232</v>
      </c>
      <c r="BK114" s="109"/>
      <c r="BL114" s="109">
        <v>1</v>
      </c>
      <c r="BM114" s="112">
        <f t="shared" si="111"/>
        <v>1</v>
      </c>
      <c r="BN114" s="112" t="str">
        <f t="shared" si="112"/>
        <v>symbol</v>
      </c>
      <c r="BO114" s="109" t="str">
        <f t="shared" si="113"/>
        <v>OpenCircle</v>
      </c>
      <c r="BP114" s="113">
        <f t="shared" ca="1" si="129"/>
        <v>1456.86</v>
      </c>
      <c r="BQ114" s="113">
        <f t="shared" ca="1" si="130"/>
        <v>417.87</v>
      </c>
      <c r="BR114" s="113">
        <f t="shared" ca="1" si="131"/>
        <v>12</v>
      </c>
      <c r="BS114" s="113">
        <f t="shared" ca="1" si="132"/>
        <v>12</v>
      </c>
      <c r="BT114" s="109" t="str">
        <f t="shared" ca="1" si="114"/>
        <v xml:space="preserve">0 1456.86 417.87 0 0 0 0 VCThingLabel  </v>
      </c>
      <c r="BU114" s="112">
        <f t="shared" si="115"/>
        <v>0.1</v>
      </c>
      <c r="BV114" s="174">
        <f t="shared" si="116"/>
        <v>0</v>
      </c>
      <c r="BW114" s="114" t="str">
        <f t="shared" si="133"/>
        <v>4vvv</v>
      </c>
      <c r="BX114" s="109"/>
      <c r="BY114" s="113">
        <f t="shared" ca="1" si="134"/>
        <v>1456.86</v>
      </c>
      <c r="BZ114" s="113">
        <f t="shared" ca="1" si="135"/>
        <v>417.87</v>
      </c>
      <c r="CA114" s="113">
        <f t="shared" ca="1" si="136"/>
        <v>20.399999999999999</v>
      </c>
      <c r="CB114" s="113">
        <f t="shared" ca="1" si="137"/>
        <v>20.399999999999999</v>
      </c>
      <c r="CC114" s="112">
        <f t="shared" si="117"/>
        <v>0.55000000000000004</v>
      </c>
      <c r="CD114" s="109" t="str">
        <f t="shared" si="118"/>
        <v>ellipse</v>
      </c>
      <c r="CE114" s="114" t="str">
        <f t="shared" si="138"/>
        <v>4vvv</v>
      </c>
      <c r="CF114" s="109"/>
      <c r="CG114" s="113">
        <f t="shared" ca="1" si="139"/>
        <v>1456.86</v>
      </c>
      <c r="CH114" s="113">
        <f t="shared" ca="1" si="140"/>
        <v>417.87</v>
      </c>
      <c r="CI114" s="113">
        <f t="shared" ca="1" si="141"/>
        <v>12</v>
      </c>
      <c r="CJ114" s="113">
        <f t="shared" ca="1" si="142"/>
        <v>12</v>
      </c>
      <c r="CK114" s="112"/>
      <c r="CL114" s="112"/>
      <c r="CM114" s="112">
        <f t="shared" si="119"/>
        <v>1</v>
      </c>
      <c r="CN114" s="115" t="str">
        <f t="shared" si="120"/>
        <v>ellipse</v>
      </c>
      <c r="CO114" s="109" t="str">
        <f t="shared" si="143"/>
        <v>4vvv</v>
      </c>
      <c r="CP114" s="109"/>
      <c r="CQ114" s="113">
        <f t="shared" ca="1" si="144"/>
        <v>1456.86</v>
      </c>
      <c r="CR114" s="113">
        <f t="shared" ca="1" si="145"/>
        <v>417.87</v>
      </c>
      <c r="CS114" s="113">
        <f t="shared" ca="1" si="146"/>
        <v>12</v>
      </c>
      <c r="CT114" s="113">
        <f t="shared" ca="1" si="147"/>
        <v>12</v>
      </c>
      <c r="CW114" s="76"/>
      <c r="CX114" s="76"/>
    </row>
    <row r="115" spans="1:102" s="105" customFormat="1" ht="16" customHeight="1">
      <c r="A115" s="75" t="str">
        <f t="shared" si="95"/>
        <v>n2-2-2-2</v>
      </c>
      <c r="B115" s="75" t="str">
        <f t="shared" si="96"/>
        <v>E50</v>
      </c>
      <c r="C115" s="103" t="str">
        <f t="shared" si="107"/>
        <v>even</v>
      </c>
      <c r="D115" s="103"/>
      <c r="E115" s="103"/>
      <c r="F115" s="104">
        <f>ROW()</f>
        <v>115</v>
      </c>
      <c r="G115" s="103"/>
      <c r="H115" s="103"/>
      <c r="I115" s="103" t="str">
        <f t="shared" si="93"/>
        <v>This a short description of E50, giving the briefest explanation of its E50'iness.</v>
      </c>
      <c r="J115" s="103" t="str">
        <f t="shared" si="94"/>
        <v>This is a longer description of E50, going into more detail on what E50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5" s="103" t="str">
        <f t="shared" si="97"/>
        <v>none</v>
      </c>
      <c r="L115" s="103"/>
      <c r="M115" s="103" t="str">
        <f t="shared" si="98"/>
        <v>OpenClose</v>
      </c>
      <c r="N115" s="103"/>
      <c r="O115" s="103"/>
      <c r="P115" s="103"/>
      <c r="Q115" s="103"/>
      <c r="R115" s="103">
        <f t="shared" si="99"/>
        <v>1</v>
      </c>
      <c r="S115" s="103" t="str">
        <f t="shared" si="100"/>
        <v>hover</v>
      </c>
      <c r="T115" s="103"/>
      <c r="U115" s="103"/>
      <c r="V115" s="103"/>
      <c r="W115" s="103"/>
      <c r="X115" s="103" t="str">
        <f t="shared" si="101"/>
        <v>fadeOn=n2-2-2-2,0.6</v>
      </c>
      <c r="Y115" s="103" t="str">
        <f t="shared" si="102"/>
        <v>fadeOff=n2-2-2-2,0.6</v>
      </c>
      <c r="Z115" s="103" t="str">
        <f t="shared" si="103"/>
        <v>drawOpen=n2-2-2-2,0.8</v>
      </c>
      <c r="AA115" s="103" t="str">
        <f t="shared" si="104"/>
        <v>drawClose=n2-2-2-2,0.8</v>
      </c>
      <c r="AB115" s="103" t="str">
        <f t="shared" si="105"/>
        <v>myQtipStyle</v>
      </c>
      <c r="AD115" s="106"/>
      <c r="AE115" s="116"/>
      <c r="AF115" s="75" t="s">
        <v>317</v>
      </c>
      <c r="AG115" s="73">
        <f t="shared" si="108"/>
        <v>0</v>
      </c>
      <c r="AH115" s="75" t="str">
        <f t="shared" si="106"/>
        <v>n2-2-2-2</v>
      </c>
      <c r="AI115" s="75" t="str">
        <f t="shared" si="109"/>
        <v>E50</v>
      </c>
      <c r="AJ115" s="73">
        <f t="shared" si="148"/>
        <v>4</v>
      </c>
      <c r="AK115" s="105">
        <v>2</v>
      </c>
      <c r="AL115" s="105">
        <v>2</v>
      </c>
      <c r="AM115" s="105">
        <v>2</v>
      </c>
      <c r="AN115" s="105">
        <v>2</v>
      </c>
      <c r="AR115" s="105">
        <v>8</v>
      </c>
      <c r="AS115" s="105">
        <v>4</v>
      </c>
      <c r="AT115" s="105">
        <v>3</v>
      </c>
      <c r="AU115" s="105">
        <v>3</v>
      </c>
      <c r="AX115" s="108">
        <f t="shared" si="121"/>
        <v>-118.125</v>
      </c>
      <c r="AY115" s="105">
        <f t="shared" ca="1" si="122"/>
        <v>740</v>
      </c>
      <c r="AZ115" s="108">
        <f t="shared" si="123"/>
        <v>-525</v>
      </c>
      <c r="BA115" s="105">
        <f t="shared" si="124"/>
        <v>0</v>
      </c>
      <c r="BB115" s="116">
        <f t="shared" ca="1" si="125"/>
        <v>1469.45</v>
      </c>
      <c r="BC115" s="116">
        <f t="shared" ca="1" si="126"/>
        <v>427.97</v>
      </c>
      <c r="BD115" s="108">
        <f t="shared" ca="1" si="127"/>
        <v>475</v>
      </c>
      <c r="BE115" s="108">
        <f t="shared" ca="1" si="128"/>
        <v>1000</v>
      </c>
      <c r="BH115" s="75" t="str">
        <f t="shared" si="110"/>
        <v>n2-2-2</v>
      </c>
      <c r="BI115" s="76"/>
      <c r="BJ115" s="109" t="s">
        <v>232</v>
      </c>
      <c r="BK115" s="109"/>
      <c r="BL115" s="109">
        <v>1</v>
      </c>
      <c r="BM115" s="112">
        <f t="shared" si="111"/>
        <v>1</v>
      </c>
      <c r="BN115" s="112" t="str">
        <f t="shared" si="112"/>
        <v>symbol</v>
      </c>
      <c r="BO115" s="109" t="str">
        <f t="shared" si="113"/>
        <v>OpenCircle</v>
      </c>
      <c r="BP115" s="113">
        <f t="shared" ca="1" si="129"/>
        <v>1469.45</v>
      </c>
      <c r="BQ115" s="113">
        <f t="shared" ca="1" si="130"/>
        <v>427.97</v>
      </c>
      <c r="BR115" s="113">
        <f t="shared" ca="1" si="131"/>
        <v>12</v>
      </c>
      <c r="BS115" s="113">
        <f t="shared" ca="1" si="132"/>
        <v>12</v>
      </c>
      <c r="BT115" s="109" t="str">
        <f t="shared" ca="1" si="114"/>
        <v xml:space="preserve">0 1469.45 427.97 0 0 0 0 VCThingLabel  </v>
      </c>
      <c r="BU115" s="112">
        <f t="shared" si="115"/>
        <v>0.1</v>
      </c>
      <c r="BV115" s="174">
        <f t="shared" si="116"/>
        <v>0</v>
      </c>
      <c r="BW115" s="114" t="str">
        <f t="shared" si="133"/>
        <v>4vvv</v>
      </c>
      <c r="BX115" s="109"/>
      <c r="BY115" s="113">
        <f t="shared" ca="1" si="134"/>
        <v>1469.45</v>
      </c>
      <c r="BZ115" s="113">
        <f t="shared" ca="1" si="135"/>
        <v>427.97</v>
      </c>
      <c r="CA115" s="113">
        <f t="shared" ca="1" si="136"/>
        <v>20.399999999999999</v>
      </c>
      <c r="CB115" s="113">
        <f t="shared" ca="1" si="137"/>
        <v>20.399999999999999</v>
      </c>
      <c r="CC115" s="112">
        <f t="shared" si="117"/>
        <v>0.55000000000000004</v>
      </c>
      <c r="CD115" s="109" t="str">
        <f t="shared" si="118"/>
        <v>ellipse</v>
      </c>
      <c r="CE115" s="114" t="str">
        <f t="shared" si="138"/>
        <v>4vvv</v>
      </c>
      <c r="CF115" s="109"/>
      <c r="CG115" s="113">
        <f t="shared" ca="1" si="139"/>
        <v>1469.45</v>
      </c>
      <c r="CH115" s="113">
        <f t="shared" ca="1" si="140"/>
        <v>427.97</v>
      </c>
      <c r="CI115" s="113">
        <f t="shared" ca="1" si="141"/>
        <v>12</v>
      </c>
      <c r="CJ115" s="113">
        <f t="shared" ca="1" si="142"/>
        <v>12</v>
      </c>
      <c r="CK115" s="112"/>
      <c r="CL115" s="112"/>
      <c r="CM115" s="112">
        <f t="shared" si="119"/>
        <v>1</v>
      </c>
      <c r="CN115" s="115" t="str">
        <f t="shared" si="120"/>
        <v>ellipse</v>
      </c>
      <c r="CO115" s="109" t="str">
        <f t="shared" si="143"/>
        <v>4vvv</v>
      </c>
      <c r="CP115" s="109"/>
      <c r="CQ115" s="113">
        <f t="shared" ca="1" si="144"/>
        <v>1469.45</v>
      </c>
      <c r="CR115" s="113">
        <f t="shared" ca="1" si="145"/>
        <v>427.97</v>
      </c>
      <c r="CS115" s="113">
        <f t="shared" ca="1" si="146"/>
        <v>12</v>
      </c>
      <c r="CT115" s="113">
        <f t="shared" ca="1" si="147"/>
        <v>12</v>
      </c>
      <c r="CW115" s="76"/>
      <c r="CX115" s="76"/>
    </row>
    <row r="116" spans="1:102" s="105" customFormat="1" ht="16" customHeight="1">
      <c r="A116" s="75" t="str">
        <f t="shared" si="95"/>
        <v>n2-2-2-3</v>
      </c>
      <c r="B116" s="75" t="str">
        <f t="shared" si="96"/>
        <v>E51</v>
      </c>
      <c r="C116" s="103" t="str">
        <f t="shared" si="107"/>
        <v>odd</v>
      </c>
      <c r="D116" s="103"/>
      <c r="E116" s="103"/>
      <c r="F116" s="104">
        <f>ROW()</f>
        <v>116</v>
      </c>
      <c r="G116" s="103"/>
      <c r="H116" s="103"/>
      <c r="I116" s="103" t="str">
        <f t="shared" si="93"/>
        <v>This a short description of E51, giving the briefest explanation of its E51'iness.</v>
      </c>
      <c r="J116" s="103" t="str">
        <f t="shared" si="94"/>
        <v>This is a longer description of E51, going into more detail on what E51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6" s="103" t="str">
        <f t="shared" si="97"/>
        <v>none</v>
      </c>
      <c r="L116" s="103"/>
      <c r="M116" s="103" t="str">
        <f t="shared" si="98"/>
        <v>OpenClose</v>
      </c>
      <c r="N116" s="103"/>
      <c r="O116" s="103"/>
      <c r="P116" s="103"/>
      <c r="Q116" s="103"/>
      <c r="R116" s="103">
        <f t="shared" si="99"/>
        <v>1</v>
      </c>
      <c r="S116" s="103" t="str">
        <f t="shared" si="100"/>
        <v>hover</v>
      </c>
      <c r="T116" s="103"/>
      <c r="U116" s="103"/>
      <c r="V116" s="103"/>
      <c r="W116" s="103"/>
      <c r="X116" s="103" t="str">
        <f t="shared" si="101"/>
        <v>fadeOn=n2-2-2-3,0.6</v>
      </c>
      <c r="Y116" s="103" t="str">
        <f t="shared" si="102"/>
        <v>fadeOff=n2-2-2-3,0.6</v>
      </c>
      <c r="Z116" s="103" t="str">
        <f t="shared" si="103"/>
        <v>drawOpen=n2-2-2-3,0.8</v>
      </c>
      <c r="AA116" s="103" t="str">
        <f t="shared" si="104"/>
        <v>drawClose=n2-2-2-3,0.8</v>
      </c>
      <c r="AB116" s="103" t="str">
        <f t="shared" si="105"/>
        <v>myQtipStyle</v>
      </c>
      <c r="AD116" s="106"/>
      <c r="AE116" s="116"/>
      <c r="AF116" s="75" t="s">
        <v>318</v>
      </c>
      <c r="AG116" s="73">
        <f t="shared" si="108"/>
        <v>0</v>
      </c>
      <c r="AH116" s="75" t="str">
        <f t="shared" si="106"/>
        <v>n2-2-2-3</v>
      </c>
      <c r="AI116" s="75" t="str">
        <f t="shared" si="109"/>
        <v>E51</v>
      </c>
      <c r="AJ116" s="73">
        <f t="shared" si="148"/>
        <v>4</v>
      </c>
      <c r="AK116" s="105">
        <v>2</v>
      </c>
      <c r="AL116" s="105">
        <v>2</v>
      </c>
      <c r="AM116" s="105">
        <v>2</v>
      </c>
      <c r="AN116" s="105">
        <v>3</v>
      </c>
      <c r="AR116" s="105">
        <v>8</v>
      </c>
      <c r="AS116" s="105">
        <v>4</v>
      </c>
      <c r="AT116" s="105">
        <v>3</v>
      </c>
      <c r="AU116" s="105">
        <v>3</v>
      </c>
      <c r="AX116" s="108">
        <f t="shared" si="121"/>
        <v>-116.875</v>
      </c>
      <c r="AY116" s="105">
        <f t="shared" ca="1" si="122"/>
        <v>740</v>
      </c>
      <c r="AZ116" s="108">
        <f t="shared" si="123"/>
        <v>-519.44444444444446</v>
      </c>
      <c r="BA116" s="105">
        <f t="shared" si="124"/>
        <v>0</v>
      </c>
      <c r="BB116" s="116">
        <f t="shared" ca="1" si="125"/>
        <v>1481.82</v>
      </c>
      <c r="BC116" s="116">
        <f t="shared" ca="1" si="126"/>
        <v>438.35</v>
      </c>
      <c r="BD116" s="108">
        <f t="shared" ca="1" si="127"/>
        <v>480.55555555555554</v>
      </c>
      <c r="BE116" s="108">
        <f t="shared" ca="1" si="128"/>
        <v>1000</v>
      </c>
      <c r="BH116" s="75" t="str">
        <f t="shared" si="110"/>
        <v>n2-2-2</v>
      </c>
      <c r="BI116" s="76"/>
      <c r="BJ116" s="109" t="s">
        <v>232</v>
      </c>
      <c r="BK116" s="109"/>
      <c r="BL116" s="109">
        <v>1</v>
      </c>
      <c r="BM116" s="112">
        <f t="shared" si="111"/>
        <v>1</v>
      </c>
      <c r="BN116" s="112" t="str">
        <f t="shared" si="112"/>
        <v>symbol</v>
      </c>
      <c r="BO116" s="109" t="str">
        <f t="shared" si="113"/>
        <v>OpenCircle</v>
      </c>
      <c r="BP116" s="113">
        <f t="shared" ca="1" si="129"/>
        <v>1481.82</v>
      </c>
      <c r="BQ116" s="113">
        <f t="shared" ca="1" si="130"/>
        <v>438.35</v>
      </c>
      <c r="BR116" s="113">
        <f t="shared" ca="1" si="131"/>
        <v>12</v>
      </c>
      <c r="BS116" s="113">
        <f t="shared" ca="1" si="132"/>
        <v>12</v>
      </c>
      <c r="BT116" s="109" t="str">
        <f t="shared" ca="1" si="114"/>
        <v xml:space="preserve">0 1481.82 438.35 0 0 0 0 VCThingLabel  </v>
      </c>
      <c r="BU116" s="112">
        <f t="shared" si="115"/>
        <v>0.1</v>
      </c>
      <c r="BV116" s="174">
        <f t="shared" si="116"/>
        <v>0</v>
      </c>
      <c r="BW116" s="114" t="str">
        <f t="shared" si="133"/>
        <v>4vvv</v>
      </c>
      <c r="BX116" s="109"/>
      <c r="BY116" s="113">
        <f t="shared" ca="1" si="134"/>
        <v>1481.82</v>
      </c>
      <c r="BZ116" s="113">
        <f t="shared" ca="1" si="135"/>
        <v>438.35</v>
      </c>
      <c r="CA116" s="113">
        <f t="shared" ca="1" si="136"/>
        <v>20.399999999999999</v>
      </c>
      <c r="CB116" s="113">
        <f t="shared" ca="1" si="137"/>
        <v>20.399999999999999</v>
      </c>
      <c r="CC116" s="112">
        <f t="shared" si="117"/>
        <v>0.55000000000000004</v>
      </c>
      <c r="CD116" s="109" t="str">
        <f t="shared" si="118"/>
        <v>ellipse</v>
      </c>
      <c r="CE116" s="114" t="str">
        <f t="shared" si="138"/>
        <v>4vvv</v>
      </c>
      <c r="CF116" s="109"/>
      <c r="CG116" s="113">
        <f t="shared" ca="1" si="139"/>
        <v>1481.82</v>
      </c>
      <c r="CH116" s="113">
        <f t="shared" ca="1" si="140"/>
        <v>438.35</v>
      </c>
      <c r="CI116" s="113">
        <f t="shared" ca="1" si="141"/>
        <v>12</v>
      </c>
      <c r="CJ116" s="113">
        <f t="shared" ca="1" si="142"/>
        <v>12</v>
      </c>
      <c r="CK116" s="112"/>
      <c r="CL116" s="112"/>
      <c r="CM116" s="112">
        <f t="shared" si="119"/>
        <v>1</v>
      </c>
      <c r="CN116" s="115" t="str">
        <f t="shared" si="120"/>
        <v>ellipse</v>
      </c>
      <c r="CO116" s="109" t="str">
        <f t="shared" si="143"/>
        <v>4vvv</v>
      </c>
      <c r="CP116" s="109"/>
      <c r="CQ116" s="113">
        <f t="shared" ca="1" si="144"/>
        <v>1481.82</v>
      </c>
      <c r="CR116" s="113">
        <f t="shared" ca="1" si="145"/>
        <v>438.35</v>
      </c>
      <c r="CS116" s="113">
        <f t="shared" ca="1" si="146"/>
        <v>12</v>
      </c>
      <c r="CT116" s="113">
        <f t="shared" ca="1" si="147"/>
        <v>12</v>
      </c>
      <c r="CW116" s="76"/>
      <c r="CX116" s="76"/>
    </row>
    <row r="117" spans="1:102" s="105" customFormat="1" ht="16" customHeight="1">
      <c r="A117" s="75" t="str">
        <f t="shared" si="95"/>
        <v>n2-2-3</v>
      </c>
      <c r="B117" s="75" t="str">
        <f t="shared" si="96"/>
        <v>D18</v>
      </c>
      <c r="C117" s="103" t="str">
        <f t="shared" si="107"/>
        <v>even</v>
      </c>
      <c r="D117" s="103"/>
      <c r="E117" s="103"/>
      <c r="F117" s="104">
        <f>ROW()</f>
        <v>117</v>
      </c>
      <c r="G117" s="103"/>
      <c r="H117" s="103"/>
      <c r="I117" s="103" t="str">
        <f t="shared" si="93"/>
        <v>This a short description of D18, giving the briefest explanation of its D18'iness.</v>
      </c>
      <c r="J117" s="103" t="str">
        <f t="shared" si="94"/>
        <v>This is a longer description of D18, going into more detail on what D18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7" s="103" t="str">
        <f t="shared" si="97"/>
        <v>none</v>
      </c>
      <c r="L117" s="103"/>
      <c r="M117" s="103" t="str">
        <f t="shared" si="98"/>
        <v>OpenClose</v>
      </c>
      <c r="N117" s="103"/>
      <c r="O117" s="103"/>
      <c r="P117" s="103"/>
      <c r="Q117" s="103"/>
      <c r="R117" s="103">
        <f t="shared" si="99"/>
        <v>1</v>
      </c>
      <c r="S117" s="103" t="str">
        <f t="shared" si="100"/>
        <v>hover</v>
      </c>
      <c r="T117" s="103"/>
      <c r="U117" s="103"/>
      <c r="V117" s="103"/>
      <c r="W117" s="103"/>
      <c r="X117" s="103" t="str">
        <f t="shared" si="101"/>
        <v>fadeOn=n2-2-3,0.6</v>
      </c>
      <c r="Y117" s="103" t="str">
        <f t="shared" si="102"/>
        <v>fadeOff=n2-2-3,0.6</v>
      </c>
      <c r="Z117" s="103" t="str">
        <f t="shared" si="103"/>
        <v>drawOpen=n2-2-3,0.8</v>
      </c>
      <c r="AA117" s="103" t="str">
        <f t="shared" si="104"/>
        <v>drawClose=n2-2-3,0.8</v>
      </c>
      <c r="AB117" s="103" t="str">
        <f t="shared" si="105"/>
        <v>myQtipStyle</v>
      </c>
      <c r="AD117" s="106"/>
      <c r="AE117" s="116"/>
      <c r="AF117" s="75" t="s">
        <v>453</v>
      </c>
      <c r="AG117" s="73">
        <f t="shared" si="108"/>
        <v>0</v>
      </c>
      <c r="AH117" s="75" t="str">
        <f t="shared" si="106"/>
        <v>n2-2-3</v>
      </c>
      <c r="AI117" s="75" t="str">
        <f t="shared" si="109"/>
        <v>D18</v>
      </c>
      <c r="AJ117" s="73">
        <f t="shared" si="148"/>
        <v>3</v>
      </c>
      <c r="AK117" s="105">
        <v>2</v>
      </c>
      <c r="AL117" s="105">
        <v>2</v>
      </c>
      <c r="AM117" s="105">
        <v>3</v>
      </c>
      <c r="AR117" s="105">
        <v>8</v>
      </c>
      <c r="AS117" s="105">
        <v>4</v>
      </c>
      <c r="AT117" s="105">
        <v>3</v>
      </c>
      <c r="AX117" s="108">
        <f t="shared" si="121"/>
        <v>-114.375</v>
      </c>
      <c r="AY117" s="105">
        <f t="shared" ca="1" si="122"/>
        <v>640</v>
      </c>
      <c r="AZ117" s="108">
        <f t="shared" si="123"/>
        <v>-508.33333333333331</v>
      </c>
      <c r="BA117" s="105">
        <f t="shared" si="124"/>
        <v>0</v>
      </c>
      <c r="BB117" s="116">
        <f t="shared" ca="1" si="125"/>
        <v>1437.5</v>
      </c>
      <c r="BC117" s="116">
        <f t="shared" ca="1" si="126"/>
        <v>532.89</v>
      </c>
      <c r="BD117" s="108">
        <f t="shared" ca="1" si="127"/>
        <v>491.66666666666669</v>
      </c>
      <c r="BE117" s="108">
        <f t="shared" ca="1" si="128"/>
        <v>1000</v>
      </c>
      <c r="BH117" s="75" t="str">
        <f t="shared" si="110"/>
        <v>n2-2</v>
      </c>
      <c r="BI117" s="76"/>
      <c r="BJ117" s="109" t="s">
        <v>232</v>
      </c>
      <c r="BK117" s="109"/>
      <c r="BL117" s="109">
        <v>1</v>
      </c>
      <c r="BM117" s="112">
        <f t="shared" si="111"/>
        <v>1</v>
      </c>
      <c r="BN117" s="112" t="str">
        <f t="shared" si="112"/>
        <v>symbol</v>
      </c>
      <c r="BO117" s="109" t="str">
        <f t="shared" si="113"/>
        <v>OpenCircle</v>
      </c>
      <c r="BP117" s="113">
        <f t="shared" ca="1" si="129"/>
        <v>1437.5</v>
      </c>
      <c r="BQ117" s="113">
        <f t="shared" ca="1" si="130"/>
        <v>532.89</v>
      </c>
      <c r="BR117" s="113">
        <f t="shared" ca="1" si="131"/>
        <v>35</v>
      </c>
      <c r="BS117" s="113">
        <f t="shared" ca="1" si="132"/>
        <v>35</v>
      </c>
      <c r="BT117" s="109" t="str">
        <f t="shared" ca="1" si="114"/>
        <v xml:space="preserve">1 1437.5 532.89 0 0 0 0 VCThingLabel 10 </v>
      </c>
      <c r="BU117" s="112">
        <f t="shared" si="115"/>
        <v>0.1</v>
      </c>
      <c r="BV117" s="174">
        <f t="shared" si="116"/>
        <v>0</v>
      </c>
      <c r="BW117" s="114" t="str">
        <f t="shared" si="133"/>
        <v>3vvv</v>
      </c>
      <c r="BX117" s="109"/>
      <c r="BY117" s="113">
        <f t="shared" ca="1" si="134"/>
        <v>1437.5</v>
      </c>
      <c r="BZ117" s="113">
        <f t="shared" ca="1" si="135"/>
        <v>532.89</v>
      </c>
      <c r="CA117" s="113">
        <f t="shared" ca="1" si="136"/>
        <v>59.5</v>
      </c>
      <c r="CB117" s="113">
        <f t="shared" ca="1" si="137"/>
        <v>59.5</v>
      </c>
      <c r="CC117" s="112">
        <f t="shared" si="117"/>
        <v>0.55000000000000004</v>
      </c>
      <c r="CD117" s="109" t="str">
        <f t="shared" si="118"/>
        <v>ellipse</v>
      </c>
      <c r="CE117" s="114" t="str">
        <f t="shared" si="138"/>
        <v>3vvv</v>
      </c>
      <c r="CF117" s="109"/>
      <c r="CG117" s="113">
        <f t="shared" ca="1" si="139"/>
        <v>1437.5</v>
      </c>
      <c r="CH117" s="113">
        <f t="shared" ca="1" si="140"/>
        <v>532.89</v>
      </c>
      <c r="CI117" s="113">
        <f t="shared" ca="1" si="141"/>
        <v>35</v>
      </c>
      <c r="CJ117" s="113">
        <f t="shared" ca="1" si="142"/>
        <v>35</v>
      </c>
      <c r="CK117" s="112"/>
      <c r="CL117" s="112"/>
      <c r="CM117" s="112">
        <f t="shared" si="119"/>
        <v>1</v>
      </c>
      <c r="CN117" s="115" t="str">
        <f t="shared" si="120"/>
        <v>ellipse</v>
      </c>
      <c r="CO117" s="109" t="str">
        <f t="shared" si="143"/>
        <v>3vvv</v>
      </c>
      <c r="CP117" s="109"/>
      <c r="CQ117" s="113">
        <f t="shared" ca="1" si="144"/>
        <v>1437.5</v>
      </c>
      <c r="CR117" s="113">
        <f t="shared" ca="1" si="145"/>
        <v>532.89</v>
      </c>
      <c r="CS117" s="113">
        <f t="shared" ca="1" si="146"/>
        <v>35</v>
      </c>
      <c r="CT117" s="113">
        <f t="shared" ca="1" si="147"/>
        <v>35</v>
      </c>
      <c r="CW117" s="76"/>
      <c r="CX117" s="76"/>
    </row>
    <row r="118" spans="1:102" s="105" customFormat="1" ht="16" customHeight="1">
      <c r="A118" s="75" t="str">
        <f t="shared" si="95"/>
        <v>n2-2-3-1</v>
      </c>
      <c r="B118" s="75" t="str">
        <f t="shared" si="96"/>
        <v>E52</v>
      </c>
      <c r="C118" s="103" t="str">
        <f t="shared" si="107"/>
        <v>even</v>
      </c>
      <c r="D118" s="103"/>
      <c r="E118" s="103"/>
      <c r="F118" s="104">
        <f>ROW()</f>
        <v>118</v>
      </c>
      <c r="G118" s="103"/>
      <c r="H118" s="103"/>
      <c r="I118" s="103" t="str">
        <f t="shared" si="93"/>
        <v>This a short description of E52, giving the briefest explanation of its E52'iness.</v>
      </c>
      <c r="J118" s="103" t="str">
        <f t="shared" si="94"/>
        <v>This is a longer description of E52, going into more detail on what E52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8" s="103" t="str">
        <f t="shared" si="97"/>
        <v>none</v>
      </c>
      <c r="L118" s="103"/>
      <c r="M118" s="103" t="str">
        <f t="shared" si="98"/>
        <v>OpenClose</v>
      </c>
      <c r="N118" s="103"/>
      <c r="O118" s="103"/>
      <c r="P118" s="103"/>
      <c r="Q118" s="103"/>
      <c r="R118" s="103">
        <f t="shared" si="99"/>
        <v>1</v>
      </c>
      <c r="S118" s="103" t="str">
        <f t="shared" si="100"/>
        <v>hover</v>
      </c>
      <c r="T118" s="103"/>
      <c r="U118" s="103"/>
      <c r="V118" s="103"/>
      <c r="W118" s="103"/>
      <c r="X118" s="103" t="str">
        <f t="shared" si="101"/>
        <v>fadeOn=n2-2-3-1,0.6</v>
      </c>
      <c r="Y118" s="103" t="str">
        <f t="shared" si="102"/>
        <v>fadeOff=n2-2-3-1,0.6</v>
      </c>
      <c r="Z118" s="103" t="str">
        <f t="shared" si="103"/>
        <v>drawOpen=n2-2-3-1,0.8</v>
      </c>
      <c r="AA118" s="103" t="str">
        <f t="shared" si="104"/>
        <v>drawClose=n2-2-3-1,0.8</v>
      </c>
      <c r="AB118" s="103" t="str">
        <f t="shared" si="105"/>
        <v>myQtipStyle</v>
      </c>
      <c r="AD118" s="106"/>
      <c r="AE118" s="116"/>
      <c r="AF118" s="75" t="s">
        <v>454</v>
      </c>
      <c r="AG118" s="73">
        <f t="shared" si="108"/>
        <v>0</v>
      </c>
      <c r="AH118" s="75" t="str">
        <f t="shared" si="106"/>
        <v>n2-2-3-1</v>
      </c>
      <c r="AI118" s="75" t="str">
        <f t="shared" si="109"/>
        <v>E52</v>
      </c>
      <c r="AJ118" s="73">
        <f t="shared" si="148"/>
        <v>4</v>
      </c>
      <c r="AK118" s="105">
        <v>2</v>
      </c>
      <c r="AL118" s="105">
        <v>2</v>
      </c>
      <c r="AM118" s="105">
        <v>3</v>
      </c>
      <c r="AN118" s="105">
        <v>1</v>
      </c>
      <c r="AR118" s="105">
        <v>8</v>
      </c>
      <c r="AS118" s="105">
        <v>4</v>
      </c>
      <c r="AT118" s="105">
        <v>3</v>
      </c>
      <c r="AU118" s="105">
        <v>3</v>
      </c>
      <c r="AX118" s="108">
        <f t="shared" si="121"/>
        <v>-115.625</v>
      </c>
      <c r="AY118" s="105">
        <f t="shared" ca="1" si="122"/>
        <v>740</v>
      </c>
      <c r="AZ118" s="108">
        <f t="shared" si="123"/>
        <v>-513.88888888888891</v>
      </c>
      <c r="BA118" s="105">
        <f t="shared" si="124"/>
        <v>0</v>
      </c>
      <c r="BB118" s="116">
        <f t="shared" ca="1" si="125"/>
        <v>1493.96</v>
      </c>
      <c r="BC118" s="116">
        <f t="shared" ca="1" si="126"/>
        <v>448.99</v>
      </c>
      <c r="BD118" s="108">
        <f t="shared" ca="1" si="127"/>
        <v>486.11111111111109</v>
      </c>
      <c r="BE118" s="108">
        <f t="shared" ca="1" si="128"/>
        <v>1000</v>
      </c>
      <c r="BH118" s="75" t="str">
        <f t="shared" si="110"/>
        <v>n2-2-3</v>
      </c>
      <c r="BI118" s="76"/>
      <c r="BJ118" s="109" t="s">
        <v>232</v>
      </c>
      <c r="BK118" s="109"/>
      <c r="BL118" s="109">
        <v>1</v>
      </c>
      <c r="BM118" s="112">
        <f t="shared" si="111"/>
        <v>1</v>
      </c>
      <c r="BN118" s="112" t="str">
        <f t="shared" si="112"/>
        <v>symbol</v>
      </c>
      <c r="BO118" s="109" t="str">
        <f t="shared" si="113"/>
        <v>OpenCircle</v>
      </c>
      <c r="BP118" s="113">
        <f t="shared" ca="1" si="129"/>
        <v>1493.96</v>
      </c>
      <c r="BQ118" s="113">
        <f t="shared" ca="1" si="130"/>
        <v>448.99</v>
      </c>
      <c r="BR118" s="113">
        <f t="shared" ca="1" si="131"/>
        <v>12</v>
      </c>
      <c r="BS118" s="113">
        <f t="shared" ca="1" si="132"/>
        <v>12</v>
      </c>
      <c r="BT118" s="109" t="str">
        <f t="shared" ca="1" si="114"/>
        <v xml:space="preserve">0 1493.96 448.99 0 0 0 0 VCThingLabel  </v>
      </c>
      <c r="BU118" s="112">
        <f t="shared" si="115"/>
        <v>0.1</v>
      </c>
      <c r="BV118" s="174">
        <f t="shared" si="116"/>
        <v>0</v>
      </c>
      <c r="BW118" s="114" t="str">
        <f t="shared" si="133"/>
        <v>4vvv</v>
      </c>
      <c r="BX118" s="109"/>
      <c r="BY118" s="113">
        <f t="shared" ca="1" si="134"/>
        <v>1493.96</v>
      </c>
      <c r="BZ118" s="113">
        <f t="shared" ca="1" si="135"/>
        <v>448.99</v>
      </c>
      <c r="CA118" s="113">
        <f t="shared" ca="1" si="136"/>
        <v>20.399999999999999</v>
      </c>
      <c r="CB118" s="113">
        <f t="shared" ca="1" si="137"/>
        <v>20.399999999999999</v>
      </c>
      <c r="CC118" s="112">
        <f t="shared" si="117"/>
        <v>0.55000000000000004</v>
      </c>
      <c r="CD118" s="109" t="str">
        <f t="shared" si="118"/>
        <v>ellipse</v>
      </c>
      <c r="CE118" s="114" t="str">
        <f t="shared" si="138"/>
        <v>4vvv</v>
      </c>
      <c r="CF118" s="109"/>
      <c r="CG118" s="113">
        <f t="shared" ca="1" si="139"/>
        <v>1493.96</v>
      </c>
      <c r="CH118" s="113">
        <f t="shared" ca="1" si="140"/>
        <v>448.99</v>
      </c>
      <c r="CI118" s="113">
        <f t="shared" ca="1" si="141"/>
        <v>12</v>
      </c>
      <c r="CJ118" s="113">
        <f t="shared" ca="1" si="142"/>
        <v>12</v>
      </c>
      <c r="CK118" s="112"/>
      <c r="CL118" s="112"/>
      <c r="CM118" s="112">
        <f t="shared" si="119"/>
        <v>1</v>
      </c>
      <c r="CN118" s="115" t="str">
        <f t="shared" si="120"/>
        <v>ellipse</v>
      </c>
      <c r="CO118" s="109" t="str">
        <f t="shared" si="143"/>
        <v>4vvv</v>
      </c>
      <c r="CP118" s="109"/>
      <c r="CQ118" s="113">
        <f t="shared" ca="1" si="144"/>
        <v>1493.96</v>
      </c>
      <c r="CR118" s="113">
        <f t="shared" ca="1" si="145"/>
        <v>448.99</v>
      </c>
      <c r="CS118" s="113">
        <f t="shared" ca="1" si="146"/>
        <v>12</v>
      </c>
      <c r="CT118" s="113">
        <f t="shared" ca="1" si="147"/>
        <v>12</v>
      </c>
      <c r="CW118" s="76"/>
      <c r="CX118" s="76"/>
    </row>
    <row r="119" spans="1:102" s="105" customFormat="1" ht="16" customHeight="1">
      <c r="A119" s="75" t="str">
        <f t="shared" si="95"/>
        <v>n2-2-3-2</v>
      </c>
      <c r="B119" s="75" t="str">
        <f t="shared" si="96"/>
        <v>E53</v>
      </c>
      <c r="C119" s="103" t="str">
        <f t="shared" si="107"/>
        <v>odd</v>
      </c>
      <c r="D119" s="103"/>
      <c r="E119" s="103"/>
      <c r="F119" s="104">
        <f>ROW()</f>
        <v>119</v>
      </c>
      <c r="G119" s="103"/>
      <c r="H119" s="103"/>
      <c r="I119" s="103" t="str">
        <f t="shared" si="93"/>
        <v>This a short description of E53, giving the briefest explanation of its E53'iness.</v>
      </c>
      <c r="J119" s="103" t="str">
        <f t="shared" si="94"/>
        <v>This is a longer description of E53, going into more detail on what E53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19" s="103" t="str">
        <f t="shared" si="97"/>
        <v>none</v>
      </c>
      <c r="L119" s="103"/>
      <c r="M119" s="103" t="str">
        <f t="shared" si="98"/>
        <v>OpenClose</v>
      </c>
      <c r="N119" s="103"/>
      <c r="O119" s="103"/>
      <c r="P119" s="103"/>
      <c r="Q119" s="103"/>
      <c r="R119" s="103">
        <f t="shared" si="99"/>
        <v>1</v>
      </c>
      <c r="S119" s="103" t="str">
        <f t="shared" si="100"/>
        <v>hover</v>
      </c>
      <c r="T119" s="103"/>
      <c r="U119" s="103"/>
      <c r="V119" s="103"/>
      <c r="W119" s="103"/>
      <c r="X119" s="103" t="str">
        <f t="shared" si="101"/>
        <v>fadeOn=n2-2-3-2,0.6</v>
      </c>
      <c r="Y119" s="103" t="str">
        <f t="shared" si="102"/>
        <v>fadeOff=n2-2-3-2,0.6</v>
      </c>
      <c r="Z119" s="103" t="str">
        <f t="shared" si="103"/>
        <v>drawOpen=n2-2-3-2,0.8</v>
      </c>
      <c r="AA119" s="103" t="str">
        <f t="shared" si="104"/>
        <v>drawClose=n2-2-3-2,0.8</v>
      </c>
      <c r="AB119" s="103" t="str">
        <f t="shared" si="105"/>
        <v>myQtipStyle</v>
      </c>
      <c r="AD119" s="106"/>
      <c r="AE119" s="116"/>
      <c r="AF119" s="75" t="s">
        <v>455</v>
      </c>
      <c r="AG119" s="73">
        <f t="shared" si="108"/>
        <v>0</v>
      </c>
      <c r="AH119" s="75" t="str">
        <f t="shared" si="106"/>
        <v>n2-2-3-2</v>
      </c>
      <c r="AI119" s="75" t="str">
        <f t="shared" si="109"/>
        <v>E53</v>
      </c>
      <c r="AJ119" s="73">
        <f t="shared" si="148"/>
        <v>4</v>
      </c>
      <c r="AK119" s="105">
        <v>2</v>
      </c>
      <c r="AL119" s="105">
        <v>2</v>
      </c>
      <c r="AM119" s="105">
        <v>3</v>
      </c>
      <c r="AN119" s="105">
        <v>2</v>
      </c>
      <c r="AR119" s="105">
        <v>8</v>
      </c>
      <c r="AS119" s="105">
        <v>4</v>
      </c>
      <c r="AT119" s="105">
        <v>3</v>
      </c>
      <c r="AU119" s="105">
        <v>3</v>
      </c>
      <c r="AX119" s="108">
        <f t="shared" si="121"/>
        <v>-114.375</v>
      </c>
      <c r="AY119" s="105">
        <f t="shared" ca="1" si="122"/>
        <v>740</v>
      </c>
      <c r="AZ119" s="108">
        <f t="shared" si="123"/>
        <v>-508.33333333333331</v>
      </c>
      <c r="BA119" s="105">
        <f t="shared" si="124"/>
        <v>0</v>
      </c>
      <c r="BB119" s="116">
        <f t="shared" ca="1" si="125"/>
        <v>1505.8600000000001</v>
      </c>
      <c r="BC119" s="116">
        <f t="shared" ca="1" si="126"/>
        <v>459.9</v>
      </c>
      <c r="BD119" s="108">
        <f t="shared" ca="1" si="127"/>
        <v>491.66666666666669</v>
      </c>
      <c r="BE119" s="108">
        <f t="shared" ca="1" si="128"/>
        <v>1000</v>
      </c>
      <c r="BH119" s="75" t="str">
        <f t="shared" si="110"/>
        <v>n2-2-3</v>
      </c>
      <c r="BI119" s="76"/>
      <c r="BJ119" s="109" t="s">
        <v>232</v>
      </c>
      <c r="BK119" s="109"/>
      <c r="BL119" s="109">
        <v>1</v>
      </c>
      <c r="BM119" s="112">
        <f t="shared" si="111"/>
        <v>1</v>
      </c>
      <c r="BN119" s="112" t="str">
        <f t="shared" si="112"/>
        <v>symbol</v>
      </c>
      <c r="BO119" s="109" t="str">
        <f t="shared" si="113"/>
        <v>OpenCircle</v>
      </c>
      <c r="BP119" s="113">
        <f t="shared" ca="1" si="129"/>
        <v>1505.86</v>
      </c>
      <c r="BQ119" s="113">
        <f t="shared" ca="1" si="130"/>
        <v>459.9</v>
      </c>
      <c r="BR119" s="113">
        <f t="shared" ca="1" si="131"/>
        <v>12</v>
      </c>
      <c r="BS119" s="113">
        <f t="shared" ca="1" si="132"/>
        <v>12</v>
      </c>
      <c r="BT119" s="109" t="str">
        <f t="shared" ca="1" si="114"/>
        <v xml:space="preserve">0 1505.86 459.9 0 0 0 0 VCThingLabel  </v>
      </c>
      <c r="BU119" s="112">
        <f t="shared" si="115"/>
        <v>0.1</v>
      </c>
      <c r="BV119" s="174">
        <f t="shared" si="116"/>
        <v>0</v>
      </c>
      <c r="BW119" s="114" t="str">
        <f t="shared" si="133"/>
        <v>4vvv</v>
      </c>
      <c r="BX119" s="109"/>
      <c r="BY119" s="113">
        <f t="shared" ca="1" si="134"/>
        <v>1505.86</v>
      </c>
      <c r="BZ119" s="113">
        <f t="shared" ca="1" si="135"/>
        <v>459.9</v>
      </c>
      <c r="CA119" s="113">
        <f t="shared" ca="1" si="136"/>
        <v>20.399999999999999</v>
      </c>
      <c r="CB119" s="113">
        <f t="shared" ca="1" si="137"/>
        <v>20.399999999999999</v>
      </c>
      <c r="CC119" s="112">
        <f t="shared" si="117"/>
        <v>0.55000000000000004</v>
      </c>
      <c r="CD119" s="109" t="str">
        <f t="shared" si="118"/>
        <v>ellipse</v>
      </c>
      <c r="CE119" s="114" t="str">
        <f t="shared" si="138"/>
        <v>4vvv</v>
      </c>
      <c r="CF119" s="109"/>
      <c r="CG119" s="113">
        <f t="shared" ca="1" si="139"/>
        <v>1505.86</v>
      </c>
      <c r="CH119" s="113">
        <f t="shared" ca="1" si="140"/>
        <v>459.9</v>
      </c>
      <c r="CI119" s="113">
        <f t="shared" ca="1" si="141"/>
        <v>12</v>
      </c>
      <c r="CJ119" s="113">
        <f t="shared" ca="1" si="142"/>
        <v>12</v>
      </c>
      <c r="CK119" s="112"/>
      <c r="CL119" s="112"/>
      <c r="CM119" s="112">
        <f t="shared" si="119"/>
        <v>1</v>
      </c>
      <c r="CN119" s="115" t="str">
        <f t="shared" si="120"/>
        <v>ellipse</v>
      </c>
      <c r="CO119" s="109" t="str">
        <f t="shared" si="143"/>
        <v>4vvv</v>
      </c>
      <c r="CP119" s="109"/>
      <c r="CQ119" s="113">
        <f t="shared" ca="1" si="144"/>
        <v>1505.86</v>
      </c>
      <c r="CR119" s="113">
        <f t="shared" ca="1" si="145"/>
        <v>459.9</v>
      </c>
      <c r="CS119" s="113">
        <f t="shared" ca="1" si="146"/>
        <v>12</v>
      </c>
      <c r="CT119" s="113">
        <f t="shared" ca="1" si="147"/>
        <v>12</v>
      </c>
      <c r="CW119" s="76"/>
      <c r="CX119" s="76"/>
    </row>
    <row r="120" spans="1:102" s="105" customFormat="1" ht="16" customHeight="1">
      <c r="A120" s="75" t="str">
        <f t="shared" si="95"/>
        <v>n2-2-3-3</v>
      </c>
      <c r="B120" s="75" t="str">
        <f t="shared" si="96"/>
        <v>E54</v>
      </c>
      <c r="C120" s="103" t="str">
        <f t="shared" si="107"/>
        <v>even</v>
      </c>
      <c r="D120" s="103"/>
      <c r="E120" s="103"/>
      <c r="F120" s="104">
        <f>ROW()</f>
        <v>120</v>
      </c>
      <c r="G120" s="103"/>
      <c r="H120" s="103"/>
      <c r="I120" s="103" t="str">
        <f t="shared" si="93"/>
        <v>This a short description of E54, giving the briefest explanation of its E54'iness.</v>
      </c>
      <c r="J120" s="103" t="str">
        <f t="shared" si="94"/>
        <v>This is a longer description of E54, going into more detail on what E54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0" s="103" t="str">
        <f t="shared" si="97"/>
        <v>none</v>
      </c>
      <c r="L120" s="103"/>
      <c r="M120" s="103" t="str">
        <f t="shared" si="98"/>
        <v>OpenClose</v>
      </c>
      <c r="N120" s="103"/>
      <c r="O120" s="103"/>
      <c r="P120" s="103"/>
      <c r="Q120" s="103"/>
      <c r="R120" s="103">
        <f t="shared" si="99"/>
        <v>1</v>
      </c>
      <c r="S120" s="103" t="str">
        <f t="shared" si="100"/>
        <v>hover</v>
      </c>
      <c r="T120" s="103"/>
      <c r="U120" s="103"/>
      <c r="V120" s="103"/>
      <c r="W120" s="103"/>
      <c r="X120" s="103" t="str">
        <f t="shared" si="101"/>
        <v>fadeOn=n2-2-3-3,0.6</v>
      </c>
      <c r="Y120" s="103" t="str">
        <f t="shared" si="102"/>
        <v>fadeOff=n2-2-3-3,0.6</v>
      </c>
      <c r="Z120" s="103" t="str">
        <f t="shared" si="103"/>
        <v>drawOpen=n2-2-3-3,0.8</v>
      </c>
      <c r="AA120" s="103" t="str">
        <f t="shared" si="104"/>
        <v>drawClose=n2-2-3-3,0.8</v>
      </c>
      <c r="AB120" s="103" t="str">
        <f t="shared" si="105"/>
        <v>myQtipStyle</v>
      </c>
      <c r="AD120" s="106"/>
      <c r="AE120" s="116"/>
      <c r="AF120" s="75" t="s">
        <v>456</v>
      </c>
      <c r="AG120" s="73">
        <f t="shared" si="108"/>
        <v>0</v>
      </c>
      <c r="AH120" s="75" t="str">
        <f t="shared" si="106"/>
        <v>n2-2-3-3</v>
      </c>
      <c r="AI120" s="75" t="str">
        <f t="shared" si="109"/>
        <v>E54</v>
      </c>
      <c r="AJ120" s="73">
        <f t="shared" si="148"/>
        <v>4</v>
      </c>
      <c r="AK120" s="105">
        <v>2</v>
      </c>
      <c r="AL120" s="105">
        <v>2</v>
      </c>
      <c r="AM120" s="105">
        <v>3</v>
      </c>
      <c r="AN120" s="105">
        <v>3</v>
      </c>
      <c r="AR120" s="105">
        <v>8</v>
      </c>
      <c r="AS120" s="105">
        <v>4</v>
      </c>
      <c r="AT120" s="105">
        <v>3</v>
      </c>
      <c r="AU120" s="105">
        <v>3</v>
      </c>
      <c r="AX120" s="108">
        <f t="shared" si="121"/>
        <v>-113.125</v>
      </c>
      <c r="AY120" s="105">
        <f t="shared" ca="1" si="122"/>
        <v>740</v>
      </c>
      <c r="AZ120" s="108">
        <f t="shared" si="123"/>
        <v>-502.77777777777777</v>
      </c>
      <c r="BA120" s="105">
        <f t="shared" si="124"/>
        <v>0</v>
      </c>
      <c r="BB120" s="116">
        <f t="shared" ca="1" si="125"/>
        <v>1517.52</v>
      </c>
      <c r="BC120" s="116">
        <f t="shared" ca="1" si="126"/>
        <v>471.05999999999995</v>
      </c>
      <c r="BD120" s="108">
        <f t="shared" ca="1" si="127"/>
        <v>497.22222222222223</v>
      </c>
      <c r="BE120" s="108">
        <f t="shared" ca="1" si="128"/>
        <v>1000</v>
      </c>
      <c r="BH120" s="75" t="str">
        <f t="shared" si="110"/>
        <v>n2-2-3</v>
      </c>
      <c r="BI120" s="76"/>
      <c r="BJ120" s="109" t="s">
        <v>232</v>
      </c>
      <c r="BK120" s="109"/>
      <c r="BL120" s="109">
        <v>1</v>
      </c>
      <c r="BM120" s="112">
        <f t="shared" si="111"/>
        <v>1</v>
      </c>
      <c r="BN120" s="112" t="str">
        <f t="shared" si="112"/>
        <v>symbol</v>
      </c>
      <c r="BO120" s="109" t="str">
        <f t="shared" si="113"/>
        <v>OpenCircle</v>
      </c>
      <c r="BP120" s="113">
        <f t="shared" ca="1" si="129"/>
        <v>1517.52</v>
      </c>
      <c r="BQ120" s="113">
        <f t="shared" ca="1" si="130"/>
        <v>471.06</v>
      </c>
      <c r="BR120" s="113">
        <f t="shared" ca="1" si="131"/>
        <v>12</v>
      </c>
      <c r="BS120" s="113">
        <f t="shared" ca="1" si="132"/>
        <v>12</v>
      </c>
      <c r="BT120" s="109" t="str">
        <f t="shared" ca="1" si="114"/>
        <v xml:space="preserve">0 1517.52 471.06 0 0 0 0 VCThingLabel  </v>
      </c>
      <c r="BU120" s="112">
        <f t="shared" si="115"/>
        <v>0.1</v>
      </c>
      <c r="BV120" s="174">
        <f t="shared" si="116"/>
        <v>0</v>
      </c>
      <c r="BW120" s="114" t="str">
        <f t="shared" si="133"/>
        <v>4vvv</v>
      </c>
      <c r="BX120" s="109"/>
      <c r="BY120" s="113">
        <f t="shared" ca="1" si="134"/>
        <v>1517.52</v>
      </c>
      <c r="BZ120" s="113">
        <f t="shared" ca="1" si="135"/>
        <v>471.06</v>
      </c>
      <c r="CA120" s="113">
        <f t="shared" ca="1" si="136"/>
        <v>20.399999999999999</v>
      </c>
      <c r="CB120" s="113">
        <f t="shared" ca="1" si="137"/>
        <v>20.399999999999999</v>
      </c>
      <c r="CC120" s="112">
        <f t="shared" si="117"/>
        <v>0.55000000000000004</v>
      </c>
      <c r="CD120" s="109" t="str">
        <f t="shared" si="118"/>
        <v>ellipse</v>
      </c>
      <c r="CE120" s="114" t="str">
        <f t="shared" si="138"/>
        <v>4vvv</v>
      </c>
      <c r="CF120" s="109"/>
      <c r="CG120" s="113">
        <f t="shared" ca="1" si="139"/>
        <v>1517.52</v>
      </c>
      <c r="CH120" s="113">
        <f t="shared" ca="1" si="140"/>
        <v>471.06</v>
      </c>
      <c r="CI120" s="113">
        <f t="shared" ca="1" si="141"/>
        <v>12</v>
      </c>
      <c r="CJ120" s="113">
        <f t="shared" ca="1" si="142"/>
        <v>12</v>
      </c>
      <c r="CK120" s="112"/>
      <c r="CL120" s="112"/>
      <c r="CM120" s="112">
        <f t="shared" si="119"/>
        <v>1</v>
      </c>
      <c r="CN120" s="115" t="str">
        <f t="shared" si="120"/>
        <v>ellipse</v>
      </c>
      <c r="CO120" s="109" t="str">
        <f t="shared" si="143"/>
        <v>4vvv</v>
      </c>
      <c r="CP120" s="109"/>
      <c r="CQ120" s="113">
        <f t="shared" ca="1" si="144"/>
        <v>1517.52</v>
      </c>
      <c r="CR120" s="113">
        <f t="shared" ca="1" si="145"/>
        <v>471.06</v>
      </c>
      <c r="CS120" s="113">
        <f t="shared" ca="1" si="146"/>
        <v>12</v>
      </c>
      <c r="CT120" s="113">
        <f t="shared" ca="1" si="147"/>
        <v>12</v>
      </c>
      <c r="CW120" s="76"/>
      <c r="CX120" s="76"/>
    </row>
    <row r="121" spans="1:102" s="105" customFormat="1" ht="16" customHeight="1">
      <c r="A121" s="75" t="str">
        <f t="shared" si="95"/>
        <v>n2-3</v>
      </c>
      <c r="B121" s="75" t="str">
        <f t="shared" si="96"/>
        <v>C7</v>
      </c>
      <c r="C121" s="103" t="str">
        <f t="shared" si="107"/>
        <v>odd</v>
      </c>
      <c r="D121" s="103"/>
      <c r="E121" s="103"/>
      <c r="F121" s="104">
        <f>ROW()</f>
        <v>121</v>
      </c>
      <c r="G121" s="103"/>
      <c r="H121" s="103"/>
      <c r="I121" s="103" t="str">
        <f t="shared" si="93"/>
        <v>This a short description of C7, giving the briefest explanation of its C7'iness.</v>
      </c>
      <c r="J121" s="103" t="str">
        <f t="shared" si="94"/>
        <v>This is a longer description of C7, going into more detail on what C7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1" s="103" t="str">
        <f t="shared" si="97"/>
        <v>none</v>
      </c>
      <c r="L121" s="103"/>
      <c r="M121" s="103" t="str">
        <f t="shared" si="98"/>
        <v>OpenClose</v>
      </c>
      <c r="N121" s="103"/>
      <c r="O121" s="103"/>
      <c r="P121" s="103"/>
      <c r="Q121" s="103"/>
      <c r="R121" s="103">
        <f t="shared" si="99"/>
        <v>1</v>
      </c>
      <c r="S121" s="103" t="str">
        <f t="shared" si="100"/>
        <v>hover</v>
      </c>
      <c r="T121" s="103"/>
      <c r="U121" s="103"/>
      <c r="V121" s="103"/>
      <c r="W121" s="103"/>
      <c r="X121" s="103" t="str">
        <f t="shared" si="101"/>
        <v>fadeOn=n2-3,0.6</v>
      </c>
      <c r="Y121" s="103" t="str">
        <f t="shared" si="102"/>
        <v>fadeOff=n2-3,0.6</v>
      </c>
      <c r="Z121" s="103" t="str">
        <f t="shared" si="103"/>
        <v>drawOpen=n2-3,0.8</v>
      </c>
      <c r="AA121" s="103" t="str">
        <f t="shared" si="104"/>
        <v>drawClose=n2-3,0.8</v>
      </c>
      <c r="AB121" s="103" t="str">
        <f t="shared" si="105"/>
        <v>myQtipStyle</v>
      </c>
      <c r="AD121" s="106"/>
      <c r="AE121" s="116"/>
      <c r="AF121" s="75" t="s">
        <v>286</v>
      </c>
      <c r="AG121" s="73">
        <f t="shared" si="108"/>
        <v>0</v>
      </c>
      <c r="AH121" s="75" t="str">
        <f t="shared" si="106"/>
        <v>n2-3</v>
      </c>
      <c r="AI121" s="75" t="str">
        <f t="shared" si="109"/>
        <v>C7</v>
      </c>
      <c r="AJ121" s="73">
        <f t="shared" si="148"/>
        <v>2</v>
      </c>
      <c r="AK121" s="105">
        <v>2</v>
      </c>
      <c r="AL121" s="105">
        <v>3</v>
      </c>
      <c r="AR121" s="105">
        <v>8</v>
      </c>
      <c r="AS121" s="105">
        <v>4</v>
      </c>
      <c r="AX121" s="108">
        <f t="shared" si="121"/>
        <v>-106.875</v>
      </c>
      <c r="AY121" s="105">
        <f t="shared" ca="1" si="122"/>
        <v>500</v>
      </c>
      <c r="AZ121" s="108">
        <f t="shared" si="123"/>
        <v>-475</v>
      </c>
      <c r="BA121" s="105">
        <f t="shared" si="124"/>
        <v>0</v>
      </c>
      <c r="BB121" s="116">
        <f t="shared" ca="1" si="125"/>
        <v>1386.51</v>
      </c>
      <c r="BC121" s="116">
        <f t="shared" ca="1" si="126"/>
        <v>682.8</v>
      </c>
      <c r="BD121" s="108">
        <f t="shared" ca="1" si="127"/>
        <v>525</v>
      </c>
      <c r="BE121" s="108">
        <f t="shared" ca="1" si="128"/>
        <v>1000</v>
      </c>
      <c r="BH121" s="75" t="str">
        <f t="shared" si="110"/>
        <v>n1-4-3-3</v>
      </c>
      <c r="BI121" s="76"/>
      <c r="BJ121" s="109" t="s">
        <v>232</v>
      </c>
      <c r="BK121" s="109"/>
      <c r="BL121" s="109">
        <v>1</v>
      </c>
      <c r="BM121" s="112">
        <f t="shared" si="111"/>
        <v>1</v>
      </c>
      <c r="BN121" s="112" t="str">
        <f t="shared" si="112"/>
        <v>symbol</v>
      </c>
      <c r="BO121" s="109" t="str">
        <f t="shared" si="113"/>
        <v>OpenCircle</v>
      </c>
      <c r="BP121" s="113">
        <f t="shared" ca="1" si="129"/>
        <v>1386.51</v>
      </c>
      <c r="BQ121" s="113">
        <f t="shared" ca="1" si="130"/>
        <v>682.8</v>
      </c>
      <c r="BR121" s="113">
        <f t="shared" ca="1" si="131"/>
        <v>60</v>
      </c>
      <c r="BS121" s="113">
        <f t="shared" ca="1" si="132"/>
        <v>60</v>
      </c>
      <c r="BT121" s="109" t="str">
        <f t="shared" ca="1" si="114"/>
        <v xml:space="preserve">1 1386.51 682.8 0 0 0 0 VCThingLabel 20 </v>
      </c>
      <c r="BU121" s="112">
        <f t="shared" si="115"/>
        <v>0.1</v>
      </c>
      <c r="BV121" s="174">
        <f t="shared" si="116"/>
        <v>0</v>
      </c>
      <c r="BW121" s="114" t="str">
        <f t="shared" si="133"/>
        <v>2vvv</v>
      </c>
      <c r="BX121" s="109"/>
      <c r="BY121" s="113">
        <f t="shared" ca="1" si="134"/>
        <v>1386.51</v>
      </c>
      <c r="BZ121" s="113">
        <f t="shared" ca="1" si="135"/>
        <v>682.8</v>
      </c>
      <c r="CA121" s="113">
        <f t="shared" ca="1" si="136"/>
        <v>102</v>
      </c>
      <c r="CB121" s="113">
        <f t="shared" ca="1" si="137"/>
        <v>102</v>
      </c>
      <c r="CC121" s="112">
        <f t="shared" si="117"/>
        <v>0.55000000000000004</v>
      </c>
      <c r="CD121" s="109" t="str">
        <f t="shared" si="118"/>
        <v>ellipse</v>
      </c>
      <c r="CE121" s="114" t="str">
        <f t="shared" si="138"/>
        <v>2vvv</v>
      </c>
      <c r="CF121" s="109"/>
      <c r="CG121" s="113">
        <f t="shared" ca="1" si="139"/>
        <v>1386.51</v>
      </c>
      <c r="CH121" s="113">
        <f t="shared" ca="1" si="140"/>
        <v>682.8</v>
      </c>
      <c r="CI121" s="113">
        <f t="shared" ca="1" si="141"/>
        <v>60</v>
      </c>
      <c r="CJ121" s="113">
        <f t="shared" ca="1" si="142"/>
        <v>60</v>
      </c>
      <c r="CK121" s="112"/>
      <c r="CL121" s="112"/>
      <c r="CM121" s="112">
        <f t="shared" si="119"/>
        <v>1</v>
      </c>
      <c r="CN121" s="115" t="str">
        <f t="shared" si="120"/>
        <v>ellipse</v>
      </c>
      <c r="CO121" s="109" t="str">
        <f t="shared" si="143"/>
        <v>2vvv</v>
      </c>
      <c r="CP121" s="109"/>
      <c r="CQ121" s="113">
        <f t="shared" ca="1" si="144"/>
        <v>1386.51</v>
      </c>
      <c r="CR121" s="113">
        <f t="shared" ca="1" si="145"/>
        <v>682.8</v>
      </c>
      <c r="CS121" s="113">
        <f t="shared" ca="1" si="146"/>
        <v>60</v>
      </c>
      <c r="CT121" s="113">
        <f t="shared" ca="1" si="147"/>
        <v>60</v>
      </c>
      <c r="CW121" s="76"/>
      <c r="CX121" s="76"/>
    </row>
    <row r="122" spans="1:102" s="105" customFormat="1" ht="16" customHeight="1">
      <c r="A122" s="75" t="str">
        <f t="shared" si="95"/>
        <v>n2-3-1</v>
      </c>
      <c r="B122" s="75" t="str">
        <f t="shared" si="96"/>
        <v>D19</v>
      </c>
      <c r="C122" s="103" t="str">
        <f t="shared" si="107"/>
        <v>odd</v>
      </c>
      <c r="D122" s="103"/>
      <c r="E122" s="103"/>
      <c r="F122" s="104">
        <f>ROW()</f>
        <v>122</v>
      </c>
      <c r="G122" s="103"/>
      <c r="H122" s="103"/>
      <c r="I122" s="103" t="str">
        <f t="shared" si="93"/>
        <v>This a short description of D19, giving the briefest explanation of its D19'iness.</v>
      </c>
      <c r="J122" s="103" t="str">
        <f t="shared" si="94"/>
        <v>This is a longer description of D19, going into more detail on what D19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2" s="103" t="str">
        <f t="shared" si="97"/>
        <v>none</v>
      </c>
      <c r="L122" s="103"/>
      <c r="M122" s="103" t="str">
        <f t="shared" si="98"/>
        <v>OpenClose</v>
      </c>
      <c r="N122" s="103"/>
      <c r="O122" s="103"/>
      <c r="P122" s="103"/>
      <c r="Q122" s="103"/>
      <c r="R122" s="103">
        <f t="shared" si="99"/>
        <v>1</v>
      </c>
      <c r="S122" s="103" t="str">
        <f t="shared" si="100"/>
        <v>hover</v>
      </c>
      <c r="T122" s="103"/>
      <c r="U122" s="103"/>
      <c r="V122" s="103"/>
      <c r="W122" s="103"/>
      <c r="X122" s="103" t="str">
        <f t="shared" si="101"/>
        <v>fadeOn=n2-3-1,0.6</v>
      </c>
      <c r="Y122" s="103" t="str">
        <f t="shared" si="102"/>
        <v>fadeOff=n2-3-1,0.6</v>
      </c>
      <c r="Z122" s="103" t="str">
        <f t="shared" si="103"/>
        <v>drawOpen=n2-3-1,0.8</v>
      </c>
      <c r="AA122" s="103" t="str">
        <f t="shared" si="104"/>
        <v>drawClose=n2-3-1,0.8</v>
      </c>
      <c r="AB122" s="103" t="str">
        <f t="shared" si="105"/>
        <v>myQtipStyle</v>
      </c>
      <c r="AD122" s="106"/>
      <c r="AE122" s="116"/>
      <c r="AF122" s="75" t="s">
        <v>287</v>
      </c>
      <c r="AG122" s="73">
        <f t="shared" si="108"/>
        <v>0</v>
      </c>
      <c r="AH122" s="75" t="str">
        <f t="shared" si="106"/>
        <v>n2-3-1</v>
      </c>
      <c r="AI122" s="75" t="str">
        <f t="shared" si="109"/>
        <v>D19</v>
      </c>
      <c r="AJ122" s="73">
        <f t="shared" si="148"/>
        <v>3</v>
      </c>
      <c r="AK122" s="105">
        <v>2</v>
      </c>
      <c r="AL122" s="105">
        <v>3</v>
      </c>
      <c r="AM122" s="105">
        <v>1</v>
      </c>
      <c r="AR122" s="105">
        <v>8</v>
      </c>
      <c r="AS122" s="105">
        <v>4</v>
      </c>
      <c r="AT122" s="105">
        <v>3</v>
      </c>
      <c r="AX122" s="108">
        <f t="shared" si="121"/>
        <v>-110.625</v>
      </c>
      <c r="AY122" s="105">
        <f t="shared" ca="1" si="122"/>
        <v>640</v>
      </c>
      <c r="AZ122" s="108">
        <f t="shared" si="123"/>
        <v>-491.66666666666669</v>
      </c>
      <c r="BA122" s="105">
        <f t="shared" si="124"/>
        <v>0</v>
      </c>
      <c r="BB122" s="116">
        <f t="shared" ca="1" si="125"/>
        <v>1467.1100000000001</v>
      </c>
      <c r="BC122" s="116">
        <f t="shared" ca="1" si="126"/>
        <v>562.5</v>
      </c>
      <c r="BD122" s="108">
        <f t="shared" ca="1" si="127"/>
        <v>508.33333333333331</v>
      </c>
      <c r="BE122" s="108">
        <f t="shared" ca="1" si="128"/>
        <v>1000</v>
      </c>
      <c r="BH122" s="75" t="str">
        <f t="shared" si="110"/>
        <v>n2-3</v>
      </c>
      <c r="BI122" s="76"/>
      <c r="BJ122" s="109" t="s">
        <v>232</v>
      </c>
      <c r="BK122" s="109"/>
      <c r="BL122" s="109">
        <v>1</v>
      </c>
      <c r="BM122" s="112">
        <f t="shared" si="111"/>
        <v>1</v>
      </c>
      <c r="BN122" s="112" t="str">
        <f t="shared" si="112"/>
        <v>symbol</v>
      </c>
      <c r="BO122" s="109" t="str">
        <f t="shared" si="113"/>
        <v>OpenCircle</v>
      </c>
      <c r="BP122" s="113">
        <f t="shared" ca="1" si="129"/>
        <v>1467.11</v>
      </c>
      <c r="BQ122" s="113">
        <f t="shared" ca="1" si="130"/>
        <v>562.5</v>
      </c>
      <c r="BR122" s="113">
        <f t="shared" ca="1" si="131"/>
        <v>35</v>
      </c>
      <c r="BS122" s="113">
        <f t="shared" ca="1" si="132"/>
        <v>35</v>
      </c>
      <c r="BT122" s="109" t="str">
        <f t="shared" ca="1" si="114"/>
        <v xml:space="preserve">1 1467.11 562.5 0 0 0 0 VCThingLabel 10 </v>
      </c>
      <c r="BU122" s="112">
        <f t="shared" si="115"/>
        <v>0.1</v>
      </c>
      <c r="BV122" s="174">
        <f t="shared" si="116"/>
        <v>0</v>
      </c>
      <c r="BW122" s="114" t="str">
        <f t="shared" si="133"/>
        <v>3vvv</v>
      </c>
      <c r="BX122" s="109"/>
      <c r="BY122" s="113">
        <f t="shared" ca="1" si="134"/>
        <v>1467.11</v>
      </c>
      <c r="BZ122" s="113">
        <f t="shared" ca="1" si="135"/>
        <v>562.5</v>
      </c>
      <c r="CA122" s="113">
        <f t="shared" ca="1" si="136"/>
        <v>59.5</v>
      </c>
      <c r="CB122" s="113">
        <f t="shared" ca="1" si="137"/>
        <v>59.5</v>
      </c>
      <c r="CC122" s="112">
        <f t="shared" si="117"/>
        <v>0.55000000000000004</v>
      </c>
      <c r="CD122" s="109" t="str">
        <f t="shared" si="118"/>
        <v>ellipse</v>
      </c>
      <c r="CE122" s="114" t="str">
        <f t="shared" si="138"/>
        <v>3vvv</v>
      </c>
      <c r="CF122" s="109"/>
      <c r="CG122" s="113">
        <f t="shared" ca="1" si="139"/>
        <v>1467.11</v>
      </c>
      <c r="CH122" s="113">
        <f t="shared" ca="1" si="140"/>
        <v>562.5</v>
      </c>
      <c r="CI122" s="113">
        <f t="shared" ca="1" si="141"/>
        <v>35</v>
      </c>
      <c r="CJ122" s="113">
        <f t="shared" ca="1" si="142"/>
        <v>35</v>
      </c>
      <c r="CK122" s="112"/>
      <c r="CL122" s="112"/>
      <c r="CM122" s="112">
        <f t="shared" si="119"/>
        <v>1</v>
      </c>
      <c r="CN122" s="115" t="str">
        <f t="shared" si="120"/>
        <v>ellipse</v>
      </c>
      <c r="CO122" s="109" t="str">
        <f t="shared" si="143"/>
        <v>3vvv</v>
      </c>
      <c r="CP122" s="109"/>
      <c r="CQ122" s="113">
        <f t="shared" ca="1" si="144"/>
        <v>1467.11</v>
      </c>
      <c r="CR122" s="113">
        <f t="shared" ca="1" si="145"/>
        <v>562.5</v>
      </c>
      <c r="CS122" s="113">
        <f t="shared" ca="1" si="146"/>
        <v>35</v>
      </c>
      <c r="CT122" s="113">
        <f t="shared" ca="1" si="147"/>
        <v>35</v>
      </c>
      <c r="CW122" s="76"/>
      <c r="CX122" s="76"/>
    </row>
    <row r="123" spans="1:102" s="105" customFormat="1" ht="16" customHeight="1">
      <c r="A123" s="75" t="str">
        <f t="shared" si="95"/>
        <v>n2-3-1-1</v>
      </c>
      <c r="B123" s="75" t="str">
        <f t="shared" si="96"/>
        <v>E55</v>
      </c>
      <c r="C123" s="103" t="str">
        <f t="shared" si="107"/>
        <v>odd</v>
      </c>
      <c r="D123" s="103"/>
      <c r="E123" s="103"/>
      <c r="F123" s="104">
        <f>ROW()</f>
        <v>123</v>
      </c>
      <c r="G123" s="103"/>
      <c r="H123" s="103"/>
      <c r="I123" s="103" t="str">
        <f t="shared" si="93"/>
        <v>This a short description of E55, giving the briefest explanation of its E55'iness.</v>
      </c>
      <c r="J123" s="103" t="str">
        <f t="shared" si="94"/>
        <v>This is a longer description of E55, going into more detail on what E55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3" s="103" t="str">
        <f t="shared" si="97"/>
        <v>none</v>
      </c>
      <c r="L123" s="103"/>
      <c r="M123" s="103" t="str">
        <f t="shared" si="98"/>
        <v>OpenClose</v>
      </c>
      <c r="N123" s="103"/>
      <c r="O123" s="103"/>
      <c r="P123" s="103"/>
      <c r="Q123" s="103"/>
      <c r="R123" s="103">
        <f t="shared" si="99"/>
        <v>1</v>
      </c>
      <c r="S123" s="103" t="str">
        <f t="shared" si="100"/>
        <v>hover</v>
      </c>
      <c r="T123" s="103"/>
      <c r="U123" s="103"/>
      <c r="V123" s="103"/>
      <c r="W123" s="103"/>
      <c r="X123" s="103" t="str">
        <f t="shared" si="101"/>
        <v>fadeOn=n2-3-1-1,0.6</v>
      </c>
      <c r="Y123" s="103" t="str">
        <f t="shared" si="102"/>
        <v>fadeOff=n2-3-1-1,0.6</v>
      </c>
      <c r="Z123" s="103" t="str">
        <f t="shared" si="103"/>
        <v>drawOpen=n2-3-1-1,0.8</v>
      </c>
      <c r="AA123" s="103" t="str">
        <f t="shared" si="104"/>
        <v>drawClose=n2-3-1-1,0.8</v>
      </c>
      <c r="AB123" s="103" t="str">
        <f t="shared" si="105"/>
        <v>myQtipStyle</v>
      </c>
      <c r="AD123" s="106"/>
      <c r="AE123" s="116"/>
      <c r="AF123" s="75" t="s">
        <v>319</v>
      </c>
      <c r="AG123" s="73">
        <f t="shared" si="108"/>
        <v>0</v>
      </c>
      <c r="AH123" s="75" t="str">
        <f t="shared" si="106"/>
        <v>n2-3-1-1</v>
      </c>
      <c r="AI123" s="75" t="str">
        <f t="shared" si="109"/>
        <v>E55</v>
      </c>
      <c r="AJ123" s="73">
        <f t="shared" si="148"/>
        <v>4</v>
      </c>
      <c r="AK123" s="105">
        <v>2</v>
      </c>
      <c r="AL123" s="105">
        <v>3</v>
      </c>
      <c r="AM123" s="105">
        <v>1</v>
      </c>
      <c r="AN123" s="105">
        <v>1</v>
      </c>
      <c r="AR123" s="105">
        <v>8</v>
      </c>
      <c r="AS123" s="105">
        <v>4</v>
      </c>
      <c r="AT123" s="105">
        <v>3</v>
      </c>
      <c r="AU123" s="105">
        <v>3</v>
      </c>
      <c r="AX123" s="108">
        <f t="shared" si="121"/>
        <v>-111.875</v>
      </c>
      <c r="AY123" s="105">
        <f t="shared" ca="1" si="122"/>
        <v>740</v>
      </c>
      <c r="AZ123" s="108">
        <f t="shared" si="123"/>
        <v>-497.22222222222223</v>
      </c>
      <c r="BA123" s="105">
        <f t="shared" si="124"/>
        <v>0</v>
      </c>
      <c r="BB123" s="116">
        <f t="shared" ca="1" si="125"/>
        <v>1528.94</v>
      </c>
      <c r="BC123" s="116">
        <f t="shared" ca="1" si="126"/>
        <v>482.48</v>
      </c>
      <c r="BD123" s="108">
        <f t="shared" ca="1" si="127"/>
        <v>502.77777777777777</v>
      </c>
      <c r="BE123" s="108">
        <f t="shared" ca="1" si="128"/>
        <v>1000</v>
      </c>
      <c r="BH123" s="75" t="str">
        <f t="shared" si="110"/>
        <v>n2-3-1</v>
      </c>
      <c r="BI123" s="76"/>
      <c r="BJ123" s="109" t="s">
        <v>232</v>
      </c>
      <c r="BK123" s="109"/>
      <c r="BL123" s="109">
        <v>1</v>
      </c>
      <c r="BM123" s="112">
        <f t="shared" si="111"/>
        <v>1</v>
      </c>
      <c r="BN123" s="112" t="str">
        <f t="shared" si="112"/>
        <v>symbol</v>
      </c>
      <c r="BO123" s="109" t="str">
        <f t="shared" si="113"/>
        <v>OpenCircle</v>
      </c>
      <c r="BP123" s="113">
        <f t="shared" ca="1" si="129"/>
        <v>1528.94</v>
      </c>
      <c r="BQ123" s="113">
        <f t="shared" ca="1" si="130"/>
        <v>482.48</v>
      </c>
      <c r="BR123" s="113">
        <f t="shared" ca="1" si="131"/>
        <v>12</v>
      </c>
      <c r="BS123" s="113">
        <f t="shared" ca="1" si="132"/>
        <v>12</v>
      </c>
      <c r="BT123" s="109" t="str">
        <f t="shared" ca="1" si="114"/>
        <v xml:space="preserve">0 1528.94 482.48 0 0 0 0 VCThingLabel  </v>
      </c>
      <c r="BU123" s="112">
        <f t="shared" si="115"/>
        <v>0.1</v>
      </c>
      <c r="BV123" s="174">
        <f t="shared" si="116"/>
        <v>0</v>
      </c>
      <c r="BW123" s="114" t="str">
        <f t="shared" si="133"/>
        <v>4vvv</v>
      </c>
      <c r="BX123" s="109"/>
      <c r="BY123" s="113">
        <f t="shared" ca="1" si="134"/>
        <v>1528.94</v>
      </c>
      <c r="BZ123" s="113">
        <f t="shared" ca="1" si="135"/>
        <v>482.48</v>
      </c>
      <c r="CA123" s="113">
        <f t="shared" ca="1" si="136"/>
        <v>20.399999999999999</v>
      </c>
      <c r="CB123" s="113">
        <f t="shared" ca="1" si="137"/>
        <v>20.399999999999999</v>
      </c>
      <c r="CC123" s="112">
        <f t="shared" si="117"/>
        <v>0.55000000000000004</v>
      </c>
      <c r="CD123" s="109" t="str">
        <f t="shared" si="118"/>
        <v>ellipse</v>
      </c>
      <c r="CE123" s="114" t="str">
        <f t="shared" si="138"/>
        <v>4vvv</v>
      </c>
      <c r="CF123" s="109"/>
      <c r="CG123" s="113">
        <f t="shared" ca="1" si="139"/>
        <v>1528.94</v>
      </c>
      <c r="CH123" s="113">
        <f t="shared" ca="1" si="140"/>
        <v>482.48</v>
      </c>
      <c r="CI123" s="113">
        <f t="shared" ca="1" si="141"/>
        <v>12</v>
      </c>
      <c r="CJ123" s="113">
        <f t="shared" ca="1" si="142"/>
        <v>12</v>
      </c>
      <c r="CK123" s="112"/>
      <c r="CL123" s="112"/>
      <c r="CM123" s="112">
        <f t="shared" si="119"/>
        <v>1</v>
      </c>
      <c r="CN123" s="115" t="str">
        <f t="shared" si="120"/>
        <v>ellipse</v>
      </c>
      <c r="CO123" s="109" t="str">
        <f t="shared" si="143"/>
        <v>4vvv</v>
      </c>
      <c r="CP123" s="109"/>
      <c r="CQ123" s="113">
        <f t="shared" ca="1" si="144"/>
        <v>1528.94</v>
      </c>
      <c r="CR123" s="113">
        <f t="shared" ca="1" si="145"/>
        <v>482.48</v>
      </c>
      <c r="CS123" s="113">
        <f t="shared" ca="1" si="146"/>
        <v>12</v>
      </c>
      <c r="CT123" s="113">
        <f t="shared" ca="1" si="147"/>
        <v>12</v>
      </c>
      <c r="CW123" s="76"/>
      <c r="CX123" s="76"/>
    </row>
    <row r="124" spans="1:102" s="105" customFormat="1" ht="16" customHeight="1">
      <c r="A124" s="75" t="str">
        <f t="shared" si="95"/>
        <v>n2-3-1-2</v>
      </c>
      <c r="B124" s="75" t="str">
        <f t="shared" si="96"/>
        <v>E56</v>
      </c>
      <c r="C124" s="103" t="str">
        <f t="shared" si="107"/>
        <v>even</v>
      </c>
      <c r="D124" s="103"/>
      <c r="E124" s="103"/>
      <c r="F124" s="104">
        <f>ROW()</f>
        <v>124</v>
      </c>
      <c r="G124" s="103"/>
      <c r="H124" s="103"/>
      <c r="I124" s="103" t="str">
        <f t="shared" si="93"/>
        <v>This a short description of E56, giving the briefest explanation of its E56'iness.</v>
      </c>
      <c r="J124" s="103" t="str">
        <f t="shared" si="94"/>
        <v>This is a longer description of E56, going into more detail on what E56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4" s="103" t="str">
        <f t="shared" si="97"/>
        <v>none</v>
      </c>
      <c r="L124" s="103"/>
      <c r="M124" s="103" t="str">
        <f t="shared" si="98"/>
        <v>OpenClose</v>
      </c>
      <c r="N124" s="103"/>
      <c r="O124" s="103"/>
      <c r="P124" s="103"/>
      <c r="Q124" s="103"/>
      <c r="R124" s="103">
        <f t="shared" si="99"/>
        <v>1</v>
      </c>
      <c r="S124" s="103" t="str">
        <f t="shared" si="100"/>
        <v>hover</v>
      </c>
      <c r="T124" s="103"/>
      <c r="U124" s="103"/>
      <c r="V124" s="103"/>
      <c r="W124" s="103"/>
      <c r="X124" s="103" t="str">
        <f t="shared" si="101"/>
        <v>fadeOn=n2-3-1-2,0.6</v>
      </c>
      <c r="Y124" s="103" t="str">
        <f t="shared" si="102"/>
        <v>fadeOff=n2-3-1-2,0.6</v>
      </c>
      <c r="Z124" s="103" t="str">
        <f t="shared" si="103"/>
        <v>drawOpen=n2-3-1-2,0.8</v>
      </c>
      <c r="AA124" s="103" t="str">
        <f t="shared" si="104"/>
        <v>drawClose=n2-3-1-2,0.8</v>
      </c>
      <c r="AB124" s="103" t="str">
        <f t="shared" si="105"/>
        <v>myQtipStyle</v>
      </c>
      <c r="AD124" s="106"/>
      <c r="AE124" s="116"/>
      <c r="AF124" s="75" t="s">
        <v>320</v>
      </c>
      <c r="AG124" s="73">
        <f t="shared" si="108"/>
        <v>0</v>
      </c>
      <c r="AH124" s="75" t="str">
        <f t="shared" si="106"/>
        <v>n2-3-1-2</v>
      </c>
      <c r="AI124" s="75" t="str">
        <f t="shared" si="109"/>
        <v>E56</v>
      </c>
      <c r="AJ124" s="73">
        <f t="shared" si="148"/>
        <v>4</v>
      </c>
      <c r="AK124" s="105">
        <v>2</v>
      </c>
      <c r="AL124" s="105">
        <v>3</v>
      </c>
      <c r="AM124" s="105">
        <v>1</v>
      </c>
      <c r="AN124" s="105">
        <v>2</v>
      </c>
      <c r="AR124" s="105">
        <v>8</v>
      </c>
      <c r="AS124" s="105">
        <v>4</v>
      </c>
      <c r="AT124" s="105">
        <v>3</v>
      </c>
      <c r="AU124" s="105">
        <v>3</v>
      </c>
      <c r="AX124" s="108">
        <f t="shared" si="121"/>
        <v>-110.625</v>
      </c>
      <c r="AY124" s="105">
        <f t="shared" ca="1" si="122"/>
        <v>740</v>
      </c>
      <c r="AZ124" s="108">
        <f t="shared" si="123"/>
        <v>-491.66666666666669</v>
      </c>
      <c r="BA124" s="105">
        <f t="shared" si="124"/>
        <v>0</v>
      </c>
      <c r="BB124" s="116">
        <f t="shared" ca="1" si="125"/>
        <v>1540.1</v>
      </c>
      <c r="BC124" s="116">
        <f t="shared" ca="1" si="126"/>
        <v>494.14</v>
      </c>
      <c r="BD124" s="108">
        <f t="shared" ca="1" si="127"/>
        <v>508.33333333333331</v>
      </c>
      <c r="BE124" s="108">
        <f t="shared" ca="1" si="128"/>
        <v>1000</v>
      </c>
      <c r="BH124" s="75" t="str">
        <f t="shared" si="110"/>
        <v>n2-3-1</v>
      </c>
      <c r="BI124" s="76"/>
      <c r="BJ124" s="109" t="s">
        <v>232</v>
      </c>
      <c r="BK124" s="109"/>
      <c r="BL124" s="109">
        <v>1</v>
      </c>
      <c r="BM124" s="112">
        <f t="shared" si="111"/>
        <v>1</v>
      </c>
      <c r="BN124" s="112" t="str">
        <f t="shared" si="112"/>
        <v>symbol</v>
      </c>
      <c r="BO124" s="109" t="str">
        <f t="shared" si="113"/>
        <v>OpenCircle</v>
      </c>
      <c r="BP124" s="113">
        <f t="shared" ca="1" si="129"/>
        <v>1540.1</v>
      </c>
      <c r="BQ124" s="113">
        <f t="shared" ca="1" si="130"/>
        <v>494.14</v>
      </c>
      <c r="BR124" s="113">
        <f t="shared" ca="1" si="131"/>
        <v>12</v>
      </c>
      <c r="BS124" s="113">
        <f t="shared" ca="1" si="132"/>
        <v>12</v>
      </c>
      <c r="BT124" s="109" t="str">
        <f t="shared" ca="1" si="114"/>
        <v xml:space="preserve">0 1540.1 494.14 0 0 0 0 VCThingLabel  </v>
      </c>
      <c r="BU124" s="112">
        <f t="shared" si="115"/>
        <v>0.1</v>
      </c>
      <c r="BV124" s="174">
        <f t="shared" si="116"/>
        <v>0</v>
      </c>
      <c r="BW124" s="114" t="str">
        <f t="shared" si="133"/>
        <v>4vvv</v>
      </c>
      <c r="BX124" s="109"/>
      <c r="BY124" s="113">
        <f t="shared" ca="1" si="134"/>
        <v>1540.1</v>
      </c>
      <c r="BZ124" s="113">
        <f t="shared" ca="1" si="135"/>
        <v>494.14</v>
      </c>
      <c r="CA124" s="113">
        <f t="shared" ca="1" si="136"/>
        <v>20.399999999999999</v>
      </c>
      <c r="CB124" s="113">
        <f t="shared" ca="1" si="137"/>
        <v>20.399999999999999</v>
      </c>
      <c r="CC124" s="112">
        <f t="shared" si="117"/>
        <v>0.55000000000000004</v>
      </c>
      <c r="CD124" s="109" t="str">
        <f t="shared" si="118"/>
        <v>ellipse</v>
      </c>
      <c r="CE124" s="114" t="str">
        <f t="shared" si="138"/>
        <v>4vvv</v>
      </c>
      <c r="CF124" s="109"/>
      <c r="CG124" s="113">
        <f t="shared" ca="1" si="139"/>
        <v>1540.1</v>
      </c>
      <c r="CH124" s="113">
        <f t="shared" ca="1" si="140"/>
        <v>494.14</v>
      </c>
      <c r="CI124" s="113">
        <f t="shared" ca="1" si="141"/>
        <v>12</v>
      </c>
      <c r="CJ124" s="113">
        <f t="shared" ca="1" si="142"/>
        <v>12</v>
      </c>
      <c r="CK124" s="112"/>
      <c r="CL124" s="112"/>
      <c r="CM124" s="112">
        <f t="shared" si="119"/>
        <v>1</v>
      </c>
      <c r="CN124" s="115" t="str">
        <f t="shared" si="120"/>
        <v>ellipse</v>
      </c>
      <c r="CO124" s="109" t="str">
        <f t="shared" si="143"/>
        <v>4vvv</v>
      </c>
      <c r="CP124" s="109"/>
      <c r="CQ124" s="113">
        <f t="shared" ca="1" si="144"/>
        <v>1540.1</v>
      </c>
      <c r="CR124" s="113">
        <f t="shared" ca="1" si="145"/>
        <v>494.14</v>
      </c>
      <c r="CS124" s="113">
        <f t="shared" ca="1" si="146"/>
        <v>12</v>
      </c>
      <c r="CT124" s="113">
        <f t="shared" ca="1" si="147"/>
        <v>12</v>
      </c>
      <c r="CW124" s="76"/>
      <c r="CX124" s="76"/>
    </row>
    <row r="125" spans="1:102" s="105" customFormat="1" ht="16" customHeight="1">
      <c r="A125" s="75" t="str">
        <f t="shared" si="95"/>
        <v>n2-3-1-3</v>
      </c>
      <c r="B125" s="75" t="str">
        <f t="shared" si="96"/>
        <v>E57</v>
      </c>
      <c r="C125" s="103" t="str">
        <f t="shared" si="107"/>
        <v>odd</v>
      </c>
      <c r="D125" s="103"/>
      <c r="E125" s="103"/>
      <c r="F125" s="104">
        <f>ROW()</f>
        <v>125</v>
      </c>
      <c r="G125" s="103"/>
      <c r="H125" s="103"/>
      <c r="I125" s="103" t="str">
        <f t="shared" si="93"/>
        <v>This a short description of E57, giving the briefest explanation of its E57'iness.</v>
      </c>
      <c r="J125" s="103" t="str">
        <f t="shared" si="94"/>
        <v>This is a longer description of E57, going into more detail on what E57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5" s="103" t="str">
        <f t="shared" si="97"/>
        <v>none</v>
      </c>
      <c r="L125" s="103"/>
      <c r="M125" s="103" t="str">
        <f t="shared" si="98"/>
        <v>OpenClose</v>
      </c>
      <c r="N125" s="103"/>
      <c r="O125" s="103"/>
      <c r="P125" s="103"/>
      <c r="Q125" s="103"/>
      <c r="R125" s="103">
        <f t="shared" si="99"/>
        <v>1</v>
      </c>
      <c r="S125" s="103" t="str">
        <f t="shared" si="100"/>
        <v>hover</v>
      </c>
      <c r="T125" s="103"/>
      <c r="U125" s="103"/>
      <c r="V125" s="103"/>
      <c r="W125" s="103"/>
      <c r="X125" s="103" t="str">
        <f t="shared" si="101"/>
        <v>fadeOn=n2-3-1-3,0.6</v>
      </c>
      <c r="Y125" s="103" t="str">
        <f t="shared" si="102"/>
        <v>fadeOff=n2-3-1-3,0.6</v>
      </c>
      <c r="Z125" s="103" t="str">
        <f t="shared" si="103"/>
        <v>drawOpen=n2-3-1-3,0.8</v>
      </c>
      <c r="AA125" s="103" t="str">
        <f t="shared" si="104"/>
        <v>drawClose=n2-3-1-3,0.8</v>
      </c>
      <c r="AB125" s="103" t="str">
        <f t="shared" si="105"/>
        <v>myQtipStyle</v>
      </c>
      <c r="AD125" s="106"/>
      <c r="AE125" s="116"/>
      <c r="AF125" s="75" t="s">
        <v>321</v>
      </c>
      <c r="AG125" s="73">
        <f t="shared" si="108"/>
        <v>0</v>
      </c>
      <c r="AH125" s="75" t="str">
        <f t="shared" si="106"/>
        <v>n2-3-1-3</v>
      </c>
      <c r="AI125" s="75" t="str">
        <f t="shared" si="109"/>
        <v>E57</v>
      </c>
      <c r="AJ125" s="73">
        <f t="shared" si="148"/>
        <v>4</v>
      </c>
      <c r="AK125" s="105">
        <v>2</v>
      </c>
      <c r="AL125" s="105">
        <v>3</v>
      </c>
      <c r="AM125" s="105">
        <v>1</v>
      </c>
      <c r="AN125" s="105">
        <v>3</v>
      </c>
      <c r="AR125" s="105">
        <v>8</v>
      </c>
      <c r="AS125" s="105">
        <v>4</v>
      </c>
      <c r="AT125" s="105">
        <v>3</v>
      </c>
      <c r="AU125" s="105">
        <v>3</v>
      </c>
      <c r="AX125" s="108">
        <f t="shared" si="121"/>
        <v>-109.375</v>
      </c>
      <c r="AY125" s="105">
        <f t="shared" ca="1" si="122"/>
        <v>740</v>
      </c>
      <c r="AZ125" s="108">
        <f t="shared" si="123"/>
        <v>-486.11111111111114</v>
      </c>
      <c r="BA125" s="105">
        <f t="shared" si="124"/>
        <v>0</v>
      </c>
      <c r="BB125" s="116">
        <f t="shared" ca="1" si="125"/>
        <v>1551.01</v>
      </c>
      <c r="BC125" s="116">
        <f t="shared" ca="1" si="126"/>
        <v>506.04</v>
      </c>
      <c r="BD125" s="108">
        <f t="shared" ca="1" si="127"/>
        <v>513.88888888888891</v>
      </c>
      <c r="BE125" s="108">
        <f t="shared" ca="1" si="128"/>
        <v>1000</v>
      </c>
      <c r="BH125" s="75" t="str">
        <f t="shared" si="110"/>
        <v>n2-3-1</v>
      </c>
      <c r="BI125" s="76"/>
      <c r="BJ125" s="109" t="s">
        <v>232</v>
      </c>
      <c r="BK125" s="109"/>
      <c r="BL125" s="109">
        <v>1</v>
      </c>
      <c r="BM125" s="112">
        <f t="shared" si="111"/>
        <v>1</v>
      </c>
      <c r="BN125" s="112" t="str">
        <f t="shared" si="112"/>
        <v>symbol</v>
      </c>
      <c r="BO125" s="109" t="str">
        <f t="shared" si="113"/>
        <v>OpenCircle</v>
      </c>
      <c r="BP125" s="113">
        <f t="shared" ca="1" si="129"/>
        <v>1551.01</v>
      </c>
      <c r="BQ125" s="113">
        <f t="shared" ca="1" si="130"/>
        <v>506.04</v>
      </c>
      <c r="BR125" s="113">
        <f t="shared" ca="1" si="131"/>
        <v>12</v>
      </c>
      <c r="BS125" s="113">
        <f t="shared" ca="1" si="132"/>
        <v>12</v>
      </c>
      <c r="BT125" s="109" t="str">
        <f t="shared" ca="1" si="114"/>
        <v xml:space="preserve">0 1551.01 506.04 0 0 0 0 VCThingLabel  </v>
      </c>
      <c r="BU125" s="112">
        <f t="shared" si="115"/>
        <v>0.1</v>
      </c>
      <c r="BV125" s="174">
        <f t="shared" si="116"/>
        <v>0</v>
      </c>
      <c r="BW125" s="114" t="str">
        <f t="shared" si="133"/>
        <v>4vvv</v>
      </c>
      <c r="BX125" s="109"/>
      <c r="BY125" s="113">
        <f t="shared" ca="1" si="134"/>
        <v>1551.01</v>
      </c>
      <c r="BZ125" s="113">
        <f t="shared" ca="1" si="135"/>
        <v>506.04</v>
      </c>
      <c r="CA125" s="113">
        <f t="shared" ca="1" si="136"/>
        <v>20.399999999999999</v>
      </c>
      <c r="CB125" s="113">
        <f t="shared" ca="1" si="137"/>
        <v>20.399999999999999</v>
      </c>
      <c r="CC125" s="112">
        <f t="shared" si="117"/>
        <v>0.55000000000000004</v>
      </c>
      <c r="CD125" s="109" t="str">
        <f t="shared" si="118"/>
        <v>ellipse</v>
      </c>
      <c r="CE125" s="114" t="str">
        <f t="shared" si="138"/>
        <v>4vvv</v>
      </c>
      <c r="CF125" s="109"/>
      <c r="CG125" s="113">
        <f t="shared" ca="1" si="139"/>
        <v>1551.01</v>
      </c>
      <c r="CH125" s="113">
        <f t="shared" ca="1" si="140"/>
        <v>506.04</v>
      </c>
      <c r="CI125" s="113">
        <f t="shared" ca="1" si="141"/>
        <v>12</v>
      </c>
      <c r="CJ125" s="113">
        <f t="shared" ca="1" si="142"/>
        <v>12</v>
      </c>
      <c r="CK125" s="112"/>
      <c r="CL125" s="112"/>
      <c r="CM125" s="112">
        <f t="shared" si="119"/>
        <v>1</v>
      </c>
      <c r="CN125" s="115" t="str">
        <f t="shared" si="120"/>
        <v>ellipse</v>
      </c>
      <c r="CO125" s="109" t="str">
        <f t="shared" si="143"/>
        <v>4vvv</v>
      </c>
      <c r="CP125" s="109"/>
      <c r="CQ125" s="113">
        <f t="shared" ca="1" si="144"/>
        <v>1551.01</v>
      </c>
      <c r="CR125" s="113">
        <f t="shared" ca="1" si="145"/>
        <v>506.04</v>
      </c>
      <c r="CS125" s="113">
        <f t="shared" ca="1" si="146"/>
        <v>12</v>
      </c>
      <c r="CT125" s="113">
        <f t="shared" ca="1" si="147"/>
        <v>12</v>
      </c>
      <c r="CW125" s="76"/>
      <c r="CX125" s="76"/>
    </row>
    <row r="126" spans="1:102" s="105" customFormat="1" ht="16" customHeight="1">
      <c r="A126" s="75" t="str">
        <f t="shared" si="95"/>
        <v>n2-3-2</v>
      </c>
      <c r="B126" s="75" t="str">
        <f t="shared" si="96"/>
        <v>D20</v>
      </c>
      <c r="C126" s="103" t="str">
        <f t="shared" si="107"/>
        <v>even</v>
      </c>
      <c r="D126" s="103"/>
      <c r="E126" s="103"/>
      <c r="F126" s="104">
        <f>ROW()</f>
        <v>126</v>
      </c>
      <c r="G126" s="103"/>
      <c r="H126" s="103"/>
      <c r="I126" s="103" t="str">
        <f t="shared" si="93"/>
        <v>This a short description of D20, giving the briefest explanation of its D20'iness.</v>
      </c>
      <c r="J126" s="103" t="str">
        <f t="shared" si="94"/>
        <v>This is a longer description of D20, going into more detail on what D20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6" s="103" t="str">
        <f t="shared" si="97"/>
        <v>none</v>
      </c>
      <c r="L126" s="103"/>
      <c r="M126" s="103" t="str">
        <f t="shared" si="98"/>
        <v>OpenClose</v>
      </c>
      <c r="N126" s="103"/>
      <c r="O126" s="103"/>
      <c r="P126" s="103"/>
      <c r="Q126" s="103"/>
      <c r="R126" s="103">
        <f t="shared" si="99"/>
        <v>1</v>
      </c>
      <c r="S126" s="103" t="str">
        <f t="shared" si="100"/>
        <v>hover</v>
      </c>
      <c r="T126" s="103"/>
      <c r="U126" s="103"/>
      <c r="V126" s="103"/>
      <c r="W126" s="103"/>
      <c r="X126" s="103" t="str">
        <f t="shared" si="101"/>
        <v>fadeOn=n2-3-2,0.6</v>
      </c>
      <c r="Y126" s="103" t="str">
        <f t="shared" si="102"/>
        <v>fadeOff=n2-3-2,0.6</v>
      </c>
      <c r="Z126" s="103" t="str">
        <f t="shared" si="103"/>
        <v>drawOpen=n2-3-2,0.8</v>
      </c>
      <c r="AA126" s="103" t="str">
        <f t="shared" si="104"/>
        <v>drawClose=n2-3-2,0.8</v>
      </c>
      <c r="AB126" s="103" t="str">
        <f t="shared" si="105"/>
        <v>myQtipStyle</v>
      </c>
      <c r="AD126" s="106"/>
      <c r="AE126" s="116"/>
      <c r="AF126" s="75" t="s">
        <v>288</v>
      </c>
      <c r="AG126" s="73">
        <f t="shared" si="108"/>
        <v>0</v>
      </c>
      <c r="AH126" s="75" t="str">
        <f t="shared" si="106"/>
        <v>n2-3-2</v>
      </c>
      <c r="AI126" s="75" t="str">
        <f t="shared" si="109"/>
        <v>D20</v>
      </c>
      <c r="AJ126" s="73">
        <f t="shared" si="148"/>
        <v>3</v>
      </c>
      <c r="AK126" s="105">
        <v>2</v>
      </c>
      <c r="AL126" s="105">
        <v>3</v>
      </c>
      <c r="AM126" s="105">
        <v>2</v>
      </c>
      <c r="AR126" s="105">
        <v>8</v>
      </c>
      <c r="AS126" s="105">
        <v>4</v>
      </c>
      <c r="AT126" s="105">
        <v>3</v>
      </c>
      <c r="AX126" s="108">
        <f t="shared" si="121"/>
        <v>-106.875</v>
      </c>
      <c r="AY126" s="105">
        <f t="shared" ca="1" si="122"/>
        <v>640</v>
      </c>
      <c r="AZ126" s="108">
        <f t="shared" si="123"/>
        <v>-475</v>
      </c>
      <c r="BA126" s="105">
        <f t="shared" si="124"/>
        <v>0</v>
      </c>
      <c r="BB126" s="116">
        <f t="shared" ca="1" si="125"/>
        <v>1494.73</v>
      </c>
      <c r="BC126" s="116">
        <f t="shared" ca="1" si="126"/>
        <v>593.99</v>
      </c>
      <c r="BD126" s="108">
        <f t="shared" ca="1" si="127"/>
        <v>525</v>
      </c>
      <c r="BE126" s="108">
        <f t="shared" ca="1" si="128"/>
        <v>1000</v>
      </c>
      <c r="BH126" s="75" t="str">
        <f t="shared" si="110"/>
        <v>n2-3</v>
      </c>
      <c r="BI126" s="76"/>
      <c r="BJ126" s="109" t="s">
        <v>232</v>
      </c>
      <c r="BK126" s="109"/>
      <c r="BL126" s="109">
        <v>1</v>
      </c>
      <c r="BM126" s="112">
        <f t="shared" si="111"/>
        <v>1</v>
      </c>
      <c r="BN126" s="112" t="str">
        <f t="shared" si="112"/>
        <v>symbol</v>
      </c>
      <c r="BO126" s="109" t="str">
        <f t="shared" si="113"/>
        <v>OpenCircle</v>
      </c>
      <c r="BP126" s="113">
        <f t="shared" ca="1" si="129"/>
        <v>1494.73</v>
      </c>
      <c r="BQ126" s="113">
        <f t="shared" ca="1" si="130"/>
        <v>593.99</v>
      </c>
      <c r="BR126" s="113">
        <f t="shared" ca="1" si="131"/>
        <v>35</v>
      </c>
      <c r="BS126" s="113">
        <f t="shared" ca="1" si="132"/>
        <v>35</v>
      </c>
      <c r="BT126" s="109" t="str">
        <f t="shared" ca="1" si="114"/>
        <v xml:space="preserve">1 1494.73 593.99 0 0 0 0 VCThingLabel 10 </v>
      </c>
      <c r="BU126" s="112">
        <f t="shared" si="115"/>
        <v>0.1</v>
      </c>
      <c r="BV126" s="174">
        <f t="shared" si="116"/>
        <v>0</v>
      </c>
      <c r="BW126" s="114" t="str">
        <f t="shared" si="133"/>
        <v>3vvv</v>
      </c>
      <c r="BX126" s="109"/>
      <c r="BY126" s="113">
        <f t="shared" ca="1" si="134"/>
        <v>1494.73</v>
      </c>
      <c r="BZ126" s="113">
        <f t="shared" ca="1" si="135"/>
        <v>593.99</v>
      </c>
      <c r="CA126" s="113">
        <f t="shared" ca="1" si="136"/>
        <v>59.5</v>
      </c>
      <c r="CB126" s="113">
        <f t="shared" ca="1" si="137"/>
        <v>59.5</v>
      </c>
      <c r="CC126" s="112">
        <f t="shared" si="117"/>
        <v>0.55000000000000004</v>
      </c>
      <c r="CD126" s="109" t="str">
        <f t="shared" si="118"/>
        <v>ellipse</v>
      </c>
      <c r="CE126" s="114" t="str">
        <f t="shared" si="138"/>
        <v>3vvv</v>
      </c>
      <c r="CF126" s="109"/>
      <c r="CG126" s="113">
        <f t="shared" ca="1" si="139"/>
        <v>1494.73</v>
      </c>
      <c r="CH126" s="113">
        <f t="shared" ca="1" si="140"/>
        <v>593.99</v>
      </c>
      <c r="CI126" s="113">
        <f t="shared" ca="1" si="141"/>
        <v>35</v>
      </c>
      <c r="CJ126" s="113">
        <f t="shared" ca="1" si="142"/>
        <v>35</v>
      </c>
      <c r="CK126" s="112"/>
      <c r="CL126" s="112"/>
      <c r="CM126" s="112">
        <f t="shared" si="119"/>
        <v>1</v>
      </c>
      <c r="CN126" s="115" t="str">
        <f t="shared" si="120"/>
        <v>ellipse</v>
      </c>
      <c r="CO126" s="109" t="str">
        <f t="shared" si="143"/>
        <v>3vvv</v>
      </c>
      <c r="CP126" s="109"/>
      <c r="CQ126" s="113">
        <f t="shared" ca="1" si="144"/>
        <v>1494.73</v>
      </c>
      <c r="CR126" s="113">
        <f t="shared" ca="1" si="145"/>
        <v>593.99</v>
      </c>
      <c r="CS126" s="113">
        <f t="shared" ca="1" si="146"/>
        <v>35</v>
      </c>
      <c r="CT126" s="113">
        <f t="shared" ca="1" si="147"/>
        <v>35</v>
      </c>
      <c r="CW126" s="76"/>
      <c r="CX126" s="76"/>
    </row>
    <row r="127" spans="1:102" s="105" customFormat="1" ht="16" customHeight="1">
      <c r="A127" s="75" t="str">
        <f t="shared" si="95"/>
        <v>n2-3-2-1</v>
      </c>
      <c r="B127" s="75" t="str">
        <f t="shared" si="96"/>
        <v>E58</v>
      </c>
      <c r="C127" s="103" t="str">
        <f t="shared" si="107"/>
        <v>even</v>
      </c>
      <c r="D127" s="103"/>
      <c r="E127" s="103"/>
      <c r="F127" s="104">
        <f>ROW()</f>
        <v>127</v>
      </c>
      <c r="G127" s="103"/>
      <c r="H127" s="103"/>
      <c r="I127" s="103" t="str">
        <f t="shared" si="93"/>
        <v>This a short description of E58, giving the briefest explanation of its E58'iness.</v>
      </c>
      <c r="J127" s="103" t="str">
        <f t="shared" si="94"/>
        <v>This is a longer description of E58, going into more detail on what E58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7" s="103" t="str">
        <f t="shared" si="97"/>
        <v>none</v>
      </c>
      <c r="L127" s="103"/>
      <c r="M127" s="103" t="str">
        <f t="shared" si="98"/>
        <v>OpenClose</v>
      </c>
      <c r="N127" s="103"/>
      <c r="O127" s="103"/>
      <c r="P127" s="103"/>
      <c r="Q127" s="103"/>
      <c r="R127" s="103">
        <f t="shared" si="99"/>
        <v>1</v>
      </c>
      <c r="S127" s="103" t="str">
        <f t="shared" si="100"/>
        <v>hover</v>
      </c>
      <c r="T127" s="103"/>
      <c r="U127" s="103"/>
      <c r="V127" s="103"/>
      <c r="W127" s="103"/>
      <c r="X127" s="103" t="str">
        <f t="shared" si="101"/>
        <v>fadeOn=n2-3-2-1,0.6</v>
      </c>
      <c r="Y127" s="103" t="str">
        <f t="shared" si="102"/>
        <v>fadeOff=n2-3-2-1,0.6</v>
      </c>
      <c r="Z127" s="103" t="str">
        <f t="shared" si="103"/>
        <v>drawOpen=n2-3-2-1,0.8</v>
      </c>
      <c r="AA127" s="103" t="str">
        <f t="shared" si="104"/>
        <v>drawClose=n2-3-2-1,0.8</v>
      </c>
      <c r="AB127" s="103" t="str">
        <f t="shared" si="105"/>
        <v>myQtipStyle</v>
      </c>
      <c r="AD127" s="106"/>
      <c r="AE127" s="116"/>
      <c r="AF127" s="75" t="s">
        <v>322</v>
      </c>
      <c r="AG127" s="73">
        <f t="shared" si="108"/>
        <v>0</v>
      </c>
      <c r="AH127" s="75" t="str">
        <f t="shared" si="106"/>
        <v>n2-3-2-1</v>
      </c>
      <c r="AI127" s="75" t="str">
        <f t="shared" si="109"/>
        <v>E58</v>
      </c>
      <c r="AJ127" s="73">
        <f t="shared" si="148"/>
        <v>4</v>
      </c>
      <c r="AK127" s="105">
        <v>2</v>
      </c>
      <c r="AL127" s="105">
        <v>3</v>
      </c>
      <c r="AM127" s="105">
        <v>2</v>
      </c>
      <c r="AN127" s="105">
        <v>1</v>
      </c>
      <c r="AR127" s="105">
        <v>8</v>
      </c>
      <c r="AS127" s="105">
        <v>4</v>
      </c>
      <c r="AT127" s="105">
        <v>3</v>
      </c>
      <c r="AU127" s="105">
        <v>3</v>
      </c>
      <c r="AX127" s="108">
        <f t="shared" si="121"/>
        <v>-108.125</v>
      </c>
      <c r="AY127" s="105">
        <f t="shared" ca="1" si="122"/>
        <v>740</v>
      </c>
      <c r="AZ127" s="108">
        <f t="shared" si="123"/>
        <v>-480.55555555555554</v>
      </c>
      <c r="BA127" s="105">
        <f t="shared" si="124"/>
        <v>0</v>
      </c>
      <c r="BB127" s="116">
        <f t="shared" ca="1" si="125"/>
        <v>1561.65</v>
      </c>
      <c r="BC127" s="116">
        <f t="shared" ca="1" si="126"/>
        <v>518.18000000000006</v>
      </c>
      <c r="BD127" s="108">
        <f t="shared" ca="1" si="127"/>
        <v>519.44444444444446</v>
      </c>
      <c r="BE127" s="108">
        <f t="shared" ca="1" si="128"/>
        <v>1000</v>
      </c>
      <c r="BH127" s="75" t="str">
        <f t="shared" si="110"/>
        <v>n2-3-2</v>
      </c>
      <c r="BI127" s="76"/>
      <c r="BJ127" s="109" t="s">
        <v>232</v>
      </c>
      <c r="BK127" s="109"/>
      <c r="BL127" s="109">
        <v>1</v>
      </c>
      <c r="BM127" s="112">
        <f t="shared" si="111"/>
        <v>1</v>
      </c>
      <c r="BN127" s="112" t="str">
        <f t="shared" si="112"/>
        <v>symbol</v>
      </c>
      <c r="BO127" s="109" t="str">
        <f t="shared" si="113"/>
        <v>OpenCircle</v>
      </c>
      <c r="BP127" s="113">
        <f t="shared" ca="1" si="129"/>
        <v>1561.65</v>
      </c>
      <c r="BQ127" s="113">
        <f t="shared" ca="1" si="130"/>
        <v>518.17999999999995</v>
      </c>
      <c r="BR127" s="113">
        <f t="shared" ca="1" si="131"/>
        <v>12</v>
      </c>
      <c r="BS127" s="113">
        <f t="shared" ca="1" si="132"/>
        <v>12</v>
      </c>
      <c r="BT127" s="109" t="str">
        <f t="shared" ca="1" si="114"/>
        <v xml:space="preserve">0 1561.65 518.18 0 0 0 0 VCThingLabel  </v>
      </c>
      <c r="BU127" s="112">
        <f t="shared" si="115"/>
        <v>0.1</v>
      </c>
      <c r="BV127" s="174">
        <f t="shared" si="116"/>
        <v>0</v>
      </c>
      <c r="BW127" s="114" t="str">
        <f t="shared" si="133"/>
        <v>4vvv</v>
      </c>
      <c r="BX127" s="109"/>
      <c r="BY127" s="113">
        <f t="shared" ca="1" si="134"/>
        <v>1561.65</v>
      </c>
      <c r="BZ127" s="113">
        <f t="shared" ca="1" si="135"/>
        <v>518.17999999999995</v>
      </c>
      <c r="CA127" s="113">
        <f t="shared" ca="1" si="136"/>
        <v>20.399999999999999</v>
      </c>
      <c r="CB127" s="113">
        <f t="shared" ca="1" si="137"/>
        <v>20.399999999999999</v>
      </c>
      <c r="CC127" s="112">
        <f t="shared" si="117"/>
        <v>0.55000000000000004</v>
      </c>
      <c r="CD127" s="109" t="str">
        <f t="shared" si="118"/>
        <v>ellipse</v>
      </c>
      <c r="CE127" s="114" t="str">
        <f t="shared" si="138"/>
        <v>4vvv</v>
      </c>
      <c r="CF127" s="109"/>
      <c r="CG127" s="113">
        <f t="shared" ca="1" si="139"/>
        <v>1561.65</v>
      </c>
      <c r="CH127" s="113">
        <f t="shared" ca="1" si="140"/>
        <v>518.17999999999995</v>
      </c>
      <c r="CI127" s="113">
        <f t="shared" ca="1" si="141"/>
        <v>12</v>
      </c>
      <c r="CJ127" s="113">
        <f t="shared" ca="1" si="142"/>
        <v>12</v>
      </c>
      <c r="CK127" s="112"/>
      <c r="CL127" s="112"/>
      <c r="CM127" s="112">
        <f t="shared" si="119"/>
        <v>1</v>
      </c>
      <c r="CN127" s="115" t="str">
        <f t="shared" si="120"/>
        <v>ellipse</v>
      </c>
      <c r="CO127" s="109" t="str">
        <f t="shared" si="143"/>
        <v>4vvv</v>
      </c>
      <c r="CP127" s="109"/>
      <c r="CQ127" s="113">
        <f t="shared" ca="1" si="144"/>
        <v>1561.65</v>
      </c>
      <c r="CR127" s="113">
        <f t="shared" ca="1" si="145"/>
        <v>518.17999999999995</v>
      </c>
      <c r="CS127" s="113">
        <f t="shared" ca="1" si="146"/>
        <v>12</v>
      </c>
      <c r="CT127" s="113">
        <f t="shared" ca="1" si="147"/>
        <v>12</v>
      </c>
      <c r="CW127" s="76"/>
      <c r="CX127" s="76"/>
    </row>
    <row r="128" spans="1:102" s="105" customFormat="1" ht="16" customHeight="1">
      <c r="A128" s="75" t="str">
        <f t="shared" si="95"/>
        <v>n2-3-2-2</v>
      </c>
      <c r="B128" s="75" t="str">
        <f t="shared" si="96"/>
        <v>E59</v>
      </c>
      <c r="C128" s="103" t="str">
        <f t="shared" si="107"/>
        <v>odd</v>
      </c>
      <c r="D128" s="103"/>
      <c r="E128" s="103"/>
      <c r="F128" s="104">
        <f>ROW()</f>
        <v>128</v>
      </c>
      <c r="G128" s="103"/>
      <c r="H128" s="103"/>
      <c r="I128" s="103" t="str">
        <f t="shared" si="93"/>
        <v>This a short description of E59, giving the briefest explanation of its E59'iness.</v>
      </c>
      <c r="J128" s="103" t="str">
        <f t="shared" si="94"/>
        <v>This is a longer description of E59, going into more detail on what E59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8" s="103" t="str">
        <f t="shared" si="97"/>
        <v>none</v>
      </c>
      <c r="L128" s="103"/>
      <c r="M128" s="103" t="str">
        <f t="shared" si="98"/>
        <v>OpenClose</v>
      </c>
      <c r="N128" s="103"/>
      <c r="O128" s="103"/>
      <c r="P128" s="103"/>
      <c r="Q128" s="103"/>
      <c r="R128" s="103">
        <f t="shared" si="99"/>
        <v>1</v>
      </c>
      <c r="S128" s="103" t="str">
        <f t="shared" si="100"/>
        <v>hover</v>
      </c>
      <c r="T128" s="103"/>
      <c r="U128" s="103"/>
      <c r="V128" s="103"/>
      <c r="W128" s="103"/>
      <c r="X128" s="103" t="str">
        <f t="shared" si="101"/>
        <v>fadeOn=n2-3-2-2,0.6</v>
      </c>
      <c r="Y128" s="103" t="str">
        <f t="shared" si="102"/>
        <v>fadeOff=n2-3-2-2,0.6</v>
      </c>
      <c r="Z128" s="103" t="str">
        <f t="shared" si="103"/>
        <v>drawOpen=n2-3-2-2,0.8</v>
      </c>
      <c r="AA128" s="103" t="str">
        <f t="shared" si="104"/>
        <v>drawClose=n2-3-2-2,0.8</v>
      </c>
      <c r="AB128" s="103" t="str">
        <f t="shared" si="105"/>
        <v>myQtipStyle</v>
      </c>
      <c r="AD128" s="106"/>
      <c r="AE128" s="116"/>
      <c r="AF128" s="75" t="s">
        <v>323</v>
      </c>
      <c r="AG128" s="73">
        <f t="shared" si="108"/>
        <v>0</v>
      </c>
      <c r="AH128" s="75" t="str">
        <f t="shared" si="106"/>
        <v>n2-3-2-2</v>
      </c>
      <c r="AI128" s="75" t="str">
        <f t="shared" si="109"/>
        <v>E59</v>
      </c>
      <c r="AJ128" s="73">
        <f t="shared" si="148"/>
        <v>4</v>
      </c>
      <c r="AK128" s="105">
        <v>2</v>
      </c>
      <c r="AL128" s="105">
        <v>3</v>
      </c>
      <c r="AM128" s="105">
        <v>2</v>
      </c>
      <c r="AN128" s="105">
        <v>2</v>
      </c>
      <c r="AR128" s="105">
        <v>8</v>
      </c>
      <c r="AS128" s="105">
        <v>4</v>
      </c>
      <c r="AT128" s="105">
        <v>3</v>
      </c>
      <c r="AU128" s="105">
        <v>3</v>
      </c>
      <c r="AX128" s="108">
        <f t="shared" si="121"/>
        <v>-106.875</v>
      </c>
      <c r="AY128" s="105">
        <f t="shared" ca="1" si="122"/>
        <v>740</v>
      </c>
      <c r="AZ128" s="108">
        <f t="shared" si="123"/>
        <v>-475</v>
      </c>
      <c r="BA128" s="105">
        <f t="shared" si="124"/>
        <v>0</v>
      </c>
      <c r="BB128" s="116">
        <f t="shared" ca="1" si="125"/>
        <v>1572.03</v>
      </c>
      <c r="BC128" s="116">
        <f t="shared" ca="1" si="126"/>
        <v>530.54999999999995</v>
      </c>
      <c r="BD128" s="108">
        <f t="shared" ca="1" si="127"/>
        <v>525</v>
      </c>
      <c r="BE128" s="108">
        <f t="shared" ca="1" si="128"/>
        <v>1000</v>
      </c>
      <c r="BH128" s="75" t="str">
        <f t="shared" si="110"/>
        <v>n2-3-2</v>
      </c>
      <c r="BI128" s="76"/>
      <c r="BJ128" s="109" t="s">
        <v>232</v>
      </c>
      <c r="BK128" s="109"/>
      <c r="BL128" s="109">
        <v>1</v>
      </c>
      <c r="BM128" s="112">
        <f t="shared" si="111"/>
        <v>1</v>
      </c>
      <c r="BN128" s="112" t="str">
        <f t="shared" si="112"/>
        <v>symbol</v>
      </c>
      <c r="BO128" s="109" t="str">
        <f t="shared" si="113"/>
        <v>OpenCircle</v>
      </c>
      <c r="BP128" s="113">
        <f t="shared" ca="1" si="129"/>
        <v>1572.03</v>
      </c>
      <c r="BQ128" s="113">
        <f t="shared" ca="1" si="130"/>
        <v>530.54999999999995</v>
      </c>
      <c r="BR128" s="113">
        <f t="shared" ca="1" si="131"/>
        <v>12</v>
      </c>
      <c r="BS128" s="113">
        <f t="shared" ca="1" si="132"/>
        <v>12</v>
      </c>
      <c r="BT128" s="109" t="str">
        <f t="shared" ca="1" si="114"/>
        <v xml:space="preserve">0 1572.03 530.55 0 0 0 0 VCThingLabel  </v>
      </c>
      <c r="BU128" s="112">
        <f t="shared" si="115"/>
        <v>0.1</v>
      </c>
      <c r="BV128" s="174">
        <f t="shared" si="116"/>
        <v>0</v>
      </c>
      <c r="BW128" s="114" t="str">
        <f t="shared" si="133"/>
        <v>4vvv</v>
      </c>
      <c r="BX128" s="109"/>
      <c r="BY128" s="113">
        <f t="shared" ca="1" si="134"/>
        <v>1572.03</v>
      </c>
      <c r="BZ128" s="113">
        <f t="shared" ca="1" si="135"/>
        <v>530.54999999999995</v>
      </c>
      <c r="CA128" s="113">
        <f t="shared" ca="1" si="136"/>
        <v>20.399999999999999</v>
      </c>
      <c r="CB128" s="113">
        <f t="shared" ca="1" si="137"/>
        <v>20.399999999999999</v>
      </c>
      <c r="CC128" s="112">
        <f t="shared" si="117"/>
        <v>0.55000000000000004</v>
      </c>
      <c r="CD128" s="109" t="str">
        <f t="shared" si="118"/>
        <v>ellipse</v>
      </c>
      <c r="CE128" s="114" t="str">
        <f t="shared" si="138"/>
        <v>4vvv</v>
      </c>
      <c r="CF128" s="109"/>
      <c r="CG128" s="113">
        <f t="shared" ca="1" si="139"/>
        <v>1572.03</v>
      </c>
      <c r="CH128" s="113">
        <f t="shared" ca="1" si="140"/>
        <v>530.54999999999995</v>
      </c>
      <c r="CI128" s="113">
        <f t="shared" ca="1" si="141"/>
        <v>12</v>
      </c>
      <c r="CJ128" s="113">
        <f t="shared" ca="1" si="142"/>
        <v>12</v>
      </c>
      <c r="CK128" s="112"/>
      <c r="CL128" s="112"/>
      <c r="CM128" s="112">
        <f t="shared" si="119"/>
        <v>1</v>
      </c>
      <c r="CN128" s="115" t="str">
        <f t="shared" si="120"/>
        <v>ellipse</v>
      </c>
      <c r="CO128" s="109" t="str">
        <f t="shared" si="143"/>
        <v>4vvv</v>
      </c>
      <c r="CP128" s="109"/>
      <c r="CQ128" s="113">
        <f t="shared" ca="1" si="144"/>
        <v>1572.03</v>
      </c>
      <c r="CR128" s="113">
        <f t="shared" ca="1" si="145"/>
        <v>530.54999999999995</v>
      </c>
      <c r="CS128" s="113">
        <f t="shared" ca="1" si="146"/>
        <v>12</v>
      </c>
      <c r="CT128" s="113">
        <f t="shared" ca="1" si="147"/>
        <v>12</v>
      </c>
      <c r="CW128" s="76"/>
      <c r="CX128" s="76"/>
    </row>
    <row r="129" spans="1:102" s="105" customFormat="1" ht="16" customHeight="1">
      <c r="A129" s="75" t="str">
        <f t="shared" si="95"/>
        <v>n2-3-2-3</v>
      </c>
      <c r="B129" s="75" t="str">
        <f t="shared" si="96"/>
        <v>E60</v>
      </c>
      <c r="C129" s="103" t="str">
        <f t="shared" si="107"/>
        <v>even</v>
      </c>
      <c r="D129" s="103"/>
      <c r="E129" s="103"/>
      <c r="F129" s="104">
        <f>ROW()</f>
        <v>129</v>
      </c>
      <c r="G129" s="103"/>
      <c r="H129" s="103"/>
      <c r="I129" s="103" t="str">
        <f t="shared" si="93"/>
        <v>This a short description of E60, giving the briefest explanation of its E60'iness.</v>
      </c>
      <c r="J129" s="103" t="str">
        <f t="shared" si="94"/>
        <v>This is a longer description of E60, going into more detail on what E60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29" s="103" t="str">
        <f t="shared" si="97"/>
        <v>none</v>
      </c>
      <c r="L129" s="103"/>
      <c r="M129" s="103" t="str">
        <f t="shared" si="98"/>
        <v>OpenClose</v>
      </c>
      <c r="N129" s="103"/>
      <c r="O129" s="103"/>
      <c r="P129" s="103"/>
      <c r="Q129" s="103"/>
      <c r="R129" s="103">
        <f t="shared" si="99"/>
        <v>1</v>
      </c>
      <c r="S129" s="103" t="str">
        <f t="shared" si="100"/>
        <v>hover</v>
      </c>
      <c r="T129" s="103"/>
      <c r="U129" s="103"/>
      <c r="V129" s="103"/>
      <c r="W129" s="103"/>
      <c r="X129" s="103" t="str">
        <f t="shared" si="101"/>
        <v>fadeOn=n2-3-2-3,0.6</v>
      </c>
      <c r="Y129" s="103" t="str">
        <f t="shared" si="102"/>
        <v>fadeOff=n2-3-2-3,0.6</v>
      </c>
      <c r="Z129" s="103" t="str">
        <f t="shared" si="103"/>
        <v>drawOpen=n2-3-2-3,0.8</v>
      </c>
      <c r="AA129" s="103" t="str">
        <f t="shared" si="104"/>
        <v>drawClose=n2-3-2-3,0.8</v>
      </c>
      <c r="AB129" s="103" t="str">
        <f t="shared" si="105"/>
        <v>myQtipStyle</v>
      </c>
      <c r="AD129" s="106"/>
      <c r="AE129" s="116"/>
      <c r="AF129" s="75" t="s">
        <v>324</v>
      </c>
      <c r="AG129" s="73">
        <f t="shared" si="108"/>
        <v>0</v>
      </c>
      <c r="AH129" s="75" t="str">
        <f t="shared" si="106"/>
        <v>n2-3-2-3</v>
      </c>
      <c r="AI129" s="75" t="str">
        <f t="shared" si="109"/>
        <v>E60</v>
      </c>
      <c r="AJ129" s="73">
        <f t="shared" si="148"/>
        <v>4</v>
      </c>
      <c r="AK129" s="105">
        <v>2</v>
      </c>
      <c r="AL129" s="105">
        <v>3</v>
      </c>
      <c r="AM129" s="105">
        <v>2</v>
      </c>
      <c r="AN129" s="105">
        <v>3</v>
      </c>
      <c r="AR129" s="105">
        <v>8</v>
      </c>
      <c r="AS129" s="105">
        <v>4</v>
      </c>
      <c r="AT129" s="105">
        <v>3</v>
      </c>
      <c r="AU129" s="105">
        <v>3</v>
      </c>
      <c r="AX129" s="108">
        <f t="shared" si="121"/>
        <v>-105.625</v>
      </c>
      <c r="AY129" s="105">
        <f t="shared" ca="1" si="122"/>
        <v>740</v>
      </c>
      <c r="AZ129" s="108">
        <f t="shared" si="123"/>
        <v>-469.44444444444446</v>
      </c>
      <c r="BA129" s="105">
        <f t="shared" si="124"/>
        <v>0</v>
      </c>
      <c r="BB129" s="116">
        <f t="shared" ca="1" si="125"/>
        <v>1582.13</v>
      </c>
      <c r="BC129" s="116">
        <f t="shared" ca="1" si="126"/>
        <v>543.14</v>
      </c>
      <c r="BD129" s="108">
        <f t="shared" ca="1" si="127"/>
        <v>530.55555555555554</v>
      </c>
      <c r="BE129" s="108">
        <f t="shared" ca="1" si="128"/>
        <v>1000</v>
      </c>
      <c r="BH129" s="75" t="str">
        <f t="shared" si="110"/>
        <v>n2-3-2</v>
      </c>
      <c r="BI129" s="76"/>
      <c r="BJ129" s="109" t="s">
        <v>232</v>
      </c>
      <c r="BK129" s="109"/>
      <c r="BL129" s="109">
        <v>1</v>
      </c>
      <c r="BM129" s="112">
        <f t="shared" si="111"/>
        <v>1</v>
      </c>
      <c r="BN129" s="112" t="str">
        <f t="shared" si="112"/>
        <v>symbol</v>
      </c>
      <c r="BO129" s="109" t="str">
        <f t="shared" si="113"/>
        <v>OpenCircle</v>
      </c>
      <c r="BP129" s="113">
        <f t="shared" ca="1" si="129"/>
        <v>1582.13</v>
      </c>
      <c r="BQ129" s="113">
        <f t="shared" ca="1" si="130"/>
        <v>543.14</v>
      </c>
      <c r="BR129" s="113">
        <f t="shared" ca="1" si="131"/>
        <v>12</v>
      </c>
      <c r="BS129" s="113">
        <f t="shared" ca="1" si="132"/>
        <v>12</v>
      </c>
      <c r="BT129" s="109" t="str">
        <f t="shared" ca="1" si="114"/>
        <v xml:space="preserve">0 1582.13 543.14 0 0 0 0 VCThingLabel  </v>
      </c>
      <c r="BU129" s="112">
        <f t="shared" si="115"/>
        <v>0.1</v>
      </c>
      <c r="BV129" s="174">
        <f t="shared" si="116"/>
        <v>0</v>
      </c>
      <c r="BW129" s="114" t="str">
        <f t="shared" si="133"/>
        <v>4vvv</v>
      </c>
      <c r="BX129" s="109"/>
      <c r="BY129" s="113">
        <f t="shared" ca="1" si="134"/>
        <v>1582.13</v>
      </c>
      <c r="BZ129" s="113">
        <f t="shared" ca="1" si="135"/>
        <v>543.14</v>
      </c>
      <c r="CA129" s="113">
        <f t="shared" ca="1" si="136"/>
        <v>20.399999999999999</v>
      </c>
      <c r="CB129" s="113">
        <f t="shared" ca="1" si="137"/>
        <v>20.399999999999999</v>
      </c>
      <c r="CC129" s="112">
        <f t="shared" si="117"/>
        <v>0.55000000000000004</v>
      </c>
      <c r="CD129" s="109" t="str">
        <f t="shared" si="118"/>
        <v>ellipse</v>
      </c>
      <c r="CE129" s="114" t="str">
        <f t="shared" si="138"/>
        <v>4vvv</v>
      </c>
      <c r="CF129" s="109"/>
      <c r="CG129" s="113">
        <f t="shared" ca="1" si="139"/>
        <v>1582.13</v>
      </c>
      <c r="CH129" s="113">
        <f t="shared" ca="1" si="140"/>
        <v>543.14</v>
      </c>
      <c r="CI129" s="113">
        <f t="shared" ca="1" si="141"/>
        <v>12</v>
      </c>
      <c r="CJ129" s="113">
        <f t="shared" ca="1" si="142"/>
        <v>12</v>
      </c>
      <c r="CK129" s="112"/>
      <c r="CL129" s="112"/>
      <c r="CM129" s="112">
        <f t="shared" si="119"/>
        <v>1</v>
      </c>
      <c r="CN129" s="115" t="str">
        <f t="shared" si="120"/>
        <v>ellipse</v>
      </c>
      <c r="CO129" s="109" t="str">
        <f t="shared" si="143"/>
        <v>4vvv</v>
      </c>
      <c r="CP129" s="109"/>
      <c r="CQ129" s="113">
        <f t="shared" ca="1" si="144"/>
        <v>1582.13</v>
      </c>
      <c r="CR129" s="113">
        <f t="shared" ca="1" si="145"/>
        <v>543.14</v>
      </c>
      <c r="CS129" s="113">
        <f t="shared" ca="1" si="146"/>
        <v>12</v>
      </c>
      <c r="CT129" s="113">
        <f t="shared" ca="1" si="147"/>
        <v>12</v>
      </c>
      <c r="CW129" s="76"/>
      <c r="CX129" s="76"/>
    </row>
    <row r="130" spans="1:102" s="105" customFormat="1" ht="16" customHeight="1">
      <c r="A130" s="75" t="str">
        <f t="shared" si="95"/>
        <v>n2-3-3</v>
      </c>
      <c r="B130" s="75" t="str">
        <f t="shared" si="96"/>
        <v>D21</v>
      </c>
      <c r="C130" s="103" t="str">
        <f t="shared" si="107"/>
        <v>odd</v>
      </c>
      <c r="D130" s="103"/>
      <c r="E130" s="103"/>
      <c r="F130" s="104">
        <f>ROW()</f>
        <v>130</v>
      </c>
      <c r="G130" s="103"/>
      <c r="H130" s="103"/>
      <c r="I130" s="103" t="str">
        <f t="shared" si="93"/>
        <v>This a short description of D21, giving the briefest explanation of its D21'iness.</v>
      </c>
      <c r="J130" s="103" t="str">
        <f t="shared" si="94"/>
        <v>This is a longer description of D21, going into more detail on what D21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0" s="103" t="str">
        <f t="shared" si="97"/>
        <v>none</v>
      </c>
      <c r="L130" s="103"/>
      <c r="M130" s="103" t="str">
        <f t="shared" si="98"/>
        <v>OpenClose</v>
      </c>
      <c r="N130" s="103"/>
      <c r="O130" s="103"/>
      <c r="P130" s="103"/>
      <c r="Q130" s="103"/>
      <c r="R130" s="103">
        <f t="shared" si="99"/>
        <v>1</v>
      </c>
      <c r="S130" s="103" t="str">
        <f t="shared" si="100"/>
        <v>hover</v>
      </c>
      <c r="T130" s="103"/>
      <c r="U130" s="103"/>
      <c r="V130" s="103"/>
      <c r="W130" s="103"/>
      <c r="X130" s="103" t="str">
        <f t="shared" si="101"/>
        <v>fadeOn=n2-3-3,0.6</v>
      </c>
      <c r="Y130" s="103" t="str">
        <f t="shared" si="102"/>
        <v>fadeOff=n2-3-3,0.6</v>
      </c>
      <c r="Z130" s="103" t="str">
        <f t="shared" si="103"/>
        <v>drawOpen=n2-3-3,0.8</v>
      </c>
      <c r="AA130" s="103" t="str">
        <f t="shared" si="104"/>
        <v>drawClose=n2-3-3,0.8</v>
      </c>
      <c r="AB130" s="103" t="str">
        <f t="shared" si="105"/>
        <v>myQtipStyle</v>
      </c>
      <c r="AD130" s="106"/>
      <c r="AE130" s="116"/>
      <c r="AF130" s="75" t="s">
        <v>457</v>
      </c>
      <c r="AG130" s="73">
        <f t="shared" si="108"/>
        <v>0</v>
      </c>
      <c r="AH130" s="75" t="str">
        <f t="shared" si="106"/>
        <v>n2-3-3</v>
      </c>
      <c r="AI130" s="75" t="str">
        <f t="shared" si="109"/>
        <v>D21</v>
      </c>
      <c r="AJ130" s="73">
        <f t="shared" si="148"/>
        <v>3</v>
      </c>
      <c r="AK130" s="105">
        <v>2</v>
      </c>
      <c r="AL130" s="105">
        <v>3</v>
      </c>
      <c r="AM130" s="105">
        <v>3</v>
      </c>
      <c r="AR130" s="105">
        <v>8</v>
      </c>
      <c r="AS130" s="105">
        <v>4</v>
      </c>
      <c r="AT130" s="105">
        <v>3</v>
      </c>
      <c r="AX130" s="108">
        <f t="shared" si="121"/>
        <v>-103.125</v>
      </c>
      <c r="AY130" s="105">
        <f t="shared" ca="1" si="122"/>
        <v>640</v>
      </c>
      <c r="AZ130" s="108">
        <f t="shared" si="123"/>
        <v>-458.33333333333331</v>
      </c>
      <c r="BA130" s="105">
        <f t="shared" si="124"/>
        <v>0</v>
      </c>
      <c r="BB130" s="116">
        <f t="shared" ca="1" si="125"/>
        <v>1520.22</v>
      </c>
      <c r="BC130" s="116">
        <f t="shared" ca="1" si="126"/>
        <v>627.21</v>
      </c>
      <c r="BD130" s="108">
        <f t="shared" ca="1" si="127"/>
        <v>541.66666666666674</v>
      </c>
      <c r="BE130" s="108">
        <f t="shared" ca="1" si="128"/>
        <v>1000</v>
      </c>
      <c r="BH130" s="75" t="str">
        <f t="shared" si="110"/>
        <v>n2-3</v>
      </c>
      <c r="BI130" s="76"/>
      <c r="BJ130" s="109" t="s">
        <v>232</v>
      </c>
      <c r="BK130" s="109"/>
      <c r="BL130" s="109">
        <v>1</v>
      </c>
      <c r="BM130" s="112">
        <f t="shared" si="111"/>
        <v>1</v>
      </c>
      <c r="BN130" s="112" t="str">
        <f t="shared" si="112"/>
        <v>symbol</v>
      </c>
      <c r="BO130" s="109" t="str">
        <f t="shared" si="113"/>
        <v>OpenCircle</v>
      </c>
      <c r="BP130" s="113">
        <f t="shared" ca="1" si="129"/>
        <v>1520.22</v>
      </c>
      <c r="BQ130" s="113">
        <f t="shared" ca="1" si="130"/>
        <v>627.21</v>
      </c>
      <c r="BR130" s="113">
        <f t="shared" ca="1" si="131"/>
        <v>35</v>
      </c>
      <c r="BS130" s="113">
        <f t="shared" ca="1" si="132"/>
        <v>35</v>
      </c>
      <c r="BT130" s="109" t="str">
        <f t="shared" ca="1" si="114"/>
        <v xml:space="preserve">1 1520.22 627.21 0 0 0 0 VCThingLabel 10 </v>
      </c>
      <c r="BU130" s="112">
        <f t="shared" si="115"/>
        <v>0.1</v>
      </c>
      <c r="BV130" s="174">
        <f t="shared" si="116"/>
        <v>0</v>
      </c>
      <c r="BW130" s="114" t="str">
        <f t="shared" si="133"/>
        <v>3vvv</v>
      </c>
      <c r="BX130" s="109"/>
      <c r="BY130" s="113">
        <f t="shared" ca="1" si="134"/>
        <v>1520.22</v>
      </c>
      <c r="BZ130" s="113">
        <f t="shared" ca="1" si="135"/>
        <v>627.21</v>
      </c>
      <c r="CA130" s="113">
        <f t="shared" ca="1" si="136"/>
        <v>59.5</v>
      </c>
      <c r="CB130" s="113">
        <f t="shared" ca="1" si="137"/>
        <v>59.5</v>
      </c>
      <c r="CC130" s="112">
        <f t="shared" si="117"/>
        <v>0.55000000000000004</v>
      </c>
      <c r="CD130" s="109" t="str">
        <f t="shared" si="118"/>
        <v>ellipse</v>
      </c>
      <c r="CE130" s="114" t="str">
        <f t="shared" si="138"/>
        <v>3vvv</v>
      </c>
      <c r="CF130" s="109"/>
      <c r="CG130" s="113">
        <f t="shared" ca="1" si="139"/>
        <v>1520.22</v>
      </c>
      <c r="CH130" s="113">
        <f t="shared" ca="1" si="140"/>
        <v>627.21</v>
      </c>
      <c r="CI130" s="113">
        <f t="shared" ca="1" si="141"/>
        <v>35</v>
      </c>
      <c r="CJ130" s="113">
        <f t="shared" ca="1" si="142"/>
        <v>35</v>
      </c>
      <c r="CK130" s="112"/>
      <c r="CL130" s="112"/>
      <c r="CM130" s="112">
        <f t="shared" si="119"/>
        <v>1</v>
      </c>
      <c r="CN130" s="115" t="str">
        <f t="shared" si="120"/>
        <v>ellipse</v>
      </c>
      <c r="CO130" s="109" t="str">
        <f t="shared" si="143"/>
        <v>3vvv</v>
      </c>
      <c r="CP130" s="109"/>
      <c r="CQ130" s="113">
        <f t="shared" ca="1" si="144"/>
        <v>1520.22</v>
      </c>
      <c r="CR130" s="113">
        <f t="shared" ca="1" si="145"/>
        <v>627.21</v>
      </c>
      <c r="CS130" s="113">
        <f t="shared" ca="1" si="146"/>
        <v>35</v>
      </c>
      <c r="CT130" s="113">
        <f t="shared" ca="1" si="147"/>
        <v>35</v>
      </c>
      <c r="CW130" s="76"/>
      <c r="CX130" s="76"/>
    </row>
    <row r="131" spans="1:102" s="105" customFormat="1" ht="16" customHeight="1">
      <c r="A131" s="75" t="str">
        <f t="shared" si="95"/>
        <v>n2-3-3-1</v>
      </c>
      <c r="B131" s="75" t="str">
        <f t="shared" si="96"/>
        <v>E61</v>
      </c>
      <c r="C131" s="103" t="str">
        <f t="shared" si="107"/>
        <v>odd</v>
      </c>
      <c r="D131" s="103"/>
      <c r="E131" s="103"/>
      <c r="F131" s="104">
        <f>ROW()</f>
        <v>131</v>
      </c>
      <c r="G131" s="103"/>
      <c r="H131" s="103"/>
      <c r="I131" s="103" t="str">
        <f t="shared" si="93"/>
        <v>This a short description of E61, giving the briefest explanation of its E61'iness.</v>
      </c>
      <c r="J131" s="103" t="str">
        <f t="shared" si="94"/>
        <v>This is a longer description of E61, going into more detail on what E61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1" s="103" t="str">
        <f t="shared" si="97"/>
        <v>none</v>
      </c>
      <c r="L131" s="103"/>
      <c r="M131" s="103" t="str">
        <f t="shared" si="98"/>
        <v>OpenClose</v>
      </c>
      <c r="N131" s="103"/>
      <c r="O131" s="103"/>
      <c r="P131" s="103"/>
      <c r="Q131" s="103"/>
      <c r="R131" s="103">
        <f t="shared" si="99"/>
        <v>1</v>
      </c>
      <c r="S131" s="103" t="str">
        <f t="shared" si="100"/>
        <v>hover</v>
      </c>
      <c r="T131" s="103"/>
      <c r="U131" s="103"/>
      <c r="V131" s="103"/>
      <c r="W131" s="103"/>
      <c r="X131" s="103" t="str">
        <f t="shared" si="101"/>
        <v>fadeOn=n2-3-3-1,0.6</v>
      </c>
      <c r="Y131" s="103" t="str">
        <f t="shared" si="102"/>
        <v>fadeOff=n2-3-3-1,0.6</v>
      </c>
      <c r="Z131" s="103" t="str">
        <f t="shared" si="103"/>
        <v>drawOpen=n2-3-3-1,0.8</v>
      </c>
      <c r="AA131" s="103" t="str">
        <f t="shared" si="104"/>
        <v>drawClose=n2-3-3-1,0.8</v>
      </c>
      <c r="AB131" s="103" t="str">
        <f t="shared" si="105"/>
        <v>myQtipStyle</v>
      </c>
      <c r="AD131" s="106"/>
      <c r="AE131" s="116"/>
      <c r="AF131" s="75" t="s">
        <v>458</v>
      </c>
      <c r="AG131" s="73">
        <f t="shared" si="108"/>
        <v>0</v>
      </c>
      <c r="AH131" s="75" t="str">
        <f t="shared" si="106"/>
        <v>n2-3-3-1</v>
      </c>
      <c r="AI131" s="75" t="str">
        <f t="shared" si="109"/>
        <v>E61</v>
      </c>
      <c r="AJ131" s="73">
        <f t="shared" si="148"/>
        <v>4</v>
      </c>
      <c r="AK131" s="105">
        <v>2</v>
      </c>
      <c r="AL131" s="105">
        <v>3</v>
      </c>
      <c r="AM131" s="105">
        <v>3</v>
      </c>
      <c r="AN131" s="105">
        <v>1</v>
      </c>
      <c r="AR131" s="105">
        <v>8</v>
      </c>
      <c r="AS131" s="105">
        <v>4</v>
      </c>
      <c r="AT131" s="105">
        <v>3</v>
      </c>
      <c r="AU131" s="105">
        <v>3</v>
      </c>
      <c r="AX131" s="108">
        <f t="shared" si="121"/>
        <v>-104.375</v>
      </c>
      <c r="AY131" s="105">
        <f t="shared" ca="1" si="122"/>
        <v>740</v>
      </c>
      <c r="AZ131" s="108">
        <f t="shared" si="123"/>
        <v>-463.88888888888886</v>
      </c>
      <c r="BA131" s="105">
        <f t="shared" si="124"/>
        <v>0</v>
      </c>
      <c r="BB131" s="116">
        <f t="shared" ca="1" si="125"/>
        <v>1591.96</v>
      </c>
      <c r="BC131" s="116">
        <f t="shared" ca="1" si="126"/>
        <v>555.95000000000005</v>
      </c>
      <c r="BD131" s="108">
        <f t="shared" ca="1" si="127"/>
        <v>536.11111111111109</v>
      </c>
      <c r="BE131" s="108">
        <f t="shared" ca="1" si="128"/>
        <v>1000</v>
      </c>
      <c r="BH131" s="75" t="str">
        <f t="shared" si="110"/>
        <v>n2-3-3</v>
      </c>
      <c r="BI131" s="76"/>
      <c r="BJ131" s="109" t="s">
        <v>232</v>
      </c>
      <c r="BK131" s="109"/>
      <c r="BL131" s="109">
        <v>1</v>
      </c>
      <c r="BM131" s="112">
        <f t="shared" si="111"/>
        <v>1</v>
      </c>
      <c r="BN131" s="112" t="str">
        <f t="shared" si="112"/>
        <v>symbol</v>
      </c>
      <c r="BO131" s="109" t="str">
        <f t="shared" si="113"/>
        <v>OpenCircle</v>
      </c>
      <c r="BP131" s="113">
        <f t="shared" ca="1" si="129"/>
        <v>1591.96</v>
      </c>
      <c r="BQ131" s="113">
        <f t="shared" ca="1" si="130"/>
        <v>555.95000000000005</v>
      </c>
      <c r="BR131" s="113">
        <f t="shared" ca="1" si="131"/>
        <v>12</v>
      </c>
      <c r="BS131" s="113">
        <f t="shared" ca="1" si="132"/>
        <v>12</v>
      </c>
      <c r="BT131" s="109" t="str">
        <f t="shared" ca="1" si="114"/>
        <v xml:space="preserve">0 1591.96 555.95 0 0 0 0 VCThingLabel  </v>
      </c>
      <c r="BU131" s="112">
        <f t="shared" si="115"/>
        <v>0.1</v>
      </c>
      <c r="BV131" s="174">
        <f t="shared" si="116"/>
        <v>0</v>
      </c>
      <c r="BW131" s="114" t="str">
        <f t="shared" si="133"/>
        <v>4vvv</v>
      </c>
      <c r="BX131" s="109"/>
      <c r="BY131" s="113">
        <f t="shared" ca="1" si="134"/>
        <v>1591.96</v>
      </c>
      <c r="BZ131" s="113">
        <f t="shared" ca="1" si="135"/>
        <v>555.95000000000005</v>
      </c>
      <c r="CA131" s="113">
        <f t="shared" ca="1" si="136"/>
        <v>20.399999999999999</v>
      </c>
      <c r="CB131" s="113">
        <f t="shared" ca="1" si="137"/>
        <v>20.399999999999999</v>
      </c>
      <c r="CC131" s="112">
        <f t="shared" si="117"/>
        <v>0.55000000000000004</v>
      </c>
      <c r="CD131" s="109" t="str">
        <f t="shared" si="118"/>
        <v>ellipse</v>
      </c>
      <c r="CE131" s="114" t="str">
        <f t="shared" si="138"/>
        <v>4vvv</v>
      </c>
      <c r="CF131" s="109"/>
      <c r="CG131" s="113">
        <f t="shared" ca="1" si="139"/>
        <v>1591.96</v>
      </c>
      <c r="CH131" s="113">
        <f t="shared" ca="1" si="140"/>
        <v>555.95000000000005</v>
      </c>
      <c r="CI131" s="113">
        <f t="shared" ca="1" si="141"/>
        <v>12</v>
      </c>
      <c r="CJ131" s="113">
        <f t="shared" ca="1" si="142"/>
        <v>12</v>
      </c>
      <c r="CK131" s="112"/>
      <c r="CL131" s="112"/>
      <c r="CM131" s="112">
        <f t="shared" si="119"/>
        <v>1</v>
      </c>
      <c r="CN131" s="115" t="str">
        <f t="shared" si="120"/>
        <v>ellipse</v>
      </c>
      <c r="CO131" s="109" t="str">
        <f t="shared" si="143"/>
        <v>4vvv</v>
      </c>
      <c r="CP131" s="109"/>
      <c r="CQ131" s="113">
        <f t="shared" ca="1" si="144"/>
        <v>1591.96</v>
      </c>
      <c r="CR131" s="113">
        <f t="shared" ca="1" si="145"/>
        <v>555.95000000000005</v>
      </c>
      <c r="CS131" s="113">
        <f t="shared" ca="1" si="146"/>
        <v>12</v>
      </c>
      <c r="CT131" s="113">
        <f t="shared" ca="1" si="147"/>
        <v>12</v>
      </c>
      <c r="CW131" s="76"/>
      <c r="CX131" s="76"/>
    </row>
    <row r="132" spans="1:102" s="105" customFormat="1" ht="16" customHeight="1">
      <c r="A132" s="75" t="str">
        <f t="shared" si="95"/>
        <v>n2-3-3-2</v>
      </c>
      <c r="B132" s="75" t="str">
        <f t="shared" si="96"/>
        <v>E62</v>
      </c>
      <c r="C132" s="103" t="str">
        <f t="shared" si="107"/>
        <v>even</v>
      </c>
      <c r="D132" s="103"/>
      <c r="E132" s="103"/>
      <c r="F132" s="104">
        <f>ROW()</f>
        <v>132</v>
      </c>
      <c r="G132" s="103"/>
      <c r="H132" s="103"/>
      <c r="I132" s="103" t="str">
        <f t="shared" si="93"/>
        <v>This a short description of E62, giving the briefest explanation of its E62'iness.</v>
      </c>
      <c r="J132" s="103" t="str">
        <f t="shared" si="94"/>
        <v>This is a longer description of E62, going into more detail on what E62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2" s="103" t="str">
        <f t="shared" si="97"/>
        <v>none</v>
      </c>
      <c r="L132" s="103"/>
      <c r="M132" s="103" t="str">
        <f t="shared" si="98"/>
        <v>OpenClose</v>
      </c>
      <c r="N132" s="103"/>
      <c r="O132" s="103"/>
      <c r="P132" s="103"/>
      <c r="Q132" s="103"/>
      <c r="R132" s="103">
        <f t="shared" si="99"/>
        <v>1</v>
      </c>
      <c r="S132" s="103" t="str">
        <f t="shared" si="100"/>
        <v>hover</v>
      </c>
      <c r="T132" s="103"/>
      <c r="U132" s="103"/>
      <c r="V132" s="103"/>
      <c r="W132" s="103"/>
      <c r="X132" s="103" t="str">
        <f t="shared" si="101"/>
        <v>fadeOn=n2-3-3-2,0.6</v>
      </c>
      <c r="Y132" s="103" t="str">
        <f t="shared" si="102"/>
        <v>fadeOff=n2-3-3-2,0.6</v>
      </c>
      <c r="Z132" s="103" t="str">
        <f t="shared" si="103"/>
        <v>drawOpen=n2-3-3-2,0.8</v>
      </c>
      <c r="AA132" s="103" t="str">
        <f t="shared" si="104"/>
        <v>drawClose=n2-3-3-2,0.8</v>
      </c>
      <c r="AB132" s="103" t="str">
        <f t="shared" si="105"/>
        <v>myQtipStyle</v>
      </c>
      <c r="AD132" s="106"/>
      <c r="AE132" s="116"/>
      <c r="AF132" s="75" t="s">
        <v>459</v>
      </c>
      <c r="AG132" s="73">
        <f t="shared" si="108"/>
        <v>0</v>
      </c>
      <c r="AH132" s="75" t="str">
        <f t="shared" si="106"/>
        <v>n2-3-3-2</v>
      </c>
      <c r="AI132" s="75" t="str">
        <f t="shared" si="109"/>
        <v>E62</v>
      </c>
      <c r="AJ132" s="73">
        <f t="shared" si="148"/>
        <v>4</v>
      </c>
      <c r="AK132" s="105">
        <v>2</v>
      </c>
      <c r="AL132" s="105">
        <v>3</v>
      </c>
      <c r="AM132" s="105">
        <v>3</v>
      </c>
      <c r="AN132" s="105">
        <v>2</v>
      </c>
      <c r="AR132" s="105">
        <v>8</v>
      </c>
      <c r="AS132" s="105">
        <v>4</v>
      </c>
      <c r="AT132" s="105">
        <v>3</v>
      </c>
      <c r="AU132" s="105">
        <v>3</v>
      </c>
      <c r="AX132" s="108">
        <f t="shared" si="121"/>
        <v>-103.125</v>
      </c>
      <c r="AY132" s="105">
        <f t="shared" ca="1" si="122"/>
        <v>740</v>
      </c>
      <c r="AZ132" s="108">
        <f t="shared" si="123"/>
        <v>-458.33333333333331</v>
      </c>
      <c r="BA132" s="105">
        <f t="shared" si="124"/>
        <v>0</v>
      </c>
      <c r="BB132" s="116">
        <f t="shared" ca="1" si="125"/>
        <v>1601.51</v>
      </c>
      <c r="BC132" s="116">
        <f t="shared" ca="1" si="126"/>
        <v>568.97</v>
      </c>
      <c r="BD132" s="108">
        <f t="shared" ca="1" si="127"/>
        <v>541.66666666666674</v>
      </c>
      <c r="BE132" s="108">
        <f t="shared" ca="1" si="128"/>
        <v>1000</v>
      </c>
      <c r="BH132" s="75" t="str">
        <f t="shared" si="110"/>
        <v>n2-3-3</v>
      </c>
      <c r="BI132" s="76"/>
      <c r="BJ132" s="109" t="s">
        <v>232</v>
      </c>
      <c r="BK132" s="109"/>
      <c r="BL132" s="109">
        <v>1</v>
      </c>
      <c r="BM132" s="112">
        <f t="shared" si="111"/>
        <v>1</v>
      </c>
      <c r="BN132" s="112" t="str">
        <f t="shared" si="112"/>
        <v>symbol</v>
      </c>
      <c r="BO132" s="109" t="str">
        <f t="shared" si="113"/>
        <v>OpenCircle</v>
      </c>
      <c r="BP132" s="113">
        <f t="shared" ca="1" si="129"/>
        <v>1601.51</v>
      </c>
      <c r="BQ132" s="113">
        <f t="shared" ca="1" si="130"/>
        <v>568.97</v>
      </c>
      <c r="BR132" s="113">
        <f t="shared" ca="1" si="131"/>
        <v>12</v>
      </c>
      <c r="BS132" s="113">
        <f t="shared" ca="1" si="132"/>
        <v>12</v>
      </c>
      <c r="BT132" s="109" t="str">
        <f t="shared" ca="1" si="114"/>
        <v xml:space="preserve">0 1601.51 568.97 0 0 0 0 VCThingLabel  </v>
      </c>
      <c r="BU132" s="112">
        <f t="shared" si="115"/>
        <v>0.1</v>
      </c>
      <c r="BV132" s="174">
        <f t="shared" si="116"/>
        <v>0</v>
      </c>
      <c r="BW132" s="114" t="str">
        <f t="shared" si="133"/>
        <v>4vvv</v>
      </c>
      <c r="BX132" s="109"/>
      <c r="BY132" s="113">
        <f t="shared" ca="1" si="134"/>
        <v>1601.51</v>
      </c>
      <c r="BZ132" s="113">
        <f t="shared" ca="1" si="135"/>
        <v>568.97</v>
      </c>
      <c r="CA132" s="113">
        <f t="shared" ca="1" si="136"/>
        <v>20.399999999999999</v>
      </c>
      <c r="CB132" s="113">
        <f t="shared" ca="1" si="137"/>
        <v>20.399999999999999</v>
      </c>
      <c r="CC132" s="112">
        <f t="shared" si="117"/>
        <v>0.55000000000000004</v>
      </c>
      <c r="CD132" s="109" t="str">
        <f t="shared" si="118"/>
        <v>ellipse</v>
      </c>
      <c r="CE132" s="114" t="str">
        <f t="shared" si="138"/>
        <v>4vvv</v>
      </c>
      <c r="CF132" s="109"/>
      <c r="CG132" s="113">
        <f t="shared" ca="1" si="139"/>
        <v>1601.51</v>
      </c>
      <c r="CH132" s="113">
        <f t="shared" ca="1" si="140"/>
        <v>568.97</v>
      </c>
      <c r="CI132" s="113">
        <f t="shared" ca="1" si="141"/>
        <v>12</v>
      </c>
      <c r="CJ132" s="113">
        <f t="shared" ca="1" si="142"/>
        <v>12</v>
      </c>
      <c r="CK132" s="112"/>
      <c r="CL132" s="112"/>
      <c r="CM132" s="112">
        <f t="shared" si="119"/>
        <v>1</v>
      </c>
      <c r="CN132" s="115" t="str">
        <f t="shared" si="120"/>
        <v>ellipse</v>
      </c>
      <c r="CO132" s="109" t="str">
        <f t="shared" si="143"/>
        <v>4vvv</v>
      </c>
      <c r="CP132" s="109"/>
      <c r="CQ132" s="113">
        <f t="shared" ca="1" si="144"/>
        <v>1601.51</v>
      </c>
      <c r="CR132" s="113">
        <f t="shared" ca="1" si="145"/>
        <v>568.97</v>
      </c>
      <c r="CS132" s="113">
        <f t="shared" ca="1" si="146"/>
        <v>12</v>
      </c>
      <c r="CT132" s="113">
        <f t="shared" ca="1" si="147"/>
        <v>12</v>
      </c>
      <c r="CW132" s="76"/>
      <c r="CX132" s="76"/>
    </row>
    <row r="133" spans="1:102" s="105" customFormat="1" ht="16" customHeight="1">
      <c r="A133" s="75" t="str">
        <f t="shared" si="95"/>
        <v>n2-3-3-3</v>
      </c>
      <c r="B133" s="75" t="str">
        <f t="shared" si="96"/>
        <v>E63</v>
      </c>
      <c r="C133" s="103" t="str">
        <f t="shared" si="107"/>
        <v>odd</v>
      </c>
      <c r="D133" s="103"/>
      <c r="E133" s="103"/>
      <c r="F133" s="104">
        <f>ROW()</f>
        <v>133</v>
      </c>
      <c r="G133" s="103"/>
      <c r="H133" s="103"/>
      <c r="I133" s="103" t="str">
        <f t="shared" si="93"/>
        <v>This a short description of E63, giving the briefest explanation of its E63'iness.</v>
      </c>
      <c r="J133" s="103" t="str">
        <f t="shared" si="94"/>
        <v>This is a longer description of E63, going into more detail on what E63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3" s="103" t="str">
        <f t="shared" si="97"/>
        <v>none</v>
      </c>
      <c r="L133" s="103"/>
      <c r="M133" s="103" t="str">
        <f t="shared" si="98"/>
        <v>OpenClose</v>
      </c>
      <c r="N133" s="103"/>
      <c r="O133" s="103"/>
      <c r="P133" s="103"/>
      <c r="Q133" s="103"/>
      <c r="R133" s="103">
        <f t="shared" si="99"/>
        <v>1</v>
      </c>
      <c r="S133" s="103" t="str">
        <f t="shared" si="100"/>
        <v>hover</v>
      </c>
      <c r="T133" s="103"/>
      <c r="U133" s="103"/>
      <c r="V133" s="103"/>
      <c r="W133" s="103"/>
      <c r="X133" s="103" t="str">
        <f t="shared" si="101"/>
        <v>fadeOn=n2-3-3-3,0.6</v>
      </c>
      <c r="Y133" s="103" t="str">
        <f t="shared" si="102"/>
        <v>fadeOff=n2-3-3-3,0.6</v>
      </c>
      <c r="Z133" s="103" t="str">
        <f t="shared" si="103"/>
        <v>drawOpen=n2-3-3-3,0.8</v>
      </c>
      <c r="AA133" s="103" t="str">
        <f t="shared" si="104"/>
        <v>drawClose=n2-3-3-3,0.8</v>
      </c>
      <c r="AB133" s="103" t="str">
        <f t="shared" si="105"/>
        <v>myQtipStyle</v>
      </c>
      <c r="AD133" s="106"/>
      <c r="AE133" s="116"/>
      <c r="AF133" s="75" t="s">
        <v>460</v>
      </c>
      <c r="AG133" s="73">
        <f t="shared" si="108"/>
        <v>0</v>
      </c>
      <c r="AH133" s="75" t="str">
        <f t="shared" si="106"/>
        <v>n2-3-3-3</v>
      </c>
      <c r="AI133" s="75" t="str">
        <f t="shared" si="109"/>
        <v>E63</v>
      </c>
      <c r="AJ133" s="73">
        <f t="shared" si="148"/>
        <v>4</v>
      </c>
      <c r="AK133" s="105">
        <v>2</v>
      </c>
      <c r="AL133" s="105">
        <v>3</v>
      </c>
      <c r="AM133" s="105">
        <v>3</v>
      </c>
      <c r="AN133" s="105">
        <v>3</v>
      </c>
      <c r="AR133" s="105">
        <v>8</v>
      </c>
      <c r="AS133" s="105">
        <v>4</v>
      </c>
      <c r="AT133" s="105">
        <v>3</v>
      </c>
      <c r="AU133" s="105">
        <v>3</v>
      </c>
      <c r="AX133" s="108">
        <f t="shared" si="121"/>
        <v>-101.875</v>
      </c>
      <c r="AY133" s="105">
        <f t="shared" ca="1" si="122"/>
        <v>740</v>
      </c>
      <c r="AZ133" s="108">
        <f t="shared" si="123"/>
        <v>-452.77777777777777</v>
      </c>
      <c r="BA133" s="105">
        <f t="shared" si="124"/>
        <v>0</v>
      </c>
      <c r="BB133" s="116">
        <f t="shared" ca="1" si="125"/>
        <v>1610.77</v>
      </c>
      <c r="BC133" s="116">
        <f t="shared" ca="1" si="126"/>
        <v>582.19000000000005</v>
      </c>
      <c r="BD133" s="108">
        <f t="shared" ca="1" si="127"/>
        <v>547.22222222222217</v>
      </c>
      <c r="BE133" s="108">
        <f t="shared" ca="1" si="128"/>
        <v>1000</v>
      </c>
      <c r="BH133" s="75" t="str">
        <f t="shared" si="110"/>
        <v>n2-3-3</v>
      </c>
      <c r="BI133" s="76"/>
      <c r="BJ133" s="109" t="s">
        <v>232</v>
      </c>
      <c r="BK133" s="109"/>
      <c r="BL133" s="109">
        <v>1</v>
      </c>
      <c r="BM133" s="112">
        <f t="shared" si="111"/>
        <v>1</v>
      </c>
      <c r="BN133" s="112" t="str">
        <f t="shared" si="112"/>
        <v>symbol</v>
      </c>
      <c r="BO133" s="109" t="str">
        <f t="shared" si="113"/>
        <v>OpenCircle</v>
      </c>
      <c r="BP133" s="113">
        <f t="shared" ca="1" si="129"/>
        <v>1610.77</v>
      </c>
      <c r="BQ133" s="113">
        <f t="shared" ca="1" si="130"/>
        <v>582.19000000000005</v>
      </c>
      <c r="BR133" s="113">
        <f t="shared" ca="1" si="131"/>
        <v>12</v>
      </c>
      <c r="BS133" s="113">
        <f t="shared" ca="1" si="132"/>
        <v>12</v>
      </c>
      <c r="BT133" s="109" t="str">
        <f t="shared" ca="1" si="114"/>
        <v xml:space="preserve">0 1610.77 582.19 0 0 0 0 VCThingLabel  </v>
      </c>
      <c r="BU133" s="112">
        <f t="shared" si="115"/>
        <v>0.1</v>
      </c>
      <c r="BV133" s="174">
        <f t="shared" si="116"/>
        <v>0</v>
      </c>
      <c r="BW133" s="114" t="str">
        <f t="shared" si="133"/>
        <v>4vvv</v>
      </c>
      <c r="BX133" s="109"/>
      <c r="BY133" s="113">
        <f t="shared" ca="1" si="134"/>
        <v>1610.77</v>
      </c>
      <c r="BZ133" s="113">
        <f t="shared" ca="1" si="135"/>
        <v>582.19000000000005</v>
      </c>
      <c r="CA133" s="113">
        <f t="shared" ca="1" si="136"/>
        <v>20.399999999999999</v>
      </c>
      <c r="CB133" s="113">
        <f t="shared" ca="1" si="137"/>
        <v>20.399999999999999</v>
      </c>
      <c r="CC133" s="112">
        <f t="shared" si="117"/>
        <v>0.55000000000000004</v>
      </c>
      <c r="CD133" s="109" t="str">
        <f t="shared" si="118"/>
        <v>ellipse</v>
      </c>
      <c r="CE133" s="114" t="str">
        <f t="shared" si="138"/>
        <v>4vvv</v>
      </c>
      <c r="CF133" s="109"/>
      <c r="CG133" s="113">
        <f t="shared" ca="1" si="139"/>
        <v>1610.77</v>
      </c>
      <c r="CH133" s="113">
        <f t="shared" ca="1" si="140"/>
        <v>582.19000000000005</v>
      </c>
      <c r="CI133" s="113">
        <f t="shared" ca="1" si="141"/>
        <v>12</v>
      </c>
      <c r="CJ133" s="113">
        <f t="shared" ca="1" si="142"/>
        <v>12</v>
      </c>
      <c r="CK133" s="112"/>
      <c r="CL133" s="112"/>
      <c r="CM133" s="112">
        <f t="shared" si="119"/>
        <v>1</v>
      </c>
      <c r="CN133" s="115" t="str">
        <f t="shared" si="120"/>
        <v>ellipse</v>
      </c>
      <c r="CO133" s="109" t="str">
        <f t="shared" si="143"/>
        <v>4vvv</v>
      </c>
      <c r="CP133" s="109"/>
      <c r="CQ133" s="113">
        <f t="shared" ca="1" si="144"/>
        <v>1610.77</v>
      </c>
      <c r="CR133" s="113">
        <f t="shared" ca="1" si="145"/>
        <v>582.19000000000005</v>
      </c>
      <c r="CS133" s="113">
        <f t="shared" ca="1" si="146"/>
        <v>12</v>
      </c>
      <c r="CT133" s="113">
        <f t="shared" ca="1" si="147"/>
        <v>12</v>
      </c>
      <c r="CW133" s="76"/>
      <c r="CX133" s="76"/>
    </row>
    <row r="134" spans="1:102" s="105" customFormat="1" ht="16" customHeight="1">
      <c r="A134" s="75" t="str">
        <f t="shared" si="95"/>
        <v>n2-4</v>
      </c>
      <c r="B134" s="75" t="str">
        <f t="shared" si="96"/>
        <v>C8</v>
      </c>
      <c r="C134" s="103" t="str">
        <f t="shared" si="107"/>
        <v>even</v>
      </c>
      <c r="D134" s="103"/>
      <c r="E134" s="103"/>
      <c r="F134" s="104">
        <f>ROW()</f>
        <v>134</v>
      </c>
      <c r="G134" s="103"/>
      <c r="H134" s="103"/>
      <c r="I134" s="103" t="str">
        <f t="shared" si="93"/>
        <v>This a short description of C8, giving the briefest explanation of its C8'iness.</v>
      </c>
      <c r="J134" s="103" t="str">
        <f t="shared" si="94"/>
        <v>This is a longer description of C8, going into more detail on what C8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4" s="103" t="str">
        <f t="shared" si="97"/>
        <v>none</v>
      </c>
      <c r="L134" s="103"/>
      <c r="M134" s="103" t="str">
        <f t="shared" si="98"/>
        <v>OpenClose</v>
      </c>
      <c r="N134" s="103"/>
      <c r="O134" s="103"/>
      <c r="P134" s="103"/>
      <c r="Q134" s="103"/>
      <c r="R134" s="103">
        <f t="shared" si="99"/>
        <v>1</v>
      </c>
      <c r="S134" s="103" t="str">
        <f t="shared" si="100"/>
        <v>hover</v>
      </c>
      <c r="T134" s="103"/>
      <c r="U134" s="103"/>
      <c r="V134" s="103"/>
      <c r="W134" s="103"/>
      <c r="X134" s="103" t="str">
        <f t="shared" si="101"/>
        <v>fadeOn=n2-4,0.6</v>
      </c>
      <c r="Y134" s="103" t="str">
        <f t="shared" si="102"/>
        <v>fadeOff=n2-4,0.6</v>
      </c>
      <c r="Z134" s="103" t="str">
        <f t="shared" si="103"/>
        <v>drawOpen=n2-4,0.8</v>
      </c>
      <c r="AA134" s="103" t="str">
        <f t="shared" si="104"/>
        <v>drawClose=n2-4,0.8</v>
      </c>
      <c r="AB134" s="103" t="str">
        <f t="shared" si="105"/>
        <v>myQtipStyle</v>
      </c>
      <c r="AD134" s="106"/>
      <c r="AE134" s="116"/>
      <c r="AF134" s="75" t="s">
        <v>461</v>
      </c>
      <c r="AG134" s="73">
        <f t="shared" si="108"/>
        <v>0</v>
      </c>
      <c r="AH134" s="75" t="str">
        <f t="shared" si="106"/>
        <v>n2-4</v>
      </c>
      <c r="AI134" s="75" t="str">
        <f t="shared" si="109"/>
        <v>C8</v>
      </c>
      <c r="AJ134" s="73">
        <f t="shared" si="148"/>
        <v>2</v>
      </c>
      <c r="AK134" s="105">
        <v>2</v>
      </c>
      <c r="AL134" s="105">
        <v>4</v>
      </c>
      <c r="AR134" s="105">
        <v>8</v>
      </c>
      <c r="AS134" s="105">
        <v>4</v>
      </c>
      <c r="AX134" s="108">
        <f t="shared" si="121"/>
        <v>-95.625</v>
      </c>
      <c r="AY134" s="105">
        <f t="shared" ca="1" si="122"/>
        <v>500</v>
      </c>
      <c r="AZ134" s="108">
        <f t="shared" si="123"/>
        <v>-425</v>
      </c>
      <c r="BA134" s="105">
        <f t="shared" si="124"/>
        <v>0</v>
      </c>
      <c r="BB134" s="116">
        <f t="shared" ca="1" si="125"/>
        <v>1440.96</v>
      </c>
      <c r="BC134" s="116">
        <f t="shared" ca="1" si="126"/>
        <v>764.3</v>
      </c>
      <c r="BD134" s="108">
        <f t="shared" ca="1" si="127"/>
        <v>575</v>
      </c>
      <c r="BE134" s="108">
        <f t="shared" ca="1" si="128"/>
        <v>1000</v>
      </c>
      <c r="BH134" s="75" t="str">
        <f t="shared" si="110"/>
        <v>n1-4-3-3</v>
      </c>
      <c r="BI134" s="76"/>
      <c r="BJ134" s="109" t="s">
        <v>232</v>
      </c>
      <c r="BK134" s="109"/>
      <c r="BL134" s="109">
        <v>1</v>
      </c>
      <c r="BM134" s="112">
        <f t="shared" si="111"/>
        <v>1</v>
      </c>
      <c r="BN134" s="112" t="str">
        <f t="shared" si="112"/>
        <v>symbol</v>
      </c>
      <c r="BO134" s="109" t="str">
        <f t="shared" si="113"/>
        <v>OpenCircle</v>
      </c>
      <c r="BP134" s="113">
        <f t="shared" ca="1" si="129"/>
        <v>1440.96</v>
      </c>
      <c r="BQ134" s="113">
        <f t="shared" ca="1" si="130"/>
        <v>764.3</v>
      </c>
      <c r="BR134" s="113">
        <f t="shared" ca="1" si="131"/>
        <v>60</v>
      </c>
      <c r="BS134" s="113">
        <f t="shared" ca="1" si="132"/>
        <v>60</v>
      </c>
      <c r="BT134" s="109" t="str">
        <f t="shared" ca="1" si="114"/>
        <v xml:space="preserve">1 1440.96 764.3 0 0 0 0 VCThingLabel 20 </v>
      </c>
      <c r="BU134" s="112">
        <f t="shared" si="115"/>
        <v>0.1</v>
      </c>
      <c r="BV134" s="174">
        <f t="shared" si="116"/>
        <v>0</v>
      </c>
      <c r="BW134" s="114" t="str">
        <f t="shared" si="133"/>
        <v>2vvv</v>
      </c>
      <c r="BX134" s="109"/>
      <c r="BY134" s="113">
        <f t="shared" ca="1" si="134"/>
        <v>1440.96</v>
      </c>
      <c r="BZ134" s="113">
        <f t="shared" ca="1" si="135"/>
        <v>764.3</v>
      </c>
      <c r="CA134" s="113">
        <f t="shared" ca="1" si="136"/>
        <v>102</v>
      </c>
      <c r="CB134" s="113">
        <f t="shared" ca="1" si="137"/>
        <v>102</v>
      </c>
      <c r="CC134" s="112">
        <f t="shared" si="117"/>
        <v>0.55000000000000004</v>
      </c>
      <c r="CD134" s="109" t="str">
        <f t="shared" si="118"/>
        <v>ellipse</v>
      </c>
      <c r="CE134" s="114" t="str">
        <f t="shared" si="138"/>
        <v>2vvv</v>
      </c>
      <c r="CF134" s="109"/>
      <c r="CG134" s="113">
        <f t="shared" ca="1" si="139"/>
        <v>1440.96</v>
      </c>
      <c r="CH134" s="113">
        <f t="shared" ca="1" si="140"/>
        <v>764.3</v>
      </c>
      <c r="CI134" s="113">
        <f t="shared" ca="1" si="141"/>
        <v>60</v>
      </c>
      <c r="CJ134" s="113">
        <f t="shared" ca="1" si="142"/>
        <v>60</v>
      </c>
      <c r="CK134" s="112"/>
      <c r="CL134" s="112"/>
      <c r="CM134" s="112">
        <f t="shared" si="119"/>
        <v>1</v>
      </c>
      <c r="CN134" s="115" t="str">
        <f t="shared" si="120"/>
        <v>ellipse</v>
      </c>
      <c r="CO134" s="109" t="str">
        <f t="shared" si="143"/>
        <v>2vvv</v>
      </c>
      <c r="CP134" s="109"/>
      <c r="CQ134" s="113">
        <f t="shared" ca="1" si="144"/>
        <v>1440.96</v>
      </c>
      <c r="CR134" s="113">
        <f t="shared" ca="1" si="145"/>
        <v>764.3</v>
      </c>
      <c r="CS134" s="113">
        <f t="shared" ca="1" si="146"/>
        <v>60</v>
      </c>
      <c r="CT134" s="113">
        <f t="shared" ca="1" si="147"/>
        <v>60</v>
      </c>
      <c r="CW134" s="76"/>
      <c r="CX134" s="76"/>
    </row>
    <row r="135" spans="1:102" s="105" customFormat="1" ht="16" customHeight="1">
      <c r="A135" s="75" t="str">
        <f t="shared" si="95"/>
        <v>n2-4-1</v>
      </c>
      <c r="B135" s="75" t="str">
        <f t="shared" si="96"/>
        <v>D22</v>
      </c>
      <c r="C135" s="103" t="str">
        <f t="shared" si="107"/>
        <v>even</v>
      </c>
      <c r="D135" s="103"/>
      <c r="E135" s="103"/>
      <c r="F135" s="104">
        <f>ROW()</f>
        <v>135</v>
      </c>
      <c r="G135" s="103"/>
      <c r="H135" s="103"/>
      <c r="I135" s="103" t="str">
        <f t="shared" si="93"/>
        <v>This a short description of D22, giving the briefest explanation of its D22'iness.</v>
      </c>
      <c r="J135" s="103" t="str">
        <f t="shared" si="94"/>
        <v>This is a longer description of D22, going into more detail on what D22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5" s="103" t="str">
        <f t="shared" si="97"/>
        <v>none</v>
      </c>
      <c r="L135" s="103"/>
      <c r="M135" s="103" t="str">
        <f t="shared" si="98"/>
        <v>OpenClose</v>
      </c>
      <c r="N135" s="103"/>
      <c r="O135" s="103"/>
      <c r="P135" s="103"/>
      <c r="Q135" s="103"/>
      <c r="R135" s="103">
        <f t="shared" si="99"/>
        <v>1</v>
      </c>
      <c r="S135" s="103" t="str">
        <f t="shared" si="100"/>
        <v>hover</v>
      </c>
      <c r="T135" s="103"/>
      <c r="U135" s="103"/>
      <c r="V135" s="103"/>
      <c r="W135" s="103"/>
      <c r="X135" s="103" t="str">
        <f t="shared" si="101"/>
        <v>fadeOn=n2-4-1,0.6</v>
      </c>
      <c r="Y135" s="103" t="str">
        <f t="shared" si="102"/>
        <v>fadeOff=n2-4-1,0.6</v>
      </c>
      <c r="Z135" s="103" t="str">
        <f t="shared" si="103"/>
        <v>drawOpen=n2-4-1,0.8</v>
      </c>
      <c r="AA135" s="103" t="str">
        <f t="shared" si="104"/>
        <v>drawClose=n2-4-1,0.8</v>
      </c>
      <c r="AB135" s="103" t="str">
        <f t="shared" si="105"/>
        <v>myQtipStyle</v>
      </c>
      <c r="AD135" s="106"/>
      <c r="AE135" s="116"/>
      <c r="AF135" s="75" t="s">
        <v>462</v>
      </c>
      <c r="AG135" s="73">
        <f t="shared" si="108"/>
        <v>0</v>
      </c>
      <c r="AH135" s="75" t="str">
        <f t="shared" si="106"/>
        <v>n2-4-1</v>
      </c>
      <c r="AI135" s="75" t="str">
        <f t="shared" si="109"/>
        <v>D22</v>
      </c>
      <c r="AJ135" s="73">
        <f t="shared" si="148"/>
        <v>3</v>
      </c>
      <c r="AK135" s="105">
        <v>2</v>
      </c>
      <c r="AL135" s="105">
        <v>4</v>
      </c>
      <c r="AM135" s="105">
        <v>1</v>
      </c>
      <c r="AR135" s="105">
        <v>8</v>
      </c>
      <c r="AS135" s="105">
        <v>4</v>
      </c>
      <c r="AT135" s="105">
        <v>3</v>
      </c>
      <c r="AX135" s="108">
        <f t="shared" si="121"/>
        <v>-99.375</v>
      </c>
      <c r="AY135" s="105">
        <f t="shared" ca="1" si="122"/>
        <v>640</v>
      </c>
      <c r="AZ135" s="108">
        <f t="shared" si="123"/>
        <v>-441.66666666666669</v>
      </c>
      <c r="BA135" s="105">
        <f t="shared" si="124"/>
        <v>0</v>
      </c>
      <c r="BB135" s="116">
        <f t="shared" ca="1" si="125"/>
        <v>1543.49</v>
      </c>
      <c r="BC135" s="116">
        <f t="shared" ca="1" si="126"/>
        <v>662.04</v>
      </c>
      <c r="BD135" s="108">
        <f t="shared" ca="1" si="127"/>
        <v>558.33333333333326</v>
      </c>
      <c r="BE135" s="108">
        <f t="shared" ca="1" si="128"/>
        <v>1000</v>
      </c>
      <c r="BH135" s="75" t="str">
        <f t="shared" si="110"/>
        <v>n2-4</v>
      </c>
      <c r="BI135" s="76"/>
      <c r="BJ135" s="109" t="s">
        <v>232</v>
      </c>
      <c r="BK135" s="109"/>
      <c r="BL135" s="109">
        <v>1</v>
      </c>
      <c r="BM135" s="112">
        <f t="shared" si="111"/>
        <v>1</v>
      </c>
      <c r="BN135" s="112" t="str">
        <f t="shared" si="112"/>
        <v>symbol</v>
      </c>
      <c r="BO135" s="109" t="str">
        <f t="shared" si="113"/>
        <v>OpenCircle</v>
      </c>
      <c r="BP135" s="113">
        <f t="shared" ca="1" si="129"/>
        <v>1543.49</v>
      </c>
      <c r="BQ135" s="113">
        <f t="shared" ca="1" si="130"/>
        <v>662.04</v>
      </c>
      <c r="BR135" s="113">
        <f t="shared" ca="1" si="131"/>
        <v>35</v>
      </c>
      <c r="BS135" s="113">
        <f t="shared" ca="1" si="132"/>
        <v>35</v>
      </c>
      <c r="BT135" s="109" t="str">
        <f t="shared" ca="1" si="114"/>
        <v xml:space="preserve">1 1543.49 662.04 0 0 0 0 VCThingLabel 10 </v>
      </c>
      <c r="BU135" s="112">
        <f t="shared" si="115"/>
        <v>0.1</v>
      </c>
      <c r="BV135" s="174">
        <f t="shared" si="116"/>
        <v>0</v>
      </c>
      <c r="BW135" s="114" t="str">
        <f t="shared" si="133"/>
        <v>3vvv</v>
      </c>
      <c r="BX135" s="109"/>
      <c r="BY135" s="113">
        <f t="shared" ca="1" si="134"/>
        <v>1543.49</v>
      </c>
      <c r="BZ135" s="113">
        <f t="shared" ca="1" si="135"/>
        <v>662.04</v>
      </c>
      <c r="CA135" s="113">
        <f t="shared" ca="1" si="136"/>
        <v>59.5</v>
      </c>
      <c r="CB135" s="113">
        <f t="shared" ca="1" si="137"/>
        <v>59.5</v>
      </c>
      <c r="CC135" s="112">
        <f t="shared" si="117"/>
        <v>0.55000000000000004</v>
      </c>
      <c r="CD135" s="109" t="str">
        <f t="shared" si="118"/>
        <v>ellipse</v>
      </c>
      <c r="CE135" s="114" t="str">
        <f t="shared" si="138"/>
        <v>3vvv</v>
      </c>
      <c r="CF135" s="109"/>
      <c r="CG135" s="113">
        <f t="shared" ca="1" si="139"/>
        <v>1543.49</v>
      </c>
      <c r="CH135" s="113">
        <f t="shared" ca="1" si="140"/>
        <v>662.04</v>
      </c>
      <c r="CI135" s="113">
        <f t="shared" ca="1" si="141"/>
        <v>35</v>
      </c>
      <c r="CJ135" s="113">
        <f t="shared" ca="1" si="142"/>
        <v>35</v>
      </c>
      <c r="CK135" s="112"/>
      <c r="CL135" s="112"/>
      <c r="CM135" s="112">
        <f t="shared" si="119"/>
        <v>1</v>
      </c>
      <c r="CN135" s="115" t="str">
        <f t="shared" si="120"/>
        <v>ellipse</v>
      </c>
      <c r="CO135" s="109" t="str">
        <f t="shared" si="143"/>
        <v>3vvv</v>
      </c>
      <c r="CP135" s="109"/>
      <c r="CQ135" s="113">
        <f t="shared" ca="1" si="144"/>
        <v>1543.49</v>
      </c>
      <c r="CR135" s="113">
        <f t="shared" ca="1" si="145"/>
        <v>662.04</v>
      </c>
      <c r="CS135" s="113">
        <f t="shared" ca="1" si="146"/>
        <v>35</v>
      </c>
      <c r="CT135" s="113">
        <f t="shared" ca="1" si="147"/>
        <v>35</v>
      </c>
      <c r="CW135" s="76"/>
      <c r="CX135" s="76"/>
    </row>
    <row r="136" spans="1:102" s="105" customFormat="1" ht="16" customHeight="1">
      <c r="A136" s="75" t="str">
        <f t="shared" si="95"/>
        <v>n2-4-1-1</v>
      </c>
      <c r="B136" s="75" t="str">
        <f t="shared" si="96"/>
        <v>E64</v>
      </c>
      <c r="C136" s="103" t="str">
        <f t="shared" si="107"/>
        <v>even</v>
      </c>
      <c r="D136" s="103"/>
      <c r="E136" s="103"/>
      <c r="F136" s="104">
        <f>ROW()</f>
        <v>136</v>
      </c>
      <c r="G136" s="103"/>
      <c r="H136" s="103"/>
      <c r="I136" s="103" t="str">
        <f t="shared" si="93"/>
        <v>This a short description of E64, giving the briefest explanation of its E64'iness.</v>
      </c>
      <c r="J136" s="103" t="str">
        <f t="shared" si="94"/>
        <v>This is a longer description of E64, going into more detail on what E64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6" s="103" t="str">
        <f t="shared" si="97"/>
        <v>none</v>
      </c>
      <c r="L136" s="103"/>
      <c r="M136" s="103" t="str">
        <f t="shared" si="98"/>
        <v>OpenClose</v>
      </c>
      <c r="N136" s="103"/>
      <c r="O136" s="103"/>
      <c r="P136" s="103"/>
      <c r="Q136" s="103"/>
      <c r="R136" s="103">
        <f t="shared" si="99"/>
        <v>1</v>
      </c>
      <c r="S136" s="103" t="str">
        <f t="shared" si="100"/>
        <v>hover</v>
      </c>
      <c r="T136" s="103"/>
      <c r="U136" s="103"/>
      <c r="V136" s="103"/>
      <c r="W136" s="103"/>
      <c r="X136" s="103" t="str">
        <f t="shared" si="101"/>
        <v>fadeOn=n2-4-1-1,0.6</v>
      </c>
      <c r="Y136" s="103" t="str">
        <f t="shared" si="102"/>
        <v>fadeOff=n2-4-1-1,0.6</v>
      </c>
      <c r="Z136" s="103" t="str">
        <f t="shared" si="103"/>
        <v>drawOpen=n2-4-1-1,0.8</v>
      </c>
      <c r="AA136" s="103" t="str">
        <f t="shared" si="104"/>
        <v>drawClose=n2-4-1-1,0.8</v>
      </c>
      <c r="AB136" s="103" t="str">
        <f t="shared" si="105"/>
        <v>myQtipStyle</v>
      </c>
      <c r="AD136" s="106"/>
      <c r="AE136" s="116"/>
      <c r="AF136" s="75" t="s">
        <v>463</v>
      </c>
      <c r="AG136" s="73">
        <f t="shared" si="108"/>
        <v>0</v>
      </c>
      <c r="AH136" s="75" t="str">
        <f t="shared" si="106"/>
        <v>n2-4-1-1</v>
      </c>
      <c r="AI136" s="75" t="str">
        <f t="shared" si="109"/>
        <v>E64</v>
      </c>
      <c r="AJ136" s="73">
        <f t="shared" si="148"/>
        <v>4</v>
      </c>
      <c r="AK136" s="105">
        <v>2</v>
      </c>
      <c r="AL136" s="105">
        <v>4</v>
      </c>
      <c r="AM136" s="105">
        <v>1</v>
      </c>
      <c r="AN136" s="105">
        <v>1</v>
      </c>
      <c r="AR136" s="105">
        <v>8</v>
      </c>
      <c r="AS136" s="105">
        <v>4</v>
      </c>
      <c r="AT136" s="105">
        <v>3</v>
      </c>
      <c r="AU136" s="105">
        <v>3</v>
      </c>
      <c r="AX136" s="108">
        <f t="shared" si="121"/>
        <v>-100.625</v>
      </c>
      <c r="AY136" s="105">
        <f t="shared" ca="1" si="122"/>
        <v>740</v>
      </c>
      <c r="AZ136" s="108">
        <f t="shared" si="123"/>
        <v>-447.22222222222223</v>
      </c>
      <c r="BA136" s="105">
        <f t="shared" si="124"/>
        <v>0</v>
      </c>
      <c r="BB136" s="116">
        <f t="shared" ca="1" si="125"/>
        <v>1619.74</v>
      </c>
      <c r="BC136" s="116">
        <f t="shared" ca="1" si="126"/>
        <v>595.61</v>
      </c>
      <c r="BD136" s="108">
        <f t="shared" ca="1" si="127"/>
        <v>552.77777777777783</v>
      </c>
      <c r="BE136" s="108">
        <f t="shared" ca="1" si="128"/>
        <v>1000</v>
      </c>
      <c r="BH136" s="75" t="str">
        <f t="shared" si="110"/>
        <v>n2-4-1</v>
      </c>
      <c r="BI136" s="76"/>
      <c r="BJ136" s="109" t="s">
        <v>232</v>
      </c>
      <c r="BK136" s="109"/>
      <c r="BL136" s="109">
        <v>1</v>
      </c>
      <c r="BM136" s="112">
        <f t="shared" si="111"/>
        <v>1</v>
      </c>
      <c r="BN136" s="112" t="str">
        <f t="shared" si="112"/>
        <v>symbol</v>
      </c>
      <c r="BO136" s="109" t="str">
        <f t="shared" si="113"/>
        <v>OpenCircle</v>
      </c>
      <c r="BP136" s="113">
        <f t="shared" ca="1" si="129"/>
        <v>1619.74</v>
      </c>
      <c r="BQ136" s="113">
        <f t="shared" ca="1" si="130"/>
        <v>595.61</v>
      </c>
      <c r="BR136" s="113">
        <f t="shared" ca="1" si="131"/>
        <v>12</v>
      </c>
      <c r="BS136" s="113">
        <f t="shared" ca="1" si="132"/>
        <v>12</v>
      </c>
      <c r="BT136" s="109" t="str">
        <f t="shared" ca="1" si="114"/>
        <v xml:space="preserve">0 1619.74 595.61 0 0 0 0 VCThingLabel  </v>
      </c>
      <c r="BU136" s="112">
        <f t="shared" si="115"/>
        <v>0.1</v>
      </c>
      <c r="BV136" s="174">
        <f t="shared" si="116"/>
        <v>0</v>
      </c>
      <c r="BW136" s="114" t="str">
        <f t="shared" si="133"/>
        <v>4vvv</v>
      </c>
      <c r="BX136" s="109"/>
      <c r="BY136" s="113">
        <f t="shared" ca="1" si="134"/>
        <v>1619.74</v>
      </c>
      <c r="BZ136" s="113">
        <f t="shared" ca="1" si="135"/>
        <v>595.61</v>
      </c>
      <c r="CA136" s="113">
        <f t="shared" ca="1" si="136"/>
        <v>20.399999999999999</v>
      </c>
      <c r="CB136" s="113">
        <f t="shared" ca="1" si="137"/>
        <v>20.399999999999999</v>
      </c>
      <c r="CC136" s="112">
        <f t="shared" si="117"/>
        <v>0.55000000000000004</v>
      </c>
      <c r="CD136" s="109" t="str">
        <f t="shared" si="118"/>
        <v>ellipse</v>
      </c>
      <c r="CE136" s="114" t="str">
        <f t="shared" si="138"/>
        <v>4vvv</v>
      </c>
      <c r="CF136" s="109"/>
      <c r="CG136" s="113">
        <f t="shared" ca="1" si="139"/>
        <v>1619.74</v>
      </c>
      <c r="CH136" s="113">
        <f t="shared" ca="1" si="140"/>
        <v>595.61</v>
      </c>
      <c r="CI136" s="113">
        <f t="shared" ca="1" si="141"/>
        <v>12</v>
      </c>
      <c r="CJ136" s="113">
        <f t="shared" ca="1" si="142"/>
        <v>12</v>
      </c>
      <c r="CK136" s="112"/>
      <c r="CL136" s="112"/>
      <c r="CM136" s="112">
        <f t="shared" si="119"/>
        <v>1</v>
      </c>
      <c r="CN136" s="115" t="str">
        <f t="shared" si="120"/>
        <v>ellipse</v>
      </c>
      <c r="CO136" s="109" t="str">
        <f t="shared" si="143"/>
        <v>4vvv</v>
      </c>
      <c r="CP136" s="109"/>
      <c r="CQ136" s="113">
        <f t="shared" ca="1" si="144"/>
        <v>1619.74</v>
      </c>
      <c r="CR136" s="113">
        <f t="shared" ca="1" si="145"/>
        <v>595.61</v>
      </c>
      <c r="CS136" s="113">
        <f t="shared" ca="1" si="146"/>
        <v>12</v>
      </c>
      <c r="CT136" s="113">
        <f t="shared" ca="1" si="147"/>
        <v>12</v>
      </c>
      <c r="CW136" s="76"/>
      <c r="CX136" s="76"/>
    </row>
    <row r="137" spans="1:102" s="105" customFormat="1" ht="16" customHeight="1">
      <c r="A137" s="75" t="str">
        <f t="shared" si="95"/>
        <v>n2-4-1-2</v>
      </c>
      <c r="B137" s="75" t="str">
        <f t="shared" si="96"/>
        <v>E65</v>
      </c>
      <c r="C137" s="103" t="str">
        <f t="shared" si="107"/>
        <v>odd</v>
      </c>
      <c r="D137" s="103"/>
      <c r="E137" s="103"/>
      <c r="F137" s="104">
        <f>ROW()</f>
        <v>137</v>
      </c>
      <c r="G137" s="103"/>
      <c r="H137" s="103"/>
      <c r="I137" s="103" t="str">
        <f t="shared" si="93"/>
        <v>This a short description of E65, giving the briefest explanation of its E65'iness.</v>
      </c>
      <c r="J137" s="103" t="str">
        <f t="shared" si="94"/>
        <v>This is a longer description of E65, going into more detail on what E65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7" s="103" t="str">
        <f t="shared" si="97"/>
        <v>none</v>
      </c>
      <c r="L137" s="103"/>
      <c r="M137" s="103" t="str">
        <f t="shared" si="98"/>
        <v>OpenClose</v>
      </c>
      <c r="N137" s="103"/>
      <c r="O137" s="103"/>
      <c r="P137" s="103"/>
      <c r="Q137" s="103"/>
      <c r="R137" s="103">
        <f t="shared" si="99"/>
        <v>1</v>
      </c>
      <c r="S137" s="103" t="str">
        <f t="shared" si="100"/>
        <v>hover</v>
      </c>
      <c r="T137" s="103"/>
      <c r="U137" s="103"/>
      <c r="V137" s="103"/>
      <c r="W137" s="103"/>
      <c r="X137" s="103" t="str">
        <f t="shared" si="101"/>
        <v>fadeOn=n2-4-1-2,0.6</v>
      </c>
      <c r="Y137" s="103" t="str">
        <f t="shared" si="102"/>
        <v>fadeOff=n2-4-1-2,0.6</v>
      </c>
      <c r="Z137" s="103" t="str">
        <f t="shared" si="103"/>
        <v>drawOpen=n2-4-1-2,0.8</v>
      </c>
      <c r="AA137" s="103" t="str">
        <f t="shared" si="104"/>
        <v>drawClose=n2-4-1-2,0.8</v>
      </c>
      <c r="AB137" s="103" t="str">
        <f t="shared" si="105"/>
        <v>myQtipStyle</v>
      </c>
      <c r="AD137" s="106"/>
      <c r="AE137" s="116"/>
      <c r="AF137" s="75" t="s">
        <v>464</v>
      </c>
      <c r="AG137" s="73">
        <f t="shared" si="108"/>
        <v>0</v>
      </c>
      <c r="AH137" s="75" t="str">
        <f t="shared" si="106"/>
        <v>n2-4-1-2</v>
      </c>
      <c r="AI137" s="75" t="str">
        <f t="shared" si="109"/>
        <v>E65</v>
      </c>
      <c r="AJ137" s="73">
        <f t="shared" si="148"/>
        <v>4</v>
      </c>
      <c r="AK137" s="105">
        <v>2</v>
      </c>
      <c r="AL137" s="105">
        <v>4</v>
      </c>
      <c r="AM137" s="105">
        <v>1</v>
      </c>
      <c r="AN137" s="105">
        <v>2</v>
      </c>
      <c r="AR137" s="105">
        <v>8</v>
      </c>
      <c r="AS137" s="105">
        <v>4</v>
      </c>
      <c r="AT137" s="105">
        <v>3</v>
      </c>
      <c r="AU137" s="105">
        <v>3</v>
      </c>
      <c r="AX137" s="108">
        <f t="shared" si="121"/>
        <v>-99.375</v>
      </c>
      <c r="AY137" s="105">
        <f t="shared" ca="1" si="122"/>
        <v>740</v>
      </c>
      <c r="AZ137" s="108">
        <f t="shared" si="123"/>
        <v>-441.66666666666669</v>
      </c>
      <c r="BA137" s="105">
        <f t="shared" si="124"/>
        <v>0</v>
      </c>
      <c r="BB137" s="116">
        <f t="shared" ca="1" si="125"/>
        <v>1628.4099999999999</v>
      </c>
      <c r="BC137" s="116">
        <f t="shared" ca="1" si="126"/>
        <v>609.23</v>
      </c>
      <c r="BD137" s="108">
        <f t="shared" ca="1" si="127"/>
        <v>558.33333333333326</v>
      </c>
      <c r="BE137" s="108">
        <f t="shared" ca="1" si="128"/>
        <v>1000</v>
      </c>
      <c r="BH137" s="75" t="str">
        <f t="shared" si="110"/>
        <v>n2-4-1</v>
      </c>
      <c r="BI137" s="76"/>
      <c r="BJ137" s="109" t="s">
        <v>232</v>
      </c>
      <c r="BK137" s="109"/>
      <c r="BL137" s="109">
        <v>1</v>
      </c>
      <c r="BM137" s="112">
        <f t="shared" si="111"/>
        <v>1</v>
      </c>
      <c r="BN137" s="112" t="str">
        <f t="shared" si="112"/>
        <v>symbol</v>
      </c>
      <c r="BO137" s="109" t="str">
        <f t="shared" si="113"/>
        <v>OpenCircle</v>
      </c>
      <c r="BP137" s="113">
        <f t="shared" ca="1" si="129"/>
        <v>1628.41</v>
      </c>
      <c r="BQ137" s="113">
        <f t="shared" ca="1" si="130"/>
        <v>609.23</v>
      </c>
      <c r="BR137" s="113">
        <f t="shared" ca="1" si="131"/>
        <v>12</v>
      </c>
      <c r="BS137" s="113">
        <f t="shared" ca="1" si="132"/>
        <v>12</v>
      </c>
      <c r="BT137" s="109" t="str">
        <f t="shared" ca="1" si="114"/>
        <v xml:space="preserve">0 1628.41 609.23 0 0 0 0 VCThingLabel  </v>
      </c>
      <c r="BU137" s="112">
        <f t="shared" si="115"/>
        <v>0.1</v>
      </c>
      <c r="BV137" s="174">
        <f t="shared" si="116"/>
        <v>0</v>
      </c>
      <c r="BW137" s="114" t="str">
        <f t="shared" si="133"/>
        <v>4vvv</v>
      </c>
      <c r="BX137" s="109"/>
      <c r="BY137" s="113">
        <f t="shared" ca="1" si="134"/>
        <v>1628.41</v>
      </c>
      <c r="BZ137" s="113">
        <f t="shared" ca="1" si="135"/>
        <v>609.23</v>
      </c>
      <c r="CA137" s="113">
        <f t="shared" ca="1" si="136"/>
        <v>20.399999999999999</v>
      </c>
      <c r="CB137" s="113">
        <f t="shared" ca="1" si="137"/>
        <v>20.399999999999999</v>
      </c>
      <c r="CC137" s="112">
        <f t="shared" si="117"/>
        <v>0.55000000000000004</v>
      </c>
      <c r="CD137" s="109" t="str">
        <f t="shared" si="118"/>
        <v>ellipse</v>
      </c>
      <c r="CE137" s="114" t="str">
        <f t="shared" si="138"/>
        <v>4vvv</v>
      </c>
      <c r="CF137" s="109"/>
      <c r="CG137" s="113">
        <f t="shared" ca="1" si="139"/>
        <v>1628.41</v>
      </c>
      <c r="CH137" s="113">
        <f t="shared" ca="1" si="140"/>
        <v>609.23</v>
      </c>
      <c r="CI137" s="113">
        <f t="shared" ca="1" si="141"/>
        <v>12</v>
      </c>
      <c r="CJ137" s="113">
        <f t="shared" ca="1" si="142"/>
        <v>12</v>
      </c>
      <c r="CK137" s="112"/>
      <c r="CL137" s="112"/>
      <c r="CM137" s="112">
        <f t="shared" si="119"/>
        <v>1</v>
      </c>
      <c r="CN137" s="115" t="str">
        <f t="shared" si="120"/>
        <v>ellipse</v>
      </c>
      <c r="CO137" s="109" t="str">
        <f t="shared" si="143"/>
        <v>4vvv</v>
      </c>
      <c r="CP137" s="109"/>
      <c r="CQ137" s="113">
        <f t="shared" ca="1" si="144"/>
        <v>1628.41</v>
      </c>
      <c r="CR137" s="113">
        <f t="shared" ca="1" si="145"/>
        <v>609.23</v>
      </c>
      <c r="CS137" s="113">
        <f t="shared" ca="1" si="146"/>
        <v>12</v>
      </c>
      <c r="CT137" s="113">
        <f t="shared" ca="1" si="147"/>
        <v>12</v>
      </c>
      <c r="CW137" s="76"/>
      <c r="CX137" s="76"/>
    </row>
    <row r="138" spans="1:102" s="105" customFormat="1" ht="16" customHeight="1">
      <c r="A138" s="75" t="str">
        <f t="shared" si="95"/>
        <v>n2-4-1-3</v>
      </c>
      <c r="B138" s="75" t="str">
        <f t="shared" si="96"/>
        <v>E66</v>
      </c>
      <c r="C138" s="103" t="str">
        <f t="shared" si="107"/>
        <v>even</v>
      </c>
      <c r="D138" s="103"/>
      <c r="E138" s="103"/>
      <c r="F138" s="104">
        <f>ROW()</f>
        <v>138</v>
      </c>
      <c r="G138" s="103"/>
      <c r="H138" s="103"/>
      <c r="I138" s="103" t="str">
        <f t="shared" si="93"/>
        <v>This a short description of E66, giving the briefest explanation of its E66'iness.</v>
      </c>
      <c r="J138" s="103" t="str">
        <f t="shared" si="94"/>
        <v>This is a longer description of E66, going into more detail on what E66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8" s="103" t="str">
        <f t="shared" si="97"/>
        <v>none</v>
      </c>
      <c r="L138" s="103"/>
      <c r="M138" s="103" t="str">
        <f t="shared" si="98"/>
        <v>OpenClose</v>
      </c>
      <c r="N138" s="103"/>
      <c r="O138" s="103"/>
      <c r="P138" s="103"/>
      <c r="Q138" s="103"/>
      <c r="R138" s="103">
        <f t="shared" si="99"/>
        <v>1</v>
      </c>
      <c r="S138" s="103" t="str">
        <f t="shared" si="100"/>
        <v>hover</v>
      </c>
      <c r="T138" s="103"/>
      <c r="U138" s="103"/>
      <c r="V138" s="103"/>
      <c r="W138" s="103"/>
      <c r="X138" s="103" t="str">
        <f t="shared" si="101"/>
        <v>fadeOn=n2-4-1-3,0.6</v>
      </c>
      <c r="Y138" s="103" t="str">
        <f t="shared" si="102"/>
        <v>fadeOff=n2-4-1-3,0.6</v>
      </c>
      <c r="Z138" s="103" t="str">
        <f t="shared" si="103"/>
        <v>drawOpen=n2-4-1-3,0.8</v>
      </c>
      <c r="AA138" s="103" t="str">
        <f t="shared" si="104"/>
        <v>drawClose=n2-4-1-3,0.8</v>
      </c>
      <c r="AB138" s="103" t="str">
        <f t="shared" si="105"/>
        <v>myQtipStyle</v>
      </c>
      <c r="AD138" s="106"/>
      <c r="AE138" s="116"/>
      <c r="AF138" s="75" t="s">
        <v>465</v>
      </c>
      <c r="AG138" s="73">
        <f t="shared" si="108"/>
        <v>0</v>
      </c>
      <c r="AH138" s="75" t="str">
        <f t="shared" si="106"/>
        <v>n2-4-1-3</v>
      </c>
      <c r="AI138" s="75" t="str">
        <f t="shared" si="109"/>
        <v>E66</v>
      </c>
      <c r="AJ138" s="73">
        <f t="shared" si="148"/>
        <v>4</v>
      </c>
      <c r="AK138" s="105">
        <v>2</v>
      </c>
      <c r="AL138" s="105">
        <v>4</v>
      </c>
      <c r="AM138" s="105">
        <v>1</v>
      </c>
      <c r="AN138" s="105">
        <v>3</v>
      </c>
      <c r="AR138" s="105">
        <v>8</v>
      </c>
      <c r="AS138" s="105">
        <v>4</v>
      </c>
      <c r="AT138" s="105">
        <v>3</v>
      </c>
      <c r="AU138" s="105">
        <v>3</v>
      </c>
      <c r="AX138" s="108">
        <f t="shared" si="121"/>
        <v>-98.125</v>
      </c>
      <c r="AY138" s="105">
        <f t="shared" ca="1" si="122"/>
        <v>740</v>
      </c>
      <c r="AZ138" s="108">
        <f t="shared" si="123"/>
        <v>-436.11111111111114</v>
      </c>
      <c r="BA138" s="105">
        <f t="shared" si="124"/>
        <v>0</v>
      </c>
      <c r="BB138" s="116">
        <f t="shared" ca="1" si="125"/>
        <v>1636.78</v>
      </c>
      <c r="BC138" s="116">
        <f t="shared" ca="1" si="126"/>
        <v>623.03</v>
      </c>
      <c r="BD138" s="108">
        <f t="shared" ca="1" si="127"/>
        <v>563.88888888888891</v>
      </c>
      <c r="BE138" s="108">
        <f t="shared" ca="1" si="128"/>
        <v>1000</v>
      </c>
      <c r="BH138" s="75" t="str">
        <f t="shared" si="110"/>
        <v>n2-4-1</v>
      </c>
      <c r="BI138" s="76"/>
      <c r="BJ138" s="109" t="s">
        <v>232</v>
      </c>
      <c r="BK138" s="109"/>
      <c r="BL138" s="109">
        <v>1</v>
      </c>
      <c r="BM138" s="112">
        <f t="shared" si="111"/>
        <v>1</v>
      </c>
      <c r="BN138" s="112" t="str">
        <f t="shared" si="112"/>
        <v>symbol</v>
      </c>
      <c r="BO138" s="109" t="str">
        <f t="shared" si="113"/>
        <v>OpenCircle</v>
      </c>
      <c r="BP138" s="113">
        <f t="shared" ca="1" si="129"/>
        <v>1636.78</v>
      </c>
      <c r="BQ138" s="113">
        <f t="shared" ca="1" si="130"/>
        <v>623.03</v>
      </c>
      <c r="BR138" s="113">
        <f t="shared" ca="1" si="131"/>
        <v>12</v>
      </c>
      <c r="BS138" s="113">
        <f t="shared" ca="1" si="132"/>
        <v>12</v>
      </c>
      <c r="BT138" s="109" t="str">
        <f t="shared" ca="1" si="114"/>
        <v xml:space="preserve">0 1636.78 623.03 0 0 0 0 VCThingLabel  </v>
      </c>
      <c r="BU138" s="112">
        <f t="shared" si="115"/>
        <v>0.1</v>
      </c>
      <c r="BV138" s="174">
        <f t="shared" si="116"/>
        <v>0</v>
      </c>
      <c r="BW138" s="114" t="str">
        <f t="shared" si="133"/>
        <v>4vvv</v>
      </c>
      <c r="BX138" s="109"/>
      <c r="BY138" s="113">
        <f t="shared" ca="1" si="134"/>
        <v>1636.78</v>
      </c>
      <c r="BZ138" s="113">
        <f t="shared" ca="1" si="135"/>
        <v>623.03</v>
      </c>
      <c r="CA138" s="113">
        <f t="shared" ca="1" si="136"/>
        <v>20.399999999999999</v>
      </c>
      <c r="CB138" s="113">
        <f t="shared" ca="1" si="137"/>
        <v>20.399999999999999</v>
      </c>
      <c r="CC138" s="112">
        <f t="shared" si="117"/>
        <v>0.55000000000000004</v>
      </c>
      <c r="CD138" s="109" t="str">
        <f t="shared" si="118"/>
        <v>ellipse</v>
      </c>
      <c r="CE138" s="114" t="str">
        <f t="shared" si="138"/>
        <v>4vvv</v>
      </c>
      <c r="CF138" s="109"/>
      <c r="CG138" s="113">
        <f t="shared" ca="1" si="139"/>
        <v>1636.78</v>
      </c>
      <c r="CH138" s="113">
        <f t="shared" ca="1" si="140"/>
        <v>623.03</v>
      </c>
      <c r="CI138" s="113">
        <f t="shared" ca="1" si="141"/>
        <v>12</v>
      </c>
      <c r="CJ138" s="113">
        <f t="shared" ca="1" si="142"/>
        <v>12</v>
      </c>
      <c r="CK138" s="112"/>
      <c r="CL138" s="112"/>
      <c r="CM138" s="112">
        <f t="shared" si="119"/>
        <v>1</v>
      </c>
      <c r="CN138" s="115" t="str">
        <f t="shared" si="120"/>
        <v>ellipse</v>
      </c>
      <c r="CO138" s="109" t="str">
        <f t="shared" si="143"/>
        <v>4vvv</v>
      </c>
      <c r="CP138" s="109"/>
      <c r="CQ138" s="113">
        <f t="shared" ca="1" si="144"/>
        <v>1636.78</v>
      </c>
      <c r="CR138" s="113">
        <f t="shared" ca="1" si="145"/>
        <v>623.03</v>
      </c>
      <c r="CS138" s="113">
        <f t="shared" ca="1" si="146"/>
        <v>12</v>
      </c>
      <c r="CT138" s="113">
        <f t="shared" ca="1" si="147"/>
        <v>12</v>
      </c>
      <c r="CW138" s="76"/>
      <c r="CX138" s="76"/>
    </row>
    <row r="139" spans="1:102" s="105" customFormat="1" ht="16" customHeight="1">
      <c r="A139" s="75" t="str">
        <f t="shared" si="95"/>
        <v>n2-4-2</v>
      </c>
      <c r="B139" s="75" t="str">
        <f t="shared" si="96"/>
        <v>D23</v>
      </c>
      <c r="C139" s="103" t="str">
        <f t="shared" si="107"/>
        <v>odd</v>
      </c>
      <c r="D139" s="103"/>
      <c r="E139" s="103"/>
      <c r="F139" s="104">
        <f>ROW()</f>
        <v>139</v>
      </c>
      <c r="G139" s="103"/>
      <c r="H139" s="103"/>
      <c r="I139" s="103" t="str">
        <f t="shared" si="93"/>
        <v>This a short description of D23, giving the briefest explanation of its D23'iness.</v>
      </c>
      <c r="J139" s="103" t="str">
        <f t="shared" si="94"/>
        <v>This is a longer description of D23, going into more detail on what D23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39" s="103" t="str">
        <f t="shared" si="97"/>
        <v>none</v>
      </c>
      <c r="L139" s="103"/>
      <c r="M139" s="103" t="str">
        <f t="shared" si="98"/>
        <v>OpenClose</v>
      </c>
      <c r="N139" s="103"/>
      <c r="O139" s="103"/>
      <c r="P139" s="103"/>
      <c r="Q139" s="103"/>
      <c r="R139" s="103">
        <f t="shared" si="99"/>
        <v>1</v>
      </c>
      <c r="S139" s="103" t="str">
        <f t="shared" si="100"/>
        <v>hover</v>
      </c>
      <c r="T139" s="103"/>
      <c r="U139" s="103"/>
      <c r="V139" s="103"/>
      <c r="W139" s="103"/>
      <c r="X139" s="103" t="str">
        <f t="shared" si="101"/>
        <v>fadeOn=n2-4-2,0.6</v>
      </c>
      <c r="Y139" s="103" t="str">
        <f t="shared" si="102"/>
        <v>fadeOff=n2-4-2,0.6</v>
      </c>
      <c r="Z139" s="103" t="str">
        <f t="shared" si="103"/>
        <v>drawOpen=n2-4-2,0.8</v>
      </c>
      <c r="AA139" s="103" t="str">
        <f t="shared" si="104"/>
        <v>drawClose=n2-4-2,0.8</v>
      </c>
      <c r="AB139" s="103" t="str">
        <f t="shared" si="105"/>
        <v>myQtipStyle</v>
      </c>
      <c r="AD139" s="106"/>
      <c r="AE139" s="116"/>
      <c r="AF139" s="75" t="s">
        <v>466</v>
      </c>
      <c r="AG139" s="73">
        <f t="shared" si="108"/>
        <v>0</v>
      </c>
      <c r="AH139" s="75" t="str">
        <f t="shared" si="106"/>
        <v>n2-4-2</v>
      </c>
      <c r="AI139" s="75" t="str">
        <f t="shared" si="109"/>
        <v>D23</v>
      </c>
      <c r="AJ139" s="73">
        <f t="shared" si="148"/>
        <v>3</v>
      </c>
      <c r="AK139" s="105">
        <v>2</v>
      </c>
      <c r="AL139" s="105">
        <v>4</v>
      </c>
      <c r="AM139" s="105">
        <v>2</v>
      </c>
      <c r="AR139" s="105">
        <v>8</v>
      </c>
      <c r="AS139" s="105">
        <v>4</v>
      </c>
      <c r="AT139" s="105">
        <v>3</v>
      </c>
      <c r="AX139" s="108">
        <f t="shared" si="121"/>
        <v>-95.625</v>
      </c>
      <c r="AY139" s="105">
        <f t="shared" ca="1" si="122"/>
        <v>640</v>
      </c>
      <c r="AZ139" s="108">
        <f t="shared" si="123"/>
        <v>-425</v>
      </c>
      <c r="BA139" s="105">
        <f t="shared" si="124"/>
        <v>0</v>
      </c>
      <c r="BB139" s="116">
        <f t="shared" ca="1" si="125"/>
        <v>1564.4299999999998</v>
      </c>
      <c r="BC139" s="116">
        <f t="shared" ca="1" si="126"/>
        <v>698.31</v>
      </c>
      <c r="BD139" s="108">
        <f t="shared" ca="1" si="127"/>
        <v>575</v>
      </c>
      <c r="BE139" s="108">
        <f t="shared" ca="1" si="128"/>
        <v>1000</v>
      </c>
      <c r="BH139" s="75" t="str">
        <f t="shared" si="110"/>
        <v>n2-4</v>
      </c>
      <c r="BI139" s="76"/>
      <c r="BJ139" s="109" t="s">
        <v>232</v>
      </c>
      <c r="BK139" s="109"/>
      <c r="BL139" s="109">
        <v>1</v>
      </c>
      <c r="BM139" s="112">
        <f t="shared" si="111"/>
        <v>1</v>
      </c>
      <c r="BN139" s="112" t="str">
        <f t="shared" si="112"/>
        <v>symbol</v>
      </c>
      <c r="BO139" s="109" t="str">
        <f t="shared" si="113"/>
        <v>OpenCircle</v>
      </c>
      <c r="BP139" s="113">
        <f t="shared" ca="1" si="129"/>
        <v>1564.43</v>
      </c>
      <c r="BQ139" s="113">
        <f t="shared" ca="1" si="130"/>
        <v>698.31</v>
      </c>
      <c r="BR139" s="113">
        <f t="shared" ca="1" si="131"/>
        <v>35</v>
      </c>
      <c r="BS139" s="113">
        <f t="shared" ca="1" si="132"/>
        <v>35</v>
      </c>
      <c r="BT139" s="109" t="str">
        <f t="shared" ca="1" si="114"/>
        <v xml:space="preserve">1 1564.43 698.31 0 0 0 0 VCThingLabel 10 </v>
      </c>
      <c r="BU139" s="112">
        <f t="shared" si="115"/>
        <v>0.1</v>
      </c>
      <c r="BV139" s="174">
        <f t="shared" si="116"/>
        <v>0</v>
      </c>
      <c r="BW139" s="114" t="str">
        <f t="shared" si="133"/>
        <v>3vvv</v>
      </c>
      <c r="BX139" s="109"/>
      <c r="BY139" s="113">
        <f t="shared" ca="1" si="134"/>
        <v>1564.43</v>
      </c>
      <c r="BZ139" s="113">
        <f t="shared" ca="1" si="135"/>
        <v>698.31</v>
      </c>
      <c r="CA139" s="113">
        <f t="shared" ca="1" si="136"/>
        <v>59.5</v>
      </c>
      <c r="CB139" s="113">
        <f t="shared" ca="1" si="137"/>
        <v>59.5</v>
      </c>
      <c r="CC139" s="112">
        <f t="shared" si="117"/>
        <v>0.55000000000000004</v>
      </c>
      <c r="CD139" s="109" t="str">
        <f t="shared" si="118"/>
        <v>ellipse</v>
      </c>
      <c r="CE139" s="114" t="str">
        <f t="shared" si="138"/>
        <v>3vvv</v>
      </c>
      <c r="CF139" s="109"/>
      <c r="CG139" s="113">
        <f t="shared" ca="1" si="139"/>
        <v>1564.43</v>
      </c>
      <c r="CH139" s="113">
        <f t="shared" ca="1" si="140"/>
        <v>698.31</v>
      </c>
      <c r="CI139" s="113">
        <f t="shared" ca="1" si="141"/>
        <v>35</v>
      </c>
      <c r="CJ139" s="113">
        <f t="shared" ca="1" si="142"/>
        <v>35</v>
      </c>
      <c r="CK139" s="112"/>
      <c r="CL139" s="112"/>
      <c r="CM139" s="112">
        <f t="shared" si="119"/>
        <v>1</v>
      </c>
      <c r="CN139" s="115" t="str">
        <f t="shared" si="120"/>
        <v>ellipse</v>
      </c>
      <c r="CO139" s="109" t="str">
        <f t="shared" si="143"/>
        <v>3vvv</v>
      </c>
      <c r="CP139" s="109"/>
      <c r="CQ139" s="113">
        <f t="shared" ca="1" si="144"/>
        <v>1564.43</v>
      </c>
      <c r="CR139" s="113">
        <f t="shared" ca="1" si="145"/>
        <v>698.31</v>
      </c>
      <c r="CS139" s="113">
        <f t="shared" ca="1" si="146"/>
        <v>35</v>
      </c>
      <c r="CT139" s="113">
        <f t="shared" ca="1" si="147"/>
        <v>35</v>
      </c>
      <c r="CW139" s="76"/>
      <c r="CX139" s="76"/>
    </row>
    <row r="140" spans="1:102" s="105" customFormat="1" ht="16" customHeight="1">
      <c r="A140" s="75" t="str">
        <f t="shared" si="95"/>
        <v>n2-4-2-1</v>
      </c>
      <c r="B140" s="75" t="str">
        <f t="shared" si="96"/>
        <v>E67</v>
      </c>
      <c r="C140" s="103" t="str">
        <f t="shared" si="107"/>
        <v>odd</v>
      </c>
      <c r="D140" s="103"/>
      <c r="E140" s="103"/>
      <c r="F140" s="104">
        <f>ROW()</f>
        <v>140</v>
      </c>
      <c r="G140" s="103"/>
      <c r="H140" s="103"/>
      <c r="I140" s="103" t="str">
        <f t="shared" si="93"/>
        <v>This a short description of E67, giving the briefest explanation of its E67'iness.</v>
      </c>
      <c r="J140" s="103" t="str">
        <f t="shared" si="94"/>
        <v>This is a longer description of E67, going into more detail on what E67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0" s="103" t="str">
        <f t="shared" si="97"/>
        <v>none</v>
      </c>
      <c r="L140" s="103"/>
      <c r="M140" s="103" t="str">
        <f t="shared" si="98"/>
        <v>OpenClose</v>
      </c>
      <c r="N140" s="103"/>
      <c r="O140" s="103"/>
      <c r="P140" s="103"/>
      <c r="Q140" s="103"/>
      <c r="R140" s="103">
        <f t="shared" si="99"/>
        <v>1</v>
      </c>
      <c r="S140" s="103" t="str">
        <f t="shared" si="100"/>
        <v>hover</v>
      </c>
      <c r="T140" s="103"/>
      <c r="U140" s="103"/>
      <c r="V140" s="103"/>
      <c r="W140" s="103"/>
      <c r="X140" s="103" t="str">
        <f t="shared" si="101"/>
        <v>fadeOn=n2-4-2-1,0.6</v>
      </c>
      <c r="Y140" s="103" t="str">
        <f t="shared" si="102"/>
        <v>fadeOff=n2-4-2-1,0.6</v>
      </c>
      <c r="Z140" s="103" t="str">
        <f t="shared" si="103"/>
        <v>drawOpen=n2-4-2-1,0.8</v>
      </c>
      <c r="AA140" s="103" t="str">
        <f t="shared" si="104"/>
        <v>drawClose=n2-4-2-1,0.8</v>
      </c>
      <c r="AB140" s="103" t="str">
        <f t="shared" si="105"/>
        <v>myQtipStyle</v>
      </c>
      <c r="AD140" s="106"/>
      <c r="AE140" s="116"/>
      <c r="AF140" s="75" t="s">
        <v>467</v>
      </c>
      <c r="AG140" s="73">
        <f t="shared" si="108"/>
        <v>0</v>
      </c>
      <c r="AH140" s="75" t="str">
        <f t="shared" si="106"/>
        <v>n2-4-2-1</v>
      </c>
      <c r="AI140" s="75" t="str">
        <f t="shared" si="109"/>
        <v>E67</v>
      </c>
      <c r="AJ140" s="73">
        <f t="shared" si="148"/>
        <v>4</v>
      </c>
      <c r="AK140" s="105">
        <v>2</v>
      </c>
      <c r="AL140" s="105">
        <v>4</v>
      </c>
      <c r="AM140" s="105">
        <v>2</v>
      </c>
      <c r="AN140" s="105">
        <v>1</v>
      </c>
      <c r="AR140" s="105">
        <v>8</v>
      </c>
      <c r="AS140" s="105">
        <v>4</v>
      </c>
      <c r="AT140" s="105">
        <v>3</v>
      </c>
      <c r="AU140" s="105">
        <v>3</v>
      </c>
      <c r="AX140" s="108">
        <f t="shared" si="121"/>
        <v>-96.875</v>
      </c>
      <c r="AY140" s="105">
        <f t="shared" ca="1" si="122"/>
        <v>740</v>
      </c>
      <c r="AZ140" s="108">
        <f t="shared" si="123"/>
        <v>-430.55555555555554</v>
      </c>
      <c r="BA140" s="105">
        <f t="shared" si="124"/>
        <v>0</v>
      </c>
      <c r="BB140" s="116">
        <f t="shared" ca="1" si="125"/>
        <v>1644.8600000000001</v>
      </c>
      <c r="BC140" s="116">
        <f t="shared" ca="1" si="126"/>
        <v>637.01</v>
      </c>
      <c r="BD140" s="108">
        <f t="shared" ca="1" si="127"/>
        <v>569.44444444444446</v>
      </c>
      <c r="BE140" s="108">
        <f t="shared" ca="1" si="128"/>
        <v>1000</v>
      </c>
      <c r="BH140" s="75" t="str">
        <f t="shared" si="110"/>
        <v>n2-4-2</v>
      </c>
      <c r="BI140" s="76"/>
      <c r="BJ140" s="109" t="s">
        <v>232</v>
      </c>
      <c r="BK140" s="109"/>
      <c r="BL140" s="109">
        <v>1</v>
      </c>
      <c r="BM140" s="112">
        <f t="shared" si="111"/>
        <v>1</v>
      </c>
      <c r="BN140" s="112" t="str">
        <f t="shared" si="112"/>
        <v>symbol</v>
      </c>
      <c r="BO140" s="109" t="str">
        <f t="shared" si="113"/>
        <v>OpenCircle</v>
      </c>
      <c r="BP140" s="113">
        <f t="shared" ca="1" si="129"/>
        <v>1644.86</v>
      </c>
      <c r="BQ140" s="113">
        <f t="shared" ca="1" si="130"/>
        <v>637.01</v>
      </c>
      <c r="BR140" s="113">
        <f t="shared" ca="1" si="131"/>
        <v>12</v>
      </c>
      <c r="BS140" s="113">
        <f t="shared" ca="1" si="132"/>
        <v>12</v>
      </c>
      <c r="BT140" s="109" t="str">
        <f t="shared" ca="1" si="114"/>
        <v xml:space="preserve">0 1644.86 637.01 0 0 0 0 VCThingLabel  </v>
      </c>
      <c r="BU140" s="112">
        <f t="shared" si="115"/>
        <v>0.1</v>
      </c>
      <c r="BV140" s="174">
        <f t="shared" si="116"/>
        <v>0</v>
      </c>
      <c r="BW140" s="114" t="str">
        <f t="shared" si="133"/>
        <v>4vvv</v>
      </c>
      <c r="BX140" s="109"/>
      <c r="BY140" s="113">
        <f t="shared" ca="1" si="134"/>
        <v>1644.86</v>
      </c>
      <c r="BZ140" s="113">
        <f t="shared" ca="1" si="135"/>
        <v>637.01</v>
      </c>
      <c r="CA140" s="113">
        <f t="shared" ca="1" si="136"/>
        <v>20.399999999999999</v>
      </c>
      <c r="CB140" s="113">
        <f t="shared" ca="1" si="137"/>
        <v>20.399999999999999</v>
      </c>
      <c r="CC140" s="112">
        <f t="shared" si="117"/>
        <v>0.55000000000000004</v>
      </c>
      <c r="CD140" s="109" t="str">
        <f t="shared" si="118"/>
        <v>ellipse</v>
      </c>
      <c r="CE140" s="114" t="str">
        <f t="shared" si="138"/>
        <v>4vvv</v>
      </c>
      <c r="CF140" s="109"/>
      <c r="CG140" s="113">
        <f t="shared" ca="1" si="139"/>
        <v>1644.86</v>
      </c>
      <c r="CH140" s="113">
        <f t="shared" ca="1" si="140"/>
        <v>637.01</v>
      </c>
      <c r="CI140" s="113">
        <f t="shared" ca="1" si="141"/>
        <v>12</v>
      </c>
      <c r="CJ140" s="113">
        <f t="shared" ca="1" si="142"/>
        <v>12</v>
      </c>
      <c r="CK140" s="112"/>
      <c r="CL140" s="112"/>
      <c r="CM140" s="112">
        <f t="shared" si="119"/>
        <v>1</v>
      </c>
      <c r="CN140" s="115" t="str">
        <f t="shared" si="120"/>
        <v>ellipse</v>
      </c>
      <c r="CO140" s="109" t="str">
        <f t="shared" si="143"/>
        <v>4vvv</v>
      </c>
      <c r="CP140" s="109"/>
      <c r="CQ140" s="113">
        <f t="shared" ca="1" si="144"/>
        <v>1644.86</v>
      </c>
      <c r="CR140" s="113">
        <f t="shared" ca="1" si="145"/>
        <v>637.01</v>
      </c>
      <c r="CS140" s="113">
        <f t="shared" ca="1" si="146"/>
        <v>12</v>
      </c>
      <c r="CT140" s="113">
        <f t="shared" ca="1" si="147"/>
        <v>12</v>
      </c>
      <c r="CW140" s="76"/>
      <c r="CX140" s="76"/>
    </row>
    <row r="141" spans="1:102" s="105" customFormat="1" ht="16" customHeight="1">
      <c r="A141" s="75" t="str">
        <f t="shared" si="95"/>
        <v>n2-4-2-2</v>
      </c>
      <c r="B141" s="75" t="str">
        <f t="shared" si="96"/>
        <v>E68</v>
      </c>
      <c r="C141" s="103" t="str">
        <f t="shared" si="107"/>
        <v>even</v>
      </c>
      <c r="D141" s="103"/>
      <c r="E141" s="103"/>
      <c r="F141" s="104">
        <f>ROW()</f>
        <v>141</v>
      </c>
      <c r="G141" s="103"/>
      <c r="H141" s="103"/>
      <c r="I141" s="103" t="str">
        <f t="shared" si="93"/>
        <v>This a short description of E68, giving the briefest explanation of its E68'iness.</v>
      </c>
      <c r="J141" s="103" t="str">
        <f t="shared" si="94"/>
        <v>This is a longer description of E68, going into more detail on what E68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1" s="103" t="str">
        <f t="shared" si="97"/>
        <v>none</v>
      </c>
      <c r="L141" s="103"/>
      <c r="M141" s="103" t="str">
        <f t="shared" si="98"/>
        <v>OpenClose</v>
      </c>
      <c r="N141" s="103"/>
      <c r="O141" s="103"/>
      <c r="P141" s="103"/>
      <c r="Q141" s="103"/>
      <c r="R141" s="103">
        <f t="shared" si="99"/>
        <v>1</v>
      </c>
      <c r="S141" s="103" t="str">
        <f t="shared" si="100"/>
        <v>hover</v>
      </c>
      <c r="T141" s="103"/>
      <c r="U141" s="103"/>
      <c r="V141" s="103"/>
      <c r="W141" s="103"/>
      <c r="X141" s="103" t="str">
        <f t="shared" si="101"/>
        <v>fadeOn=n2-4-2-2,0.6</v>
      </c>
      <c r="Y141" s="103" t="str">
        <f t="shared" si="102"/>
        <v>fadeOff=n2-4-2-2,0.6</v>
      </c>
      <c r="Z141" s="103" t="str">
        <f t="shared" si="103"/>
        <v>drawOpen=n2-4-2-2,0.8</v>
      </c>
      <c r="AA141" s="103" t="str">
        <f t="shared" si="104"/>
        <v>drawClose=n2-4-2-2,0.8</v>
      </c>
      <c r="AB141" s="103" t="str">
        <f t="shared" si="105"/>
        <v>myQtipStyle</v>
      </c>
      <c r="AD141" s="106"/>
      <c r="AE141" s="116"/>
      <c r="AF141" s="75" t="s">
        <v>468</v>
      </c>
      <c r="AG141" s="73">
        <f t="shared" si="108"/>
        <v>0</v>
      </c>
      <c r="AH141" s="75" t="str">
        <f t="shared" si="106"/>
        <v>n2-4-2-2</v>
      </c>
      <c r="AI141" s="75" t="str">
        <f t="shared" si="109"/>
        <v>E68</v>
      </c>
      <c r="AJ141" s="73">
        <f t="shared" si="148"/>
        <v>4</v>
      </c>
      <c r="AK141" s="105">
        <v>2</v>
      </c>
      <c r="AL141" s="105">
        <v>4</v>
      </c>
      <c r="AM141" s="105">
        <v>2</v>
      </c>
      <c r="AN141" s="105">
        <v>2</v>
      </c>
      <c r="AR141" s="105">
        <v>8</v>
      </c>
      <c r="AS141" s="105">
        <v>4</v>
      </c>
      <c r="AT141" s="105">
        <v>3</v>
      </c>
      <c r="AU141" s="105">
        <v>3</v>
      </c>
      <c r="AX141" s="108">
        <f t="shared" si="121"/>
        <v>-95.625</v>
      </c>
      <c r="AY141" s="105">
        <f t="shared" ca="1" si="122"/>
        <v>740</v>
      </c>
      <c r="AZ141" s="108">
        <f t="shared" si="123"/>
        <v>-425</v>
      </c>
      <c r="BA141" s="105">
        <f t="shared" si="124"/>
        <v>0</v>
      </c>
      <c r="BB141" s="116">
        <f t="shared" ca="1" si="125"/>
        <v>1652.62</v>
      </c>
      <c r="BC141" s="116">
        <f t="shared" ca="1" si="126"/>
        <v>651.17000000000007</v>
      </c>
      <c r="BD141" s="108">
        <f t="shared" ca="1" si="127"/>
        <v>575</v>
      </c>
      <c r="BE141" s="108">
        <f t="shared" ca="1" si="128"/>
        <v>1000</v>
      </c>
      <c r="BH141" s="75" t="str">
        <f t="shared" si="110"/>
        <v>n2-4-2</v>
      </c>
      <c r="BI141" s="76"/>
      <c r="BJ141" s="109" t="s">
        <v>232</v>
      </c>
      <c r="BK141" s="109"/>
      <c r="BL141" s="109">
        <v>1</v>
      </c>
      <c r="BM141" s="112">
        <f t="shared" si="111"/>
        <v>1</v>
      </c>
      <c r="BN141" s="112" t="str">
        <f t="shared" si="112"/>
        <v>symbol</v>
      </c>
      <c r="BO141" s="109" t="str">
        <f t="shared" si="113"/>
        <v>OpenCircle</v>
      </c>
      <c r="BP141" s="113">
        <f t="shared" ca="1" si="129"/>
        <v>1652.62</v>
      </c>
      <c r="BQ141" s="113">
        <f t="shared" ca="1" si="130"/>
        <v>651.16999999999996</v>
      </c>
      <c r="BR141" s="113">
        <f t="shared" ca="1" si="131"/>
        <v>12</v>
      </c>
      <c r="BS141" s="113">
        <f t="shared" ca="1" si="132"/>
        <v>12</v>
      </c>
      <c r="BT141" s="109" t="str">
        <f t="shared" ca="1" si="114"/>
        <v xml:space="preserve">0 1652.62 651.17 0 0 0 0 VCThingLabel  </v>
      </c>
      <c r="BU141" s="112">
        <f t="shared" si="115"/>
        <v>0.1</v>
      </c>
      <c r="BV141" s="174">
        <f t="shared" si="116"/>
        <v>0</v>
      </c>
      <c r="BW141" s="114" t="str">
        <f t="shared" si="133"/>
        <v>4vvv</v>
      </c>
      <c r="BX141" s="109"/>
      <c r="BY141" s="113">
        <f t="shared" ca="1" si="134"/>
        <v>1652.62</v>
      </c>
      <c r="BZ141" s="113">
        <f t="shared" ca="1" si="135"/>
        <v>651.16999999999996</v>
      </c>
      <c r="CA141" s="113">
        <f t="shared" ca="1" si="136"/>
        <v>20.399999999999999</v>
      </c>
      <c r="CB141" s="113">
        <f t="shared" ca="1" si="137"/>
        <v>20.399999999999999</v>
      </c>
      <c r="CC141" s="112">
        <f t="shared" si="117"/>
        <v>0.55000000000000004</v>
      </c>
      <c r="CD141" s="109" t="str">
        <f t="shared" si="118"/>
        <v>ellipse</v>
      </c>
      <c r="CE141" s="114" t="str">
        <f t="shared" si="138"/>
        <v>4vvv</v>
      </c>
      <c r="CF141" s="109"/>
      <c r="CG141" s="113">
        <f t="shared" ca="1" si="139"/>
        <v>1652.62</v>
      </c>
      <c r="CH141" s="113">
        <f t="shared" ca="1" si="140"/>
        <v>651.16999999999996</v>
      </c>
      <c r="CI141" s="113">
        <f t="shared" ca="1" si="141"/>
        <v>12</v>
      </c>
      <c r="CJ141" s="113">
        <f t="shared" ca="1" si="142"/>
        <v>12</v>
      </c>
      <c r="CK141" s="112"/>
      <c r="CL141" s="112"/>
      <c r="CM141" s="112">
        <f t="shared" si="119"/>
        <v>1</v>
      </c>
      <c r="CN141" s="115" t="str">
        <f t="shared" si="120"/>
        <v>ellipse</v>
      </c>
      <c r="CO141" s="109" t="str">
        <f t="shared" si="143"/>
        <v>4vvv</v>
      </c>
      <c r="CP141" s="109"/>
      <c r="CQ141" s="113">
        <f t="shared" ca="1" si="144"/>
        <v>1652.62</v>
      </c>
      <c r="CR141" s="113">
        <f t="shared" ca="1" si="145"/>
        <v>651.16999999999996</v>
      </c>
      <c r="CS141" s="113">
        <f t="shared" ca="1" si="146"/>
        <v>12</v>
      </c>
      <c r="CT141" s="113">
        <f t="shared" ca="1" si="147"/>
        <v>12</v>
      </c>
      <c r="CW141" s="76"/>
      <c r="CX141" s="76"/>
    </row>
    <row r="142" spans="1:102" s="105" customFormat="1" ht="16" customHeight="1">
      <c r="A142" s="75" t="str">
        <f t="shared" si="95"/>
        <v>n2-4-2-3</v>
      </c>
      <c r="B142" s="75" t="str">
        <f t="shared" si="96"/>
        <v>E69</v>
      </c>
      <c r="C142" s="103" t="str">
        <f t="shared" si="107"/>
        <v>odd</v>
      </c>
      <c r="D142" s="103"/>
      <c r="E142" s="103"/>
      <c r="F142" s="104">
        <f>ROW()</f>
        <v>142</v>
      </c>
      <c r="G142" s="103"/>
      <c r="H142" s="103"/>
      <c r="I142" s="103" t="str">
        <f t="shared" si="93"/>
        <v>This a short description of E69, giving the briefest explanation of its E69'iness.</v>
      </c>
      <c r="J142" s="103" t="str">
        <f t="shared" si="94"/>
        <v>This is a longer description of E69, going into more detail on what E69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2" s="103" t="str">
        <f t="shared" si="97"/>
        <v>none</v>
      </c>
      <c r="L142" s="103"/>
      <c r="M142" s="103" t="str">
        <f t="shared" si="98"/>
        <v>OpenClose</v>
      </c>
      <c r="N142" s="103"/>
      <c r="O142" s="103"/>
      <c r="P142" s="103"/>
      <c r="Q142" s="103"/>
      <c r="R142" s="103">
        <f t="shared" si="99"/>
        <v>1</v>
      </c>
      <c r="S142" s="103" t="str">
        <f t="shared" si="100"/>
        <v>hover</v>
      </c>
      <c r="T142" s="103"/>
      <c r="U142" s="103"/>
      <c r="V142" s="103"/>
      <c r="W142" s="103"/>
      <c r="X142" s="103" t="str">
        <f t="shared" si="101"/>
        <v>fadeOn=n2-4-2-3,0.6</v>
      </c>
      <c r="Y142" s="103" t="str">
        <f t="shared" si="102"/>
        <v>fadeOff=n2-4-2-3,0.6</v>
      </c>
      <c r="Z142" s="103" t="str">
        <f t="shared" si="103"/>
        <v>drawOpen=n2-4-2-3,0.8</v>
      </c>
      <c r="AA142" s="103" t="str">
        <f t="shared" si="104"/>
        <v>drawClose=n2-4-2-3,0.8</v>
      </c>
      <c r="AB142" s="103" t="str">
        <f t="shared" si="105"/>
        <v>myQtipStyle</v>
      </c>
      <c r="AD142" s="106"/>
      <c r="AE142" s="116"/>
      <c r="AF142" s="75" t="s">
        <v>469</v>
      </c>
      <c r="AG142" s="73">
        <f t="shared" si="108"/>
        <v>0</v>
      </c>
      <c r="AH142" s="75" t="str">
        <f t="shared" si="106"/>
        <v>n2-4-2-3</v>
      </c>
      <c r="AI142" s="75" t="str">
        <f t="shared" si="109"/>
        <v>E69</v>
      </c>
      <c r="AJ142" s="73">
        <f t="shared" si="148"/>
        <v>4</v>
      </c>
      <c r="AK142" s="105">
        <v>2</v>
      </c>
      <c r="AL142" s="105">
        <v>4</v>
      </c>
      <c r="AM142" s="105">
        <v>2</v>
      </c>
      <c r="AN142" s="105">
        <v>3</v>
      </c>
      <c r="AR142" s="105">
        <v>8</v>
      </c>
      <c r="AS142" s="105">
        <v>4</v>
      </c>
      <c r="AT142" s="105">
        <v>3</v>
      </c>
      <c r="AU142" s="105">
        <v>3</v>
      </c>
      <c r="AX142" s="108">
        <f t="shared" si="121"/>
        <v>-94.375</v>
      </c>
      <c r="AY142" s="105">
        <f t="shared" ca="1" si="122"/>
        <v>740</v>
      </c>
      <c r="AZ142" s="108">
        <f t="shared" si="123"/>
        <v>-419.44444444444446</v>
      </c>
      <c r="BA142" s="105">
        <f t="shared" si="124"/>
        <v>0</v>
      </c>
      <c r="BB142" s="116">
        <f t="shared" ca="1" si="125"/>
        <v>1660.08</v>
      </c>
      <c r="BC142" s="116">
        <f t="shared" ca="1" si="126"/>
        <v>665.49</v>
      </c>
      <c r="BD142" s="108">
        <f t="shared" ca="1" si="127"/>
        <v>580.55555555555554</v>
      </c>
      <c r="BE142" s="108">
        <f t="shared" ca="1" si="128"/>
        <v>1000</v>
      </c>
      <c r="BH142" s="75" t="str">
        <f t="shared" si="110"/>
        <v>n2-4-2</v>
      </c>
      <c r="BI142" s="76"/>
      <c r="BJ142" s="109" t="s">
        <v>232</v>
      </c>
      <c r="BK142" s="109"/>
      <c r="BL142" s="109">
        <v>1</v>
      </c>
      <c r="BM142" s="112">
        <f t="shared" si="111"/>
        <v>1</v>
      </c>
      <c r="BN142" s="112" t="str">
        <f t="shared" si="112"/>
        <v>symbol</v>
      </c>
      <c r="BO142" s="109" t="str">
        <f t="shared" si="113"/>
        <v>OpenCircle</v>
      </c>
      <c r="BP142" s="113">
        <f t="shared" ca="1" si="129"/>
        <v>1660.08</v>
      </c>
      <c r="BQ142" s="113">
        <f t="shared" ca="1" si="130"/>
        <v>665.49</v>
      </c>
      <c r="BR142" s="113">
        <f t="shared" ca="1" si="131"/>
        <v>12</v>
      </c>
      <c r="BS142" s="113">
        <f t="shared" ca="1" si="132"/>
        <v>12</v>
      </c>
      <c r="BT142" s="109" t="str">
        <f t="shared" ca="1" si="114"/>
        <v xml:space="preserve">0 1660.08 665.49 0 0 0 0 VCThingLabel  </v>
      </c>
      <c r="BU142" s="112">
        <f t="shared" si="115"/>
        <v>0.1</v>
      </c>
      <c r="BV142" s="174">
        <f t="shared" si="116"/>
        <v>0</v>
      </c>
      <c r="BW142" s="114" t="str">
        <f t="shared" si="133"/>
        <v>4vvv</v>
      </c>
      <c r="BX142" s="109"/>
      <c r="BY142" s="113">
        <f t="shared" ca="1" si="134"/>
        <v>1660.08</v>
      </c>
      <c r="BZ142" s="113">
        <f t="shared" ca="1" si="135"/>
        <v>665.49</v>
      </c>
      <c r="CA142" s="113">
        <f t="shared" ca="1" si="136"/>
        <v>20.399999999999999</v>
      </c>
      <c r="CB142" s="113">
        <f t="shared" ca="1" si="137"/>
        <v>20.399999999999999</v>
      </c>
      <c r="CC142" s="112">
        <f t="shared" si="117"/>
        <v>0.55000000000000004</v>
      </c>
      <c r="CD142" s="109" t="str">
        <f t="shared" si="118"/>
        <v>ellipse</v>
      </c>
      <c r="CE142" s="114" t="str">
        <f t="shared" si="138"/>
        <v>4vvv</v>
      </c>
      <c r="CF142" s="109"/>
      <c r="CG142" s="113">
        <f t="shared" ca="1" si="139"/>
        <v>1660.08</v>
      </c>
      <c r="CH142" s="113">
        <f t="shared" ca="1" si="140"/>
        <v>665.49</v>
      </c>
      <c r="CI142" s="113">
        <f t="shared" ca="1" si="141"/>
        <v>12</v>
      </c>
      <c r="CJ142" s="113">
        <f t="shared" ca="1" si="142"/>
        <v>12</v>
      </c>
      <c r="CK142" s="112"/>
      <c r="CL142" s="112"/>
      <c r="CM142" s="112">
        <f t="shared" si="119"/>
        <v>1</v>
      </c>
      <c r="CN142" s="115" t="str">
        <f t="shared" si="120"/>
        <v>ellipse</v>
      </c>
      <c r="CO142" s="109" t="str">
        <f t="shared" si="143"/>
        <v>4vvv</v>
      </c>
      <c r="CP142" s="109"/>
      <c r="CQ142" s="113">
        <f t="shared" ca="1" si="144"/>
        <v>1660.08</v>
      </c>
      <c r="CR142" s="113">
        <f t="shared" ca="1" si="145"/>
        <v>665.49</v>
      </c>
      <c r="CS142" s="113">
        <f t="shared" ca="1" si="146"/>
        <v>12</v>
      </c>
      <c r="CT142" s="113">
        <f t="shared" ca="1" si="147"/>
        <v>12</v>
      </c>
      <c r="CW142" s="76"/>
      <c r="CX142" s="76"/>
    </row>
    <row r="143" spans="1:102" s="105" customFormat="1" ht="16" customHeight="1">
      <c r="A143" s="75" t="str">
        <f t="shared" si="95"/>
        <v>n2-4-3</v>
      </c>
      <c r="B143" s="75" t="str">
        <f t="shared" si="96"/>
        <v>D24</v>
      </c>
      <c r="C143" s="103" t="str">
        <f t="shared" si="107"/>
        <v>even</v>
      </c>
      <c r="D143" s="103"/>
      <c r="E143" s="103"/>
      <c r="F143" s="104">
        <f>ROW()</f>
        <v>143</v>
      </c>
      <c r="G143" s="103"/>
      <c r="H143" s="103"/>
      <c r="I143" s="103" t="str">
        <f t="shared" si="93"/>
        <v>This a short description of D24, giving the briefest explanation of its D24'iness.</v>
      </c>
      <c r="J143" s="103" t="str">
        <f t="shared" si="94"/>
        <v>This is a longer description of D24, going into more detail on what D24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3" s="103" t="str">
        <f t="shared" si="97"/>
        <v>none</v>
      </c>
      <c r="L143" s="103"/>
      <c r="M143" s="103" t="str">
        <f t="shared" si="98"/>
        <v>OpenClose</v>
      </c>
      <c r="N143" s="103"/>
      <c r="O143" s="103"/>
      <c r="P143" s="103"/>
      <c r="Q143" s="103"/>
      <c r="R143" s="103">
        <f t="shared" si="99"/>
        <v>1</v>
      </c>
      <c r="S143" s="103" t="str">
        <f t="shared" si="100"/>
        <v>hover</v>
      </c>
      <c r="T143" s="103"/>
      <c r="U143" s="103"/>
      <c r="V143" s="103"/>
      <c r="W143" s="103"/>
      <c r="X143" s="103" t="str">
        <f t="shared" si="101"/>
        <v>fadeOn=n2-4-3,0.6</v>
      </c>
      <c r="Y143" s="103" t="str">
        <f t="shared" si="102"/>
        <v>fadeOff=n2-4-3,0.6</v>
      </c>
      <c r="Z143" s="103" t="str">
        <f t="shared" si="103"/>
        <v>drawOpen=n2-4-3,0.8</v>
      </c>
      <c r="AA143" s="103" t="str">
        <f t="shared" si="104"/>
        <v>drawClose=n2-4-3,0.8</v>
      </c>
      <c r="AB143" s="103" t="str">
        <f t="shared" si="105"/>
        <v>myQtipStyle</v>
      </c>
      <c r="AD143" s="106"/>
      <c r="AE143" s="116"/>
      <c r="AF143" s="75" t="s">
        <v>470</v>
      </c>
      <c r="AG143" s="73">
        <f t="shared" si="108"/>
        <v>0</v>
      </c>
      <c r="AH143" s="75" t="str">
        <f t="shared" si="106"/>
        <v>n2-4-3</v>
      </c>
      <c r="AI143" s="75" t="str">
        <f t="shared" si="109"/>
        <v>D24</v>
      </c>
      <c r="AJ143" s="73">
        <f t="shared" si="148"/>
        <v>3</v>
      </c>
      <c r="AK143" s="105">
        <v>2</v>
      </c>
      <c r="AL143" s="105">
        <v>4</v>
      </c>
      <c r="AM143" s="105">
        <v>3</v>
      </c>
      <c r="AR143" s="105">
        <v>8</v>
      </c>
      <c r="AS143" s="105">
        <v>4</v>
      </c>
      <c r="AT143" s="105">
        <v>3</v>
      </c>
      <c r="AX143" s="108">
        <f t="shared" si="121"/>
        <v>-91.875</v>
      </c>
      <c r="AY143" s="105">
        <f t="shared" ca="1" si="122"/>
        <v>640</v>
      </c>
      <c r="AZ143" s="108">
        <f t="shared" si="123"/>
        <v>-408.33333333333331</v>
      </c>
      <c r="BA143" s="105">
        <f t="shared" si="124"/>
        <v>0</v>
      </c>
      <c r="BB143" s="116">
        <f t="shared" ca="1" si="125"/>
        <v>1582.95</v>
      </c>
      <c r="BC143" s="116">
        <f t="shared" ca="1" si="126"/>
        <v>735.87</v>
      </c>
      <c r="BD143" s="108">
        <f t="shared" ca="1" si="127"/>
        <v>591.66666666666674</v>
      </c>
      <c r="BE143" s="108">
        <f t="shared" ca="1" si="128"/>
        <v>1000</v>
      </c>
      <c r="BH143" s="75" t="str">
        <f t="shared" si="110"/>
        <v>n2-4</v>
      </c>
      <c r="BI143" s="76"/>
      <c r="BJ143" s="109" t="s">
        <v>232</v>
      </c>
      <c r="BK143" s="109"/>
      <c r="BL143" s="109">
        <v>1</v>
      </c>
      <c r="BM143" s="112">
        <f t="shared" si="111"/>
        <v>1</v>
      </c>
      <c r="BN143" s="112" t="str">
        <f t="shared" si="112"/>
        <v>symbol</v>
      </c>
      <c r="BO143" s="109" t="str">
        <f t="shared" si="113"/>
        <v>OpenCircle</v>
      </c>
      <c r="BP143" s="113">
        <f t="shared" ca="1" si="129"/>
        <v>1582.95</v>
      </c>
      <c r="BQ143" s="113">
        <f t="shared" ca="1" si="130"/>
        <v>735.87</v>
      </c>
      <c r="BR143" s="113">
        <f t="shared" ca="1" si="131"/>
        <v>35</v>
      </c>
      <c r="BS143" s="113">
        <f t="shared" ca="1" si="132"/>
        <v>35</v>
      </c>
      <c r="BT143" s="109" t="str">
        <f t="shared" ca="1" si="114"/>
        <v xml:space="preserve">1 1582.95 735.87 0 0 0 0 VCThingLabel 10 </v>
      </c>
      <c r="BU143" s="112">
        <f t="shared" si="115"/>
        <v>0.1</v>
      </c>
      <c r="BV143" s="174">
        <f t="shared" si="116"/>
        <v>0</v>
      </c>
      <c r="BW143" s="114" t="str">
        <f t="shared" si="133"/>
        <v>3vvv</v>
      </c>
      <c r="BX143" s="109"/>
      <c r="BY143" s="113">
        <f t="shared" ca="1" si="134"/>
        <v>1582.95</v>
      </c>
      <c r="BZ143" s="113">
        <f t="shared" ca="1" si="135"/>
        <v>735.87</v>
      </c>
      <c r="CA143" s="113">
        <f t="shared" ca="1" si="136"/>
        <v>59.5</v>
      </c>
      <c r="CB143" s="113">
        <f t="shared" ca="1" si="137"/>
        <v>59.5</v>
      </c>
      <c r="CC143" s="112">
        <f t="shared" si="117"/>
        <v>0.55000000000000004</v>
      </c>
      <c r="CD143" s="109" t="str">
        <f t="shared" si="118"/>
        <v>ellipse</v>
      </c>
      <c r="CE143" s="114" t="str">
        <f t="shared" si="138"/>
        <v>3vvv</v>
      </c>
      <c r="CF143" s="109"/>
      <c r="CG143" s="113">
        <f t="shared" ca="1" si="139"/>
        <v>1582.95</v>
      </c>
      <c r="CH143" s="113">
        <f t="shared" ca="1" si="140"/>
        <v>735.87</v>
      </c>
      <c r="CI143" s="113">
        <f t="shared" ca="1" si="141"/>
        <v>35</v>
      </c>
      <c r="CJ143" s="113">
        <f t="shared" ca="1" si="142"/>
        <v>35</v>
      </c>
      <c r="CK143" s="112"/>
      <c r="CL143" s="112"/>
      <c r="CM143" s="112">
        <f t="shared" si="119"/>
        <v>1</v>
      </c>
      <c r="CN143" s="115" t="str">
        <f t="shared" si="120"/>
        <v>ellipse</v>
      </c>
      <c r="CO143" s="109" t="str">
        <f t="shared" si="143"/>
        <v>3vvv</v>
      </c>
      <c r="CP143" s="109"/>
      <c r="CQ143" s="113">
        <f t="shared" ca="1" si="144"/>
        <v>1582.95</v>
      </c>
      <c r="CR143" s="113">
        <f t="shared" ca="1" si="145"/>
        <v>735.87</v>
      </c>
      <c r="CS143" s="113">
        <f t="shared" ca="1" si="146"/>
        <v>35</v>
      </c>
      <c r="CT143" s="113">
        <f t="shared" ca="1" si="147"/>
        <v>35</v>
      </c>
      <c r="CW143" s="76"/>
      <c r="CX143" s="76"/>
    </row>
    <row r="144" spans="1:102" s="105" customFormat="1" ht="16" customHeight="1">
      <c r="A144" s="75" t="str">
        <f t="shared" si="95"/>
        <v>n2-4-3-1</v>
      </c>
      <c r="B144" s="75" t="str">
        <f t="shared" si="96"/>
        <v>E70</v>
      </c>
      <c r="C144" s="103" t="str">
        <f t="shared" si="107"/>
        <v>even</v>
      </c>
      <c r="D144" s="103"/>
      <c r="E144" s="103"/>
      <c r="F144" s="104">
        <f>ROW()</f>
        <v>144</v>
      </c>
      <c r="G144" s="103"/>
      <c r="H144" s="103"/>
      <c r="I144" s="103" t="str">
        <f t="shared" si="93"/>
        <v>This a short description of E70, giving the briefest explanation of its E70'iness.</v>
      </c>
      <c r="J144" s="103" t="str">
        <f t="shared" si="94"/>
        <v>This is a longer description of E70, going into more detail on what E70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4" s="103" t="str">
        <f t="shared" si="97"/>
        <v>none</v>
      </c>
      <c r="L144" s="103"/>
      <c r="M144" s="103" t="str">
        <f t="shared" si="98"/>
        <v>OpenClose</v>
      </c>
      <c r="N144" s="103"/>
      <c r="O144" s="103"/>
      <c r="P144" s="103"/>
      <c r="Q144" s="103"/>
      <c r="R144" s="103">
        <f t="shared" si="99"/>
        <v>1</v>
      </c>
      <c r="S144" s="103" t="str">
        <f t="shared" si="100"/>
        <v>hover</v>
      </c>
      <c r="T144" s="103"/>
      <c r="U144" s="103"/>
      <c r="V144" s="103"/>
      <c r="W144" s="103"/>
      <c r="X144" s="103" t="str">
        <f t="shared" si="101"/>
        <v>fadeOn=n2-4-3-1,0.6</v>
      </c>
      <c r="Y144" s="103" t="str">
        <f t="shared" si="102"/>
        <v>fadeOff=n2-4-3-1,0.6</v>
      </c>
      <c r="Z144" s="103" t="str">
        <f t="shared" si="103"/>
        <v>drawOpen=n2-4-3-1,0.8</v>
      </c>
      <c r="AA144" s="103" t="str">
        <f t="shared" si="104"/>
        <v>drawClose=n2-4-3-1,0.8</v>
      </c>
      <c r="AB144" s="103" t="str">
        <f t="shared" si="105"/>
        <v>myQtipStyle</v>
      </c>
      <c r="AD144" s="106"/>
      <c r="AE144" s="116"/>
      <c r="AF144" s="75" t="s">
        <v>471</v>
      </c>
      <c r="AG144" s="73">
        <f t="shared" si="108"/>
        <v>0</v>
      </c>
      <c r="AH144" s="75" t="str">
        <f t="shared" si="106"/>
        <v>n2-4-3-1</v>
      </c>
      <c r="AI144" s="75" t="str">
        <f t="shared" si="109"/>
        <v>E70</v>
      </c>
      <c r="AJ144" s="73">
        <f t="shared" si="148"/>
        <v>4</v>
      </c>
      <c r="AK144" s="105">
        <v>2</v>
      </c>
      <c r="AL144" s="105">
        <v>4</v>
      </c>
      <c r="AM144" s="105">
        <v>3</v>
      </c>
      <c r="AN144" s="105">
        <v>1</v>
      </c>
      <c r="AR144" s="105">
        <v>8</v>
      </c>
      <c r="AS144" s="105">
        <v>4</v>
      </c>
      <c r="AT144" s="105">
        <v>3</v>
      </c>
      <c r="AU144" s="105">
        <v>3</v>
      </c>
      <c r="AX144" s="108">
        <f t="shared" si="121"/>
        <v>-93.125</v>
      </c>
      <c r="AY144" s="105">
        <f t="shared" ca="1" si="122"/>
        <v>740</v>
      </c>
      <c r="AZ144" s="108">
        <f t="shared" si="123"/>
        <v>-413.88888888888886</v>
      </c>
      <c r="BA144" s="105">
        <f t="shared" si="124"/>
        <v>0</v>
      </c>
      <c r="BB144" s="116">
        <f t="shared" ca="1" si="125"/>
        <v>1667.22</v>
      </c>
      <c r="BC144" s="116">
        <f t="shared" ca="1" si="126"/>
        <v>679.97</v>
      </c>
      <c r="BD144" s="108">
        <f t="shared" ca="1" si="127"/>
        <v>586.11111111111109</v>
      </c>
      <c r="BE144" s="108">
        <f t="shared" ca="1" si="128"/>
        <v>1000</v>
      </c>
      <c r="BH144" s="75" t="str">
        <f t="shared" si="110"/>
        <v>n2-4-3</v>
      </c>
      <c r="BI144" s="76"/>
      <c r="BJ144" s="109" t="s">
        <v>232</v>
      </c>
      <c r="BK144" s="109"/>
      <c r="BL144" s="109">
        <v>1</v>
      </c>
      <c r="BM144" s="112">
        <f t="shared" si="111"/>
        <v>1</v>
      </c>
      <c r="BN144" s="112" t="str">
        <f t="shared" si="112"/>
        <v>symbol</v>
      </c>
      <c r="BO144" s="109" t="str">
        <f t="shared" si="113"/>
        <v>OpenCircle</v>
      </c>
      <c r="BP144" s="113">
        <f t="shared" ca="1" si="129"/>
        <v>1667.22</v>
      </c>
      <c r="BQ144" s="113">
        <f t="shared" ca="1" si="130"/>
        <v>679.97</v>
      </c>
      <c r="BR144" s="113">
        <f t="shared" ca="1" si="131"/>
        <v>12</v>
      </c>
      <c r="BS144" s="113">
        <f t="shared" ca="1" si="132"/>
        <v>12</v>
      </c>
      <c r="BT144" s="109" t="str">
        <f t="shared" ca="1" si="114"/>
        <v xml:space="preserve">0 1667.22 679.97 0 0 0 0 VCThingLabel  </v>
      </c>
      <c r="BU144" s="112">
        <f t="shared" si="115"/>
        <v>0.1</v>
      </c>
      <c r="BV144" s="174">
        <f t="shared" si="116"/>
        <v>0</v>
      </c>
      <c r="BW144" s="114" t="str">
        <f t="shared" si="133"/>
        <v>4vvv</v>
      </c>
      <c r="BX144" s="109"/>
      <c r="BY144" s="113">
        <f t="shared" ca="1" si="134"/>
        <v>1667.22</v>
      </c>
      <c r="BZ144" s="113">
        <f t="shared" ca="1" si="135"/>
        <v>679.97</v>
      </c>
      <c r="CA144" s="113">
        <f t="shared" ca="1" si="136"/>
        <v>20.399999999999999</v>
      </c>
      <c r="CB144" s="113">
        <f t="shared" ca="1" si="137"/>
        <v>20.399999999999999</v>
      </c>
      <c r="CC144" s="112">
        <f t="shared" si="117"/>
        <v>0.55000000000000004</v>
      </c>
      <c r="CD144" s="109" t="str">
        <f t="shared" si="118"/>
        <v>ellipse</v>
      </c>
      <c r="CE144" s="114" t="str">
        <f t="shared" si="138"/>
        <v>4vvv</v>
      </c>
      <c r="CF144" s="109"/>
      <c r="CG144" s="113">
        <f t="shared" ca="1" si="139"/>
        <v>1667.22</v>
      </c>
      <c r="CH144" s="113">
        <f t="shared" ca="1" si="140"/>
        <v>679.97</v>
      </c>
      <c r="CI144" s="113">
        <f t="shared" ca="1" si="141"/>
        <v>12</v>
      </c>
      <c r="CJ144" s="113">
        <f t="shared" ca="1" si="142"/>
        <v>12</v>
      </c>
      <c r="CK144" s="112"/>
      <c r="CL144" s="112"/>
      <c r="CM144" s="112">
        <f t="shared" si="119"/>
        <v>1</v>
      </c>
      <c r="CN144" s="115" t="str">
        <f t="shared" si="120"/>
        <v>ellipse</v>
      </c>
      <c r="CO144" s="109" t="str">
        <f t="shared" si="143"/>
        <v>4vvv</v>
      </c>
      <c r="CP144" s="109"/>
      <c r="CQ144" s="113">
        <f t="shared" ca="1" si="144"/>
        <v>1667.22</v>
      </c>
      <c r="CR144" s="113">
        <f t="shared" ca="1" si="145"/>
        <v>679.97</v>
      </c>
      <c r="CS144" s="113">
        <f t="shared" ca="1" si="146"/>
        <v>12</v>
      </c>
      <c r="CT144" s="113">
        <f t="shared" ca="1" si="147"/>
        <v>12</v>
      </c>
      <c r="CW144" s="76"/>
      <c r="CX144" s="76"/>
    </row>
    <row r="145" spans="1:102" s="105" customFormat="1" ht="16" customHeight="1">
      <c r="A145" s="75" t="str">
        <f t="shared" si="95"/>
        <v>n2-4-3-2</v>
      </c>
      <c r="B145" s="75" t="str">
        <f t="shared" si="96"/>
        <v>E71</v>
      </c>
      <c r="C145" s="103" t="str">
        <f t="shared" si="107"/>
        <v>odd</v>
      </c>
      <c r="D145" s="103"/>
      <c r="E145" s="103"/>
      <c r="F145" s="104">
        <f>ROW()</f>
        <v>145</v>
      </c>
      <c r="G145" s="103"/>
      <c r="H145" s="103"/>
      <c r="I145" s="103" t="str">
        <f t="shared" si="93"/>
        <v>This a short description of E71, giving the briefest explanation of its E71'iness.</v>
      </c>
      <c r="J145" s="103" t="str">
        <f t="shared" si="94"/>
        <v>This is a longer description of E71, going into more detail on what E71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5" s="103" t="str">
        <f t="shared" si="97"/>
        <v>none</v>
      </c>
      <c r="L145" s="103"/>
      <c r="M145" s="103" t="str">
        <f t="shared" si="98"/>
        <v>OpenClose</v>
      </c>
      <c r="N145" s="103"/>
      <c r="O145" s="103"/>
      <c r="P145" s="103"/>
      <c r="Q145" s="103"/>
      <c r="R145" s="103">
        <f t="shared" si="99"/>
        <v>1</v>
      </c>
      <c r="S145" s="103" t="str">
        <f t="shared" si="100"/>
        <v>hover</v>
      </c>
      <c r="T145" s="103"/>
      <c r="U145" s="103"/>
      <c r="V145" s="103"/>
      <c r="W145" s="103"/>
      <c r="X145" s="103" t="str">
        <f t="shared" si="101"/>
        <v>fadeOn=n2-4-3-2,0.6</v>
      </c>
      <c r="Y145" s="103" t="str">
        <f t="shared" si="102"/>
        <v>fadeOff=n2-4-3-2,0.6</v>
      </c>
      <c r="Z145" s="103" t="str">
        <f t="shared" si="103"/>
        <v>drawOpen=n2-4-3-2,0.8</v>
      </c>
      <c r="AA145" s="103" t="str">
        <f t="shared" si="104"/>
        <v>drawClose=n2-4-3-2,0.8</v>
      </c>
      <c r="AB145" s="103" t="str">
        <f t="shared" si="105"/>
        <v>myQtipStyle</v>
      </c>
      <c r="AD145" s="106"/>
      <c r="AE145" s="116"/>
      <c r="AF145" s="75" t="s">
        <v>472</v>
      </c>
      <c r="AG145" s="73">
        <f t="shared" si="108"/>
        <v>0</v>
      </c>
      <c r="AH145" s="75" t="str">
        <f t="shared" si="106"/>
        <v>n2-4-3-2</v>
      </c>
      <c r="AI145" s="75" t="str">
        <f t="shared" si="109"/>
        <v>E71</v>
      </c>
      <c r="AJ145" s="73">
        <f t="shared" si="148"/>
        <v>4</v>
      </c>
      <c r="AK145" s="105">
        <v>2</v>
      </c>
      <c r="AL145" s="105">
        <v>4</v>
      </c>
      <c r="AM145" s="105">
        <v>3</v>
      </c>
      <c r="AN145" s="105">
        <v>2</v>
      </c>
      <c r="AR145" s="105">
        <v>8</v>
      </c>
      <c r="AS145" s="105">
        <v>4</v>
      </c>
      <c r="AT145" s="105">
        <v>3</v>
      </c>
      <c r="AU145" s="105">
        <v>3</v>
      </c>
      <c r="AX145" s="108">
        <f t="shared" si="121"/>
        <v>-91.875</v>
      </c>
      <c r="AY145" s="105">
        <f t="shared" ca="1" si="122"/>
        <v>740</v>
      </c>
      <c r="AZ145" s="108">
        <f t="shared" si="123"/>
        <v>-408.33333333333331</v>
      </c>
      <c r="BA145" s="105">
        <f t="shared" si="124"/>
        <v>0</v>
      </c>
      <c r="BB145" s="116">
        <f t="shared" ca="1" si="125"/>
        <v>1674.04</v>
      </c>
      <c r="BC145" s="116">
        <f t="shared" ca="1" si="126"/>
        <v>694.6</v>
      </c>
      <c r="BD145" s="108">
        <f t="shared" ca="1" si="127"/>
        <v>591.66666666666674</v>
      </c>
      <c r="BE145" s="108">
        <f t="shared" ca="1" si="128"/>
        <v>1000</v>
      </c>
      <c r="BH145" s="75" t="str">
        <f t="shared" si="110"/>
        <v>n2-4-3</v>
      </c>
      <c r="BI145" s="76"/>
      <c r="BJ145" s="109" t="s">
        <v>232</v>
      </c>
      <c r="BK145" s="109"/>
      <c r="BL145" s="109">
        <v>1</v>
      </c>
      <c r="BM145" s="112">
        <f t="shared" si="111"/>
        <v>1</v>
      </c>
      <c r="BN145" s="112" t="str">
        <f t="shared" si="112"/>
        <v>symbol</v>
      </c>
      <c r="BO145" s="109" t="str">
        <f t="shared" si="113"/>
        <v>OpenCircle</v>
      </c>
      <c r="BP145" s="113">
        <f t="shared" ca="1" si="129"/>
        <v>1674.04</v>
      </c>
      <c r="BQ145" s="113">
        <f t="shared" ca="1" si="130"/>
        <v>694.6</v>
      </c>
      <c r="BR145" s="113">
        <f t="shared" ca="1" si="131"/>
        <v>12</v>
      </c>
      <c r="BS145" s="113">
        <f t="shared" ca="1" si="132"/>
        <v>12</v>
      </c>
      <c r="BT145" s="109" t="str">
        <f t="shared" ca="1" si="114"/>
        <v xml:space="preserve">0 1674.04 694.6 0 0 0 0 VCThingLabel  </v>
      </c>
      <c r="BU145" s="112">
        <f t="shared" si="115"/>
        <v>0.1</v>
      </c>
      <c r="BV145" s="174">
        <f t="shared" si="116"/>
        <v>0</v>
      </c>
      <c r="BW145" s="114" t="str">
        <f t="shared" si="133"/>
        <v>4vvv</v>
      </c>
      <c r="BX145" s="109"/>
      <c r="BY145" s="113">
        <f t="shared" ca="1" si="134"/>
        <v>1674.04</v>
      </c>
      <c r="BZ145" s="113">
        <f t="shared" ca="1" si="135"/>
        <v>694.6</v>
      </c>
      <c r="CA145" s="113">
        <f t="shared" ca="1" si="136"/>
        <v>20.399999999999999</v>
      </c>
      <c r="CB145" s="113">
        <f t="shared" ca="1" si="137"/>
        <v>20.399999999999999</v>
      </c>
      <c r="CC145" s="112">
        <f t="shared" si="117"/>
        <v>0.55000000000000004</v>
      </c>
      <c r="CD145" s="109" t="str">
        <f t="shared" si="118"/>
        <v>ellipse</v>
      </c>
      <c r="CE145" s="114" t="str">
        <f t="shared" si="138"/>
        <v>4vvv</v>
      </c>
      <c r="CF145" s="109"/>
      <c r="CG145" s="113">
        <f t="shared" ca="1" si="139"/>
        <v>1674.04</v>
      </c>
      <c r="CH145" s="113">
        <f t="shared" ca="1" si="140"/>
        <v>694.6</v>
      </c>
      <c r="CI145" s="113">
        <f t="shared" ca="1" si="141"/>
        <v>12</v>
      </c>
      <c r="CJ145" s="113">
        <f t="shared" ca="1" si="142"/>
        <v>12</v>
      </c>
      <c r="CK145" s="112"/>
      <c r="CL145" s="112"/>
      <c r="CM145" s="112">
        <f t="shared" si="119"/>
        <v>1</v>
      </c>
      <c r="CN145" s="115" t="str">
        <f t="shared" si="120"/>
        <v>ellipse</v>
      </c>
      <c r="CO145" s="109" t="str">
        <f t="shared" si="143"/>
        <v>4vvv</v>
      </c>
      <c r="CP145" s="109"/>
      <c r="CQ145" s="113">
        <f t="shared" ca="1" si="144"/>
        <v>1674.04</v>
      </c>
      <c r="CR145" s="113">
        <f t="shared" ca="1" si="145"/>
        <v>694.6</v>
      </c>
      <c r="CS145" s="113">
        <f t="shared" ca="1" si="146"/>
        <v>12</v>
      </c>
      <c r="CT145" s="113">
        <f t="shared" ca="1" si="147"/>
        <v>12</v>
      </c>
      <c r="CW145" s="76"/>
      <c r="CX145" s="76"/>
    </row>
    <row r="146" spans="1:102" s="105" customFormat="1" ht="16" customHeight="1">
      <c r="A146" s="75" t="str">
        <f t="shared" si="95"/>
        <v>n2-4-3-3</v>
      </c>
      <c r="B146" s="75" t="str">
        <f t="shared" si="96"/>
        <v>E72</v>
      </c>
      <c r="C146" s="103" t="str">
        <f t="shared" si="107"/>
        <v>even</v>
      </c>
      <c r="D146" s="103"/>
      <c r="E146" s="103"/>
      <c r="F146" s="104">
        <f>ROW()</f>
        <v>146</v>
      </c>
      <c r="G146" s="103"/>
      <c r="H146" s="103"/>
      <c r="I146" s="103" t="str">
        <f t="shared" si="93"/>
        <v>This a short description of E72, giving the briefest explanation of its E72'iness.</v>
      </c>
      <c r="J146" s="103" t="str">
        <f t="shared" si="94"/>
        <v>This is a longer description of E72, going into more detail on what E72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6" s="103" t="str">
        <f t="shared" si="97"/>
        <v>none</v>
      </c>
      <c r="L146" s="103"/>
      <c r="M146" s="103" t="str">
        <f t="shared" si="98"/>
        <v>OpenClose</v>
      </c>
      <c r="N146" s="103"/>
      <c r="O146" s="103"/>
      <c r="P146" s="103"/>
      <c r="Q146" s="103"/>
      <c r="R146" s="103">
        <f t="shared" si="99"/>
        <v>1</v>
      </c>
      <c r="S146" s="103" t="str">
        <f t="shared" si="100"/>
        <v>hover</v>
      </c>
      <c r="T146" s="103"/>
      <c r="U146" s="103"/>
      <c r="V146" s="103"/>
      <c r="W146" s="103"/>
      <c r="X146" s="103" t="str">
        <f t="shared" si="101"/>
        <v>fadeOn=n2-4-3-3,0.6</v>
      </c>
      <c r="Y146" s="103" t="str">
        <f t="shared" si="102"/>
        <v>fadeOff=n2-4-3-3,0.6</v>
      </c>
      <c r="Z146" s="103" t="str">
        <f t="shared" si="103"/>
        <v>drawOpen=n2-4-3-3,0.8</v>
      </c>
      <c r="AA146" s="103" t="str">
        <f t="shared" si="104"/>
        <v>drawClose=n2-4-3-3,0.8</v>
      </c>
      <c r="AB146" s="103" t="str">
        <f t="shared" si="105"/>
        <v>myQtipStyle</v>
      </c>
      <c r="AD146" s="106"/>
      <c r="AE146" s="116"/>
      <c r="AF146" s="75" t="s">
        <v>473</v>
      </c>
      <c r="AG146" s="73">
        <f t="shared" si="108"/>
        <v>0</v>
      </c>
      <c r="AH146" s="75" t="str">
        <f t="shared" si="106"/>
        <v>n2-4-3-3</v>
      </c>
      <c r="AI146" s="75" t="str">
        <f t="shared" si="109"/>
        <v>E72</v>
      </c>
      <c r="AJ146" s="73">
        <f t="shared" si="148"/>
        <v>4</v>
      </c>
      <c r="AK146" s="105">
        <v>2</v>
      </c>
      <c r="AL146" s="105">
        <v>4</v>
      </c>
      <c r="AM146" s="105">
        <v>3</v>
      </c>
      <c r="AN146" s="105">
        <v>3</v>
      </c>
      <c r="AR146" s="105">
        <v>8</v>
      </c>
      <c r="AS146" s="105">
        <v>4</v>
      </c>
      <c r="AT146" s="105">
        <v>3</v>
      </c>
      <c r="AU146" s="105">
        <v>3</v>
      </c>
      <c r="AX146" s="108">
        <f t="shared" si="121"/>
        <v>-90.625</v>
      </c>
      <c r="AY146" s="105">
        <f t="shared" ca="1" si="122"/>
        <v>740</v>
      </c>
      <c r="AZ146" s="108">
        <f t="shared" si="123"/>
        <v>-402.77777777777777</v>
      </c>
      <c r="BA146" s="105">
        <f t="shared" si="124"/>
        <v>0</v>
      </c>
      <c r="BB146" s="116">
        <f t="shared" ca="1" si="125"/>
        <v>1680.54</v>
      </c>
      <c r="BC146" s="116">
        <f t="shared" ca="1" si="126"/>
        <v>709.37</v>
      </c>
      <c r="BD146" s="108">
        <f t="shared" ca="1" si="127"/>
        <v>597.22222222222217</v>
      </c>
      <c r="BE146" s="108">
        <f t="shared" ca="1" si="128"/>
        <v>1000</v>
      </c>
      <c r="BH146" s="75" t="str">
        <f t="shared" si="110"/>
        <v>n2-4-3</v>
      </c>
      <c r="BI146" s="76"/>
      <c r="BJ146" s="109" t="s">
        <v>232</v>
      </c>
      <c r="BK146" s="109"/>
      <c r="BL146" s="109">
        <v>1</v>
      </c>
      <c r="BM146" s="112">
        <f t="shared" si="111"/>
        <v>1</v>
      </c>
      <c r="BN146" s="112" t="str">
        <f t="shared" si="112"/>
        <v>symbol</v>
      </c>
      <c r="BO146" s="109" t="str">
        <f t="shared" si="113"/>
        <v>OpenCircle</v>
      </c>
      <c r="BP146" s="113">
        <f t="shared" ca="1" si="129"/>
        <v>1680.54</v>
      </c>
      <c r="BQ146" s="113">
        <f t="shared" ca="1" si="130"/>
        <v>709.37</v>
      </c>
      <c r="BR146" s="113">
        <f t="shared" ca="1" si="131"/>
        <v>12</v>
      </c>
      <c r="BS146" s="113">
        <f t="shared" ca="1" si="132"/>
        <v>12</v>
      </c>
      <c r="BT146" s="109" t="str">
        <f t="shared" ca="1" si="114"/>
        <v xml:space="preserve">0 1680.54 709.37 0 0 0 0 VCThingLabel  </v>
      </c>
      <c r="BU146" s="112">
        <f t="shared" si="115"/>
        <v>0.1</v>
      </c>
      <c r="BV146" s="174">
        <f t="shared" si="116"/>
        <v>0</v>
      </c>
      <c r="BW146" s="114" t="str">
        <f t="shared" si="133"/>
        <v>4vvv</v>
      </c>
      <c r="BX146" s="109"/>
      <c r="BY146" s="113">
        <f t="shared" ca="1" si="134"/>
        <v>1680.54</v>
      </c>
      <c r="BZ146" s="113">
        <f t="shared" ca="1" si="135"/>
        <v>709.37</v>
      </c>
      <c r="CA146" s="113">
        <f t="shared" ca="1" si="136"/>
        <v>20.399999999999999</v>
      </c>
      <c r="CB146" s="113">
        <f t="shared" ca="1" si="137"/>
        <v>20.399999999999999</v>
      </c>
      <c r="CC146" s="112">
        <f t="shared" si="117"/>
        <v>0.55000000000000004</v>
      </c>
      <c r="CD146" s="109" t="str">
        <f t="shared" si="118"/>
        <v>ellipse</v>
      </c>
      <c r="CE146" s="114" t="str">
        <f t="shared" si="138"/>
        <v>4vvv</v>
      </c>
      <c r="CF146" s="109"/>
      <c r="CG146" s="113">
        <f t="shared" ca="1" si="139"/>
        <v>1680.54</v>
      </c>
      <c r="CH146" s="113">
        <f t="shared" ca="1" si="140"/>
        <v>709.37</v>
      </c>
      <c r="CI146" s="113">
        <f t="shared" ca="1" si="141"/>
        <v>12</v>
      </c>
      <c r="CJ146" s="113">
        <f t="shared" ca="1" si="142"/>
        <v>12</v>
      </c>
      <c r="CK146" s="112"/>
      <c r="CL146" s="112"/>
      <c r="CM146" s="112">
        <f t="shared" si="119"/>
        <v>1</v>
      </c>
      <c r="CN146" s="115" t="str">
        <f t="shared" si="120"/>
        <v>ellipse</v>
      </c>
      <c r="CO146" s="109" t="str">
        <f t="shared" si="143"/>
        <v>4vvv</v>
      </c>
      <c r="CP146" s="109"/>
      <c r="CQ146" s="113">
        <f t="shared" ca="1" si="144"/>
        <v>1680.54</v>
      </c>
      <c r="CR146" s="113">
        <f t="shared" ca="1" si="145"/>
        <v>709.37</v>
      </c>
      <c r="CS146" s="113">
        <f t="shared" ca="1" si="146"/>
        <v>12</v>
      </c>
      <c r="CT146" s="113">
        <f t="shared" ca="1" si="147"/>
        <v>12</v>
      </c>
      <c r="CW146" s="76"/>
      <c r="CX146" s="76"/>
    </row>
    <row r="147" spans="1:102" s="105" customFormat="1" ht="16" customHeight="1">
      <c r="A147" s="75" t="str">
        <f t="shared" si="95"/>
        <v>n3</v>
      </c>
      <c r="B147" s="75" t="str">
        <f t="shared" si="96"/>
        <v>B3</v>
      </c>
      <c r="C147" s="103" t="str">
        <f t="shared" si="107"/>
        <v>odd</v>
      </c>
      <c r="D147" s="103"/>
      <c r="E147" s="103"/>
      <c r="F147" s="104">
        <f>ROW()</f>
        <v>147</v>
      </c>
      <c r="G147" s="103"/>
      <c r="H147" s="103"/>
      <c r="I147" s="103" t="str">
        <f t="shared" si="93"/>
        <v>This a short description of B3, giving the briefest explanation of its B3'iness.</v>
      </c>
      <c r="J147" s="103" t="str">
        <f t="shared" si="94"/>
        <v>This is a longer description of B3, going into more detail on what B3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7" s="103" t="str">
        <f t="shared" si="97"/>
        <v>none</v>
      </c>
      <c r="L147" s="103"/>
      <c r="M147" s="103" t="str">
        <f t="shared" si="98"/>
        <v>OpenClose</v>
      </c>
      <c r="N147" s="103"/>
      <c r="O147" s="103"/>
      <c r="P147" s="103"/>
      <c r="Q147" s="103"/>
      <c r="R147" s="103">
        <f t="shared" si="99"/>
        <v>1</v>
      </c>
      <c r="S147" s="103" t="str">
        <f t="shared" si="100"/>
        <v>hover</v>
      </c>
      <c r="T147" s="103"/>
      <c r="U147" s="103"/>
      <c r="V147" s="103"/>
      <c r="W147" s="103"/>
      <c r="X147" s="103" t="str">
        <f t="shared" si="101"/>
        <v>fadeOn=n3,0.6</v>
      </c>
      <c r="Y147" s="103" t="str">
        <f t="shared" si="102"/>
        <v>fadeOff=n3,0.6</v>
      </c>
      <c r="Z147" s="103" t="str">
        <f t="shared" si="103"/>
        <v>drawOpen=n3,0.8</v>
      </c>
      <c r="AA147" s="103" t="str">
        <f t="shared" si="104"/>
        <v>drawClose=n3,0.8</v>
      </c>
      <c r="AB147" s="103" t="str">
        <f t="shared" si="105"/>
        <v>myQtipStyle</v>
      </c>
      <c r="AD147" s="106"/>
      <c r="AE147" s="116"/>
      <c r="AF147" s="75">
        <v>3</v>
      </c>
      <c r="AG147" s="73">
        <f t="shared" si="108"/>
        <v>0</v>
      </c>
      <c r="AH147" s="75" t="str">
        <f t="shared" si="106"/>
        <v>n3</v>
      </c>
      <c r="AI147" s="75" t="str">
        <f t="shared" si="109"/>
        <v>B3</v>
      </c>
      <c r="AJ147" s="73">
        <f t="shared" si="148"/>
        <v>1</v>
      </c>
      <c r="AK147" s="105">
        <v>3</v>
      </c>
      <c r="AR147" s="105">
        <v>8</v>
      </c>
      <c r="AX147" s="108">
        <f t="shared" si="121"/>
        <v>-67.5</v>
      </c>
      <c r="AY147" s="105">
        <f t="shared" ca="1" si="122"/>
        <v>260</v>
      </c>
      <c r="AZ147" s="108">
        <f t="shared" si="123"/>
        <v>-300</v>
      </c>
      <c r="BA147" s="105">
        <f t="shared" si="124"/>
        <v>0</v>
      </c>
      <c r="BB147" s="116">
        <f t="shared" ca="1" si="125"/>
        <v>1260</v>
      </c>
      <c r="BC147" s="116">
        <f t="shared" ca="1" si="126"/>
        <v>1000</v>
      </c>
      <c r="BD147" s="108">
        <f t="shared" ca="1" si="127"/>
        <v>700</v>
      </c>
      <c r="BE147" s="108">
        <f t="shared" ca="1" si="128"/>
        <v>1000</v>
      </c>
      <c r="BH147" s="75" t="str">
        <f t="shared" si="110"/>
        <v>n0</v>
      </c>
      <c r="BI147" s="76"/>
      <c r="BJ147" s="109" t="s">
        <v>232</v>
      </c>
      <c r="BK147" s="109"/>
      <c r="BL147" s="109">
        <v>1</v>
      </c>
      <c r="BM147" s="112">
        <f t="shared" si="111"/>
        <v>1</v>
      </c>
      <c r="BN147" s="112" t="str">
        <f t="shared" si="112"/>
        <v>symbol</v>
      </c>
      <c r="BO147" s="109" t="str">
        <f t="shared" si="113"/>
        <v>OpenCircle</v>
      </c>
      <c r="BP147" s="113">
        <f t="shared" ca="1" si="129"/>
        <v>1260</v>
      </c>
      <c r="BQ147" s="113">
        <f t="shared" ca="1" si="130"/>
        <v>1000</v>
      </c>
      <c r="BR147" s="113">
        <f t="shared" ca="1" si="131"/>
        <v>95</v>
      </c>
      <c r="BS147" s="113">
        <f t="shared" ca="1" si="132"/>
        <v>95</v>
      </c>
      <c r="BT147" s="109" t="str">
        <f t="shared" ca="1" si="114"/>
        <v xml:space="preserve">1 1260 1000 0 0 0 0 VCThingLabel 36 </v>
      </c>
      <c r="BU147" s="112">
        <f t="shared" si="115"/>
        <v>0.1</v>
      </c>
      <c r="BV147" s="174">
        <f t="shared" si="116"/>
        <v>0</v>
      </c>
      <c r="BW147" s="114" t="str">
        <f t="shared" si="133"/>
        <v>1vvv</v>
      </c>
      <c r="BX147" s="109"/>
      <c r="BY147" s="113">
        <f t="shared" ca="1" si="134"/>
        <v>1260</v>
      </c>
      <c r="BZ147" s="113">
        <f t="shared" ca="1" si="135"/>
        <v>1000</v>
      </c>
      <c r="CA147" s="113">
        <f t="shared" ca="1" si="136"/>
        <v>161.5</v>
      </c>
      <c r="CB147" s="113">
        <f t="shared" ca="1" si="137"/>
        <v>161.5</v>
      </c>
      <c r="CC147" s="112">
        <f t="shared" si="117"/>
        <v>0.55000000000000004</v>
      </c>
      <c r="CD147" s="109" t="str">
        <f t="shared" si="118"/>
        <v>ellipse</v>
      </c>
      <c r="CE147" s="114" t="str">
        <f t="shared" si="138"/>
        <v>1vvv</v>
      </c>
      <c r="CF147" s="109"/>
      <c r="CG147" s="113">
        <f t="shared" ca="1" si="139"/>
        <v>1260</v>
      </c>
      <c r="CH147" s="113">
        <f t="shared" ca="1" si="140"/>
        <v>1000</v>
      </c>
      <c r="CI147" s="113">
        <f t="shared" ca="1" si="141"/>
        <v>95</v>
      </c>
      <c r="CJ147" s="113">
        <f t="shared" ca="1" si="142"/>
        <v>95</v>
      </c>
      <c r="CK147" s="112"/>
      <c r="CL147" s="112"/>
      <c r="CM147" s="112">
        <f t="shared" si="119"/>
        <v>1</v>
      </c>
      <c r="CN147" s="115" t="str">
        <f t="shared" si="120"/>
        <v>ellipse</v>
      </c>
      <c r="CO147" s="109" t="str">
        <f t="shared" si="143"/>
        <v>1vvv</v>
      </c>
      <c r="CP147" s="109"/>
      <c r="CQ147" s="113">
        <f t="shared" ca="1" si="144"/>
        <v>1260</v>
      </c>
      <c r="CR147" s="113">
        <f t="shared" ca="1" si="145"/>
        <v>1000</v>
      </c>
      <c r="CS147" s="113">
        <f t="shared" ca="1" si="146"/>
        <v>95</v>
      </c>
      <c r="CT147" s="113">
        <f t="shared" ca="1" si="147"/>
        <v>95</v>
      </c>
      <c r="CW147" s="76"/>
      <c r="CX147" s="76"/>
    </row>
    <row r="148" spans="1:102" s="105" customFormat="1" ht="16" customHeight="1">
      <c r="A148" s="75" t="str">
        <f t="shared" si="95"/>
        <v>n3-1</v>
      </c>
      <c r="B148" s="75" t="str">
        <f t="shared" si="96"/>
        <v>C9</v>
      </c>
      <c r="C148" s="103" t="str">
        <f t="shared" si="107"/>
        <v>odd</v>
      </c>
      <c r="D148" s="103"/>
      <c r="E148" s="103"/>
      <c r="F148" s="104">
        <f>ROW()</f>
        <v>148</v>
      </c>
      <c r="G148" s="103"/>
      <c r="H148" s="103"/>
      <c r="I148" s="103" t="str">
        <f t="shared" si="93"/>
        <v>This a short description of C9, giving the briefest explanation of its C9'iness.</v>
      </c>
      <c r="J148" s="103" t="str">
        <f t="shared" si="94"/>
        <v>This is a longer description of C9, going into more detail on what C9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8" s="103" t="str">
        <f t="shared" si="97"/>
        <v>none</v>
      </c>
      <c r="L148" s="103"/>
      <c r="M148" s="103" t="str">
        <f t="shared" si="98"/>
        <v>OpenClose</v>
      </c>
      <c r="N148" s="103"/>
      <c r="O148" s="103"/>
      <c r="P148" s="103"/>
      <c r="Q148" s="103"/>
      <c r="R148" s="103">
        <f t="shared" si="99"/>
        <v>1</v>
      </c>
      <c r="S148" s="103" t="str">
        <f t="shared" si="100"/>
        <v>hover</v>
      </c>
      <c r="T148" s="103"/>
      <c r="U148" s="103"/>
      <c r="V148" s="103"/>
      <c r="W148" s="103"/>
      <c r="X148" s="103" t="str">
        <f t="shared" si="101"/>
        <v>fadeOn=n3-1,0.6</v>
      </c>
      <c r="Y148" s="103" t="str">
        <f t="shared" si="102"/>
        <v>fadeOff=n3-1,0.6</v>
      </c>
      <c r="Z148" s="103" t="str">
        <f t="shared" si="103"/>
        <v>drawOpen=n3-1,0.8</v>
      </c>
      <c r="AA148" s="103" t="str">
        <f t="shared" si="104"/>
        <v>drawClose=n3-1,0.8</v>
      </c>
      <c r="AB148" s="103" t="str">
        <f t="shared" si="105"/>
        <v>myQtipStyle</v>
      </c>
      <c r="AD148" s="106"/>
      <c r="AE148" s="116"/>
      <c r="AF148" s="75" t="s">
        <v>358</v>
      </c>
      <c r="AG148" s="73">
        <f t="shared" si="108"/>
        <v>0</v>
      </c>
      <c r="AH148" s="75" t="str">
        <f t="shared" si="106"/>
        <v>n3-1</v>
      </c>
      <c r="AI148" s="75" t="str">
        <f t="shared" si="109"/>
        <v>C9</v>
      </c>
      <c r="AJ148" s="73">
        <f t="shared" si="148"/>
        <v>2</v>
      </c>
      <c r="AK148" s="105">
        <v>3</v>
      </c>
      <c r="AL148" s="105">
        <v>1</v>
      </c>
      <c r="AR148" s="105">
        <v>8</v>
      </c>
      <c r="AS148" s="105">
        <v>4</v>
      </c>
      <c r="AX148" s="108">
        <f t="shared" si="121"/>
        <v>-84.375</v>
      </c>
      <c r="AY148" s="105">
        <f t="shared" ca="1" si="122"/>
        <v>500</v>
      </c>
      <c r="AZ148" s="108">
        <f t="shared" si="123"/>
        <v>-375</v>
      </c>
      <c r="BA148" s="105">
        <f t="shared" si="124"/>
        <v>0</v>
      </c>
      <c r="BB148" s="116">
        <f t="shared" ca="1" si="125"/>
        <v>1478.47</v>
      </c>
      <c r="BC148" s="116">
        <f t="shared" ca="1" si="126"/>
        <v>854.86</v>
      </c>
      <c r="BD148" s="108">
        <f t="shared" ca="1" si="127"/>
        <v>625</v>
      </c>
      <c r="BE148" s="108">
        <f t="shared" ca="1" si="128"/>
        <v>1000</v>
      </c>
      <c r="BH148" s="75" t="str">
        <f t="shared" si="110"/>
        <v>n2-4-3-3</v>
      </c>
      <c r="BI148" s="76"/>
      <c r="BJ148" s="109" t="s">
        <v>232</v>
      </c>
      <c r="BK148" s="109"/>
      <c r="BL148" s="109">
        <v>1</v>
      </c>
      <c r="BM148" s="112">
        <f t="shared" si="111"/>
        <v>1</v>
      </c>
      <c r="BN148" s="112" t="str">
        <f t="shared" si="112"/>
        <v>symbol</v>
      </c>
      <c r="BO148" s="109" t="str">
        <f t="shared" si="113"/>
        <v>OpenCircle</v>
      </c>
      <c r="BP148" s="113">
        <f t="shared" ca="1" si="129"/>
        <v>1478.47</v>
      </c>
      <c r="BQ148" s="113">
        <f t="shared" ca="1" si="130"/>
        <v>854.86</v>
      </c>
      <c r="BR148" s="113">
        <f t="shared" ca="1" si="131"/>
        <v>60</v>
      </c>
      <c r="BS148" s="113">
        <f t="shared" ca="1" si="132"/>
        <v>60</v>
      </c>
      <c r="BT148" s="109" t="str">
        <f t="shared" ca="1" si="114"/>
        <v xml:space="preserve">1 1478.47 854.86 0 0 0 0 VCThingLabel 20 </v>
      </c>
      <c r="BU148" s="112">
        <f t="shared" si="115"/>
        <v>0.1</v>
      </c>
      <c r="BV148" s="174">
        <f t="shared" si="116"/>
        <v>0</v>
      </c>
      <c r="BW148" s="114" t="str">
        <f t="shared" si="133"/>
        <v>2vvv</v>
      </c>
      <c r="BX148" s="109"/>
      <c r="BY148" s="113">
        <f t="shared" ca="1" si="134"/>
        <v>1478.47</v>
      </c>
      <c r="BZ148" s="113">
        <f t="shared" ca="1" si="135"/>
        <v>854.86</v>
      </c>
      <c r="CA148" s="113">
        <f t="shared" ca="1" si="136"/>
        <v>102</v>
      </c>
      <c r="CB148" s="113">
        <f t="shared" ca="1" si="137"/>
        <v>102</v>
      </c>
      <c r="CC148" s="112">
        <f t="shared" si="117"/>
        <v>0.55000000000000004</v>
      </c>
      <c r="CD148" s="109" t="str">
        <f t="shared" si="118"/>
        <v>ellipse</v>
      </c>
      <c r="CE148" s="114" t="str">
        <f t="shared" si="138"/>
        <v>2vvv</v>
      </c>
      <c r="CF148" s="109"/>
      <c r="CG148" s="113">
        <f t="shared" ca="1" si="139"/>
        <v>1478.47</v>
      </c>
      <c r="CH148" s="113">
        <f t="shared" ca="1" si="140"/>
        <v>854.86</v>
      </c>
      <c r="CI148" s="113">
        <f t="shared" ca="1" si="141"/>
        <v>60</v>
      </c>
      <c r="CJ148" s="113">
        <f t="shared" ca="1" si="142"/>
        <v>60</v>
      </c>
      <c r="CK148" s="112"/>
      <c r="CL148" s="112"/>
      <c r="CM148" s="112">
        <f t="shared" si="119"/>
        <v>1</v>
      </c>
      <c r="CN148" s="115" t="str">
        <f t="shared" si="120"/>
        <v>ellipse</v>
      </c>
      <c r="CO148" s="109" t="str">
        <f t="shared" si="143"/>
        <v>2vvv</v>
      </c>
      <c r="CP148" s="109"/>
      <c r="CQ148" s="113">
        <f t="shared" ca="1" si="144"/>
        <v>1478.47</v>
      </c>
      <c r="CR148" s="113">
        <f t="shared" ca="1" si="145"/>
        <v>854.86</v>
      </c>
      <c r="CS148" s="113">
        <f t="shared" ca="1" si="146"/>
        <v>60</v>
      </c>
      <c r="CT148" s="113">
        <f t="shared" ca="1" si="147"/>
        <v>60</v>
      </c>
      <c r="CW148" s="76"/>
      <c r="CX148" s="76"/>
    </row>
    <row r="149" spans="1:102" s="105" customFormat="1" ht="16" customHeight="1">
      <c r="A149" s="75" t="str">
        <f t="shared" si="95"/>
        <v>n3-1-1</v>
      </c>
      <c r="B149" s="75" t="str">
        <f t="shared" si="96"/>
        <v>D25</v>
      </c>
      <c r="C149" s="103" t="str">
        <f t="shared" si="107"/>
        <v>odd</v>
      </c>
      <c r="D149" s="103"/>
      <c r="E149" s="103"/>
      <c r="F149" s="104">
        <f>ROW()</f>
        <v>149</v>
      </c>
      <c r="G149" s="103"/>
      <c r="H149" s="103"/>
      <c r="I149" s="103" t="str">
        <f t="shared" si="93"/>
        <v>This a short description of D25, giving the briefest explanation of its D25'iness.</v>
      </c>
      <c r="J149" s="103" t="str">
        <f t="shared" si="94"/>
        <v>This is a longer description of D25, going into more detail on what D25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49" s="103" t="str">
        <f t="shared" si="97"/>
        <v>none</v>
      </c>
      <c r="L149" s="103"/>
      <c r="M149" s="103" t="str">
        <f t="shared" si="98"/>
        <v>OpenClose</v>
      </c>
      <c r="N149" s="103"/>
      <c r="O149" s="103"/>
      <c r="P149" s="103"/>
      <c r="Q149" s="103"/>
      <c r="R149" s="103">
        <f t="shared" si="99"/>
        <v>1</v>
      </c>
      <c r="S149" s="103" t="str">
        <f t="shared" si="100"/>
        <v>hover</v>
      </c>
      <c r="T149" s="103"/>
      <c r="U149" s="103"/>
      <c r="V149" s="103"/>
      <c r="W149" s="103"/>
      <c r="X149" s="103" t="str">
        <f t="shared" si="101"/>
        <v>fadeOn=n3-1-1,0.6</v>
      </c>
      <c r="Y149" s="103" t="str">
        <f t="shared" si="102"/>
        <v>fadeOff=n3-1-1,0.6</v>
      </c>
      <c r="Z149" s="103" t="str">
        <f t="shared" si="103"/>
        <v>drawOpen=n3-1-1,0.8</v>
      </c>
      <c r="AA149" s="103" t="str">
        <f t="shared" si="104"/>
        <v>drawClose=n3-1-1,0.8</v>
      </c>
      <c r="AB149" s="103" t="str">
        <f t="shared" si="105"/>
        <v>myQtipStyle</v>
      </c>
      <c r="AD149" s="106"/>
      <c r="AE149" s="116"/>
      <c r="AF149" s="75" t="s">
        <v>359</v>
      </c>
      <c r="AG149" s="73">
        <f t="shared" si="108"/>
        <v>0</v>
      </c>
      <c r="AH149" s="75" t="str">
        <f t="shared" si="106"/>
        <v>n3-1-1</v>
      </c>
      <c r="AI149" s="75" t="str">
        <f t="shared" si="109"/>
        <v>D25</v>
      </c>
      <c r="AJ149" s="73">
        <f t="shared" si="148"/>
        <v>3</v>
      </c>
      <c r="AK149" s="105">
        <v>3</v>
      </c>
      <c r="AL149" s="105">
        <v>1</v>
      </c>
      <c r="AM149" s="105">
        <v>1</v>
      </c>
      <c r="AR149" s="105">
        <v>8</v>
      </c>
      <c r="AS149" s="105">
        <v>4</v>
      </c>
      <c r="AT149" s="105">
        <v>3</v>
      </c>
      <c r="AX149" s="108">
        <f t="shared" si="121"/>
        <v>-88.125</v>
      </c>
      <c r="AY149" s="105">
        <f t="shared" ca="1" si="122"/>
        <v>640</v>
      </c>
      <c r="AZ149" s="108">
        <f t="shared" si="123"/>
        <v>-391.66666666666669</v>
      </c>
      <c r="BA149" s="105">
        <f t="shared" si="124"/>
        <v>0</v>
      </c>
      <c r="BB149" s="116">
        <f t="shared" ca="1" si="125"/>
        <v>1598.98</v>
      </c>
      <c r="BC149" s="116">
        <f t="shared" ca="1" si="126"/>
        <v>774.56</v>
      </c>
      <c r="BD149" s="108">
        <f t="shared" ca="1" si="127"/>
        <v>608.33333333333326</v>
      </c>
      <c r="BE149" s="108">
        <f t="shared" ca="1" si="128"/>
        <v>1000</v>
      </c>
      <c r="BH149" s="75" t="str">
        <f t="shared" si="110"/>
        <v>n3-1</v>
      </c>
      <c r="BI149" s="76"/>
      <c r="BJ149" s="109" t="s">
        <v>232</v>
      </c>
      <c r="BK149" s="109"/>
      <c r="BL149" s="109">
        <v>1</v>
      </c>
      <c r="BM149" s="112">
        <f t="shared" si="111"/>
        <v>1</v>
      </c>
      <c r="BN149" s="112" t="str">
        <f t="shared" si="112"/>
        <v>symbol</v>
      </c>
      <c r="BO149" s="109" t="str">
        <f t="shared" si="113"/>
        <v>OpenCircle</v>
      </c>
      <c r="BP149" s="113">
        <f t="shared" ca="1" si="129"/>
        <v>1598.98</v>
      </c>
      <c r="BQ149" s="113">
        <f t="shared" ca="1" si="130"/>
        <v>774.56</v>
      </c>
      <c r="BR149" s="113">
        <f t="shared" ca="1" si="131"/>
        <v>35</v>
      </c>
      <c r="BS149" s="113">
        <f t="shared" ca="1" si="132"/>
        <v>35</v>
      </c>
      <c r="BT149" s="109" t="str">
        <f t="shared" ca="1" si="114"/>
        <v xml:space="preserve">1 1598.98 774.56 0 0 0 0 VCThingLabel 10 </v>
      </c>
      <c r="BU149" s="112">
        <f t="shared" si="115"/>
        <v>0.1</v>
      </c>
      <c r="BV149" s="174">
        <f t="shared" si="116"/>
        <v>0</v>
      </c>
      <c r="BW149" s="114" t="str">
        <f t="shared" si="133"/>
        <v>3vvv</v>
      </c>
      <c r="BX149" s="109"/>
      <c r="BY149" s="113">
        <f t="shared" ca="1" si="134"/>
        <v>1598.98</v>
      </c>
      <c r="BZ149" s="113">
        <f t="shared" ca="1" si="135"/>
        <v>774.56</v>
      </c>
      <c r="CA149" s="113">
        <f t="shared" ca="1" si="136"/>
        <v>59.5</v>
      </c>
      <c r="CB149" s="113">
        <f t="shared" ca="1" si="137"/>
        <v>59.5</v>
      </c>
      <c r="CC149" s="112">
        <f t="shared" si="117"/>
        <v>0.55000000000000004</v>
      </c>
      <c r="CD149" s="109" t="str">
        <f t="shared" si="118"/>
        <v>ellipse</v>
      </c>
      <c r="CE149" s="114" t="str">
        <f t="shared" si="138"/>
        <v>3vvv</v>
      </c>
      <c r="CF149" s="109"/>
      <c r="CG149" s="113">
        <f t="shared" ca="1" si="139"/>
        <v>1598.98</v>
      </c>
      <c r="CH149" s="113">
        <f t="shared" ca="1" si="140"/>
        <v>774.56</v>
      </c>
      <c r="CI149" s="113">
        <f t="shared" ca="1" si="141"/>
        <v>35</v>
      </c>
      <c r="CJ149" s="113">
        <f t="shared" ca="1" si="142"/>
        <v>35</v>
      </c>
      <c r="CK149" s="112"/>
      <c r="CL149" s="112"/>
      <c r="CM149" s="112">
        <f t="shared" si="119"/>
        <v>1</v>
      </c>
      <c r="CN149" s="115" t="str">
        <f t="shared" si="120"/>
        <v>ellipse</v>
      </c>
      <c r="CO149" s="109" t="str">
        <f t="shared" si="143"/>
        <v>3vvv</v>
      </c>
      <c r="CP149" s="109"/>
      <c r="CQ149" s="113">
        <f t="shared" ca="1" si="144"/>
        <v>1598.98</v>
      </c>
      <c r="CR149" s="113">
        <f t="shared" ca="1" si="145"/>
        <v>774.56</v>
      </c>
      <c r="CS149" s="113">
        <f t="shared" ca="1" si="146"/>
        <v>35</v>
      </c>
      <c r="CT149" s="113">
        <f t="shared" ca="1" si="147"/>
        <v>35</v>
      </c>
      <c r="CW149" s="76"/>
      <c r="CX149" s="76"/>
    </row>
    <row r="150" spans="1:102" s="105" customFormat="1" ht="16" customHeight="1">
      <c r="A150" s="75" t="str">
        <f t="shared" si="95"/>
        <v>n3-1-1-1</v>
      </c>
      <c r="B150" s="75" t="str">
        <f t="shared" si="96"/>
        <v>E73</v>
      </c>
      <c r="C150" s="103" t="str">
        <f t="shared" si="107"/>
        <v>odd</v>
      </c>
      <c r="D150" s="103"/>
      <c r="E150" s="103"/>
      <c r="F150" s="104">
        <f>ROW()</f>
        <v>150</v>
      </c>
      <c r="G150" s="103"/>
      <c r="H150" s="103"/>
      <c r="I150" s="103" t="str">
        <f t="shared" si="93"/>
        <v>This a short description of E73, giving the briefest explanation of its E73'iness.</v>
      </c>
      <c r="J150" s="103" t="str">
        <f t="shared" si="94"/>
        <v>This is a longer description of E73, going into more detail on what E73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0" s="103" t="str">
        <f t="shared" si="97"/>
        <v>none</v>
      </c>
      <c r="L150" s="103"/>
      <c r="M150" s="103" t="str">
        <f t="shared" si="98"/>
        <v>OpenClose</v>
      </c>
      <c r="N150" s="103"/>
      <c r="O150" s="103"/>
      <c r="P150" s="103"/>
      <c r="Q150" s="103"/>
      <c r="R150" s="103">
        <f t="shared" si="99"/>
        <v>1</v>
      </c>
      <c r="S150" s="103" t="str">
        <f t="shared" si="100"/>
        <v>hover</v>
      </c>
      <c r="T150" s="103"/>
      <c r="U150" s="103"/>
      <c r="V150" s="103"/>
      <c r="W150" s="103"/>
      <c r="X150" s="103" t="str">
        <f t="shared" si="101"/>
        <v>fadeOn=n3-1-1-1,0.6</v>
      </c>
      <c r="Y150" s="103" t="str">
        <f t="shared" si="102"/>
        <v>fadeOff=n3-1-1-1,0.6</v>
      </c>
      <c r="Z150" s="103" t="str">
        <f t="shared" si="103"/>
        <v>drawOpen=n3-1-1-1,0.8</v>
      </c>
      <c r="AA150" s="103" t="str">
        <f t="shared" si="104"/>
        <v>drawClose=n3-1-1-1,0.8</v>
      </c>
      <c r="AB150" s="103" t="str">
        <f t="shared" si="105"/>
        <v>myQtipStyle</v>
      </c>
      <c r="AD150" s="106"/>
      <c r="AE150" s="116"/>
      <c r="AF150" s="75" t="s">
        <v>356</v>
      </c>
      <c r="AG150" s="73">
        <f t="shared" si="108"/>
        <v>0</v>
      </c>
      <c r="AH150" s="75" t="str">
        <f t="shared" si="106"/>
        <v>n3-1-1-1</v>
      </c>
      <c r="AI150" s="75" t="str">
        <f t="shared" si="109"/>
        <v>E73</v>
      </c>
      <c r="AJ150" s="73">
        <f t="shared" si="148"/>
        <v>4</v>
      </c>
      <c r="AK150" s="105">
        <v>3</v>
      </c>
      <c r="AL150" s="105">
        <v>1</v>
      </c>
      <c r="AM150" s="105">
        <v>1</v>
      </c>
      <c r="AN150" s="105">
        <v>1</v>
      </c>
      <c r="AR150" s="105">
        <v>8</v>
      </c>
      <c r="AS150" s="105">
        <v>4</v>
      </c>
      <c r="AT150" s="105">
        <v>3</v>
      </c>
      <c r="AU150" s="105">
        <v>3</v>
      </c>
      <c r="AX150" s="108">
        <f t="shared" si="121"/>
        <v>-89.375</v>
      </c>
      <c r="AY150" s="105">
        <f t="shared" ca="1" si="122"/>
        <v>740</v>
      </c>
      <c r="AZ150" s="108">
        <f t="shared" si="123"/>
        <v>-397.22222222222223</v>
      </c>
      <c r="BA150" s="105">
        <f t="shared" si="124"/>
        <v>0</v>
      </c>
      <c r="BB150" s="116">
        <f t="shared" ca="1" si="125"/>
        <v>1686.72</v>
      </c>
      <c r="BC150" s="116">
        <f t="shared" ca="1" si="126"/>
        <v>724.29</v>
      </c>
      <c r="BD150" s="108">
        <f t="shared" ca="1" si="127"/>
        <v>602.77777777777783</v>
      </c>
      <c r="BE150" s="108">
        <f t="shared" ca="1" si="128"/>
        <v>1000</v>
      </c>
      <c r="BH150" s="75" t="str">
        <f t="shared" si="110"/>
        <v>n3-1-1</v>
      </c>
      <c r="BI150" s="76"/>
      <c r="BJ150" s="109" t="s">
        <v>232</v>
      </c>
      <c r="BK150" s="109"/>
      <c r="BL150" s="109">
        <v>1</v>
      </c>
      <c r="BM150" s="112">
        <f t="shared" si="111"/>
        <v>1</v>
      </c>
      <c r="BN150" s="112" t="str">
        <f t="shared" si="112"/>
        <v>symbol</v>
      </c>
      <c r="BO150" s="109" t="str">
        <f t="shared" si="113"/>
        <v>OpenCircle</v>
      </c>
      <c r="BP150" s="113">
        <f t="shared" ca="1" si="129"/>
        <v>1686.72</v>
      </c>
      <c r="BQ150" s="113">
        <f t="shared" ca="1" si="130"/>
        <v>724.29</v>
      </c>
      <c r="BR150" s="113">
        <f t="shared" ca="1" si="131"/>
        <v>12</v>
      </c>
      <c r="BS150" s="113">
        <f t="shared" ca="1" si="132"/>
        <v>12</v>
      </c>
      <c r="BT150" s="109" t="str">
        <f t="shared" ca="1" si="114"/>
        <v xml:space="preserve">0 1686.72 724.29 0 0 0 0 VCThingLabel  </v>
      </c>
      <c r="BU150" s="112">
        <f t="shared" si="115"/>
        <v>0.1</v>
      </c>
      <c r="BV150" s="174">
        <f t="shared" si="116"/>
        <v>0</v>
      </c>
      <c r="BW150" s="114" t="str">
        <f t="shared" si="133"/>
        <v>4vvv</v>
      </c>
      <c r="BX150" s="109"/>
      <c r="BY150" s="113">
        <f t="shared" ca="1" si="134"/>
        <v>1686.72</v>
      </c>
      <c r="BZ150" s="113">
        <f t="shared" ca="1" si="135"/>
        <v>724.29</v>
      </c>
      <c r="CA150" s="113">
        <f t="shared" ca="1" si="136"/>
        <v>20.399999999999999</v>
      </c>
      <c r="CB150" s="113">
        <f t="shared" ca="1" si="137"/>
        <v>20.399999999999999</v>
      </c>
      <c r="CC150" s="112">
        <f t="shared" si="117"/>
        <v>0.55000000000000004</v>
      </c>
      <c r="CD150" s="109" t="str">
        <f t="shared" si="118"/>
        <v>ellipse</v>
      </c>
      <c r="CE150" s="114" t="str">
        <f t="shared" si="138"/>
        <v>4vvv</v>
      </c>
      <c r="CF150" s="109"/>
      <c r="CG150" s="113">
        <f t="shared" ca="1" si="139"/>
        <v>1686.72</v>
      </c>
      <c r="CH150" s="113">
        <f t="shared" ca="1" si="140"/>
        <v>724.29</v>
      </c>
      <c r="CI150" s="113">
        <f t="shared" ca="1" si="141"/>
        <v>12</v>
      </c>
      <c r="CJ150" s="113">
        <f t="shared" ca="1" si="142"/>
        <v>12</v>
      </c>
      <c r="CK150" s="112"/>
      <c r="CL150" s="112"/>
      <c r="CM150" s="112">
        <f t="shared" si="119"/>
        <v>1</v>
      </c>
      <c r="CN150" s="115" t="str">
        <f t="shared" si="120"/>
        <v>ellipse</v>
      </c>
      <c r="CO150" s="109" t="str">
        <f t="shared" si="143"/>
        <v>4vvv</v>
      </c>
      <c r="CP150" s="109"/>
      <c r="CQ150" s="113">
        <f t="shared" ca="1" si="144"/>
        <v>1686.72</v>
      </c>
      <c r="CR150" s="113">
        <f t="shared" ca="1" si="145"/>
        <v>724.29</v>
      </c>
      <c r="CS150" s="113">
        <f t="shared" ca="1" si="146"/>
        <v>12</v>
      </c>
      <c r="CT150" s="113">
        <f t="shared" ca="1" si="147"/>
        <v>12</v>
      </c>
      <c r="CW150" s="76"/>
      <c r="CX150" s="76"/>
    </row>
    <row r="151" spans="1:102" s="105" customFormat="1" ht="16" customHeight="1">
      <c r="A151" s="75" t="str">
        <f t="shared" si="95"/>
        <v>n3-1-1-2</v>
      </c>
      <c r="B151" s="75" t="str">
        <f t="shared" si="96"/>
        <v>E74</v>
      </c>
      <c r="C151" s="103" t="str">
        <f t="shared" si="107"/>
        <v>even</v>
      </c>
      <c r="D151" s="103"/>
      <c r="E151" s="103"/>
      <c r="F151" s="104">
        <f>ROW()</f>
        <v>151</v>
      </c>
      <c r="G151" s="103"/>
      <c r="H151" s="103"/>
      <c r="I151" s="103" t="str">
        <f t="shared" si="93"/>
        <v>This a short description of E74, giving the briefest explanation of its E74'iness.</v>
      </c>
      <c r="J151" s="103" t="str">
        <f t="shared" si="94"/>
        <v>This is a longer description of E74, going into more detail on what E74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1" s="103" t="str">
        <f t="shared" si="97"/>
        <v>none</v>
      </c>
      <c r="L151" s="103"/>
      <c r="M151" s="103" t="str">
        <f t="shared" si="98"/>
        <v>OpenClose</v>
      </c>
      <c r="N151" s="103"/>
      <c r="O151" s="103"/>
      <c r="P151" s="103"/>
      <c r="Q151" s="103"/>
      <c r="R151" s="103">
        <f t="shared" si="99"/>
        <v>1</v>
      </c>
      <c r="S151" s="103" t="str">
        <f t="shared" si="100"/>
        <v>hover</v>
      </c>
      <c r="T151" s="103"/>
      <c r="U151" s="103"/>
      <c r="V151" s="103"/>
      <c r="W151" s="103"/>
      <c r="X151" s="103" t="str">
        <f t="shared" si="101"/>
        <v>fadeOn=n3-1-1-2,0.6</v>
      </c>
      <c r="Y151" s="103" t="str">
        <f t="shared" si="102"/>
        <v>fadeOff=n3-1-1-2,0.6</v>
      </c>
      <c r="Z151" s="103" t="str">
        <f t="shared" si="103"/>
        <v>drawOpen=n3-1-1-2,0.8</v>
      </c>
      <c r="AA151" s="103" t="str">
        <f t="shared" si="104"/>
        <v>drawClose=n3-1-1-2,0.8</v>
      </c>
      <c r="AB151" s="103" t="str">
        <f t="shared" si="105"/>
        <v>myQtipStyle</v>
      </c>
      <c r="AD151" s="106"/>
      <c r="AE151" s="116"/>
      <c r="AF151" s="75" t="s">
        <v>357</v>
      </c>
      <c r="AG151" s="73">
        <f t="shared" si="108"/>
        <v>0</v>
      </c>
      <c r="AH151" s="75" t="str">
        <f t="shared" si="106"/>
        <v>n3-1-1-2</v>
      </c>
      <c r="AI151" s="75" t="str">
        <f t="shared" si="109"/>
        <v>E74</v>
      </c>
      <c r="AJ151" s="73">
        <f t="shared" si="148"/>
        <v>4</v>
      </c>
      <c r="AK151" s="105">
        <v>3</v>
      </c>
      <c r="AL151" s="105">
        <v>1</v>
      </c>
      <c r="AM151" s="105">
        <v>1</v>
      </c>
      <c r="AN151" s="105">
        <v>2</v>
      </c>
      <c r="AR151" s="105">
        <v>8</v>
      </c>
      <c r="AS151" s="105">
        <v>4</v>
      </c>
      <c r="AT151" s="105">
        <v>3</v>
      </c>
      <c r="AU151" s="105">
        <v>3</v>
      </c>
      <c r="AX151" s="108">
        <f t="shared" si="121"/>
        <v>-88.125</v>
      </c>
      <c r="AY151" s="105">
        <f t="shared" ca="1" si="122"/>
        <v>740</v>
      </c>
      <c r="AZ151" s="108">
        <f t="shared" si="123"/>
        <v>-391.66666666666669</v>
      </c>
      <c r="BA151" s="105">
        <f t="shared" si="124"/>
        <v>0</v>
      </c>
      <c r="BB151" s="116">
        <f t="shared" ca="1" si="125"/>
        <v>1692.5700000000002</v>
      </c>
      <c r="BC151" s="116">
        <f t="shared" ca="1" si="126"/>
        <v>739.32999999999993</v>
      </c>
      <c r="BD151" s="108">
        <f t="shared" ca="1" si="127"/>
        <v>608.33333333333326</v>
      </c>
      <c r="BE151" s="108">
        <f t="shared" ca="1" si="128"/>
        <v>1000</v>
      </c>
      <c r="BH151" s="75" t="str">
        <f t="shared" si="110"/>
        <v>n3-1-1</v>
      </c>
      <c r="BI151" s="76"/>
      <c r="BJ151" s="109" t="s">
        <v>232</v>
      </c>
      <c r="BK151" s="109"/>
      <c r="BL151" s="109">
        <v>1</v>
      </c>
      <c r="BM151" s="112">
        <f t="shared" si="111"/>
        <v>1</v>
      </c>
      <c r="BN151" s="112" t="str">
        <f t="shared" si="112"/>
        <v>symbol</v>
      </c>
      <c r="BO151" s="109" t="str">
        <f t="shared" si="113"/>
        <v>OpenCircle</v>
      </c>
      <c r="BP151" s="113">
        <f t="shared" ca="1" si="129"/>
        <v>1692.57</v>
      </c>
      <c r="BQ151" s="113">
        <f t="shared" ca="1" si="130"/>
        <v>739.33</v>
      </c>
      <c r="BR151" s="113">
        <f t="shared" ca="1" si="131"/>
        <v>12</v>
      </c>
      <c r="BS151" s="113">
        <f t="shared" ca="1" si="132"/>
        <v>12</v>
      </c>
      <c r="BT151" s="109" t="str">
        <f t="shared" ca="1" si="114"/>
        <v xml:space="preserve">0 1692.57 739.33 0 0 0 0 VCThingLabel  </v>
      </c>
      <c r="BU151" s="112">
        <f t="shared" si="115"/>
        <v>0.1</v>
      </c>
      <c r="BV151" s="174">
        <f t="shared" si="116"/>
        <v>0</v>
      </c>
      <c r="BW151" s="114" t="str">
        <f t="shared" si="133"/>
        <v>4vvv</v>
      </c>
      <c r="BX151" s="109"/>
      <c r="BY151" s="113">
        <f t="shared" ca="1" si="134"/>
        <v>1692.57</v>
      </c>
      <c r="BZ151" s="113">
        <f t="shared" ca="1" si="135"/>
        <v>739.33</v>
      </c>
      <c r="CA151" s="113">
        <f t="shared" ca="1" si="136"/>
        <v>20.399999999999999</v>
      </c>
      <c r="CB151" s="113">
        <f t="shared" ca="1" si="137"/>
        <v>20.399999999999999</v>
      </c>
      <c r="CC151" s="112">
        <f t="shared" si="117"/>
        <v>0.55000000000000004</v>
      </c>
      <c r="CD151" s="109" t="str">
        <f t="shared" si="118"/>
        <v>ellipse</v>
      </c>
      <c r="CE151" s="114" t="str">
        <f t="shared" si="138"/>
        <v>4vvv</v>
      </c>
      <c r="CF151" s="109"/>
      <c r="CG151" s="113">
        <f t="shared" ca="1" si="139"/>
        <v>1692.57</v>
      </c>
      <c r="CH151" s="113">
        <f t="shared" ca="1" si="140"/>
        <v>739.33</v>
      </c>
      <c r="CI151" s="113">
        <f t="shared" ca="1" si="141"/>
        <v>12</v>
      </c>
      <c r="CJ151" s="113">
        <f t="shared" ca="1" si="142"/>
        <v>12</v>
      </c>
      <c r="CK151" s="112"/>
      <c r="CL151" s="112"/>
      <c r="CM151" s="112">
        <f t="shared" si="119"/>
        <v>1</v>
      </c>
      <c r="CN151" s="115" t="str">
        <f t="shared" si="120"/>
        <v>ellipse</v>
      </c>
      <c r="CO151" s="109" t="str">
        <f t="shared" si="143"/>
        <v>4vvv</v>
      </c>
      <c r="CP151" s="109"/>
      <c r="CQ151" s="113">
        <f t="shared" ca="1" si="144"/>
        <v>1692.57</v>
      </c>
      <c r="CR151" s="113">
        <f t="shared" ca="1" si="145"/>
        <v>739.33</v>
      </c>
      <c r="CS151" s="113">
        <f t="shared" ca="1" si="146"/>
        <v>12</v>
      </c>
      <c r="CT151" s="113">
        <f t="shared" ca="1" si="147"/>
        <v>12</v>
      </c>
      <c r="CW151" s="76"/>
      <c r="CX151" s="76"/>
    </row>
    <row r="152" spans="1:102" s="105" customFormat="1" ht="16" customHeight="1">
      <c r="A152" s="75" t="str">
        <f t="shared" si="95"/>
        <v>n3-1-1-3</v>
      </c>
      <c r="B152" s="75" t="str">
        <f t="shared" si="96"/>
        <v>E75</v>
      </c>
      <c r="C152" s="103" t="str">
        <f t="shared" si="107"/>
        <v>odd</v>
      </c>
      <c r="D152" s="103"/>
      <c r="E152" s="103"/>
      <c r="F152" s="104">
        <f>ROW()</f>
        <v>152</v>
      </c>
      <c r="G152" s="103"/>
      <c r="H152" s="103"/>
      <c r="I152" s="103" t="str">
        <f t="shared" si="93"/>
        <v>This a short description of E75, giving the briefest explanation of its E75'iness.</v>
      </c>
      <c r="J152" s="103" t="str">
        <f t="shared" si="94"/>
        <v>This is a longer description of E75, going into more detail on what E75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2" s="103" t="str">
        <f t="shared" si="97"/>
        <v>none</v>
      </c>
      <c r="L152" s="103"/>
      <c r="M152" s="103" t="str">
        <f t="shared" si="98"/>
        <v>OpenClose</v>
      </c>
      <c r="N152" s="103"/>
      <c r="O152" s="103"/>
      <c r="P152" s="103"/>
      <c r="Q152" s="103"/>
      <c r="R152" s="103">
        <f t="shared" si="99"/>
        <v>1</v>
      </c>
      <c r="S152" s="103" t="str">
        <f t="shared" si="100"/>
        <v>hover</v>
      </c>
      <c r="T152" s="103"/>
      <c r="U152" s="103"/>
      <c r="V152" s="103"/>
      <c r="W152" s="103"/>
      <c r="X152" s="103" t="str">
        <f t="shared" si="101"/>
        <v>fadeOn=n3-1-1-3,0.6</v>
      </c>
      <c r="Y152" s="103" t="str">
        <f t="shared" si="102"/>
        <v>fadeOff=n3-1-1-3,0.6</v>
      </c>
      <c r="Z152" s="103" t="str">
        <f t="shared" si="103"/>
        <v>drawOpen=n3-1-1-3,0.8</v>
      </c>
      <c r="AA152" s="103" t="str">
        <f t="shared" si="104"/>
        <v>drawClose=n3-1-1-3,0.8</v>
      </c>
      <c r="AB152" s="103" t="str">
        <f t="shared" si="105"/>
        <v>myQtipStyle</v>
      </c>
      <c r="AD152" s="106"/>
      <c r="AE152" s="116"/>
      <c r="AF152" s="75" t="s">
        <v>360</v>
      </c>
      <c r="AG152" s="73">
        <f t="shared" si="108"/>
        <v>0</v>
      </c>
      <c r="AH152" s="75" t="str">
        <f t="shared" si="106"/>
        <v>n3-1-1-3</v>
      </c>
      <c r="AI152" s="75" t="str">
        <f t="shared" si="109"/>
        <v>E75</v>
      </c>
      <c r="AJ152" s="73">
        <f t="shared" si="148"/>
        <v>4</v>
      </c>
      <c r="AK152" s="105">
        <v>3</v>
      </c>
      <c r="AL152" s="105">
        <v>1</v>
      </c>
      <c r="AM152" s="105">
        <v>1</v>
      </c>
      <c r="AN152" s="105">
        <v>3</v>
      </c>
      <c r="AR152" s="105">
        <v>8</v>
      </c>
      <c r="AS152" s="105">
        <v>4</v>
      </c>
      <c r="AT152" s="105">
        <v>3</v>
      </c>
      <c r="AU152" s="105">
        <v>3</v>
      </c>
      <c r="AX152" s="108">
        <f t="shared" si="121"/>
        <v>-86.875</v>
      </c>
      <c r="AY152" s="105">
        <f t="shared" ca="1" si="122"/>
        <v>740</v>
      </c>
      <c r="AZ152" s="108">
        <f t="shared" si="123"/>
        <v>-386.11111111111114</v>
      </c>
      <c r="BA152" s="105">
        <f t="shared" si="124"/>
        <v>0</v>
      </c>
      <c r="BB152" s="116">
        <f t="shared" ca="1" si="125"/>
        <v>1698.0900000000001</v>
      </c>
      <c r="BC152" s="116">
        <f t="shared" ca="1" si="126"/>
        <v>754.51</v>
      </c>
      <c r="BD152" s="108">
        <f t="shared" ca="1" si="127"/>
        <v>613.88888888888891</v>
      </c>
      <c r="BE152" s="108">
        <f t="shared" ca="1" si="128"/>
        <v>1000</v>
      </c>
      <c r="BH152" s="75" t="str">
        <f t="shared" si="110"/>
        <v>n3-1-1</v>
      </c>
      <c r="BI152" s="76"/>
      <c r="BJ152" s="109" t="s">
        <v>232</v>
      </c>
      <c r="BK152" s="109"/>
      <c r="BL152" s="109">
        <v>1</v>
      </c>
      <c r="BM152" s="112">
        <f t="shared" si="111"/>
        <v>1</v>
      </c>
      <c r="BN152" s="112" t="str">
        <f t="shared" si="112"/>
        <v>symbol</v>
      </c>
      <c r="BO152" s="109" t="str">
        <f t="shared" si="113"/>
        <v>OpenCircle</v>
      </c>
      <c r="BP152" s="113">
        <f t="shared" ca="1" si="129"/>
        <v>1698.09</v>
      </c>
      <c r="BQ152" s="113">
        <f t="shared" ca="1" si="130"/>
        <v>754.51</v>
      </c>
      <c r="BR152" s="113">
        <f t="shared" ca="1" si="131"/>
        <v>12</v>
      </c>
      <c r="BS152" s="113">
        <f t="shared" ca="1" si="132"/>
        <v>12</v>
      </c>
      <c r="BT152" s="109" t="str">
        <f t="shared" ca="1" si="114"/>
        <v xml:space="preserve">0 1698.09 754.51 0 0 0 0 VCThingLabel  </v>
      </c>
      <c r="BU152" s="112">
        <f t="shared" si="115"/>
        <v>0.1</v>
      </c>
      <c r="BV152" s="174">
        <f t="shared" si="116"/>
        <v>0</v>
      </c>
      <c r="BW152" s="114" t="str">
        <f t="shared" si="133"/>
        <v>4vvv</v>
      </c>
      <c r="BX152" s="109"/>
      <c r="BY152" s="113">
        <f t="shared" ca="1" si="134"/>
        <v>1698.09</v>
      </c>
      <c r="BZ152" s="113">
        <f t="shared" ca="1" si="135"/>
        <v>754.51</v>
      </c>
      <c r="CA152" s="113">
        <f t="shared" ca="1" si="136"/>
        <v>20.399999999999999</v>
      </c>
      <c r="CB152" s="113">
        <f t="shared" ca="1" si="137"/>
        <v>20.399999999999999</v>
      </c>
      <c r="CC152" s="112">
        <f t="shared" si="117"/>
        <v>0.55000000000000004</v>
      </c>
      <c r="CD152" s="109" t="str">
        <f t="shared" si="118"/>
        <v>ellipse</v>
      </c>
      <c r="CE152" s="114" t="str">
        <f t="shared" si="138"/>
        <v>4vvv</v>
      </c>
      <c r="CF152" s="109"/>
      <c r="CG152" s="113">
        <f t="shared" ca="1" si="139"/>
        <v>1698.09</v>
      </c>
      <c r="CH152" s="113">
        <f t="shared" ca="1" si="140"/>
        <v>754.51</v>
      </c>
      <c r="CI152" s="113">
        <f t="shared" ca="1" si="141"/>
        <v>12</v>
      </c>
      <c r="CJ152" s="113">
        <f t="shared" ca="1" si="142"/>
        <v>12</v>
      </c>
      <c r="CK152" s="112"/>
      <c r="CL152" s="112"/>
      <c r="CM152" s="112">
        <f t="shared" si="119"/>
        <v>1</v>
      </c>
      <c r="CN152" s="115" t="str">
        <f t="shared" si="120"/>
        <v>ellipse</v>
      </c>
      <c r="CO152" s="109" t="str">
        <f t="shared" si="143"/>
        <v>4vvv</v>
      </c>
      <c r="CP152" s="109"/>
      <c r="CQ152" s="113">
        <f t="shared" ca="1" si="144"/>
        <v>1698.09</v>
      </c>
      <c r="CR152" s="113">
        <f t="shared" ca="1" si="145"/>
        <v>754.51</v>
      </c>
      <c r="CS152" s="113">
        <f t="shared" ca="1" si="146"/>
        <v>12</v>
      </c>
      <c r="CT152" s="113">
        <f t="shared" ca="1" si="147"/>
        <v>12</v>
      </c>
      <c r="CW152" s="76"/>
      <c r="CX152" s="76"/>
    </row>
    <row r="153" spans="1:102" s="105" customFormat="1" ht="16" customHeight="1">
      <c r="A153" s="75" t="str">
        <f t="shared" si="95"/>
        <v>n3-1-2</v>
      </c>
      <c r="B153" s="75" t="str">
        <f t="shared" si="96"/>
        <v>D26</v>
      </c>
      <c r="C153" s="103" t="str">
        <f t="shared" si="107"/>
        <v>even</v>
      </c>
      <c r="D153" s="103"/>
      <c r="E153" s="103"/>
      <c r="F153" s="104">
        <f>ROW()</f>
        <v>153</v>
      </c>
      <c r="G153" s="103"/>
      <c r="H153" s="103"/>
      <c r="I153" s="103" t="str">
        <f t="shared" si="93"/>
        <v>This a short description of D26, giving the briefest explanation of its D26'iness.</v>
      </c>
      <c r="J153" s="103" t="str">
        <f t="shared" si="94"/>
        <v>This is a longer description of D26, going into more detail on what D26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3" s="103" t="str">
        <f t="shared" si="97"/>
        <v>none</v>
      </c>
      <c r="L153" s="103"/>
      <c r="M153" s="103" t="str">
        <f t="shared" si="98"/>
        <v>OpenClose</v>
      </c>
      <c r="N153" s="103"/>
      <c r="O153" s="103"/>
      <c r="P153" s="103"/>
      <c r="Q153" s="103"/>
      <c r="R153" s="103">
        <f t="shared" si="99"/>
        <v>1</v>
      </c>
      <c r="S153" s="103" t="str">
        <f t="shared" si="100"/>
        <v>hover</v>
      </c>
      <c r="T153" s="103"/>
      <c r="U153" s="103"/>
      <c r="V153" s="103"/>
      <c r="W153" s="103"/>
      <c r="X153" s="103" t="str">
        <f t="shared" si="101"/>
        <v>fadeOn=n3-1-2,0.6</v>
      </c>
      <c r="Y153" s="103" t="str">
        <f t="shared" si="102"/>
        <v>fadeOff=n3-1-2,0.6</v>
      </c>
      <c r="Z153" s="103" t="str">
        <f t="shared" si="103"/>
        <v>drawOpen=n3-1-2,0.8</v>
      </c>
      <c r="AA153" s="103" t="str">
        <f t="shared" si="104"/>
        <v>drawClose=n3-1-2,0.8</v>
      </c>
      <c r="AB153" s="103" t="str">
        <f t="shared" si="105"/>
        <v>myQtipStyle</v>
      </c>
      <c r="AD153" s="106"/>
      <c r="AE153" s="116"/>
      <c r="AF153" s="75" t="s">
        <v>394</v>
      </c>
      <c r="AG153" s="73">
        <f t="shared" si="108"/>
        <v>0</v>
      </c>
      <c r="AH153" s="75" t="str">
        <f t="shared" si="106"/>
        <v>n3-1-2</v>
      </c>
      <c r="AI153" s="75" t="str">
        <f t="shared" si="109"/>
        <v>D26</v>
      </c>
      <c r="AJ153" s="73">
        <f t="shared" si="148"/>
        <v>3</v>
      </c>
      <c r="AK153" s="105">
        <v>3</v>
      </c>
      <c r="AL153" s="105">
        <v>1</v>
      </c>
      <c r="AM153" s="105">
        <v>2</v>
      </c>
      <c r="AR153" s="105">
        <v>8</v>
      </c>
      <c r="AS153" s="105">
        <v>4</v>
      </c>
      <c r="AT153" s="105">
        <v>3</v>
      </c>
      <c r="AX153" s="108">
        <f t="shared" si="121"/>
        <v>-84.375</v>
      </c>
      <c r="AY153" s="105">
        <f t="shared" ca="1" si="122"/>
        <v>640</v>
      </c>
      <c r="AZ153" s="108">
        <f t="shared" si="123"/>
        <v>-375</v>
      </c>
      <c r="BA153" s="105">
        <f t="shared" si="124"/>
        <v>0</v>
      </c>
      <c r="BB153" s="116">
        <f t="shared" ca="1" si="125"/>
        <v>1612.44</v>
      </c>
      <c r="BC153" s="116">
        <f t="shared" ca="1" si="126"/>
        <v>814.22</v>
      </c>
      <c r="BD153" s="108">
        <f t="shared" ca="1" si="127"/>
        <v>625</v>
      </c>
      <c r="BE153" s="108">
        <f t="shared" ca="1" si="128"/>
        <v>1000</v>
      </c>
      <c r="BH153" s="75" t="str">
        <f t="shared" si="110"/>
        <v>n3-1</v>
      </c>
      <c r="BI153" s="76"/>
      <c r="BJ153" s="109" t="s">
        <v>232</v>
      </c>
      <c r="BK153" s="109"/>
      <c r="BL153" s="109">
        <v>1</v>
      </c>
      <c r="BM153" s="112">
        <f t="shared" si="111"/>
        <v>1</v>
      </c>
      <c r="BN153" s="112" t="str">
        <f t="shared" si="112"/>
        <v>symbol</v>
      </c>
      <c r="BO153" s="109" t="str">
        <f t="shared" si="113"/>
        <v>OpenCircle</v>
      </c>
      <c r="BP153" s="113">
        <f t="shared" ca="1" si="129"/>
        <v>1612.44</v>
      </c>
      <c r="BQ153" s="113">
        <f t="shared" ca="1" si="130"/>
        <v>814.22</v>
      </c>
      <c r="BR153" s="113">
        <f t="shared" ca="1" si="131"/>
        <v>35</v>
      </c>
      <c r="BS153" s="113">
        <f t="shared" ca="1" si="132"/>
        <v>35</v>
      </c>
      <c r="BT153" s="109" t="str">
        <f t="shared" ca="1" si="114"/>
        <v xml:space="preserve">1 1612.44 814.22 0 0 0 0 VCThingLabel 10 </v>
      </c>
      <c r="BU153" s="112">
        <f t="shared" si="115"/>
        <v>0.1</v>
      </c>
      <c r="BV153" s="174">
        <f t="shared" si="116"/>
        <v>0</v>
      </c>
      <c r="BW153" s="114" t="str">
        <f t="shared" si="133"/>
        <v>3vvv</v>
      </c>
      <c r="BX153" s="109"/>
      <c r="BY153" s="113">
        <f t="shared" ca="1" si="134"/>
        <v>1612.44</v>
      </c>
      <c r="BZ153" s="113">
        <f t="shared" ca="1" si="135"/>
        <v>814.22</v>
      </c>
      <c r="CA153" s="113">
        <f t="shared" ca="1" si="136"/>
        <v>59.5</v>
      </c>
      <c r="CB153" s="113">
        <f t="shared" ca="1" si="137"/>
        <v>59.5</v>
      </c>
      <c r="CC153" s="112">
        <f t="shared" si="117"/>
        <v>0.55000000000000004</v>
      </c>
      <c r="CD153" s="109" t="str">
        <f t="shared" si="118"/>
        <v>ellipse</v>
      </c>
      <c r="CE153" s="114" t="str">
        <f t="shared" si="138"/>
        <v>3vvv</v>
      </c>
      <c r="CF153" s="109"/>
      <c r="CG153" s="113">
        <f t="shared" ca="1" si="139"/>
        <v>1612.44</v>
      </c>
      <c r="CH153" s="113">
        <f t="shared" ca="1" si="140"/>
        <v>814.22</v>
      </c>
      <c r="CI153" s="113">
        <f t="shared" ca="1" si="141"/>
        <v>35</v>
      </c>
      <c r="CJ153" s="113">
        <f t="shared" ca="1" si="142"/>
        <v>35</v>
      </c>
      <c r="CK153" s="112"/>
      <c r="CL153" s="112"/>
      <c r="CM153" s="112">
        <f t="shared" si="119"/>
        <v>1</v>
      </c>
      <c r="CN153" s="115" t="str">
        <f t="shared" si="120"/>
        <v>ellipse</v>
      </c>
      <c r="CO153" s="109" t="str">
        <f t="shared" si="143"/>
        <v>3vvv</v>
      </c>
      <c r="CP153" s="109"/>
      <c r="CQ153" s="113">
        <f t="shared" ca="1" si="144"/>
        <v>1612.44</v>
      </c>
      <c r="CR153" s="113">
        <f t="shared" ca="1" si="145"/>
        <v>814.22</v>
      </c>
      <c r="CS153" s="113">
        <f t="shared" ca="1" si="146"/>
        <v>35</v>
      </c>
      <c r="CT153" s="113">
        <f t="shared" ca="1" si="147"/>
        <v>35</v>
      </c>
      <c r="CW153" s="76"/>
      <c r="CX153" s="76"/>
    </row>
    <row r="154" spans="1:102" s="105" customFormat="1" ht="16" customHeight="1">
      <c r="A154" s="75" t="str">
        <f t="shared" si="95"/>
        <v>n3-1-2-1</v>
      </c>
      <c r="B154" s="75" t="str">
        <f t="shared" si="96"/>
        <v>E76</v>
      </c>
      <c r="C154" s="103" t="str">
        <f t="shared" si="107"/>
        <v>even</v>
      </c>
      <c r="D154" s="103"/>
      <c r="E154" s="103"/>
      <c r="F154" s="104">
        <f>ROW()</f>
        <v>154</v>
      </c>
      <c r="G154" s="103"/>
      <c r="H154" s="103"/>
      <c r="I154" s="103" t="str">
        <f t="shared" si="93"/>
        <v>This a short description of E76, giving the briefest explanation of its E76'iness.</v>
      </c>
      <c r="J154" s="103" t="str">
        <f t="shared" si="94"/>
        <v>This is a longer description of E76, going into more detail on what E76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4" s="103" t="str">
        <f t="shared" si="97"/>
        <v>none</v>
      </c>
      <c r="L154" s="103"/>
      <c r="M154" s="103" t="str">
        <f t="shared" si="98"/>
        <v>OpenClose</v>
      </c>
      <c r="N154" s="103"/>
      <c r="O154" s="103"/>
      <c r="P154" s="103"/>
      <c r="Q154" s="103"/>
      <c r="R154" s="103">
        <f t="shared" si="99"/>
        <v>1</v>
      </c>
      <c r="S154" s="103" t="str">
        <f t="shared" si="100"/>
        <v>hover</v>
      </c>
      <c r="T154" s="103"/>
      <c r="U154" s="103"/>
      <c r="V154" s="103"/>
      <c r="W154" s="103"/>
      <c r="X154" s="103" t="str">
        <f t="shared" si="101"/>
        <v>fadeOn=n3-1-2-1,0.6</v>
      </c>
      <c r="Y154" s="103" t="str">
        <f t="shared" si="102"/>
        <v>fadeOff=n3-1-2-1,0.6</v>
      </c>
      <c r="Z154" s="103" t="str">
        <f t="shared" si="103"/>
        <v>drawOpen=n3-1-2-1,0.8</v>
      </c>
      <c r="AA154" s="103" t="str">
        <f t="shared" si="104"/>
        <v>drawClose=n3-1-2-1,0.8</v>
      </c>
      <c r="AB154" s="103" t="str">
        <f t="shared" si="105"/>
        <v>myQtipStyle</v>
      </c>
      <c r="AD154" s="106"/>
      <c r="AE154" s="116"/>
      <c r="AF154" s="75" t="s">
        <v>361</v>
      </c>
      <c r="AG154" s="73">
        <f t="shared" si="108"/>
        <v>0</v>
      </c>
      <c r="AH154" s="75" t="str">
        <f t="shared" si="106"/>
        <v>n3-1-2-1</v>
      </c>
      <c r="AI154" s="75" t="str">
        <f t="shared" si="109"/>
        <v>E76</v>
      </c>
      <c r="AJ154" s="73">
        <f t="shared" si="148"/>
        <v>4</v>
      </c>
      <c r="AK154" s="105">
        <v>3</v>
      </c>
      <c r="AL154" s="105">
        <v>1</v>
      </c>
      <c r="AM154" s="105">
        <v>2</v>
      </c>
      <c r="AN154" s="105">
        <v>1</v>
      </c>
      <c r="AR154" s="105">
        <v>8</v>
      </c>
      <c r="AS154" s="105">
        <v>4</v>
      </c>
      <c r="AT154" s="105">
        <v>3</v>
      </c>
      <c r="AU154" s="105">
        <v>3</v>
      </c>
      <c r="AX154" s="108">
        <f t="shared" si="121"/>
        <v>-85.625</v>
      </c>
      <c r="AY154" s="105">
        <f t="shared" ca="1" si="122"/>
        <v>740</v>
      </c>
      <c r="AZ154" s="108">
        <f t="shared" si="123"/>
        <v>-380.55555555555554</v>
      </c>
      <c r="BA154" s="105">
        <f t="shared" si="124"/>
        <v>0</v>
      </c>
      <c r="BB154" s="116">
        <f t="shared" ca="1" si="125"/>
        <v>1703.28</v>
      </c>
      <c r="BC154" s="116">
        <f t="shared" ca="1" si="126"/>
        <v>769.79</v>
      </c>
      <c r="BD154" s="108">
        <f t="shared" ca="1" si="127"/>
        <v>619.44444444444446</v>
      </c>
      <c r="BE154" s="108">
        <f t="shared" ca="1" si="128"/>
        <v>1000</v>
      </c>
      <c r="BH154" s="75" t="str">
        <f t="shared" si="110"/>
        <v>n3-1-2</v>
      </c>
      <c r="BI154" s="76"/>
      <c r="BJ154" s="109" t="s">
        <v>232</v>
      </c>
      <c r="BK154" s="109"/>
      <c r="BL154" s="109">
        <v>1</v>
      </c>
      <c r="BM154" s="112">
        <f t="shared" si="111"/>
        <v>1</v>
      </c>
      <c r="BN154" s="112" t="str">
        <f t="shared" si="112"/>
        <v>symbol</v>
      </c>
      <c r="BO154" s="109" t="str">
        <f t="shared" si="113"/>
        <v>OpenCircle</v>
      </c>
      <c r="BP154" s="113">
        <f t="shared" ca="1" si="129"/>
        <v>1703.28</v>
      </c>
      <c r="BQ154" s="113">
        <f t="shared" ca="1" si="130"/>
        <v>769.79</v>
      </c>
      <c r="BR154" s="113">
        <f t="shared" ca="1" si="131"/>
        <v>12</v>
      </c>
      <c r="BS154" s="113">
        <f t="shared" ca="1" si="132"/>
        <v>12</v>
      </c>
      <c r="BT154" s="109" t="str">
        <f t="shared" ca="1" si="114"/>
        <v xml:space="preserve">0 1703.28 769.79 0 0 0 0 VCThingLabel  </v>
      </c>
      <c r="BU154" s="112">
        <f t="shared" si="115"/>
        <v>0.1</v>
      </c>
      <c r="BV154" s="174">
        <f t="shared" si="116"/>
        <v>0</v>
      </c>
      <c r="BW154" s="114" t="str">
        <f t="shared" si="133"/>
        <v>4vvv</v>
      </c>
      <c r="BX154" s="109"/>
      <c r="BY154" s="113">
        <f t="shared" ca="1" si="134"/>
        <v>1703.28</v>
      </c>
      <c r="BZ154" s="113">
        <f t="shared" ca="1" si="135"/>
        <v>769.79</v>
      </c>
      <c r="CA154" s="113">
        <f t="shared" ca="1" si="136"/>
        <v>20.399999999999999</v>
      </c>
      <c r="CB154" s="113">
        <f t="shared" ca="1" si="137"/>
        <v>20.399999999999999</v>
      </c>
      <c r="CC154" s="112">
        <f t="shared" si="117"/>
        <v>0.55000000000000004</v>
      </c>
      <c r="CD154" s="109" t="str">
        <f t="shared" si="118"/>
        <v>ellipse</v>
      </c>
      <c r="CE154" s="114" t="str">
        <f t="shared" si="138"/>
        <v>4vvv</v>
      </c>
      <c r="CF154" s="109"/>
      <c r="CG154" s="113">
        <f t="shared" ca="1" si="139"/>
        <v>1703.28</v>
      </c>
      <c r="CH154" s="113">
        <f t="shared" ca="1" si="140"/>
        <v>769.79</v>
      </c>
      <c r="CI154" s="113">
        <f t="shared" ca="1" si="141"/>
        <v>12</v>
      </c>
      <c r="CJ154" s="113">
        <f t="shared" ca="1" si="142"/>
        <v>12</v>
      </c>
      <c r="CK154" s="112"/>
      <c r="CL154" s="112"/>
      <c r="CM154" s="112">
        <f t="shared" si="119"/>
        <v>1</v>
      </c>
      <c r="CN154" s="115" t="str">
        <f t="shared" si="120"/>
        <v>ellipse</v>
      </c>
      <c r="CO154" s="109" t="str">
        <f t="shared" si="143"/>
        <v>4vvv</v>
      </c>
      <c r="CP154" s="109"/>
      <c r="CQ154" s="113">
        <f t="shared" ca="1" si="144"/>
        <v>1703.28</v>
      </c>
      <c r="CR154" s="113">
        <f t="shared" ca="1" si="145"/>
        <v>769.79</v>
      </c>
      <c r="CS154" s="113">
        <f t="shared" ca="1" si="146"/>
        <v>12</v>
      </c>
      <c r="CT154" s="113">
        <f t="shared" ca="1" si="147"/>
        <v>12</v>
      </c>
      <c r="CW154" s="76"/>
      <c r="CX154" s="76"/>
    </row>
    <row r="155" spans="1:102" s="105" customFormat="1" ht="16" customHeight="1">
      <c r="A155" s="75" t="str">
        <f t="shared" si="95"/>
        <v>n3-1-2-2</v>
      </c>
      <c r="B155" s="75" t="str">
        <f t="shared" si="96"/>
        <v>E77</v>
      </c>
      <c r="C155" s="103" t="str">
        <f t="shared" si="107"/>
        <v>odd</v>
      </c>
      <c r="D155" s="103"/>
      <c r="E155" s="103"/>
      <c r="F155" s="104">
        <f>ROW()</f>
        <v>155</v>
      </c>
      <c r="G155" s="103"/>
      <c r="H155" s="103"/>
      <c r="I155" s="103" t="str">
        <f t="shared" si="93"/>
        <v>This a short description of E77, giving the briefest explanation of its E77'iness.</v>
      </c>
      <c r="J155" s="103" t="str">
        <f t="shared" si="94"/>
        <v>This is a longer description of E77, going into more detail on what E77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5" s="103" t="str">
        <f t="shared" si="97"/>
        <v>none</v>
      </c>
      <c r="L155" s="103"/>
      <c r="M155" s="103" t="str">
        <f t="shared" si="98"/>
        <v>OpenClose</v>
      </c>
      <c r="N155" s="103"/>
      <c r="O155" s="103"/>
      <c r="P155" s="103"/>
      <c r="Q155" s="103"/>
      <c r="R155" s="103">
        <f t="shared" si="99"/>
        <v>1</v>
      </c>
      <c r="S155" s="103" t="str">
        <f t="shared" si="100"/>
        <v>hover</v>
      </c>
      <c r="T155" s="103"/>
      <c r="U155" s="103"/>
      <c r="V155" s="103"/>
      <c r="W155" s="103"/>
      <c r="X155" s="103" t="str">
        <f t="shared" si="101"/>
        <v>fadeOn=n3-1-2-2,0.6</v>
      </c>
      <c r="Y155" s="103" t="str">
        <f t="shared" si="102"/>
        <v>fadeOff=n3-1-2-2,0.6</v>
      </c>
      <c r="Z155" s="103" t="str">
        <f t="shared" si="103"/>
        <v>drawOpen=n3-1-2-2,0.8</v>
      </c>
      <c r="AA155" s="103" t="str">
        <f t="shared" si="104"/>
        <v>drawClose=n3-1-2-2,0.8</v>
      </c>
      <c r="AB155" s="103" t="str">
        <f t="shared" si="105"/>
        <v>myQtipStyle</v>
      </c>
      <c r="AD155" s="106"/>
      <c r="AE155" s="116"/>
      <c r="AF155" s="75" t="s">
        <v>362</v>
      </c>
      <c r="AG155" s="73">
        <f t="shared" si="108"/>
        <v>0</v>
      </c>
      <c r="AH155" s="75" t="str">
        <f t="shared" si="106"/>
        <v>n3-1-2-2</v>
      </c>
      <c r="AI155" s="75" t="str">
        <f t="shared" si="109"/>
        <v>E77</v>
      </c>
      <c r="AJ155" s="73">
        <f t="shared" si="148"/>
        <v>4</v>
      </c>
      <c r="AK155" s="105">
        <v>3</v>
      </c>
      <c r="AL155" s="105">
        <v>1</v>
      </c>
      <c r="AM155" s="105">
        <v>2</v>
      </c>
      <c r="AN155" s="105">
        <v>2</v>
      </c>
      <c r="AR155" s="105">
        <v>8</v>
      </c>
      <c r="AS155" s="105">
        <v>4</v>
      </c>
      <c r="AT155" s="105">
        <v>3</v>
      </c>
      <c r="AU155" s="105">
        <v>3</v>
      </c>
      <c r="AX155" s="108">
        <f t="shared" si="121"/>
        <v>-84.375</v>
      </c>
      <c r="AY155" s="105">
        <f t="shared" ca="1" si="122"/>
        <v>740</v>
      </c>
      <c r="AZ155" s="108">
        <f t="shared" si="123"/>
        <v>-375</v>
      </c>
      <c r="BA155" s="105">
        <f t="shared" si="124"/>
        <v>0</v>
      </c>
      <c r="BB155" s="116">
        <f t="shared" ca="1" si="125"/>
        <v>1708.1399999999999</v>
      </c>
      <c r="BC155" s="116">
        <f t="shared" ca="1" si="126"/>
        <v>785.19</v>
      </c>
      <c r="BD155" s="108">
        <f t="shared" ca="1" si="127"/>
        <v>625</v>
      </c>
      <c r="BE155" s="108">
        <f t="shared" ca="1" si="128"/>
        <v>1000</v>
      </c>
      <c r="BH155" s="75" t="str">
        <f t="shared" si="110"/>
        <v>n3-1-2</v>
      </c>
      <c r="BI155" s="76"/>
      <c r="BJ155" s="109" t="s">
        <v>232</v>
      </c>
      <c r="BK155" s="109"/>
      <c r="BL155" s="109">
        <v>1</v>
      </c>
      <c r="BM155" s="112">
        <f t="shared" si="111"/>
        <v>1</v>
      </c>
      <c r="BN155" s="112" t="str">
        <f t="shared" si="112"/>
        <v>symbol</v>
      </c>
      <c r="BO155" s="109" t="str">
        <f t="shared" si="113"/>
        <v>OpenCircle</v>
      </c>
      <c r="BP155" s="113">
        <f t="shared" ca="1" si="129"/>
        <v>1708.14</v>
      </c>
      <c r="BQ155" s="113">
        <f t="shared" ca="1" si="130"/>
        <v>785.19</v>
      </c>
      <c r="BR155" s="113">
        <f t="shared" ca="1" si="131"/>
        <v>12</v>
      </c>
      <c r="BS155" s="113">
        <f t="shared" ca="1" si="132"/>
        <v>12</v>
      </c>
      <c r="BT155" s="109" t="str">
        <f t="shared" ca="1" si="114"/>
        <v xml:space="preserve">0 1708.14 785.19 0 0 0 0 VCThingLabel  </v>
      </c>
      <c r="BU155" s="112">
        <f t="shared" si="115"/>
        <v>0.1</v>
      </c>
      <c r="BV155" s="174">
        <f t="shared" si="116"/>
        <v>0</v>
      </c>
      <c r="BW155" s="114" t="str">
        <f t="shared" si="133"/>
        <v>4vvv</v>
      </c>
      <c r="BX155" s="109"/>
      <c r="BY155" s="113">
        <f t="shared" ca="1" si="134"/>
        <v>1708.14</v>
      </c>
      <c r="BZ155" s="113">
        <f t="shared" ca="1" si="135"/>
        <v>785.19</v>
      </c>
      <c r="CA155" s="113">
        <f t="shared" ca="1" si="136"/>
        <v>20.399999999999999</v>
      </c>
      <c r="CB155" s="113">
        <f t="shared" ca="1" si="137"/>
        <v>20.399999999999999</v>
      </c>
      <c r="CC155" s="112">
        <f t="shared" si="117"/>
        <v>0.55000000000000004</v>
      </c>
      <c r="CD155" s="109" t="str">
        <f t="shared" si="118"/>
        <v>ellipse</v>
      </c>
      <c r="CE155" s="114" t="str">
        <f t="shared" si="138"/>
        <v>4vvv</v>
      </c>
      <c r="CF155" s="109"/>
      <c r="CG155" s="113">
        <f t="shared" ca="1" si="139"/>
        <v>1708.14</v>
      </c>
      <c r="CH155" s="113">
        <f t="shared" ca="1" si="140"/>
        <v>785.19</v>
      </c>
      <c r="CI155" s="113">
        <f t="shared" ca="1" si="141"/>
        <v>12</v>
      </c>
      <c r="CJ155" s="113">
        <f t="shared" ca="1" si="142"/>
        <v>12</v>
      </c>
      <c r="CK155" s="112"/>
      <c r="CL155" s="112"/>
      <c r="CM155" s="112">
        <f t="shared" si="119"/>
        <v>1</v>
      </c>
      <c r="CN155" s="115" t="str">
        <f t="shared" si="120"/>
        <v>ellipse</v>
      </c>
      <c r="CO155" s="109" t="str">
        <f t="shared" si="143"/>
        <v>4vvv</v>
      </c>
      <c r="CP155" s="109"/>
      <c r="CQ155" s="113">
        <f t="shared" ca="1" si="144"/>
        <v>1708.14</v>
      </c>
      <c r="CR155" s="113">
        <f t="shared" ca="1" si="145"/>
        <v>785.19</v>
      </c>
      <c r="CS155" s="113">
        <f t="shared" ca="1" si="146"/>
        <v>12</v>
      </c>
      <c r="CT155" s="113">
        <f t="shared" ca="1" si="147"/>
        <v>12</v>
      </c>
      <c r="CW155" s="76"/>
      <c r="CX155" s="76"/>
    </row>
    <row r="156" spans="1:102" s="105" customFormat="1" ht="16" customHeight="1">
      <c r="A156" s="75" t="str">
        <f t="shared" si="95"/>
        <v>n3-1-2-3</v>
      </c>
      <c r="B156" s="75" t="str">
        <f t="shared" si="96"/>
        <v>E78</v>
      </c>
      <c r="C156" s="103" t="str">
        <f t="shared" si="107"/>
        <v>even</v>
      </c>
      <c r="D156" s="103"/>
      <c r="E156" s="103"/>
      <c r="F156" s="104">
        <f>ROW()</f>
        <v>156</v>
      </c>
      <c r="G156" s="103"/>
      <c r="H156" s="103"/>
      <c r="I156" s="103" t="str">
        <f t="shared" si="93"/>
        <v>This a short description of E78, giving the briefest explanation of its E78'iness.</v>
      </c>
      <c r="J156" s="103" t="str">
        <f t="shared" si="94"/>
        <v>This is a longer description of E78, going into more detail on what E78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6" s="103" t="str">
        <f t="shared" si="97"/>
        <v>none</v>
      </c>
      <c r="L156" s="103"/>
      <c r="M156" s="103" t="str">
        <f t="shared" si="98"/>
        <v>OpenClose</v>
      </c>
      <c r="N156" s="103"/>
      <c r="O156" s="103"/>
      <c r="P156" s="103"/>
      <c r="Q156" s="103"/>
      <c r="R156" s="103">
        <f t="shared" si="99"/>
        <v>1</v>
      </c>
      <c r="S156" s="103" t="str">
        <f t="shared" si="100"/>
        <v>hover</v>
      </c>
      <c r="T156" s="103"/>
      <c r="U156" s="103"/>
      <c r="V156" s="103"/>
      <c r="W156" s="103"/>
      <c r="X156" s="103" t="str">
        <f t="shared" si="101"/>
        <v>fadeOn=n3-1-2-3,0.6</v>
      </c>
      <c r="Y156" s="103" t="str">
        <f t="shared" si="102"/>
        <v>fadeOff=n3-1-2-3,0.6</v>
      </c>
      <c r="Z156" s="103" t="str">
        <f t="shared" si="103"/>
        <v>drawOpen=n3-1-2-3,0.8</v>
      </c>
      <c r="AA156" s="103" t="str">
        <f t="shared" si="104"/>
        <v>drawClose=n3-1-2-3,0.8</v>
      </c>
      <c r="AB156" s="103" t="str">
        <f t="shared" si="105"/>
        <v>myQtipStyle</v>
      </c>
      <c r="AD156" s="106"/>
      <c r="AE156" s="116"/>
      <c r="AF156" s="75" t="s">
        <v>363</v>
      </c>
      <c r="AG156" s="73">
        <f t="shared" si="108"/>
        <v>0</v>
      </c>
      <c r="AH156" s="75" t="str">
        <f t="shared" si="106"/>
        <v>n3-1-2-3</v>
      </c>
      <c r="AI156" s="75" t="str">
        <f t="shared" si="109"/>
        <v>E78</v>
      </c>
      <c r="AJ156" s="73">
        <f t="shared" si="148"/>
        <v>4</v>
      </c>
      <c r="AK156" s="105">
        <v>3</v>
      </c>
      <c r="AL156" s="105">
        <v>1</v>
      </c>
      <c r="AM156" s="105">
        <v>2</v>
      </c>
      <c r="AN156" s="105">
        <v>3</v>
      </c>
      <c r="AR156" s="105">
        <v>8</v>
      </c>
      <c r="AS156" s="105">
        <v>4</v>
      </c>
      <c r="AT156" s="105">
        <v>3</v>
      </c>
      <c r="AU156" s="105">
        <v>3</v>
      </c>
      <c r="AX156" s="108">
        <f t="shared" si="121"/>
        <v>-83.125</v>
      </c>
      <c r="AY156" s="105">
        <f t="shared" ca="1" si="122"/>
        <v>740</v>
      </c>
      <c r="AZ156" s="108">
        <f t="shared" si="123"/>
        <v>-369.44444444444446</v>
      </c>
      <c r="BA156" s="105">
        <f t="shared" si="124"/>
        <v>0</v>
      </c>
      <c r="BB156" s="116">
        <f t="shared" ca="1" si="125"/>
        <v>1712.65</v>
      </c>
      <c r="BC156" s="116">
        <f t="shared" ca="1" si="126"/>
        <v>800.69</v>
      </c>
      <c r="BD156" s="108">
        <f t="shared" ca="1" si="127"/>
        <v>630.55555555555554</v>
      </c>
      <c r="BE156" s="108">
        <f t="shared" ca="1" si="128"/>
        <v>1000</v>
      </c>
      <c r="BH156" s="75" t="str">
        <f t="shared" si="110"/>
        <v>n3-1-2</v>
      </c>
      <c r="BI156" s="76"/>
      <c r="BJ156" s="109" t="s">
        <v>232</v>
      </c>
      <c r="BK156" s="109"/>
      <c r="BL156" s="109">
        <v>1</v>
      </c>
      <c r="BM156" s="112">
        <f t="shared" si="111"/>
        <v>1</v>
      </c>
      <c r="BN156" s="112" t="str">
        <f t="shared" si="112"/>
        <v>symbol</v>
      </c>
      <c r="BO156" s="109" t="str">
        <f t="shared" si="113"/>
        <v>OpenCircle</v>
      </c>
      <c r="BP156" s="113">
        <f t="shared" ca="1" si="129"/>
        <v>1712.65</v>
      </c>
      <c r="BQ156" s="113">
        <f t="shared" ca="1" si="130"/>
        <v>800.69</v>
      </c>
      <c r="BR156" s="113">
        <f t="shared" ca="1" si="131"/>
        <v>12</v>
      </c>
      <c r="BS156" s="113">
        <f t="shared" ca="1" si="132"/>
        <v>12</v>
      </c>
      <c r="BT156" s="109" t="str">
        <f t="shared" ca="1" si="114"/>
        <v xml:space="preserve">0 1712.65 800.69 0 0 0 0 VCThingLabel  </v>
      </c>
      <c r="BU156" s="112">
        <f t="shared" si="115"/>
        <v>0.1</v>
      </c>
      <c r="BV156" s="174">
        <f t="shared" si="116"/>
        <v>0</v>
      </c>
      <c r="BW156" s="114" t="str">
        <f t="shared" si="133"/>
        <v>4vvv</v>
      </c>
      <c r="BX156" s="109"/>
      <c r="BY156" s="113">
        <f t="shared" ca="1" si="134"/>
        <v>1712.65</v>
      </c>
      <c r="BZ156" s="113">
        <f t="shared" ca="1" si="135"/>
        <v>800.69</v>
      </c>
      <c r="CA156" s="113">
        <f t="shared" ca="1" si="136"/>
        <v>20.399999999999999</v>
      </c>
      <c r="CB156" s="113">
        <f t="shared" ca="1" si="137"/>
        <v>20.399999999999999</v>
      </c>
      <c r="CC156" s="112">
        <f t="shared" si="117"/>
        <v>0.55000000000000004</v>
      </c>
      <c r="CD156" s="109" t="str">
        <f t="shared" si="118"/>
        <v>ellipse</v>
      </c>
      <c r="CE156" s="114" t="str">
        <f t="shared" si="138"/>
        <v>4vvv</v>
      </c>
      <c r="CF156" s="109"/>
      <c r="CG156" s="113">
        <f t="shared" ca="1" si="139"/>
        <v>1712.65</v>
      </c>
      <c r="CH156" s="113">
        <f t="shared" ca="1" si="140"/>
        <v>800.69</v>
      </c>
      <c r="CI156" s="113">
        <f t="shared" ca="1" si="141"/>
        <v>12</v>
      </c>
      <c r="CJ156" s="113">
        <f t="shared" ca="1" si="142"/>
        <v>12</v>
      </c>
      <c r="CK156" s="112"/>
      <c r="CL156" s="112"/>
      <c r="CM156" s="112">
        <f t="shared" si="119"/>
        <v>1</v>
      </c>
      <c r="CN156" s="115" t="str">
        <f t="shared" si="120"/>
        <v>ellipse</v>
      </c>
      <c r="CO156" s="109" t="str">
        <f t="shared" si="143"/>
        <v>4vvv</v>
      </c>
      <c r="CP156" s="109"/>
      <c r="CQ156" s="113">
        <f t="shared" ca="1" si="144"/>
        <v>1712.65</v>
      </c>
      <c r="CR156" s="113">
        <f t="shared" ca="1" si="145"/>
        <v>800.69</v>
      </c>
      <c r="CS156" s="113">
        <f t="shared" ca="1" si="146"/>
        <v>12</v>
      </c>
      <c r="CT156" s="113">
        <f t="shared" ca="1" si="147"/>
        <v>12</v>
      </c>
      <c r="CW156" s="76"/>
      <c r="CX156" s="76"/>
    </row>
    <row r="157" spans="1:102" s="105" customFormat="1" ht="16" customHeight="1">
      <c r="A157" s="75" t="str">
        <f t="shared" si="95"/>
        <v>n3-1-3</v>
      </c>
      <c r="B157" s="75" t="str">
        <f t="shared" si="96"/>
        <v>D27</v>
      </c>
      <c r="C157" s="103" t="str">
        <f t="shared" si="107"/>
        <v>odd</v>
      </c>
      <c r="D157" s="103"/>
      <c r="E157" s="103"/>
      <c r="F157" s="104">
        <f>ROW()</f>
        <v>157</v>
      </c>
      <c r="G157" s="103"/>
      <c r="H157" s="103"/>
      <c r="I157" s="103" t="str">
        <f t="shared" si="93"/>
        <v>This a short description of D27, giving the briefest explanation of its D27'iness.</v>
      </c>
      <c r="J157" s="103" t="str">
        <f t="shared" si="94"/>
        <v>This is a longer description of D27, going into more detail on what D27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7" s="103" t="str">
        <f t="shared" si="97"/>
        <v>none</v>
      </c>
      <c r="L157" s="103"/>
      <c r="M157" s="103" t="str">
        <f t="shared" si="98"/>
        <v>OpenClose</v>
      </c>
      <c r="N157" s="103"/>
      <c r="O157" s="103"/>
      <c r="P157" s="103"/>
      <c r="Q157" s="103"/>
      <c r="R157" s="103">
        <f t="shared" si="99"/>
        <v>1</v>
      </c>
      <c r="S157" s="103" t="str">
        <f t="shared" si="100"/>
        <v>hover</v>
      </c>
      <c r="T157" s="103"/>
      <c r="U157" s="103"/>
      <c r="V157" s="103"/>
      <c r="W157" s="103"/>
      <c r="X157" s="103" t="str">
        <f t="shared" si="101"/>
        <v>fadeOn=n3-1-3,0.6</v>
      </c>
      <c r="Y157" s="103" t="str">
        <f t="shared" si="102"/>
        <v>fadeOff=n3-1-3,0.6</v>
      </c>
      <c r="Z157" s="103" t="str">
        <f t="shared" si="103"/>
        <v>drawOpen=n3-1-3,0.8</v>
      </c>
      <c r="AA157" s="103" t="str">
        <f t="shared" si="104"/>
        <v>drawClose=n3-1-3,0.8</v>
      </c>
      <c r="AB157" s="103" t="str">
        <f t="shared" si="105"/>
        <v>myQtipStyle</v>
      </c>
      <c r="AD157" s="106"/>
      <c r="AE157" s="116"/>
      <c r="AF157" s="75" t="s">
        <v>474</v>
      </c>
      <c r="AG157" s="73">
        <f t="shared" si="108"/>
        <v>0</v>
      </c>
      <c r="AH157" s="75" t="str">
        <f t="shared" si="106"/>
        <v>n3-1-3</v>
      </c>
      <c r="AI157" s="75" t="str">
        <f t="shared" si="109"/>
        <v>D27</v>
      </c>
      <c r="AJ157" s="73">
        <f t="shared" si="148"/>
        <v>3</v>
      </c>
      <c r="AK157" s="105">
        <v>3</v>
      </c>
      <c r="AL157" s="105">
        <v>1</v>
      </c>
      <c r="AM157" s="105">
        <v>3</v>
      </c>
      <c r="AR157" s="105">
        <v>8</v>
      </c>
      <c r="AS157" s="105">
        <v>4</v>
      </c>
      <c r="AT157" s="105">
        <v>3</v>
      </c>
      <c r="AX157" s="108">
        <f t="shared" si="121"/>
        <v>-80.625</v>
      </c>
      <c r="AY157" s="105">
        <f t="shared" ca="1" si="122"/>
        <v>640</v>
      </c>
      <c r="AZ157" s="108">
        <f t="shared" si="123"/>
        <v>-358.33333333333331</v>
      </c>
      <c r="BA157" s="105">
        <f t="shared" si="124"/>
        <v>0</v>
      </c>
      <c r="BB157" s="116">
        <f t="shared" ca="1" si="125"/>
        <v>1623.28</v>
      </c>
      <c r="BC157" s="116">
        <f t="shared" ca="1" si="126"/>
        <v>854.67</v>
      </c>
      <c r="BD157" s="108">
        <f t="shared" ca="1" si="127"/>
        <v>641.66666666666674</v>
      </c>
      <c r="BE157" s="108">
        <f t="shared" ca="1" si="128"/>
        <v>1000</v>
      </c>
      <c r="BH157" s="75" t="str">
        <f t="shared" si="110"/>
        <v>n3-1</v>
      </c>
      <c r="BI157" s="76"/>
      <c r="BJ157" s="109" t="s">
        <v>232</v>
      </c>
      <c r="BK157" s="109"/>
      <c r="BL157" s="109">
        <v>1</v>
      </c>
      <c r="BM157" s="112">
        <f t="shared" si="111"/>
        <v>1</v>
      </c>
      <c r="BN157" s="112" t="str">
        <f t="shared" si="112"/>
        <v>symbol</v>
      </c>
      <c r="BO157" s="109" t="str">
        <f t="shared" si="113"/>
        <v>OpenCircle</v>
      </c>
      <c r="BP157" s="113">
        <f t="shared" ca="1" si="129"/>
        <v>1623.28</v>
      </c>
      <c r="BQ157" s="113">
        <f t="shared" ca="1" si="130"/>
        <v>854.67</v>
      </c>
      <c r="BR157" s="113">
        <f t="shared" ca="1" si="131"/>
        <v>35</v>
      </c>
      <c r="BS157" s="113">
        <f t="shared" ca="1" si="132"/>
        <v>35</v>
      </c>
      <c r="BT157" s="109" t="str">
        <f t="shared" ca="1" si="114"/>
        <v xml:space="preserve">1 1623.28 854.67 0 0 0 0 VCThingLabel 10 </v>
      </c>
      <c r="BU157" s="112">
        <f t="shared" si="115"/>
        <v>0.1</v>
      </c>
      <c r="BV157" s="174">
        <f t="shared" si="116"/>
        <v>0</v>
      </c>
      <c r="BW157" s="114" t="str">
        <f t="shared" si="133"/>
        <v>3vvv</v>
      </c>
      <c r="BX157" s="109"/>
      <c r="BY157" s="113">
        <f t="shared" ca="1" si="134"/>
        <v>1623.28</v>
      </c>
      <c r="BZ157" s="113">
        <f t="shared" ca="1" si="135"/>
        <v>854.67</v>
      </c>
      <c r="CA157" s="113">
        <f t="shared" ca="1" si="136"/>
        <v>59.5</v>
      </c>
      <c r="CB157" s="113">
        <f t="shared" ca="1" si="137"/>
        <v>59.5</v>
      </c>
      <c r="CC157" s="112">
        <f t="shared" si="117"/>
        <v>0.55000000000000004</v>
      </c>
      <c r="CD157" s="109" t="str">
        <f t="shared" si="118"/>
        <v>ellipse</v>
      </c>
      <c r="CE157" s="114" t="str">
        <f t="shared" si="138"/>
        <v>3vvv</v>
      </c>
      <c r="CF157" s="109"/>
      <c r="CG157" s="113">
        <f t="shared" ca="1" si="139"/>
        <v>1623.28</v>
      </c>
      <c r="CH157" s="113">
        <f t="shared" ca="1" si="140"/>
        <v>854.67</v>
      </c>
      <c r="CI157" s="113">
        <f t="shared" ca="1" si="141"/>
        <v>35</v>
      </c>
      <c r="CJ157" s="113">
        <f t="shared" ca="1" si="142"/>
        <v>35</v>
      </c>
      <c r="CK157" s="112"/>
      <c r="CL157" s="112"/>
      <c r="CM157" s="112">
        <f t="shared" si="119"/>
        <v>1</v>
      </c>
      <c r="CN157" s="115" t="str">
        <f t="shared" si="120"/>
        <v>ellipse</v>
      </c>
      <c r="CO157" s="109" t="str">
        <f t="shared" si="143"/>
        <v>3vvv</v>
      </c>
      <c r="CP157" s="109"/>
      <c r="CQ157" s="113">
        <f t="shared" ca="1" si="144"/>
        <v>1623.28</v>
      </c>
      <c r="CR157" s="113">
        <f t="shared" ca="1" si="145"/>
        <v>854.67</v>
      </c>
      <c r="CS157" s="113">
        <f t="shared" ca="1" si="146"/>
        <v>35</v>
      </c>
      <c r="CT157" s="113">
        <f t="shared" ca="1" si="147"/>
        <v>35</v>
      </c>
      <c r="CW157" s="76"/>
      <c r="CX157" s="76"/>
    </row>
    <row r="158" spans="1:102" s="105" customFormat="1" ht="16" customHeight="1">
      <c r="A158" s="75" t="str">
        <f t="shared" si="95"/>
        <v>n3-1-3-1</v>
      </c>
      <c r="B158" s="75" t="str">
        <f t="shared" si="96"/>
        <v>E79</v>
      </c>
      <c r="C158" s="103" t="str">
        <f t="shared" si="107"/>
        <v>odd</v>
      </c>
      <c r="D158" s="103"/>
      <c r="E158" s="103"/>
      <c r="F158" s="104">
        <f>ROW()</f>
        <v>158</v>
      </c>
      <c r="G158" s="103"/>
      <c r="H158" s="103"/>
      <c r="I158" s="103" t="str">
        <f t="shared" si="93"/>
        <v>This a short description of E79, giving the briefest explanation of its E79'iness.</v>
      </c>
      <c r="J158" s="103" t="str">
        <f t="shared" si="94"/>
        <v>This is a longer description of E79, going into more detail on what E79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8" s="103" t="str">
        <f t="shared" si="97"/>
        <v>none</v>
      </c>
      <c r="L158" s="103"/>
      <c r="M158" s="103" t="str">
        <f t="shared" si="98"/>
        <v>OpenClose</v>
      </c>
      <c r="N158" s="103"/>
      <c r="O158" s="103"/>
      <c r="P158" s="103"/>
      <c r="Q158" s="103"/>
      <c r="R158" s="103">
        <f t="shared" si="99"/>
        <v>1</v>
      </c>
      <c r="S158" s="103" t="str">
        <f t="shared" si="100"/>
        <v>hover</v>
      </c>
      <c r="T158" s="103"/>
      <c r="U158" s="103"/>
      <c r="V158" s="103"/>
      <c r="W158" s="103"/>
      <c r="X158" s="103" t="str">
        <f t="shared" si="101"/>
        <v>fadeOn=n3-1-3-1,0.6</v>
      </c>
      <c r="Y158" s="103" t="str">
        <f t="shared" si="102"/>
        <v>fadeOff=n3-1-3-1,0.6</v>
      </c>
      <c r="Z158" s="103" t="str">
        <f t="shared" si="103"/>
        <v>drawOpen=n3-1-3-1,0.8</v>
      </c>
      <c r="AA158" s="103" t="str">
        <f t="shared" si="104"/>
        <v>drawClose=n3-1-3-1,0.8</v>
      </c>
      <c r="AB158" s="103" t="str">
        <f t="shared" si="105"/>
        <v>myQtipStyle</v>
      </c>
      <c r="AD158" s="106"/>
      <c r="AE158" s="116"/>
      <c r="AF158" s="75" t="s">
        <v>475</v>
      </c>
      <c r="AG158" s="73">
        <f t="shared" si="108"/>
        <v>0</v>
      </c>
      <c r="AH158" s="75" t="str">
        <f t="shared" si="106"/>
        <v>n3-1-3-1</v>
      </c>
      <c r="AI158" s="75" t="str">
        <f t="shared" si="109"/>
        <v>E79</v>
      </c>
      <c r="AJ158" s="73">
        <f t="shared" si="148"/>
        <v>4</v>
      </c>
      <c r="AK158" s="105">
        <v>3</v>
      </c>
      <c r="AL158" s="105">
        <v>1</v>
      </c>
      <c r="AM158" s="105">
        <v>3</v>
      </c>
      <c r="AN158" s="105">
        <v>1</v>
      </c>
      <c r="AR158" s="105">
        <v>8</v>
      </c>
      <c r="AS158" s="105">
        <v>4</v>
      </c>
      <c r="AT158" s="105">
        <v>3</v>
      </c>
      <c r="AU158" s="105">
        <v>3</v>
      </c>
      <c r="AX158" s="108">
        <f t="shared" si="121"/>
        <v>-81.875</v>
      </c>
      <c r="AY158" s="105">
        <f t="shared" ca="1" si="122"/>
        <v>740</v>
      </c>
      <c r="AZ158" s="108">
        <f t="shared" si="123"/>
        <v>-363.88888888888886</v>
      </c>
      <c r="BA158" s="105">
        <f t="shared" si="124"/>
        <v>0</v>
      </c>
      <c r="BB158" s="116">
        <f t="shared" ca="1" si="125"/>
        <v>1716.83</v>
      </c>
      <c r="BC158" s="116">
        <f t="shared" ca="1" si="126"/>
        <v>816.28</v>
      </c>
      <c r="BD158" s="108">
        <f t="shared" ca="1" si="127"/>
        <v>636.11111111111109</v>
      </c>
      <c r="BE158" s="108">
        <f t="shared" ca="1" si="128"/>
        <v>1000</v>
      </c>
      <c r="BH158" s="75" t="str">
        <f t="shared" si="110"/>
        <v>n3-1-3</v>
      </c>
      <c r="BI158" s="76"/>
      <c r="BJ158" s="109" t="s">
        <v>232</v>
      </c>
      <c r="BK158" s="109"/>
      <c r="BL158" s="109">
        <v>1</v>
      </c>
      <c r="BM158" s="112">
        <f t="shared" si="111"/>
        <v>1</v>
      </c>
      <c r="BN158" s="112" t="str">
        <f t="shared" si="112"/>
        <v>symbol</v>
      </c>
      <c r="BO158" s="109" t="str">
        <f t="shared" si="113"/>
        <v>OpenCircle</v>
      </c>
      <c r="BP158" s="113">
        <f t="shared" ca="1" si="129"/>
        <v>1716.83</v>
      </c>
      <c r="BQ158" s="113">
        <f t="shared" ca="1" si="130"/>
        <v>816.28</v>
      </c>
      <c r="BR158" s="113">
        <f t="shared" ca="1" si="131"/>
        <v>12</v>
      </c>
      <c r="BS158" s="113">
        <f t="shared" ca="1" si="132"/>
        <v>12</v>
      </c>
      <c r="BT158" s="109" t="str">
        <f t="shared" ca="1" si="114"/>
        <v xml:space="preserve">0 1716.83 816.28 0 0 0 0 VCThingLabel  </v>
      </c>
      <c r="BU158" s="112">
        <f t="shared" si="115"/>
        <v>0.1</v>
      </c>
      <c r="BV158" s="174">
        <f t="shared" si="116"/>
        <v>0</v>
      </c>
      <c r="BW158" s="114" t="str">
        <f t="shared" si="133"/>
        <v>4vvv</v>
      </c>
      <c r="BX158" s="109"/>
      <c r="BY158" s="113">
        <f t="shared" ca="1" si="134"/>
        <v>1716.83</v>
      </c>
      <c r="BZ158" s="113">
        <f t="shared" ca="1" si="135"/>
        <v>816.28</v>
      </c>
      <c r="CA158" s="113">
        <f t="shared" ca="1" si="136"/>
        <v>20.399999999999999</v>
      </c>
      <c r="CB158" s="113">
        <f t="shared" ca="1" si="137"/>
        <v>20.399999999999999</v>
      </c>
      <c r="CC158" s="112">
        <f t="shared" si="117"/>
        <v>0.55000000000000004</v>
      </c>
      <c r="CD158" s="109" t="str">
        <f t="shared" si="118"/>
        <v>ellipse</v>
      </c>
      <c r="CE158" s="114" t="str">
        <f t="shared" si="138"/>
        <v>4vvv</v>
      </c>
      <c r="CF158" s="109"/>
      <c r="CG158" s="113">
        <f t="shared" ca="1" si="139"/>
        <v>1716.83</v>
      </c>
      <c r="CH158" s="113">
        <f t="shared" ca="1" si="140"/>
        <v>816.28</v>
      </c>
      <c r="CI158" s="113">
        <f t="shared" ca="1" si="141"/>
        <v>12</v>
      </c>
      <c r="CJ158" s="113">
        <f t="shared" ca="1" si="142"/>
        <v>12</v>
      </c>
      <c r="CK158" s="112"/>
      <c r="CL158" s="112"/>
      <c r="CM158" s="112">
        <f t="shared" si="119"/>
        <v>1</v>
      </c>
      <c r="CN158" s="115" t="str">
        <f t="shared" si="120"/>
        <v>ellipse</v>
      </c>
      <c r="CO158" s="109" t="str">
        <f t="shared" si="143"/>
        <v>4vvv</v>
      </c>
      <c r="CP158" s="109"/>
      <c r="CQ158" s="113">
        <f t="shared" ca="1" si="144"/>
        <v>1716.83</v>
      </c>
      <c r="CR158" s="113">
        <f t="shared" ca="1" si="145"/>
        <v>816.28</v>
      </c>
      <c r="CS158" s="113">
        <f t="shared" ca="1" si="146"/>
        <v>12</v>
      </c>
      <c r="CT158" s="113">
        <f t="shared" ca="1" si="147"/>
        <v>12</v>
      </c>
      <c r="CW158" s="76"/>
      <c r="CX158" s="76"/>
    </row>
    <row r="159" spans="1:102" s="105" customFormat="1" ht="16" customHeight="1">
      <c r="A159" s="75" t="str">
        <f t="shared" si="95"/>
        <v>n3-1-3-2</v>
      </c>
      <c r="B159" s="75" t="str">
        <f t="shared" si="96"/>
        <v>E80</v>
      </c>
      <c r="C159" s="103" t="str">
        <f t="shared" si="107"/>
        <v>even</v>
      </c>
      <c r="D159" s="103"/>
      <c r="E159" s="103"/>
      <c r="F159" s="104">
        <f>ROW()</f>
        <v>159</v>
      </c>
      <c r="G159" s="103"/>
      <c r="H159" s="103"/>
      <c r="I159" s="103" t="str">
        <f t="shared" si="93"/>
        <v>This a short description of E80, giving the briefest explanation of its E80'iness.</v>
      </c>
      <c r="J159" s="103" t="str">
        <f t="shared" si="94"/>
        <v>This is a longer description of E80, going into more detail on what E80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59" s="103" t="str">
        <f t="shared" si="97"/>
        <v>none</v>
      </c>
      <c r="L159" s="103"/>
      <c r="M159" s="103" t="str">
        <f t="shared" si="98"/>
        <v>OpenClose</v>
      </c>
      <c r="N159" s="103"/>
      <c r="O159" s="103"/>
      <c r="P159" s="103"/>
      <c r="Q159" s="103"/>
      <c r="R159" s="103">
        <f t="shared" si="99"/>
        <v>1</v>
      </c>
      <c r="S159" s="103" t="str">
        <f t="shared" si="100"/>
        <v>hover</v>
      </c>
      <c r="T159" s="103"/>
      <c r="U159" s="103"/>
      <c r="V159" s="103"/>
      <c r="W159" s="103"/>
      <c r="X159" s="103" t="str">
        <f t="shared" si="101"/>
        <v>fadeOn=n3-1-3-2,0.6</v>
      </c>
      <c r="Y159" s="103" t="str">
        <f t="shared" si="102"/>
        <v>fadeOff=n3-1-3-2,0.6</v>
      </c>
      <c r="Z159" s="103" t="str">
        <f t="shared" si="103"/>
        <v>drawOpen=n3-1-3-2,0.8</v>
      </c>
      <c r="AA159" s="103" t="str">
        <f t="shared" si="104"/>
        <v>drawClose=n3-1-3-2,0.8</v>
      </c>
      <c r="AB159" s="103" t="str">
        <f t="shared" si="105"/>
        <v>myQtipStyle</v>
      </c>
      <c r="AD159" s="106"/>
      <c r="AE159" s="116"/>
      <c r="AF159" s="75" t="s">
        <v>476</v>
      </c>
      <c r="AG159" s="73">
        <f t="shared" si="108"/>
        <v>0</v>
      </c>
      <c r="AH159" s="75" t="str">
        <f t="shared" si="106"/>
        <v>n3-1-3-2</v>
      </c>
      <c r="AI159" s="75" t="str">
        <f t="shared" si="109"/>
        <v>E80</v>
      </c>
      <c r="AJ159" s="73">
        <f t="shared" si="148"/>
        <v>4</v>
      </c>
      <c r="AK159" s="105">
        <v>3</v>
      </c>
      <c r="AL159" s="105">
        <v>1</v>
      </c>
      <c r="AM159" s="105">
        <v>3</v>
      </c>
      <c r="AN159" s="105">
        <v>2</v>
      </c>
      <c r="AR159" s="105">
        <v>8</v>
      </c>
      <c r="AS159" s="105">
        <v>4</v>
      </c>
      <c r="AT159" s="105">
        <v>3</v>
      </c>
      <c r="AU159" s="105">
        <v>3</v>
      </c>
      <c r="AX159" s="108">
        <f t="shared" si="121"/>
        <v>-80.625</v>
      </c>
      <c r="AY159" s="105">
        <f t="shared" ca="1" si="122"/>
        <v>740</v>
      </c>
      <c r="AZ159" s="108">
        <f t="shared" si="123"/>
        <v>-358.33333333333331</v>
      </c>
      <c r="BA159" s="105">
        <f t="shared" si="124"/>
        <v>0</v>
      </c>
      <c r="BB159" s="116">
        <f t="shared" ca="1" si="125"/>
        <v>1720.67</v>
      </c>
      <c r="BC159" s="116">
        <f t="shared" ca="1" si="126"/>
        <v>831.96</v>
      </c>
      <c r="BD159" s="108">
        <f t="shared" ca="1" si="127"/>
        <v>641.66666666666674</v>
      </c>
      <c r="BE159" s="108">
        <f t="shared" ca="1" si="128"/>
        <v>1000</v>
      </c>
      <c r="BH159" s="75" t="str">
        <f t="shared" si="110"/>
        <v>n3-1-3</v>
      </c>
      <c r="BI159" s="76"/>
      <c r="BJ159" s="109" t="s">
        <v>232</v>
      </c>
      <c r="BK159" s="109"/>
      <c r="BL159" s="109">
        <v>1</v>
      </c>
      <c r="BM159" s="112">
        <f t="shared" si="111"/>
        <v>1</v>
      </c>
      <c r="BN159" s="112" t="str">
        <f t="shared" si="112"/>
        <v>symbol</v>
      </c>
      <c r="BO159" s="109" t="str">
        <f t="shared" si="113"/>
        <v>OpenCircle</v>
      </c>
      <c r="BP159" s="113">
        <f t="shared" ca="1" si="129"/>
        <v>1720.67</v>
      </c>
      <c r="BQ159" s="113">
        <f t="shared" ca="1" si="130"/>
        <v>831.96</v>
      </c>
      <c r="BR159" s="113">
        <f t="shared" ca="1" si="131"/>
        <v>12</v>
      </c>
      <c r="BS159" s="113">
        <f t="shared" ca="1" si="132"/>
        <v>12</v>
      </c>
      <c r="BT159" s="109" t="str">
        <f t="shared" ca="1" si="114"/>
        <v xml:space="preserve">0 1720.67 831.96 0 0 0 0 VCThingLabel  </v>
      </c>
      <c r="BU159" s="112">
        <f t="shared" si="115"/>
        <v>0.1</v>
      </c>
      <c r="BV159" s="174">
        <f t="shared" si="116"/>
        <v>0</v>
      </c>
      <c r="BW159" s="114" t="str">
        <f t="shared" si="133"/>
        <v>4vvv</v>
      </c>
      <c r="BX159" s="109"/>
      <c r="BY159" s="113">
        <f t="shared" ca="1" si="134"/>
        <v>1720.67</v>
      </c>
      <c r="BZ159" s="113">
        <f t="shared" ca="1" si="135"/>
        <v>831.96</v>
      </c>
      <c r="CA159" s="113">
        <f t="shared" ca="1" si="136"/>
        <v>20.399999999999999</v>
      </c>
      <c r="CB159" s="113">
        <f t="shared" ca="1" si="137"/>
        <v>20.399999999999999</v>
      </c>
      <c r="CC159" s="112">
        <f t="shared" si="117"/>
        <v>0.55000000000000004</v>
      </c>
      <c r="CD159" s="109" t="str">
        <f t="shared" si="118"/>
        <v>ellipse</v>
      </c>
      <c r="CE159" s="114" t="str">
        <f t="shared" si="138"/>
        <v>4vvv</v>
      </c>
      <c r="CF159" s="109"/>
      <c r="CG159" s="113">
        <f t="shared" ca="1" si="139"/>
        <v>1720.67</v>
      </c>
      <c r="CH159" s="113">
        <f t="shared" ca="1" si="140"/>
        <v>831.96</v>
      </c>
      <c r="CI159" s="113">
        <f t="shared" ca="1" si="141"/>
        <v>12</v>
      </c>
      <c r="CJ159" s="113">
        <f t="shared" ca="1" si="142"/>
        <v>12</v>
      </c>
      <c r="CK159" s="112"/>
      <c r="CL159" s="112"/>
      <c r="CM159" s="112">
        <f t="shared" si="119"/>
        <v>1</v>
      </c>
      <c r="CN159" s="115" t="str">
        <f t="shared" si="120"/>
        <v>ellipse</v>
      </c>
      <c r="CO159" s="109" t="str">
        <f t="shared" si="143"/>
        <v>4vvv</v>
      </c>
      <c r="CP159" s="109"/>
      <c r="CQ159" s="113">
        <f t="shared" ca="1" si="144"/>
        <v>1720.67</v>
      </c>
      <c r="CR159" s="113">
        <f t="shared" ca="1" si="145"/>
        <v>831.96</v>
      </c>
      <c r="CS159" s="113">
        <f t="shared" ca="1" si="146"/>
        <v>12</v>
      </c>
      <c r="CT159" s="113">
        <f t="shared" ca="1" si="147"/>
        <v>12</v>
      </c>
      <c r="CW159" s="76"/>
      <c r="CX159" s="76"/>
    </row>
    <row r="160" spans="1:102" s="105" customFormat="1" ht="16" customHeight="1">
      <c r="A160" s="75" t="str">
        <f t="shared" si="95"/>
        <v>n3-1-3-3</v>
      </c>
      <c r="B160" s="75" t="str">
        <f t="shared" si="96"/>
        <v>E81</v>
      </c>
      <c r="C160" s="103" t="str">
        <f t="shared" si="107"/>
        <v>odd</v>
      </c>
      <c r="D160" s="103"/>
      <c r="E160" s="103"/>
      <c r="F160" s="104">
        <f>ROW()</f>
        <v>160</v>
      </c>
      <c r="G160" s="103"/>
      <c r="H160" s="103"/>
      <c r="I160" s="103" t="str">
        <f t="shared" si="93"/>
        <v>This a short description of E81, giving the briefest explanation of its E81'iness.</v>
      </c>
      <c r="J160" s="103" t="str">
        <f t="shared" si="94"/>
        <v>This is a longer description of E81, going into more detail on what E81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0" s="103" t="str">
        <f t="shared" si="97"/>
        <v>none</v>
      </c>
      <c r="L160" s="103"/>
      <c r="M160" s="103" t="str">
        <f t="shared" si="98"/>
        <v>OpenClose</v>
      </c>
      <c r="N160" s="103"/>
      <c r="O160" s="103"/>
      <c r="P160" s="103"/>
      <c r="Q160" s="103"/>
      <c r="R160" s="103">
        <f t="shared" si="99"/>
        <v>1</v>
      </c>
      <c r="S160" s="103" t="str">
        <f t="shared" si="100"/>
        <v>hover</v>
      </c>
      <c r="T160" s="103"/>
      <c r="U160" s="103"/>
      <c r="V160" s="103"/>
      <c r="W160" s="103"/>
      <c r="X160" s="103" t="str">
        <f t="shared" si="101"/>
        <v>fadeOn=n3-1-3-3,0.6</v>
      </c>
      <c r="Y160" s="103" t="str">
        <f t="shared" si="102"/>
        <v>fadeOff=n3-1-3-3,0.6</v>
      </c>
      <c r="Z160" s="103" t="str">
        <f t="shared" si="103"/>
        <v>drawOpen=n3-1-3-3,0.8</v>
      </c>
      <c r="AA160" s="103" t="str">
        <f t="shared" si="104"/>
        <v>drawClose=n3-1-3-3,0.8</v>
      </c>
      <c r="AB160" s="103" t="str">
        <f t="shared" si="105"/>
        <v>myQtipStyle</v>
      </c>
      <c r="AD160" s="106"/>
      <c r="AE160" s="116"/>
      <c r="AF160" s="75" t="s">
        <v>477</v>
      </c>
      <c r="AG160" s="73">
        <f t="shared" si="108"/>
        <v>0</v>
      </c>
      <c r="AH160" s="75" t="str">
        <f t="shared" si="106"/>
        <v>n3-1-3-3</v>
      </c>
      <c r="AI160" s="75" t="str">
        <f t="shared" si="109"/>
        <v>E81</v>
      </c>
      <c r="AJ160" s="73">
        <f t="shared" si="148"/>
        <v>4</v>
      </c>
      <c r="AK160" s="105">
        <v>3</v>
      </c>
      <c r="AL160" s="105">
        <v>1</v>
      </c>
      <c r="AM160" s="105">
        <v>3</v>
      </c>
      <c r="AN160" s="105">
        <v>3</v>
      </c>
      <c r="AR160" s="105">
        <v>8</v>
      </c>
      <c r="AS160" s="105">
        <v>4</v>
      </c>
      <c r="AT160" s="105">
        <v>3</v>
      </c>
      <c r="AU160" s="105">
        <v>3</v>
      </c>
      <c r="AX160" s="108">
        <f t="shared" si="121"/>
        <v>-79.375</v>
      </c>
      <c r="AY160" s="105">
        <f t="shared" ca="1" si="122"/>
        <v>740</v>
      </c>
      <c r="AZ160" s="108">
        <f t="shared" si="123"/>
        <v>-352.77777777777777</v>
      </c>
      <c r="BA160" s="105">
        <f t="shared" si="124"/>
        <v>0</v>
      </c>
      <c r="BB160" s="116">
        <f t="shared" ca="1" si="125"/>
        <v>1724.1599999999999</v>
      </c>
      <c r="BC160" s="116">
        <f t="shared" ca="1" si="126"/>
        <v>847.72</v>
      </c>
      <c r="BD160" s="108">
        <f t="shared" ca="1" si="127"/>
        <v>647.22222222222217</v>
      </c>
      <c r="BE160" s="108">
        <f t="shared" ca="1" si="128"/>
        <v>1000</v>
      </c>
      <c r="BH160" s="75" t="str">
        <f t="shared" si="110"/>
        <v>n3-1-3</v>
      </c>
      <c r="BI160" s="76"/>
      <c r="BJ160" s="109" t="s">
        <v>232</v>
      </c>
      <c r="BK160" s="109"/>
      <c r="BL160" s="109">
        <v>1</v>
      </c>
      <c r="BM160" s="112">
        <f t="shared" si="111"/>
        <v>1</v>
      </c>
      <c r="BN160" s="112" t="str">
        <f t="shared" si="112"/>
        <v>symbol</v>
      </c>
      <c r="BO160" s="109" t="str">
        <f t="shared" si="113"/>
        <v>OpenCircle</v>
      </c>
      <c r="BP160" s="113">
        <f t="shared" ca="1" si="129"/>
        <v>1724.16</v>
      </c>
      <c r="BQ160" s="113">
        <f t="shared" ca="1" si="130"/>
        <v>847.72</v>
      </c>
      <c r="BR160" s="113">
        <f t="shared" ca="1" si="131"/>
        <v>12</v>
      </c>
      <c r="BS160" s="113">
        <f t="shared" ca="1" si="132"/>
        <v>12</v>
      </c>
      <c r="BT160" s="109" t="str">
        <f t="shared" ca="1" si="114"/>
        <v xml:space="preserve">0 1724.16 847.72 0 0 0 0 VCThingLabel  </v>
      </c>
      <c r="BU160" s="112">
        <f t="shared" si="115"/>
        <v>0.1</v>
      </c>
      <c r="BV160" s="174">
        <f t="shared" si="116"/>
        <v>0</v>
      </c>
      <c r="BW160" s="114" t="str">
        <f t="shared" si="133"/>
        <v>4vvv</v>
      </c>
      <c r="BX160" s="109"/>
      <c r="BY160" s="113">
        <f t="shared" ca="1" si="134"/>
        <v>1724.16</v>
      </c>
      <c r="BZ160" s="113">
        <f t="shared" ca="1" si="135"/>
        <v>847.72</v>
      </c>
      <c r="CA160" s="113">
        <f t="shared" ca="1" si="136"/>
        <v>20.399999999999999</v>
      </c>
      <c r="CB160" s="113">
        <f t="shared" ca="1" si="137"/>
        <v>20.399999999999999</v>
      </c>
      <c r="CC160" s="112">
        <f t="shared" si="117"/>
        <v>0.55000000000000004</v>
      </c>
      <c r="CD160" s="109" t="str">
        <f t="shared" si="118"/>
        <v>ellipse</v>
      </c>
      <c r="CE160" s="114" t="str">
        <f t="shared" si="138"/>
        <v>4vvv</v>
      </c>
      <c r="CF160" s="109"/>
      <c r="CG160" s="113">
        <f t="shared" ca="1" si="139"/>
        <v>1724.16</v>
      </c>
      <c r="CH160" s="113">
        <f t="shared" ca="1" si="140"/>
        <v>847.72</v>
      </c>
      <c r="CI160" s="113">
        <f t="shared" ca="1" si="141"/>
        <v>12</v>
      </c>
      <c r="CJ160" s="113">
        <f t="shared" ca="1" si="142"/>
        <v>12</v>
      </c>
      <c r="CK160" s="112"/>
      <c r="CL160" s="112"/>
      <c r="CM160" s="112">
        <f t="shared" si="119"/>
        <v>1</v>
      </c>
      <c r="CN160" s="115" t="str">
        <f t="shared" si="120"/>
        <v>ellipse</v>
      </c>
      <c r="CO160" s="109" t="str">
        <f t="shared" si="143"/>
        <v>4vvv</v>
      </c>
      <c r="CP160" s="109"/>
      <c r="CQ160" s="113">
        <f t="shared" ca="1" si="144"/>
        <v>1724.16</v>
      </c>
      <c r="CR160" s="113">
        <f t="shared" ca="1" si="145"/>
        <v>847.72</v>
      </c>
      <c r="CS160" s="113">
        <f t="shared" ca="1" si="146"/>
        <v>12</v>
      </c>
      <c r="CT160" s="113">
        <f t="shared" ca="1" si="147"/>
        <v>12</v>
      </c>
      <c r="CW160" s="76"/>
      <c r="CX160" s="76"/>
    </row>
    <row r="161" spans="1:102" s="105" customFormat="1" ht="16" customHeight="1">
      <c r="A161" s="75" t="str">
        <f t="shared" si="95"/>
        <v>n3-2</v>
      </c>
      <c r="B161" s="75" t="str">
        <f t="shared" si="96"/>
        <v>C10</v>
      </c>
      <c r="C161" s="103" t="str">
        <f t="shared" si="107"/>
        <v>even</v>
      </c>
      <c r="D161" s="103"/>
      <c r="E161" s="103"/>
      <c r="F161" s="104">
        <f>ROW()</f>
        <v>161</v>
      </c>
      <c r="G161" s="103"/>
      <c r="H161" s="103"/>
      <c r="I161" s="103" t="str">
        <f t="shared" si="93"/>
        <v>This a short description of C10, giving the briefest explanation of its C10'iness.</v>
      </c>
      <c r="J161" s="103" t="str">
        <f t="shared" si="94"/>
        <v>This is a longer description of C10, going into more detail on what C10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1" s="103" t="str">
        <f t="shared" si="97"/>
        <v>none</v>
      </c>
      <c r="L161" s="103"/>
      <c r="M161" s="103" t="str">
        <f t="shared" si="98"/>
        <v>OpenClose</v>
      </c>
      <c r="N161" s="103"/>
      <c r="O161" s="103"/>
      <c r="P161" s="103"/>
      <c r="Q161" s="103"/>
      <c r="R161" s="103">
        <f t="shared" si="99"/>
        <v>1</v>
      </c>
      <c r="S161" s="103" t="str">
        <f t="shared" si="100"/>
        <v>hover</v>
      </c>
      <c r="T161" s="103"/>
      <c r="U161" s="103"/>
      <c r="V161" s="103"/>
      <c r="W161" s="103"/>
      <c r="X161" s="103" t="str">
        <f t="shared" si="101"/>
        <v>fadeOn=n3-2,0.6</v>
      </c>
      <c r="Y161" s="103" t="str">
        <f t="shared" si="102"/>
        <v>fadeOff=n3-2,0.6</v>
      </c>
      <c r="Z161" s="103" t="str">
        <f t="shared" si="103"/>
        <v>drawOpen=n3-2,0.8</v>
      </c>
      <c r="AA161" s="103" t="str">
        <f t="shared" si="104"/>
        <v>drawClose=n3-2,0.8</v>
      </c>
      <c r="AB161" s="103" t="str">
        <f t="shared" si="105"/>
        <v>myQtipStyle</v>
      </c>
      <c r="AD161" s="106"/>
      <c r="AE161" s="116"/>
      <c r="AF161" s="75" t="s">
        <v>395</v>
      </c>
      <c r="AG161" s="73">
        <f t="shared" si="108"/>
        <v>0</v>
      </c>
      <c r="AH161" s="75" t="str">
        <f t="shared" si="106"/>
        <v>n3-2</v>
      </c>
      <c r="AI161" s="75" t="str">
        <f t="shared" si="109"/>
        <v>C10</v>
      </c>
      <c r="AJ161" s="73">
        <f t="shared" si="148"/>
        <v>2</v>
      </c>
      <c r="AK161" s="105">
        <v>3</v>
      </c>
      <c r="AL161" s="105">
        <v>2</v>
      </c>
      <c r="AR161" s="105">
        <v>8</v>
      </c>
      <c r="AS161" s="105">
        <v>4</v>
      </c>
      <c r="AX161" s="108">
        <f t="shared" si="121"/>
        <v>-73.125</v>
      </c>
      <c r="AY161" s="105">
        <f t="shared" ca="1" si="122"/>
        <v>500</v>
      </c>
      <c r="AZ161" s="108">
        <f t="shared" si="123"/>
        <v>-325</v>
      </c>
      <c r="BA161" s="105">
        <f t="shared" si="124"/>
        <v>0</v>
      </c>
      <c r="BB161" s="116">
        <f t="shared" ca="1" si="125"/>
        <v>1497.59</v>
      </c>
      <c r="BC161" s="116">
        <f t="shared" ca="1" si="126"/>
        <v>950.99</v>
      </c>
      <c r="BD161" s="108">
        <f t="shared" ca="1" si="127"/>
        <v>675</v>
      </c>
      <c r="BE161" s="108">
        <f t="shared" ca="1" si="128"/>
        <v>1000</v>
      </c>
      <c r="BH161" s="75" t="str">
        <f t="shared" si="110"/>
        <v>n2-4-3-3</v>
      </c>
      <c r="BI161" s="76"/>
      <c r="BJ161" s="109" t="s">
        <v>232</v>
      </c>
      <c r="BK161" s="109"/>
      <c r="BL161" s="109">
        <v>1</v>
      </c>
      <c r="BM161" s="112">
        <f t="shared" si="111"/>
        <v>1</v>
      </c>
      <c r="BN161" s="112" t="str">
        <f t="shared" si="112"/>
        <v>symbol</v>
      </c>
      <c r="BO161" s="109" t="str">
        <f t="shared" si="113"/>
        <v>OpenCircle</v>
      </c>
      <c r="BP161" s="113">
        <f t="shared" ca="1" si="129"/>
        <v>1497.59</v>
      </c>
      <c r="BQ161" s="113">
        <f t="shared" ca="1" si="130"/>
        <v>950.99</v>
      </c>
      <c r="BR161" s="113">
        <f t="shared" ca="1" si="131"/>
        <v>60</v>
      </c>
      <c r="BS161" s="113">
        <f t="shared" ca="1" si="132"/>
        <v>60</v>
      </c>
      <c r="BT161" s="109" t="str">
        <f t="shared" ca="1" si="114"/>
        <v xml:space="preserve">1 1497.59 950.99 0 0 0 0 VCThingLabel 20 </v>
      </c>
      <c r="BU161" s="112">
        <f t="shared" si="115"/>
        <v>0.1</v>
      </c>
      <c r="BV161" s="174">
        <f t="shared" si="116"/>
        <v>0</v>
      </c>
      <c r="BW161" s="114" t="str">
        <f t="shared" si="133"/>
        <v>2vvv</v>
      </c>
      <c r="BX161" s="109"/>
      <c r="BY161" s="113">
        <f t="shared" ca="1" si="134"/>
        <v>1497.59</v>
      </c>
      <c r="BZ161" s="113">
        <f t="shared" ca="1" si="135"/>
        <v>950.99</v>
      </c>
      <c r="CA161" s="113">
        <f t="shared" ca="1" si="136"/>
        <v>102</v>
      </c>
      <c r="CB161" s="113">
        <f t="shared" ca="1" si="137"/>
        <v>102</v>
      </c>
      <c r="CC161" s="112">
        <f t="shared" si="117"/>
        <v>0.55000000000000004</v>
      </c>
      <c r="CD161" s="109" t="str">
        <f t="shared" si="118"/>
        <v>ellipse</v>
      </c>
      <c r="CE161" s="114" t="str">
        <f t="shared" si="138"/>
        <v>2vvv</v>
      </c>
      <c r="CF161" s="109"/>
      <c r="CG161" s="113">
        <f t="shared" ca="1" si="139"/>
        <v>1497.59</v>
      </c>
      <c r="CH161" s="113">
        <f t="shared" ca="1" si="140"/>
        <v>950.99</v>
      </c>
      <c r="CI161" s="113">
        <f t="shared" ca="1" si="141"/>
        <v>60</v>
      </c>
      <c r="CJ161" s="113">
        <f t="shared" ca="1" si="142"/>
        <v>60</v>
      </c>
      <c r="CK161" s="112"/>
      <c r="CL161" s="112"/>
      <c r="CM161" s="112">
        <f t="shared" si="119"/>
        <v>1</v>
      </c>
      <c r="CN161" s="115" t="str">
        <f t="shared" si="120"/>
        <v>ellipse</v>
      </c>
      <c r="CO161" s="109" t="str">
        <f t="shared" si="143"/>
        <v>2vvv</v>
      </c>
      <c r="CP161" s="109"/>
      <c r="CQ161" s="113">
        <f t="shared" ca="1" si="144"/>
        <v>1497.59</v>
      </c>
      <c r="CR161" s="113">
        <f t="shared" ca="1" si="145"/>
        <v>950.99</v>
      </c>
      <c r="CS161" s="113">
        <f t="shared" ca="1" si="146"/>
        <v>60</v>
      </c>
      <c r="CT161" s="113">
        <f t="shared" ca="1" si="147"/>
        <v>60</v>
      </c>
      <c r="CW161" s="76"/>
      <c r="CX161" s="76"/>
    </row>
    <row r="162" spans="1:102" s="105" customFormat="1" ht="16" customHeight="1">
      <c r="A162" s="75" t="str">
        <f t="shared" si="95"/>
        <v>n3-2-1</v>
      </c>
      <c r="B162" s="75" t="str">
        <f t="shared" si="96"/>
        <v>D28</v>
      </c>
      <c r="C162" s="103" t="str">
        <f t="shared" si="107"/>
        <v>even</v>
      </c>
      <c r="D162" s="103"/>
      <c r="E162" s="103"/>
      <c r="F162" s="104">
        <f>ROW()</f>
        <v>162</v>
      </c>
      <c r="G162" s="103"/>
      <c r="H162" s="103"/>
      <c r="I162" s="103" t="str">
        <f t="shared" si="93"/>
        <v>This a short description of D28, giving the briefest explanation of its D28'iness.</v>
      </c>
      <c r="J162" s="103" t="str">
        <f t="shared" si="94"/>
        <v>This is a longer description of D28, going into more detail on what D28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2" s="103" t="str">
        <f t="shared" si="97"/>
        <v>none</v>
      </c>
      <c r="L162" s="103"/>
      <c r="M162" s="103" t="str">
        <f t="shared" si="98"/>
        <v>OpenClose</v>
      </c>
      <c r="N162" s="103"/>
      <c r="O162" s="103"/>
      <c r="P162" s="103"/>
      <c r="Q162" s="103"/>
      <c r="R162" s="103">
        <f t="shared" si="99"/>
        <v>1</v>
      </c>
      <c r="S162" s="103" t="str">
        <f t="shared" si="100"/>
        <v>hover</v>
      </c>
      <c r="T162" s="103"/>
      <c r="U162" s="103"/>
      <c r="V162" s="103"/>
      <c r="W162" s="103"/>
      <c r="X162" s="103" t="str">
        <f t="shared" si="101"/>
        <v>fadeOn=n3-2-1,0.6</v>
      </c>
      <c r="Y162" s="103" t="str">
        <f t="shared" si="102"/>
        <v>fadeOff=n3-2-1,0.6</v>
      </c>
      <c r="Z162" s="103" t="str">
        <f t="shared" si="103"/>
        <v>drawOpen=n3-2-1,0.8</v>
      </c>
      <c r="AA162" s="103" t="str">
        <f t="shared" si="104"/>
        <v>drawClose=n3-2-1,0.8</v>
      </c>
      <c r="AB162" s="103" t="str">
        <f t="shared" si="105"/>
        <v>myQtipStyle</v>
      </c>
      <c r="AD162" s="106"/>
      <c r="AE162" s="116"/>
      <c r="AF162" s="75" t="s">
        <v>396</v>
      </c>
      <c r="AG162" s="73">
        <f t="shared" si="108"/>
        <v>0</v>
      </c>
      <c r="AH162" s="75" t="str">
        <f t="shared" si="106"/>
        <v>n3-2-1</v>
      </c>
      <c r="AI162" s="75" t="str">
        <f t="shared" si="109"/>
        <v>D28</v>
      </c>
      <c r="AJ162" s="73">
        <f t="shared" si="148"/>
        <v>3</v>
      </c>
      <c r="AK162" s="105">
        <v>3</v>
      </c>
      <c r="AL162" s="105">
        <v>2</v>
      </c>
      <c r="AM162" s="105">
        <v>1</v>
      </c>
      <c r="AR162" s="105">
        <v>8</v>
      </c>
      <c r="AS162" s="105">
        <v>4</v>
      </c>
      <c r="AT162" s="105">
        <v>3</v>
      </c>
      <c r="AX162" s="108">
        <f t="shared" si="121"/>
        <v>-76.875</v>
      </c>
      <c r="AY162" s="105">
        <f t="shared" ca="1" si="122"/>
        <v>640</v>
      </c>
      <c r="AZ162" s="108">
        <f t="shared" si="123"/>
        <v>-341.66666666666669</v>
      </c>
      <c r="BA162" s="105">
        <f t="shared" si="124"/>
        <v>0</v>
      </c>
      <c r="BB162" s="116">
        <f t="shared" ca="1" si="125"/>
        <v>1631.45</v>
      </c>
      <c r="BC162" s="116">
        <f t="shared" ca="1" si="126"/>
        <v>895.75</v>
      </c>
      <c r="BD162" s="108">
        <f t="shared" ca="1" si="127"/>
        <v>658.33333333333326</v>
      </c>
      <c r="BE162" s="108">
        <f t="shared" ca="1" si="128"/>
        <v>1000</v>
      </c>
      <c r="BH162" s="75" t="str">
        <f t="shared" si="110"/>
        <v>n3-2</v>
      </c>
      <c r="BI162" s="76"/>
      <c r="BJ162" s="109" t="s">
        <v>232</v>
      </c>
      <c r="BK162" s="109"/>
      <c r="BL162" s="109">
        <v>1</v>
      </c>
      <c r="BM162" s="112">
        <f t="shared" si="111"/>
        <v>1</v>
      </c>
      <c r="BN162" s="112" t="str">
        <f t="shared" si="112"/>
        <v>symbol</v>
      </c>
      <c r="BO162" s="109" t="str">
        <f t="shared" si="113"/>
        <v>OpenCircle</v>
      </c>
      <c r="BP162" s="113">
        <f t="shared" ca="1" si="129"/>
        <v>1631.45</v>
      </c>
      <c r="BQ162" s="113">
        <f t="shared" ca="1" si="130"/>
        <v>895.75</v>
      </c>
      <c r="BR162" s="113">
        <f t="shared" ca="1" si="131"/>
        <v>35</v>
      </c>
      <c r="BS162" s="113">
        <f t="shared" ca="1" si="132"/>
        <v>35</v>
      </c>
      <c r="BT162" s="109" t="str">
        <f t="shared" ca="1" si="114"/>
        <v xml:space="preserve">1 1631.45 895.75 0 0 0 0 VCThingLabel 10 </v>
      </c>
      <c r="BU162" s="112">
        <f t="shared" si="115"/>
        <v>0.1</v>
      </c>
      <c r="BV162" s="174">
        <f t="shared" si="116"/>
        <v>0</v>
      </c>
      <c r="BW162" s="114" t="str">
        <f t="shared" si="133"/>
        <v>3vvv</v>
      </c>
      <c r="BX162" s="109"/>
      <c r="BY162" s="113">
        <f t="shared" ca="1" si="134"/>
        <v>1631.45</v>
      </c>
      <c r="BZ162" s="113">
        <f t="shared" ca="1" si="135"/>
        <v>895.75</v>
      </c>
      <c r="CA162" s="113">
        <f t="shared" ca="1" si="136"/>
        <v>59.5</v>
      </c>
      <c r="CB162" s="113">
        <f t="shared" ca="1" si="137"/>
        <v>59.5</v>
      </c>
      <c r="CC162" s="112">
        <f t="shared" si="117"/>
        <v>0.55000000000000004</v>
      </c>
      <c r="CD162" s="109" t="str">
        <f t="shared" si="118"/>
        <v>ellipse</v>
      </c>
      <c r="CE162" s="114" t="str">
        <f t="shared" si="138"/>
        <v>3vvv</v>
      </c>
      <c r="CF162" s="109"/>
      <c r="CG162" s="113">
        <f t="shared" ca="1" si="139"/>
        <v>1631.45</v>
      </c>
      <c r="CH162" s="113">
        <f t="shared" ca="1" si="140"/>
        <v>895.75</v>
      </c>
      <c r="CI162" s="113">
        <f t="shared" ca="1" si="141"/>
        <v>35</v>
      </c>
      <c r="CJ162" s="113">
        <f t="shared" ca="1" si="142"/>
        <v>35</v>
      </c>
      <c r="CK162" s="112"/>
      <c r="CL162" s="112"/>
      <c r="CM162" s="112">
        <f t="shared" si="119"/>
        <v>1</v>
      </c>
      <c r="CN162" s="115" t="str">
        <f t="shared" si="120"/>
        <v>ellipse</v>
      </c>
      <c r="CO162" s="109" t="str">
        <f t="shared" si="143"/>
        <v>3vvv</v>
      </c>
      <c r="CP162" s="109"/>
      <c r="CQ162" s="113">
        <f t="shared" ca="1" si="144"/>
        <v>1631.45</v>
      </c>
      <c r="CR162" s="113">
        <f t="shared" ca="1" si="145"/>
        <v>895.75</v>
      </c>
      <c r="CS162" s="113">
        <f t="shared" ca="1" si="146"/>
        <v>35</v>
      </c>
      <c r="CT162" s="113">
        <f t="shared" ca="1" si="147"/>
        <v>35</v>
      </c>
      <c r="CW162" s="76"/>
      <c r="CX162" s="76"/>
    </row>
    <row r="163" spans="1:102" s="105" customFormat="1" ht="16" customHeight="1">
      <c r="A163" s="75" t="str">
        <f t="shared" si="95"/>
        <v>n3-2-1-1</v>
      </c>
      <c r="B163" s="75" t="str">
        <f t="shared" si="96"/>
        <v>E82</v>
      </c>
      <c r="C163" s="103" t="str">
        <f t="shared" si="107"/>
        <v>even</v>
      </c>
      <c r="D163" s="103"/>
      <c r="E163" s="103"/>
      <c r="F163" s="104">
        <f>ROW()</f>
        <v>163</v>
      </c>
      <c r="G163" s="103"/>
      <c r="H163" s="103"/>
      <c r="I163" s="103" t="str">
        <f t="shared" si="93"/>
        <v>This a short description of E82, giving the briefest explanation of its E82'iness.</v>
      </c>
      <c r="J163" s="103" t="str">
        <f t="shared" si="94"/>
        <v>This is a longer description of E82, going into more detail on what E82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3" s="103" t="str">
        <f t="shared" si="97"/>
        <v>none</v>
      </c>
      <c r="L163" s="103"/>
      <c r="M163" s="103" t="str">
        <f t="shared" si="98"/>
        <v>OpenClose</v>
      </c>
      <c r="N163" s="103"/>
      <c r="O163" s="103"/>
      <c r="P163" s="103"/>
      <c r="Q163" s="103"/>
      <c r="R163" s="103">
        <f t="shared" si="99"/>
        <v>1</v>
      </c>
      <c r="S163" s="103" t="str">
        <f t="shared" si="100"/>
        <v>hover</v>
      </c>
      <c r="T163" s="103"/>
      <c r="U163" s="103"/>
      <c r="V163" s="103"/>
      <c r="W163" s="103"/>
      <c r="X163" s="103" t="str">
        <f t="shared" si="101"/>
        <v>fadeOn=n3-2-1-1,0.6</v>
      </c>
      <c r="Y163" s="103" t="str">
        <f t="shared" si="102"/>
        <v>fadeOff=n3-2-1-1,0.6</v>
      </c>
      <c r="Z163" s="103" t="str">
        <f t="shared" si="103"/>
        <v>drawOpen=n3-2-1-1,0.8</v>
      </c>
      <c r="AA163" s="103" t="str">
        <f t="shared" si="104"/>
        <v>drawClose=n3-2-1-1,0.8</v>
      </c>
      <c r="AB163" s="103" t="str">
        <f t="shared" si="105"/>
        <v>myQtipStyle</v>
      </c>
      <c r="AD163" s="106"/>
      <c r="AE163" s="116"/>
      <c r="AF163" s="75" t="s">
        <v>364</v>
      </c>
      <c r="AG163" s="73">
        <f t="shared" si="108"/>
        <v>0</v>
      </c>
      <c r="AH163" s="75" t="str">
        <f t="shared" si="106"/>
        <v>n3-2-1-1</v>
      </c>
      <c r="AI163" s="75" t="str">
        <f t="shared" si="109"/>
        <v>E82</v>
      </c>
      <c r="AJ163" s="73">
        <f t="shared" si="148"/>
        <v>4</v>
      </c>
      <c r="AK163" s="105">
        <v>3</v>
      </c>
      <c r="AL163" s="105">
        <v>2</v>
      </c>
      <c r="AM163" s="105">
        <v>1</v>
      </c>
      <c r="AN163" s="105">
        <v>1</v>
      </c>
      <c r="AR163" s="105">
        <v>8</v>
      </c>
      <c r="AS163" s="105">
        <v>4</v>
      </c>
      <c r="AT163" s="105">
        <v>3</v>
      </c>
      <c r="AU163" s="105">
        <v>3</v>
      </c>
      <c r="AX163" s="108">
        <f t="shared" si="121"/>
        <v>-78.125</v>
      </c>
      <c r="AY163" s="105">
        <f t="shared" ca="1" si="122"/>
        <v>740</v>
      </c>
      <c r="AZ163" s="108">
        <f t="shared" si="123"/>
        <v>-347.22222222222223</v>
      </c>
      <c r="BA163" s="105">
        <f t="shared" si="124"/>
        <v>0</v>
      </c>
      <c r="BB163" s="116">
        <f t="shared" ca="1" si="125"/>
        <v>1727.31</v>
      </c>
      <c r="BC163" s="116">
        <f t="shared" ca="1" si="126"/>
        <v>863.56</v>
      </c>
      <c r="BD163" s="108">
        <f t="shared" ca="1" si="127"/>
        <v>652.77777777777783</v>
      </c>
      <c r="BE163" s="108">
        <f t="shared" ca="1" si="128"/>
        <v>1000</v>
      </c>
      <c r="BH163" s="75" t="str">
        <f t="shared" si="110"/>
        <v>n3-2-1</v>
      </c>
      <c r="BI163" s="76"/>
      <c r="BJ163" s="109" t="s">
        <v>232</v>
      </c>
      <c r="BK163" s="109"/>
      <c r="BL163" s="109">
        <v>1</v>
      </c>
      <c r="BM163" s="112">
        <f t="shared" si="111"/>
        <v>1</v>
      </c>
      <c r="BN163" s="112" t="str">
        <f t="shared" si="112"/>
        <v>symbol</v>
      </c>
      <c r="BO163" s="109" t="str">
        <f t="shared" si="113"/>
        <v>OpenCircle</v>
      </c>
      <c r="BP163" s="113">
        <f t="shared" ca="1" si="129"/>
        <v>1727.31</v>
      </c>
      <c r="BQ163" s="113">
        <f t="shared" ca="1" si="130"/>
        <v>863.56</v>
      </c>
      <c r="BR163" s="113">
        <f t="shared" ca="1" si="131"/>
        <v>12</v>
      </c>
      <c r="BS163" s="113">
        <f t="shared" ca="1" si="132"/>
        <v>12</v>
      </c>
      <c r="BT163" s="109" t="str">
        <f t="shared" ca="1" si="114"/>
        <v xml:space="preserve">0 1727.31 863.56 0 0 0 0 VCThingLabel  </v>
      </c>
      <c r="BU163" s="112">
        <f t="shared" si="115"/>
        <v>0.1</v>
      </c>
      <c r="BV163" s="174">
        <f t="shared" si="116"/>
        <v>0</v>
      </c>
      <c r="BW163" s="114" t="str">
        <f t="shared" si="133"/>
        <v>4vvv</v>
      </c>
      <c r="BX163" s="109"/>
      <c r="BY163" s="113">
        <f t="shared" ca="1" si="134"/>
        <v>1727.31</v>
      </c>
      <c r="BZ163" s="113">
        <f t="shared" ca="1" si="135"/>
        <v>863.56</v>
      </c>
      <c r="CA163" s="113">
        <f t="shared" ca="1" si="136"/>
        <v>20.399999999999999</v>
      </c>
      <c r="CB163" s="113">
        <f t="shared" ca="1" si="137"/>
        <v>20.399999999999999</v>
      </c>
      <c r="CC163" s="112">
        <f t="shared" si="117"/>
        <v>0.55000000000000004</v>
      </c>
      <c r="CD163" s="109" t="str">
        <f t="shared" si="118"/>
        <v>ellipse</v>
      </c>
      <c r="CE163" s="114" t="str">
        <f t="shared" si="138"/>
        <v>4vvv</v>
      </c>
      <c r="CF163" s="109"/>
      <c r="CG163" s="113">
        <f t="shared" ca="1" si="139"/>
        <v>1727.31</v>
      </c>
      <c r="CH163" s="113">
        <f t="shared" ca="1" si="140"/>
        <v>863.56</v>
      </c>
      <c r="CI163" s="113">
        <f t="shared" ca="1" si="141"/>
        <v>12</v>
      </c>
      <c r="CJ163" s="113">
        <f t="shared" ca="1" si="142"/>
        <v>12</v>
      </c>
      <c r="CK163" s="112"/>
      <c r="CL163" s="112"/>
      <c r="CM163" s="112">
        <f t="shared" si="119"/>
        <v>1</v>
      </c>
      <c r="CN163" s="115" t="str">
        <f t="shared" si="120"/>
        <v>ellipse</v>
      </c>
      <c r="CO163" s="109" t="str">
        <f t="shared" si="143"/>
        <v>4vvv</v>
      </c>
      <c r="CP163" s="109"/>
      <c r="CQ163" s="113">
        <f t="shared" ca="1" si="144"/>
        <v>1727.31</v>
      </c>
      <c r="CR163" s="113">
        <f t="shared" ca="1" si="145"/>
        <v>863.56</v>
      </c>
      <c r="CS163" s="113">
        <f t="shared" ca="1" si="146"/>
        <v>12</v>
      </c>
      <c r="CT163" s="113">
        <f t="shared" ca="1" si="147"/>
        <v>12</v>
      </c>
      <c r="CW163" s="76"/>
      <c r="CX163" s="76"/>
    </row>
    <row r="164" spans="1:102" s="105" customFormat="1" ht="16" customHeight="1">
      <c r="A164" s="75" t="str">
        <f t="shared" si="95"/>
        <v>n3-2-1-2</v>
      </c>
      <c r="B164" s="75" t="str">
        <f t="shared" si="96"/>
        <v>E83</v>
      </c>
      <c r="C164" s="103" t="str">
        <f t="shared" si="107"/>
        <v>odd</v>
      </c>
      <c r="D164" s="103"/>
      <c r="E164" s="103"/>
      <c r="F164" s="104">
        <f>ROW()</f>
        <v>164</v>
      </c>
      <c r="G164" s="103"/>
      <c r="H164" s="103"/>
      <c r="I164" s="103" t="str">
        <f t="shared" si="93"/>
        <v>This a short description of E83, giving the briefest explanation of its E83'iness.</v>
      </c>
      <c r="J164" s="103" t="str">
        <f t="shared" si="94"/>
        <v>This is a longer description of E83, going into more detail on what E83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4" s="103" t="str">
        <f t="shared" si="97"/>
        <v>none</v>
      </c>
      <c r="L164" s="103"/>
      <c r="M164" s="103" t="str">
        <f t="shared" si="98"/>
        <v>OpenClose</v>
      </c>
      <c r="N164" s="103"/>
      <c r="O164" s="103"/>
      <c r="P164" s="103"/>
      <c r="Q164" s="103"/>
      <c r="R164" s="103">
        <f t="shared" si="99"/>
        <v>1</v>
      </c>
      <c r="S164" s="103" t="str">
        <f t="shared" si="100"/>
        <v>hover</v>
      </c>
      <c r="T164" s="103"/>
      <c r="U164" s="103"/>
      <c r="V164" s="103"/>
      <c r="W164" s="103"/>
      <c r="X164" s="103" t="str">
        <f t="shared" si="101"/>
        <v>fadeOn=n3-2-1-2,0.6</v>
      </c>
      <c r="Y164" s="103" t="str">
        <f t="shared" si="102"/>
        <v>fadeOff=n3-2-1-2,0.6</v>
      </c>
      <c r="Z164" s="103" t="str">
        <f t="shared" si="103"/>
        <v>drawOpen=n3-2-1-2,0.8</v>
      </c>
      <c r="AA164" s="103" t="str">
        <f t="shared" si="104"/>
        <v>drawClose=n3-2-1-2,0.8</v>
      </c>
      <c r="AB164" s="103" t="str">
        <f t="shared" si="105"/>
        <v>myQtipStyle</v>
      </c>
      <c r="AD164" s="106"/>
      <c r="AE164" s="116"/>
      <c r="AF164" s="75" t="s">
        <v>365</v>
      </c>
      <c r="AG164" s="73">
        <f t="shared" si="108"/>
        <v>0</v>
      </c>
      <c r="AH164" s="75" t="str">
        <f t="shared" si="106"/>
        <v>n3-2-1-2</v>
      </c>
      <c r="AI164" s="75" t="str">
        <f t="shared" si="109"/>
        <v>E83</v>
      </c>
      <c r="AJ164" s="73">
        <f t="shared" si="148"/>
        <v>4</v>
      </c>
      <c r="AK164" s="105">
        <v>3</v>
      </c>
      <c r="AL164" s="105">
        <v>2</v>
      </c>
      <c r="AM164" s="105">
        <v>1</v>
      </c>
      <c r="AN164" s="105">
        <v>2</v>
      </c>
      <c r="AR164" s="105">
        <v>8</v>
      </c>
      <c r="AS164" s="105">
        <v>4</v>
      </c>
      <c r="AT164" s="105">
        <v>3</v>
      </c>
      <c r="AU164" s="105">
        <v>3</v>
      </c>
      <c r="AX164" s="108">
        <f t="shared" si="121"/>
        <v>-76.875</v>
      </c>
      <c r="AY164" s="105">
        <f t="shared" ca="1" si="122"/>
        <v>740</v>
      </c>
      <c r="AZ164" s="108">
        <f t="shared" si="123"/>
        <v>-341.66666666666669</v>
      </c>
      <c r="BA164" s="105">
        <f t="shared" si="124"/>
        <v>0</v>
      </c>
      <c r="BB164" s="116">
        <f t="shared" ca="1" si="125"/>
        <v>1730.12</v>
      </c>
      <c r="BC164" s="116">
        <f t="shared" ca="1" si="126"/>
        <v>879.46</v>
      </c>
      <c r="BD164" s="108">
        <f t="shared" ca="1" si="127"/>
        <v>658.33333333333326</v>
      </c>
      <c r="BE164" s="108">
        <f t="shared" ca="1" si="128"/>
        <v>1000</v>
      </c>
      <c r="BH164" s="75" t="str">
        <f t="shared" si="110"/>
        <v>n3-2-1</v>
      </c>
      <c r="BI164" s="76"/>
      <c r="BJ164" s="109" t="s">
        <v>232</v>
      </c>
      <c r="BK164" s="109"/>
      <c r="BL164" s="109">
        <v>1</v>
      </c>
      <c r="BM164" s="112">
        <f t="shared" si="111"/>
        <v>1</v>
      </c>
      <c r="BN164" s="112" t="str">
        <f t="shared" si="112"/>
        <v>symbol</v>
      </c>
      <c r="BO164" s="109" t="str">
        <f t="shared" si="113"/>
        <v>OpenCircle</v>
      </c>
      <c r="BP164" s="113">
        <f t="shared" ca="1" si="129"/>
        <v>1730.12</v>
      </c>
      <c r="BQ164" s="113">
        <f t="shared" ca="1" si="130"/>
        <v>879.46</v>
      </c>
      <c r="BR164" s="113">
        <f t="shared" ca="1" si="131"/>
        <v>12</v>
      </c>
      <c r="BS164" s="113">
        <f t="shared" ca="1" si="132"/>
        <v>12</v>
      </c>
      <c r="BT164" s="109" t="str">
        <f t="shared" ca="1" si="114"/>
        <v xml:space="preserve">0 1730.12 879.46 0 0 0 0 VCThingLabel  </v>
      </c>
      <c r="BU164" s="112">
        <f t="shared" si="115"/>
        <v>0.1</v>
      </c>
      <c r="BV164" s="174">
        <f t="shared" si="116"/>
        <v>0</v>
      </c>
      <c r="BW164" s="114" t="str">
        <f t="shared" si="133"/>
        <v>4vvv</v>
      </c>
      <c r="BX164" s="109"/>
      <c r="BY164" s="113">
        <f t="shared" ca="1" si="134"/>
        <v>1730.12</v>
      </c>
      <c r="BZ164" s="113">
        <f t="shared" ca="1" si="135"/>
        <v>879.46</v>
      </c>
      <c r="CA164" s="113">
        <f t="shared" ca="1" si="136"/>
        <v>20.399999999999999</v>
      </c>
      <c r="CB164" s="113">
        <f t="shared" ca="1" si="137"/>
        <v>20.399999999999999</v>
      </c>
      <c r="CC164" s="112">
        <f t="shared" si="117"/>
        <v>0.55000000000000004</v>
      </c>
      <c r="CD164" s="109" t="str">
        <f t="shared" si="118"/>
        <v>ellipse</v>
      </c>
      <c r="CE164" s="114" t="str">
        <f t="shared" si="138"/>
        <v>4vvv</v>
      </c>
      <c r="CF164" s="109"/>
      <c r="CG164" s="113">
        <f t="shared" ca="1" si="139"/>
        <v>1730.12</v>
      </c>
      <c r="CH164" s="113">
        <f t="shared" ca="1" si="140"/>
        <v>879.46</v>
      </c>
      <c r="CI164" s="113">
        <f t="shared" ca="1" si="141"/>
        <v>12</v>
      </c>
      <c r="CJ164" s="113">
        <f t="shared" ca="1" si="142"/>
        <v>12</v>
      </c>
      <c r="CK164" s="112"/>
      <c r="CL164" s="112"/>
      <c r="CM164" s="112">
        <f t="shared" si="119"/>
        <v>1</v>
      </c>
      <c r="CN164" s="115" t="str">
        <f t="shared" si="120"/>
        <v>ellipse</v>
      </c>
      <c r="CO164" s="109" t="str">
        <f t="shared" si="143"/>
        <v>4vvv</v>
      </c>
      <c r="CP164" s="109"/>
      <c r="CQ164" s="113">
        <f t="shared" ca="1" si="144"/>
        <v>1730.12</v>
      </c>
      <c r="CR164" s="113">
        <f t="shared" ca="1" si="145"/>
        <v>879.46</v>
      </c>
      <c r="CS164" s="113">
        <f t="shared" ca="1" si="146"/>
        <v>12</v>
      </c>
      <c r="CT164" s="113">
        <f t="shared" ca="1" si="147"/>
        <v>12</v>
      </c>
      <c r="CW164" s="76"/>
      <c r="CX164" s="76"/>
    </row>
    <row r="165" spans="1:102" s="105" customFormat="1" ht="16" customHeight="1">
      <c r="A165" s="75" t="str">
        <f t="shared" si="95"/>
        <v>n3-2-1-3</v>
      </c>
      <c r="B165" s="75" t="str">
        <f t="shared" si="96"/>
        <v>E84</v>
      </c>
      <c r="C165" s="103" t="str">
        <f t="shared" si="107"/>
        <v>even</v>
      </c>
      <c r="D165" s="103"/>
      <c r="E165" s="103"/>
      <c r="F165" s="104">
        <f>ROW()</f>
        <v>165</v>
      </c>
      <c r="G165" s="103"/>
      <c r="H165" s="103"/>
      <c r="I165" s="103" t="str">
        <f t="shared" si="93"/>
        <v>This a short description of E84, giving the briefest explanation of its E84'iness.</v>
      </c>
      <c r="J165" s="103" t="str">
        <f t="shared" si="94"/>
        <v>This is a longer description of E84, going into more detail on what E84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5" s="103" t="str">
        <f t="shared" si="97"/>
        <v>none</v>
      </c>
      <c r="L165" s="103"/>
      <c r="M165" s="103" t="str">
        <f t="shared" si="98"/>
        <v>OpenClose</v>
      </c>
      <c r="N165" s="103"/>
      <c r="O165" s="103"/>
      <c r="P165" s="103"/>
      <c r="Q165" s="103"/>
      <c r="R165" s="103">
        <f t="shared" si="99"/>
        <v>1</v>
      </c>
      <c r="S165" s="103" t="str">
        <f t="shared" si="100"/>
        <v>hover</v>
      </c>
      <c r="T165" s="103"/>
      <c r="U165" s="103"/>
      <c r="V165" s="103"/>
      <c r="W165" s="103"/>
      <c r="X165" s="103" t="str">
        <f t="shared" si="101"/>
        <v>fadeOn=n3-2-1-3,0.6</v>
      </c>
      <c r="Y165" s="103" t="str">
        <f t="shared" si="102"/>
        <v>fadeOff=n3-2-1-3,0.6</v>
      </c>
      <c r="Z165" s="103" t="str">
        <f t="shared" si="103"/>
        <v>drawOpen=n3-2-1-3,0.8</v>
      </c>
      <c r="AA165" s="103" t="str">
        <f t="shared" si="104"/>
        <v>drawClose=n3-2-1-3,0.8</v>
      </c>
      <c r="AB165" s="103" t="str">
        <f t="shared" si="105"/>
        <v>myQtipStyle</v>
      </c>
      <c r="AD165" s="106"/>
      <c r="AE165" s="116"/>
      <c r="AF165" s="75" t="s">
        <v>366</v>
      </c>
      <c r="AG165" s="73">
        <f t="shared" si="108"/>
        <v>0</v>
      </c>
      <c r="AH165" s="75" t="str">
        <f t="shared" si="106"/>
        <v>n3-2-1-3</v>
      </c>
      <c r="AI165" s="75" t="str">
        <f t="shared" si="109"/>
        <v>E84</v>
      </c>
      <c r="AJ165" s="73">
        <f t="shared" si="148"/>
        <v>4</v>
      </c>
      <c r="AK165" s="105">
        <v>3</v>
      </c>
      <c r="AL165" s="105">
        <v>2</v>
      </c>
      <c r="AM165" s="105">
        <v>1</v>
      </c>
      <c r="AN165" s="105">
        <v>3</v>
      </c>
      <c r="AR165" s="105">
        <v>8</v>
      </c>
      <c r="AS165" s="105">
        <v>4</v>
      </c>
      <c r="AT165" s="105">
        <v>3</v>
      </c>
      <c r="AU165" s="105">
        <v>3</v>
      </c>
      <c r="AX165" s="108">
        <f t="shared" si="121"/>
        <v>-75.625</v>
      </c>
      <c r="AY165" s="105">
        <f t="shared" ca="1" si="122"/>
        <v>740</v>
      </c>
      <c r="AZ165" s="108">
        <f t="shared" si="123"/>
        <v>-336.11111111111114</v>
      </c>
      <c r="BA165" s="105">
        <f t="shared" si="124"/>
        <v>0</v>
      </c>
      <c r="BB165" s="116">
        <f t="shared" ca="1" si="125"/>
        <v>1732.5700000000002</v>
      </c>
      <c r="BC165" s="116">
        <f t="shared" ca="1" si="126"/>
        <v>895.41</v>
      </c>
      <c r="BD165" s="108">
        <f t="shared" ca="1" si="127"/>
        <v>663.88888888888891</v>
      </c>
      <c r="BE165" s="108">
        <f t="shared" ca="1" si="128"/>
        <v>1000</v>
      </c>
      <c r="BH165" s="75" t="str">
        <f t="shared" si="110"/>
        <v>n3-2-1</v>
      </c>
      <c r="BI165" s="76"/>
      <c r="BJ165" s="109" t="s">
        <v>232</v>
      </c>
      <c r="BK165" s="109"/>
      <c r="BL165" s="109">
        <v>1</v>
      </c>
      <c r="BM165" s="112">
        <f t="shared" si="111"/>
        <v>1</v>
      </c>
      <c r="BN165" s="112" t="str">
        <f t="shared" si="112"/>
        <v>symbol</v>
      </c>
      <c r="BO165" s="109" t="str">
        <f t="shared" si="113"/>
        <v>OpenCircle</v>
      </c>
      <c r="BP165" s="113">
        <f t="shared" ca="1" si="129"/>
        <v>1732.57</v>
      </c>
      <c r="BQ165" s="113">
        <f t="shared" ca="1" si="130"/>
        <v>895.41</v>
      </c>
      <c r="BR165" s="113">
        <f t="shared" ca="1" si="131"/>
        <v>12</v>
      </c>
      <c r="BS165" s="113">
        <f t="shared" ca="1" si="132"/>
        <v>12</v>
      </c>
      <c r="BT165" s="109" t="str">
        <f t="shared" ca="1" si="114"/>
        <v xml:space="preserve">0 1732.57 895.41 0 0 0 0 VCThingLabel  </v>
      </c>
      <c r="BU165" s="112">
        <f t="shared" si="115"/>
        <v>0.1</v>
      </c>
      <c r="BV165" s="174">
        <f t="shared" si="116"/>
        <v>0</v>
      </c>
      <c r="BW165" s="114" t="str">
        <f t="shared" si="133"/>
        <v>4vvv</v>
      </c>
      <c r="BX165" s="109"/>
      <c r="BY165" s="113">
        <f t="shared" ca="1" si="134"/>
        <v>1732.57</v>
      </c>
      <c r="BZ165" s="113">
        <f t="shared" ca="1" si="135"/>
        <v>895.41</v>
      </c>
      <c r="CA165" s="113">
        <f t="shared" ca="1" si="136"/>
        <v>20.399999999999999</v>
      </c>
      <c r="CB165" s="113">
        <f t="shared" ca="1" si="137"/>
        <v>20.399999999999999</v>
      </c>
      <c r="CC165" s="112">
        <f t="shared" si="117"/>
        <v>0.55000000000000004</v>
      </c>
      <c r="CD165" s="109" t="str">
        <f t="shared" si="118"/>
        <v>ellipse</v>
      </c>
      <c r="CE165" s="114" t="str">
        <f t="shared" si="138"/>
        <v>4vvv</v>
      </c>
      <c r="CF165" s="109"/>
      <c r="CG165" s="113">
        <f t="shared" ca="1" si="139"/>
        <v>1732.57</v>
      </c>
      <c r="CH165" s="113">
        <f t="shared" ca="1" si="140"/>
        <v>895.41</v>
      </c>
      <c r="CI165" s="113">
        <f t="shared" ca="1" si="141"/>
        <v>12</v>
      </c>
      <c r="CJ165" s="113">
        <f t="shared" ca="1" si="142"/>
        <v>12</v>
      </c>
      <c r="CK165" s="112"/>
      <c r="CL165" s="112"/>
      <c r="CM165" s="112">
        <f t="shared" si="119"/>
        <v>1</v>
      </c>
      <c r="CN165" s="115" t="str">
        <f t="shared" si="120"/>
        <v>ellipse</v>
      </c>
      <c r="CO165" s="109" t="str">
        <f t="shared" si="143"/>
        <v>4vvv</v>
      </c>
      <c r="CP165" s="109"/>
      <c r="CQ165" s="113">
        <f t="shared" ca="1" si="144"/>
        <v>1732.57</v>
      </c>
      <c r="CR165" s="113">
        <f t="shared" ca="1" si="145"/>
        <v>895.41</v>
      </c>
      <c r="CS165" s="113">
        <f t="shared" ca="1" si="146"/>
        <v>12</v>
      </c>
      <c r="CT165" s="113">
        <f t="shared" ca="1" si="147"/>
        <v>12</v>
      </c>
      <c r="CW165" s="76"/>
      <c r="CX165" s="76"/>
    </row>
    <row r="166" spans="1:102" s="105" customFormat="1" ht="16" customHeight="1">
      <c r="A166" s="75" t="str">
        <f t="shared" si="95"/>
        <v>n3-2-2</v>
      </c>
      <c r="B166" s="75" t="str">
        <f t="shared" si="96"/>
        <v>D29</v>
      </c>
      <c r="C166" s="103" t="str">
        <f t="shared" si="107"/>
        <v>odd</v>
      </c>
      <c r="D166" s="103"/>
      <c r="E166" s="103"/>
      <c r="F166" s="104">
        <f>ROW()</f>
        <v>166</v>
      </c>
      <c r="G166" s="103"/>
      <c r="H166" s="103"/>
      <c r="I166" s="103" t="str">
        <f t="shared" si="93"/>
        <v>This a short description of D29, giving the briefest explanation of its D29'iness.</v>
      </c>
      <c r="J166" s="103" t="str">
        <f t="shared" si="94"/>
        <v>This is a longer description of D29, going into more detail on what D29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6" s="103" t="str">
        <f t="shared" si="97"/>
        <v>none</v>
      </c>
      <c r="L166" s="103"/>
      <c r="M166" s="103" t="str">
        <f t="shared" si="98"/>
        <v>OpenClose</v>
      </c>
      <c r="N166" s="103"/>
      <c r="O166" s="103"/>
      <c r="P166" s="103"/>
      <c r="Q166" s="103"/>
      <c r="R166" s="103">
        <f t="shared" si="99"/>
        <v>1</v>
      </c>
      <c r="S166" s="103" t="str">
        <f t="shared" si="100"/>
        <v>hover</v>
      </c>
      <c r="T166" s="103"/>
      <c r="U166" s="103"/>
      <c r="V166" s="103"/>
      <c r="W166" s="103"/>
      <c r="X166" s="103" t="str">
        <f t="shared" si="101"/>
        <v>fadeOn=n3-2-2,0.6</v>
      </c>
      <c r="Y166" s="103" t="str">
        <f t="shared" si="102"/>
        <v>fadeOff=n3-2-2,0.6</v>
      </c>
      <c r="Z166" s="103" t="str">
        <f t="shared" si="103"/>
        <v>drawOpen=n3-2-2,0.8</v>
      </c>
      <c r="AA166" s="103" t="str">
        <f t="shared" si="104"/>
        <v>drawClose=n3-2-2,0.8</v>
      </c>
      <c r="AB166" s="103" t="str">
        <f t="shared" si="105"/>
        <v>myQtipStyle</v>
      </c>
      <c r="AD166" s="106"/>
      <c r="AE166" s="116"/>
      <c r="AF166" s="75" t="s">
        <v>397</v>
      </c>
      <c r="AG166" s="73">
        <f t="shared" si="108"/>
        <v>0</v>
      </c>
      <c r="AH166" s="75" t="str">
        <f t="shared" si="106"/>
        <v>n3-2-2</v>
      </c>
      <c r="AI166" s="75" t="str">
        <f t="shared" si="109"/>
        <v>D29</v>
      </c>
      <c r="AJ166" s="73">
        <f t="shared" si="148"/>
        <v>3</v>
      </c>
      <c r="AK166" s="105">
        <v>3</v>
      </c>
      <c r="AL166" s="105">
        <v>2</v>
      </c>
      <c r="AM166" s="105">
        <v>2</v>
      </c>
      <c r="AR166" s="105">
        <v>8</v>
      </c>
      <c r="AS166" s="105">
        <v>4</v>
      </c>
      <c r="AT166" s="105">
        <v>3</v>
      </c>
      <c r="AX166" s="108">
        <f t="shared" si="121"/>
        <v>-73.125</v>
      </c>
      <c r="AY166" s="105">
        <f t="shared" ca="1" si="122"/>
        <v>640</v>
      </c>
      <c r="AZ166" s="108">
        <f t="shared" si="123"/>
        <v>-325</v>
      </c>
      <c r="BA166" s="105">
        <f t="shared" si="124"/>
        <v>0</v>
      </c>
      <c r="BB166" s="116">
        <f t="shared" ca="1" si="125"/>
        <v>1636.92</v>
      </c>
      <c r="BC166" s="116">
        <f t="shared" ca="1" si="126"/>
        <v>937.27</v>
      </c>
      <c r="BD166" s="108">
        <f t="shared" ca="1" si="127"/>
        <v>675</v>
      </c>
      <c r="BE166" s="108">
        <f t="shared" ca="1" si="128"/>
        <v>1000</v>
      </c>
      <c r="BH166" s="75" t="str">
        <f t="shared" si="110"/>
        <v>n3-2</v>
      </c>
      <c r="BI166" s="76"/>
      <c r="BJ166" s="109" t="s">
        <v>232</v>
      </c>
      <c r="BK166" s="109"/>
      <c r="BL166" s="109">
        <v>1</v>
      </c>
      <c r="BM166" s="112">
        <f t="shared" si="111"/>
        <v>1</v>
      </c>
      <c r="BN166" s="112" t="str">
        <f t="shared" si="112"/>
        <v>symbol</v>
      </c>
      <c r="BO166" s="109" t="str">
        <f t="shared" si="113"/>
        <v>OpenCircle</v>
      </c>
      <c r="BP166" s="113">
        <f t="shared" ca="1" si="129"/>
        <v>1636.92</v>
      </c>
      <c r="BQ166" s="113">
        <f t="shared" ca="1" si="130"/>
        <v>937.27</v>
      </c>
      <c r="BR166" s="113">
        <f t="shared" ca="1" si="131"/>
        <v>35</v>
      </c>
      <c r="BS166" s="113">
        <f t="shared" ca="1" si="132"/>
        <v>35</v>
      </c>
      <c r="BT166" s="109" t="str">
        <f t="shared" ca="1" si="114"/>
        <v xml:space="preserve">1 1636.92 937.27 0 0 0 0 VCThingLabel 10 </v>
      </c>
      <c r="BU166" s="112">
        <f t="shared" si="115"/>
        <v>0.1</v>
      </c>
      <c r="BV166" s="174">
        <f t="shared" si="116"/>
        <v>0</v>
      </c>
      <c r="BW166" s="114" t="str">
        <f t="shared" si="133"/>
        <v>3vvv</v>
      </c>
      <c r="BX166" s="109"/>
      <c r="BY166" s="113">
        <f t="shared" ca="1" si="134"/>
        <v>1636.92</v>
      </c>
      <c r="BZ166" s="113">
        <f t="shared" ca="1" si="135"/>
        <v>937.27</v>
      </c>
      <c r="CA166" s="113">
        <f t="shared" ca="1" si="136"/>
        <v>59.5</v>
      </c>
      <c r="CB166" s="113">
        <f t="shared" ca="1" si="137"/>
        <v>59.5</v>
      </c>
      <c r="CC166" s="112">
        <f t="shared" si="117"/>
        <v>0.55000000000000004</v>
      </c>
      <c r="CD166" s="109" t="str">
        <f t="shared" si="118"/>
        <v>ellipse</v>
      </c>
      <c r="CE166" s="114" t="str">
        <f t="shared" si="138"/>
        <v>3vvv</v>
      </c>
      <c r="CF166" s="109"/>
      <c r="CG166" s="113">
        <f t="shared" ca="1" si="139"/>
        <v>1636.92</v>
      </c>
      <c r="CH166" s="113">
        <f t="shared" ca="1" si="140"/>
        <v>937.27</v>
      </c>
      <c r="CI166" s="113">
        <f t="shared" ca="1" si="141"/>
        <v>35</v>
      </c>
      <c r="CJ166" s="113">
        <f t="shared" ca="1" si="142"/>
        <v>35</v>
      </c>
      <c r="CK166" s="112"/>
      <c r="CL166" s="112"/>
      <c r="CM166" s="112">
        <f t="shared" si="119"/>
        <v>1</v>
      </c>
      <c r="CN166" s="115" t="str">
        <f t="shared" si="120"/>
        <v>ellipse</v>
      </c>
      <c r="CO166" s="109" t="str">
        <f t="shared" si="143"/>
        <v>3vvv</v>
      </c>
      <c r="CP166" s="109"/>
      <c r="CQ166" s="113">
        <f t="shared" ca="1" si="144"/>
        <v>1636.92</v>
      </c>
      <c r="CR166" s="113">
        <f t="shared" ca="1" si="145"/>
        <v>937.27</v>
      </c>
      <c r="CS166" s="113">
        <f t="shared" ca="1" si="146"/>
        <v>35</v>
      </c>
      <c r="CT166" s="113">
        <f t="shared" ca="1" si="147"/>
        <v>35</v>
      </c>
      <c r="CW166" s="76"/>
      <c r="CX166" s="76"/>
    </row>
    <row r="167" spans="1:102" s="105" customFormat="1" ht="16" customHeight="1">
      <c r="A167" s="75" t="str">
        <f t="shared" si="95"/>
        <v>n3-2-2-1</v>
      </c>
      <c r="B167" s="75" t="str">
        <f t="shared" si="96"/>
        <v>E85</v>
      </c>
      <c r="C167" s="103" t="str">
        <f t="shared" si="107"/>
        <v>odd</v>
      </c>
      <c r="D167" s="103"/>
      <c r="E167" s="103"/>
      <c r="F167" s="104">
        <f>ROW()</f>
        <v>167</v>
      </c>
      <c r="G167" s="103"/>
      <c r="H167" s="103"/>
      <c r="I167" s="103" t="str">
        <f t="shared" si="93"/>
        <v>This a short description of E85, giving the briefest explanation of its E85'iness.</v>
      </c>
      <c r="J167" s="103" t="str">
        <f t="shared" si="94"/>
        <v>This is a longer description of E85, going into more detail on what E85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7" s="103" t="str">
        <f t="shared" si="97"/>
        <v>none</v>
      </c>
      <c r="L167" s="103"/>
      <c r="M167" s="103" t="str">
        <f t="shared" si="98"/>
        <v>OpenClose</v>
      </c>
      <c r="N167" s="103"/>
      <c r="O167" s="103"/>
      <c r="P167" s="103"/>
      <c r="Q167" s="103"/>
      <c r="R167" s="103">
        <f t="shared" si="99"/>
        <v>1</v>
      </c>
      <c r="S167" s="103" t="str">
        <f t="shared" si="100"/>
        <v>hover</v>
      </c>
      <c r="T167" s="103"/>
      <c r="U167" s="103"/>
      <c r="V167" s="103"/>
      <c r="W167" s="103"/>
      <c r="X167" s="103" t="str">
        <f t="shared" si="101"/>
        <v>fadeOn=n3-2-2-1,0.6</v>
      </c>
      <c r="Y167" s="103" t="str">
        <f t="shared" si="102"/>
        <v>fadeOff=n3-2-2-1,0.6</v>
      </c>
      <c r="Z167" s="103" t="str">
        <f t="shared" si="103"/>
        <v>drawOpen=n3-2-2-1,0.8</v>
      </c>
      <c r="AA167" s="103" t="str">
        <f t="shared" si="104"/>
        <v>drawClose=n3-2-2-1,0.8</v>
      </c>
      <c r="AB167" s="103" t="str">
        <f t="shared" si="105"/>
        <v>myQtipStyle</v>
      </c>
      <c r="AD167" s="106"/>
      <c r="AE167" s="116"/>
      <c r="AF167" s="75" t="s">
        <v>367</v>
      </c>
      <c r="AG167" s="73">
        <f t="shared" si="108"/>
        <v>0</v>
      </c>
      <c r="AH167" s="75" t="str">
        <f t="shared" si="106"/>
        <v>n3-2-2-1</v>
      </c>
      <c r="AI167" s="75" t="str">
        <f t="shared" si="109"/>
        <v>E85</v>
      </c>
      <c r="AJ167" s="73">
        <f t="shared" si="148"/>
        <v>4</v>
      </c>
      <c r="AK167" s="105">
        <v>3</v>
      </c>
      <c r="AL167" s="105">
        <v>2</v>
      </c>
      <c r="AM167" s="105">
        <v>2</v>
      </c>
      <c r="AN167" s="105">
        <v>1</v>
      </c>
      <c r="AR167" s="105">
        <v>8</v>
      </c>
      <c r="AS167" s="105">
        <v>4</v>
      </c>
      <c r="AT167" s="105">
        <v>3</v>
      </c>
      <c r="AU167" s="105">
        <v>3</v>
      </c>
      <c r="AX167" s="108">
        <f t="shared" si="121"/>
        <v>-74.375</v>
      </c>
      <c r="AY167" s="105">
        <f t="shared" ca="1" si="122"/>
        <v>740</v>
      </c>
      <c r="AZ167" s="108">
        <f t="shared" si="123"/>
        <v>-330.55555555555554</v>
      </c>
      <c r="BA167" s="105">
        <f t="shared" si="124"/>
        <v>0</v>
      </c>
      <c r="BB167" s="116">
        <f t="shared" ca="1" si="125"/>
        <v>1734.6799999999998</v>
      </c>
      <c r="BC167" s="116">
        <f t="shared" ca="1" si="126"/>
        <v>911.42</v>
      </c>
      <c r="BD167" s="108">
        <f t="shared" ca="1" si="127"/>
        <v>669.44444444444446</v>
      </c>
      <c r="BE167" s="108">
        <f t="shared" ca="1" si="128"/>
        <v>1000</v>
      </c>
      <c r="BH167" s="75" t="str">
        <f t="shared" si="110"/>
        <v>n3-2-2</v>
      </c>
      <c r="BI167" s="76"/>
      <c r="BJ167" s="109" t="s">
        <v>232</v>
      </c>
      <c r="BK167" s="109"/>
      <c r="BL167" s="109">
        <v>1</v>
      </c>
      <c r="BM167" s="112">
        <f t="shared" si="111"/>
        <v>1</v>
      </c>
      <c r="BN167" s="112" t="str">
        <f t="shared" si="112"/>
        <v>symbol</v>
      </c>
      <c r="BO167" s="109" t="str">
        <f t="shared" si="113"/>
        <v>OpenCircle</v>
      </c>
      <c r="BP167" s="113">
        <f t="shared" ca="1" si="129"/>
        <v>1734.68</v>
      </c>
      <c r="BQ167" s="113">
        <f t="shared" ca="1" si="130"/>
        <v>911.42</v>
      </c>
      <c r="BR167" s="113">
        <f t="shared" ca="1" si="131"/>
        <v>12</v>
      </c>
      <c r="BS167" s="113">
        <f t="shared" ca="1" si="132"/>
        <v>12</v>
      </c>
      <c r="BT167" s="109" t="str">
        <f t="shared" ca="1" si="114"/>
        <v xml:space="preserve">0 1734.68 911.42 0 0 0 0 VCThingLabel  </v>
      </c>
      <c r="BU167" s="112">
        <f t="shared" si="115"/>
        <v>0.1</v>
      </c>
      <c r="BV167" s="174">
        <f t="shared" si="116"/>
        <v>0</v>
      </c>
      <c r="BW167" s="114" t="str">
        <f t="shared" si="133"/>
        <v>4vvv</v>
      </c>
      <c r="BX167" s="109"/>
      <c r="BY167" s="113">
        <f t="shared" ca="1" si="134"/>
        <v>1734.68</v>
      </c>
      <c r="BZ167" s="113">
        <f t="shared" ca="1" si="135"/>
        <v>911.42</v>
      </c>
      <c r="CA167" s="113">
        <f t="shared" ca="1" si="136"/>
        <v>20.399999999999999</v>
      </c>
      <c r="CB167" s="113">
        <f t="shared" ca="1" si="137"/>
        <v>20.399999999999999</v>
      </c>
      <c r="CC167" s="112">
        <f t="shared" si="117"/>
        <v>0.55000000000000004</v>
      </c>
      <c r="CD167" s="109" t="str">
        <f t="shared" si="118"/>
        <v>ellipse</v>
      </c>
      <c r="CE167" s="114" t="str">
        <f t="shared" si="138"/>
        <v>4vvv</v>
      </c>
      <c r="CF167" s="109"/>
      <c r="CG167" s="113">
        <f t="shared" ca="1" si="139"/>
        <v>1734.68</v>
      </c>
      <c r="CH167" s="113">
        <f t="shared" ca="1" si="140"/>
        <v>911.42</v>
      </c>
      <c r="CI167" s="113">
        <f t="shared" ca="1" si="141"/>
        <v>12</v>
      </c>
      <c r="CJ167" s="113">
        <f t="shared" ca="1" si="142"/>
        <v>12</v>
      </c>
      <c r="CK167" s="112"/>
      <c r="CL167" s="112"/>
      <c r="CM167" s="112">
        <f t="shared" si="119"/>
        <v>1</v>
      </c>
      <c r="CN167" s="115" t="str">
        <f t="shared" si="120"/>
        <v>ellipse</v>
      </c>
      <c r="CO167" s="109" t="str">
        <f t="shared" si="143"/>
        <v>4vvv</v>
      </c>
      <c r="CP167" s="109"/>
      <c r="CQ167" s="113">
        <f t="shared" ca="1" si="144"/>
        <v>1734.68</v>
      </c>
      <c r="CR167" s="113">
        <f t="shared" ca="1" si="145"/>
        <v>911.42</v>
      </c>
      <c r="CS167" s="113">
        <f t="shared" ca="1" si="146"/>
        <v>12</v>
      </c>
      <c r="CT167" s="113">
        <f t="shared" ca="1" si="147"/>
        <v>12</v>
      </c>
      <c r="CW167" s="76"/>
      <c r="CX167" s="76"/>
    </row>
    <row r="168" spans="1:102" s="105" customFormat="1" ht="16" customHeight="1">
      <c r="A168" s="75" t="str">
        <f t="shared" si="95"/>
        <v>n3-2-2-2</v>
      </c>
      <c r="B168" s="75" t="str">
        <f t="shared" si="96"/>
        <v>E86</v>
      </c>
      <c r="C168" s="103" t="str">
        <f t="shared" si="107"/>
        <v>even</v>
      </c>
      <c r="D168" s="103"/>
      <c r="E168" s="103"/>
      <c r="F168" s="104">
        <f>ROW()</f>
        <v>168</v>
      </c>
      <c r="G168" s="103"/>
      <c r="H168" s="103"/>
      <c r="I168" s="103" t="str">
        <f t="shared" ref="I168:I231" si="149">"This a short description of "&amp;B168&amp;", giving the briefest explanation of its "&amp;B168&amp;"'iness."</f>
        <v>This a short description of E86, giving the briefest explanation of its E86'iness.</v>
      </c>
      <c r="J168" s="103" t="str">
        <f t="shared" ref="J168:J231" si="150">"This is a longer description of "&amp;B168&amp;", going into more detail on what "&amp;B168&amp;" is all about.  
"&amp;$J$20</f>
        <v>This is a longer description of E86, going into more detail on what E86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8" s="103" t="str">
        <f t="shared" si="97"/>
        <v>none</v>
      </c>
      <c r="L168" s="103"/>
      <c r="M168" s="103" t="str">
        <f t="shared" si="98"/>
        <v>OpenClose</v>
      </c>
      <c r="N168" s="103"/>
      <c r="O168" s="103"/>
      <c r="P168" s="103"/>
      <c r="Q168" s="103"/>
      <c r="R168" s="103">
        <f t="shared" si="99"/>
        <v>1</v>
      </c>
      <c r="S168" s="103" t="str">
        <f t="shared" si="100"/>
        <v>hover</v>
      </c>
      <c r="T168" s="103"/>
      <c r="U168" s="103"/>
      <c r="V168" s="103"/>
      <c r="W168" s="103"/>
      <c r="X168" s="103" t="str">
        <f t="shared" si="101"/>
        <v>fadeOn=n3-2-2-2,0.6</v>
      </c>
      <c r="Y168" s="103" t="str">
        <f t="shared" si="102"/>
        <v>fadeOff=n3-2-2-2,0.6</v>
      </c>
      <c r="Z168" s="103" t="str">
        <f t="shared" si="103"/>
        <v>drawOpen=n3-2-2-2,0.8</v>
      </c>
      <c r="AA168" s="103" t="str">
        <f t="shared" si="104"/>
        <v>drawClose=n3-2-2-2,0.8</v>
      </c>
      <c r="AB168" s="103" t="str">
        <f t="shared" si="105"/>
        <v>myQtipStyle</v>
      </c>
      <c r="AD168" s="106"/>
      <c r="AE168" s="116"/>
      <c r="AF168" s="75" t="s">
        <v>368</v>
      </c>
      <c r="AG168" s="73">
        <f t="shared" si="108"/>
        <v>0</v>
      </c>
      <c r="AH168" s="75" t="str">
        <f t="shared" si="106"/>
        <v>n3-2-2-2</v>
      </c>
      <c r="AI168" s="75" t="str">
        <f t="shared" si="109"/>
        <v>E86</v>
      </c>
      <c r="AJ168" s="73">
        <f t="shared" si="148"/>
        <v>4</v>
      </c>
      <c r="AK168" s="105">
        <v>3</v>
      </c>
      <c r="AL168" s="105">
        <v>2</v>
      </c>
      <c r="AM168" s="105">
        <v>2</v>
      </c>
      <c r="AN168" s="105">
        <v>2</v>
      </c>
      <c r="AR168" s="105">
        <v>8</v>
      </c>
      <c r="AS168" s="105">
        <v>4</v>
      </c>
      <c r="AT168" s="105">
        <v>3</v>
      </c>
      <c r="AU168" s="105">
        <v>3</v>
      </c>
      <c r="AX168" s="108">
        <f t="shared" si="121"/>
        <v>-73.125</v>
      </c>
      <c r="AY168" s="105">
        <f t="shared" ca="1" si="122"/>
        <v>740</v>
      </c>
      <c r="AZ168" s="108">
        <f t="shared" si="123"/>
        <v>-325</v>
      </c>
      <c r="BA168" s="105">
        <f t="shared" si="124"/>
        <v>0</v>
      </c>
      <c r="BB168" s="116">
        <f t="shared" ca="1" si="125"/>
        <v>1736.44</v>
      </c>
      <c r="BC168" s="116">
        <f t="shared" ca="1" si="126"/>
        <v>927.47</v>
      </c>
      <c r="BD168" s="108">
        <f t="shared" ca="1" si="127"/>
        <v>675</v>
      </c>
      <c r="BE168" s="108">
        <f t="shared" ca="1" si="128"/>
        <v>1000</v>
      </c>
      <c r="BH168" s="75" t="str">
        <f t="shared" si="110"/>
        <v>n3-2-2</v>
      </c>
      <c r="BI168" s="76"/>
      <c r="BJ168" s="109" t="s">
        <v>232</v>
      </c>
      <c r="BK168" s="109"/>
      <c r="BL168" s="109">
        <v>1</v>
      </c>
      <c r="BM168" s="112">
        <f t="shared" si="111"/>
        <v>1</v>
      </c>
      <c r="BN168" s="112" t="str">
        <f t="shared" si="112"/>
        <v>symbol</v>
      </c>
      <c r="BO168" s="109" t="str">
        <f t="shared" si="113"/>
        <v>OpenCircle</v>
      </c>
      <c r="BP168" s="113">
        <f t="shared" ca="1" si="129"/>
        <v>1736.44</v>
      </c>
      <c r="BQ168" s="113">
        <f t="shared" ca="1" si="130"/>
        <v>927.47</v>
      </c>
      <c r="BR168" s="113">
        <f t="shared" ca="1" si="131"/>
        <v>12</v>
      </c>
      <c r="BS168" s="113">
        <f t="shared" ca="1" si="132"/>
        <v>12</v>
      </c>
      <c r="BT168" s="109" t="str">
        <f t="shared" ca="1" si="114"/>
        <v xml:space="preserve">0 1736.44 927.47 0 0 0 0 VCThingLabel  </v>
      </c>
      <c r="BU168" s="112">
        <f t="shared" si="115"/>
        <v>0.1</v>
      </c>
      <c r="BV168" s="174">
        <f t="shared" si="116"/>
        <v>0</v>
      </c>
      <c r="BW168" s="114" t="str">
        <f t="shared" si="133"/>
        <v>4vvv</v>
      </c>
      <c r="BX168" s="109"/>
      <c r="BY168" s="113">
        <f t="shared" ca="1" si="134"/>
        <v>1736.44</v>
      </c>
      <c r="BZ168" s="113">
        <f t="shared" ca="1" si="135"/>
        <v>927.47</v>
      </c>
      <c r="CA168" s="113">
        <f t="shared" ca="1" si="136"/>
        <v>20.399999999999999</v>
      </c>
      <c r="CB168" s="113">
        <f t="shared" ca="1" si="137"/>
        <v>20.399999999999999</v>
      </c>
      <c r="CC168" s="112">
        <f t="shared" si="117"/>
        <v>0.55000000000000004</v>
      </c>
      <c r="CD168" s="109" t="str">
        <f t="shared" si="118"/>
        <v>ellipse</v>
      </c>
      <c r="CE168" s="114" t="str">
        <f t="shared" si="138"/>
        <v>4vvv</v>
      </c>
      <c r="CF168" s="109"/>
      <c r="CG168" s="113">
        <f t="shared" ca="1" si="139"/>
        <v>1736.44</v>
      </c>
      <c r="CH168" s="113">
        <f t="shared" ca="1" si="140"/>
        <v>927.47</v>
      </c>
      <c r="CI168" s="113">
        <f t="shared" ca="1" si="141"/>
        <v>12</v>
      </c>
      <c r="CJ168" s="113">
        <f t="shared" ca="1" si="142"/>
        <v>12</v>
      </c>
      <c r="CK168" s="112"/>
      <c r="CL168" s="112"/>
      <c r="CM168" s="112">
        <f t="shared" si="119"/>
        <v>1</v>
      </c>
      <c r="CN168" s="115" t="str">
        <f t="shared" si="120"/>
        <v>ellipse</v>
      </c>
      <c r="CO168" s="109" t="str">
        <f t="shared" si="143"/>
        <v>4vvv</v>
      </c>
      <c r="CP168" s="109"/>
      <c r="CQ168" s="113">
        <f t="shared" ca="1" si="144"/>
        <v>1736.44</v>
      </c>
      <c r="CR168" s="113">
        <f t="shared" ca="1" si="145"/>
        <v>927.47</v>
      </c>
      <c r="CS168" s="113">
        <f t="shared" ca="1" si="146"/>
        <v>12</v>
      </c>
      <c r="CT168" s="113">
        <f t="shared" ca="1" si="147"/>
        <v>12</v>
      </c>
      <c r="CW168" s="76"/>
      <c r="CX168" s="76"/>
    </row>
    <row r="169" spans="1:102" s="105" customFormat="1" ht="16" customHeight="1">
      <c r="A169" s="75" t="str">
        <f t="shared" ref="A169:A232" si="151">AH169</f>
        <v>n3-2-2-3</v>
      </c>
      <c r="B169" s="75" t="str">
        <f t="shared" ref="B169:B232" si="152">AI169</f>
        <v>E87</v>
      </c>
      <c r="C169" s="103" t="str">
        <f t="shared" si="107"/>
        <v>odd</v>
      </c>
      <c r="D169" s="103"/>
      <c r="E169" s="103"/>
      <c r="F169" s="104">
        <f>ROW()</f>
        <v>169</v>
      </c>
      <c r="G169" s="103"/>
      <c r="H169" s="103"/>
      <c r="I169" s="103" t="str">
        <f t="shared" si="149"/>
        <v>This a short description of E87, giving the briefest explanation of its E87'iness.</v>
      </c>
      <c r="J169" s="103" t="str">
        <f t="shared" si="150"/>
        <v>This is a longer description of E87, going into more detail on what E87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69" s="103" t="str">
        <f t="shared" ref="K169:K232" si="153">$K$12</f>
        <v>none</v>
      </c>
      <c r="L169" s="103"/>
      <c r="M169" s="103" t="str">
        <f t="shared" ref="M169:M232" si="154">$M$12</f>
        <v>OpenClose</v>
      </c>
      <c r="N169" s="103"/>
      <c r="O169" s="103"/>
      <c r="P169" s="103"/>
      <c r="Q169" s="103"/>
      <c r="R169" s="103">
        <f t="shared" ref="R169:R232" si="155">$R$12</f>
        <v>1</v>
      </c>
      <c r="S169" s="103" t="str">
        <f t="shared" ref="S169:S232" si="156">$S$12</f>
        <v>hover</v>
      </c>
      <c r="T169" s="103"/>
      <c r="U169" s="103"/>
      <c r="V169" s="103"/>
      <c r="W169" s="103"/>
      <c r="X169" s="103" t="str">
        <f t="shared" ref="X169:X232" si="157">$X$12&amp;A169&amp;","&amp;$X$13</f>
        <v>fadeOn=n3-2-2-3,0.6</v>
      </c>
      <c r="Y169" s="103" t="str">
        <f t="shared" ref="Y169:Y232" si="158">$Y$12&amp;A169&amp;","&amp;$Y$13</f>
        <v>fadeOff=n3-2-2-3,0.6</v>
      </c>
      <c r="Z169" s="103" t="str">
        <f t="shared" ref="Z169:Z232" si="159">$Z$12&amp;A169&amp;","&amp;$Z$13</f>
        <v>drawOpen=n3-2-2-3,0.8</v>
      </c>
      <c r="AA169" s="103" t="str">
        <f t="shared" ref="AA169:AA232" si="160">$AA$12&amp;A169&amp;","&amp;$AA$13</f>
        <v>drawClose=n3-2-2-3,0.8</v>
      </c>
      <c r="AB169" s="103" t="str">
        <f t="shared" ref="AB169:AB232" si="161">$AB$12</f>
        <v>myQtipStyle</v>
      </c>
      <c r="AD169" s="106"/>
      <c r="AE169" s="116"/>
      <c r="AF169" s="75" t="s">
        <v>369</v>
      </c>
      <c r="AG169" s="73">
        <f t="shared" si="108"/>
        <v>0</v>
      </c>
      <c r="AH169" s="75" t="str">
        <f t="shared" ref="AH169:AH232" si="162">"n"&amp;AF169</f>
        <v>n3-2-2-3</v>
      </c>
      <c r="AI169" s="75" t="str">
        <f t="shared" si="109"/>
        <v>E87</v>
      </c>
      <c r="AJ169" s="73">
        <f t="shared" si="148"/>
        <v>4</v>
      </c>
      <c r="AK169" s="105">
        <v>3</v>
      </c>
      <c r="AL169" s="105">
        <v>2</v>
      </c>
      <c r="AM169" s="105">
        <v>2</v>
      </c>
      <c r="AN169" s="105">
        <v>3</v>
      </c>
      <c r="AR169" s="105">
        <v>8</v>
      </c>
      <c r="AS169" s="105">
        <v>4</v>
      </c>
      <c r="AT169" s="105">
        <v>3</v>
      </c>
      <c r="AU169" s="105">
        <v>3</v>
      </c>
      <c r="AX169" s="108">
        <f t="shared" si="121"/>
        <v>-71.875</v>
      </c>
      <c r="AY169" s="105">
        <f t="shared" ca="1" si="122"/>
        <v>740</v>
      </c>
      <c r="AZ169" s="108">
        <f t="shared" si="123"/>
        <v>-319.44444444444446</v>
      </c>
      <c r="BA169" s="105">
        <f t="shared" si="124"/>
        <v>0</v>
      </c>
      <c r="BB169" s="116">
        <f t="shared" ca="1" si="125"/>
        <v>1737.8400000000001</v>
      </c>
      <c r="BC169" s="116">
        <f t="shared" ca="1" si="126"/>
        <v>943.55</v>
      </c>
      <c r="BD169" s="108">
        <f t="shared" ca="1" si="127"/>
        <v>680.55555555555554</v>
      </c>
      <c r="BE169" s="108">
        <f t="shared" ca="1" si="128"/>
        <v>1000</v>
      </c>
      <c r="BH169" s="75" t="str">
        <f t="shared" si="110"/>
        <v>n3-2-2</v>
      </c>
      <c r="BI169" s="76"/>
      <c r="BJ169" s="109" t="s">
        <v>232</v>
      </c>
      <c r="BK169" s="109"/>
      <c r="BL169" s="109">
        <v>1</v>
      </c>
      <c r="BM169" s="112">
        <f t="shared" si="111"/>
        <v>1</v>
      </c>
      <c r="BN169" s="112" t="str">
        <f t="shared" si="112"/>
        <v>symbol</v>
      </c>
      <c r="BO169" s="109" t="str">
        <f t="shared" si="113"/>
        <v>OpenCircle</v>
      </c>
      <c r="BP169" s="113">
        <f t="shared" ca="1" si="129"/>
        <v>1737.84</v>
      </c>
      <c r="BQ169" s="113">
        <f t="shared" ca="1" si="130"/>
        <v>943.55</v>
      </c>
      <c r="BR169" s="113">
        <f t="shared" ca="1" si="131"/>
        <v>12</v>
      </c>
      <c r="BS169" s="113">
        <f t="shared" ca="1" si="132"/>
        <v>12</v>
      </c>
      <c r="BT169" s="109" t="str">
        <f t="shared" ca="1" si="114"/>
        <v xml:space="preserve">0 1737.84 943.55 0 0 0 0 VCThingLabel  </v>
      </c>
      <c r="BU169" s="112">
        <f t="shared" si="115"/>
        <v>0.1</v>
      </c>
      <c r="BV169" s="174">
        <f t="shared" si="116"/>
        <v>0</v>
      </c>
      <c r="BW169" s="114" t="str">
        <f t="shared" si="133"/>
        <v>4vvv</v>
      </c>
      <c r="BX169" s="109"/>
      <c r="BY169" s="113">
        <f t="shared" ca="1" si="134"/>
        <v>1737.84</v>
      </c>
      <c r="BZ169" s="113">
        <f t="shared" ca="1" si="135"/>
        <v>943.55</v>
      </c>
      <c r="CA169" s="113">
        <f t="shared" ca="1" si="136"/>
        <v>20.399999999999999</v>
      </c>
      <c r="CB169" s="113">
        <f t="shared" ca="1" si="137"/>
        <v>20.399999999999999</v>
      </c>
      <c r="CC169" s="112">
        <f t="shared" si="117"/>
        <v>0.55000000000000004</v>
      </c>
      <c r="CD169" s="109" t="str">
        <f t="shared" si="118"/>
        <v>ellipse</v>
      </c>
      <c r="CE169" s="114" t="str">
        <f t="shared" si="138"/>
        <v>4vvv</v>
      </c>
      <c r="CF169" s="109"/>
      <c r="CG169" s="113">
        <f t="shared" ca="1" si="139"/>
        <v>1737.84</v>
      </c>
      <c r="CH169" s="113">
        <f t="shared" ca="1" si="140"/>
        <v>943.55</v>
      </c>
      <c r="CI169" s="113">
        <f t="shared" ca="1" si="141"/>
        <v>12</v>
      </c>
      <c r="CJ169" s="113">
        <f t="shared" ca="1" si="142"/>
        <v>12</v>
      </c>
      <c r="CK169" s="112"/>
      <c r="CL169" s="112"/>
      <c r="CM169" s="112">
        <f t="shared" si="119"/>
        <v>1</v>
      </c>
      <c r="CN169" s="115" t="str">
        <f t="shared" si="120"/>
        <v>ellipse</v>
      </c>
      <c r="CO169" s="109" t="str">
        <f t="shared" si="143"/>
        <v>4vvv</v>
      </c>
      <c r="CP169" s="109"/>
      <c r="CQ169" s="113">
        <f t="shared" ca="1" si="144"/>
        <v>1737.84</v>
      </c>
      <c r="CR169" s="113">
        <f t="shared" ca="1" si="145"/>
        <v>943.55</v>
      </c>
      <c r="CS169" s="113">
        <f t="shared" ca="1" si="146"/>
        <v>12</v>
      </c>
      <c r="CT169" s="113">
        <f t="shared" ca="1" si="147"/>
        <v>12</v>
      </c>
      <c r="CW169" s="76"/>
      <c r="CX169" s="76"/>
    </row>
    <row r="170" spans="1:102" s="105" customFormat="1" ht="16" customHeight="1">
      <c r="A170" s="75" t="str">
        <f t="shared" si="151"/>
        <v>n3-2-3</v>
      </c>
      <c r="B170" s="75" t="str">
        <f t="shared" si="152"/>
        <v>D30</v>
      </c>
      <c r="C170" s="103" t="str">
        <f t="shared" ref="C170:C233" si="163">IF(ISODD(RIGHT(B170,1)),"odd","even")</f>
        <v>even</v>
      </c>
      <c r="D170" s="103"/>
      <c r="E170" s="103"/>
      <c r="F170" s="104">
        <f>ROW()</f>
        <v>170</v>
      </c>
      <c r="G170" s="103"/>
      <c r="H170" s="103"/>
      <c r="I170" s="103" t="str">
        <f t="shared" si="149"/>
        <v>This a short description of D30, giving the briefest explanation of its D30'iness.</v>
      </c>
      <c r="J170" s="103" t="str">
        <f t="shared" si="150"/>
        <v>This is a longer description of D30, going into more detail on what D30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0" s="103" t="str">
        <f t="shared" si="153"/>
        <v>none</v>
      </c>
      <c r="L170" s="103"/>
      <c r="M170" s="103" t="str">
        <f t="shared" si="154"/>
        <v>OpenClose</v>
      </c>
      <c r="N170" s="103"/>
      <c r="O170" s="103"/>
      <c r="P170" s="103"/>
      <c r="Q170" s="103"/>
      <c r="R170" s="103">
        <f t="shared" si="155"/>
        <v>1</v>
      </c>
      <c r="S170" s="103" t="str">
        <f t="shared" si="156"/>
        <v>hover</v>
      </c>
      <c r="T170" s="103"/>
      <c r="U170" s="103"/>
      <c r="V170" s="103"/>
      <c r="W170" s="103"/>
      <c r="X170" s="103" t="str">
        <f t="shared" si="157"/>
        <v>fadeOn=n3-2-3,0.6</v>
      </c>
      <c r="Y170" s="103" t="str">
        <f t="shared" si="158"/>
        <v>fadeOff=n3-2-3,0.6</v>
      </c>
      <c r="Z170" s="103" t="str">
        <f t="shared" si="159"/>
        <v>drawOpen=n3-2-3,0.8</v>
      </c>
      <c r="AA170" s="103" t="str">
        <f t="shared" si="160"/>
        <v>drawClose=n3-2-3,0.8</v>
      </c>
      <c r="AB170" s="103" t="str">
        <f t="shared" si="161"/>
        <v>myQtipStyle</v>
      </c>
      <c r="AD170" s="106"/>
      <c r="AE170" s="116"/>
      <c r="AF170" s="75" t="s">
        <v>478</v>
      </c>
      <c r="AG170" s="73">
        <f t="shared" ref="AG170:AG233" si="164">AG169</f>
        <v>0</v>
      </c>
      <c r="AH170" s="75" t="str">
        <f t="shared" si="162"/>
        <v>n3-2-3</v>
      </c>
      <c r="AI170" s="75" t="str">
        <f t="shared" ref="AI170:AI233" si="165">IF(AJ170=1,"B"&amp;AK170,
IF(AJ170=2,"C"&amp;(AK170-1)*AS170+AL170,
IF(AJ170=3,"D"&amp;(((AK170-1)*AS170+AL170)-1)*AT170+AM170,
IF(AJ170=4,"E"&amp;(((((AK170-1)*AS170+AL170)-1)*AT170+AM170)-1)*AU170+AN170,"NA"))))</f>
        <v>D30</v>
      </c>
      <c r="AJ170" s="73">
        <f t="shared" si="148"/>
        <v>3</v>
      </c>
      <c r="AK170" s="105">
        <v>3</v>
      </c>
      <c r="AL170" s="105">
        <v>2</v>
      </c>
      <c r="AM170" s="105">
        <v>3</v>
      </c>
      <c r="AR170" s="105">
        <v>8</v>
      </c>
      <c r="AS170" s="105">
        <v>4</v>
      </c>
      <c r="AT170" s="105">
        <v>3</v>
      </c>
      <c r="AX170" s="108">
        <f t="shared" si="121"/>
        <v>-69.375</v>
      </c>
      <c r="AY170" s="105">
        <f t="shared" ca="1" si="122"/>
        <v>640</v>
      </c>
      <c r="AZ170" s="108">
        <f t="shared" si="123"/>
        <v>-308.33333333333331</v>
      </c>
      <c r="BA170" s="105">
        <f t="shared" si="124"/>
        <v>0</v>
      </c>
      <c r="BB170" s="116">
        <f t="shared" ca="1" si="125"/>
        <v>1639.6599999999999</v>
      </c>
      <c r="BC170" s="116">
        <f t="shared" ca="1" si="126"/>
        <v>979.06</v>
      </c>
      <c r="BD170" s="108">
        <f t="shared" ca="1" si="127"/>
        <v>691.66666666666674</v>
      </c>
      <c r="BE170" s="108">
        <f t="shared" ca="1" si="128"/>
        <v>1000</v>
      </c>
      <c r="BH170" s="75" t="str">
        <f t="shared" ref="BH170:BH233" si="166">IF(ISNUMBER(SEARCH("-",AF170)), VLOOKUP( LEFT( AF170, LEN( AF170 ) - FIND( "-", AF170 )), $AF$40:$AI$499, 3), $AH$40)</f>
        <v>n3-2</v>
      </c>
      <c r="BI170" s="76"/>
      <c r="BJ170" s="109" t="s">
        <v>232</v>
      </c>
      <c r="BK170" s="109"/>
      <c r="BL170" s="109">
        <v>1</v>
      </c>
      <c r="BM170" s="112">
        <f t="shared" ref="BM170:BM233" si="167">$BM$12</f>
        <v>1</v>
      </c>
      <c r="BN170" s="112" t="str">
        <f t="shared" ref="BN170:BN233" si="168">$BN$12</f>
        <v>symbol</v>
      </c>
      <c r="BO170" s="109" t="str">
        <f t="shared" ref="BO170:BO233" si="169">$BO$12</f>
        <v>OpenCircle</v>
      </c>
      <c r="BP170" s="113">
        <f t="shared" ca="1" si="129"/>
        <v>1639.66</v>
      </c>
      <c r="BQ170" s="113">
        <f t="shared" ca="1" si="130"/>
        <v>979.06</v>
      </c>
      <c r="BR170" s="113">
        <f t="shared" ca="1" si="131"/>
        <v>35</v>
      </c>
      <c r="BS170" s="113">
        <f t="shared" ca="1" si="132"/>
        <v>35</v>
      </c>
      <c r="BT170" s="109" t="str">
        <f t="shared" ref="BT170:BT233" ca="1" si="170">IF(AJ170=1,$BU$20&amp;" "&amp;BP170&amp;" "&amp;BQ170&amp;" "&amp;$BU$21&amp;" "&amp;$BU$22&amp;" "&amp;$BU$23&amp;" "&amp;$BU$24&amp;" "&amp;$BU$25&amp;" "&amp;$BU$26&amp;" "&amp;$BU$27,
IF(AJ170=2,$BV$20&amp;" "&amp;BP170&amp;" "&amp;BQ170&amp;" "&amp;$BU$21&amp;" "&amp;$BU$22&amp;" "&amp;$BU$23&amp;" "&amp;$BU$24&amp;" "&amp;$BU$25&amp;" "&amp;$BV$26&amp;" "&amp;$BU$27,
IF(AJ170=3,$BW$20&amp;" "&amp;BP170&amp;" "&amp;BQ170&amp;" "&amp;$BU$21&amp;" "&amp;$BU$22&amp;" "&amp;$BU$23&amp;" "&amp;$BU$24&amp;" "&amp;$BU$25&amp;" "&amp;$BW$26&amp;" "&amp;$BU$27,
IF(AJ170=4,$BX$20&amp;" "&amp;BP170&amp;" "&amp;BQ170&amp;" "&amp;$BU$21&amp;" "&amp;$BU$22&amp;" "&amp;$BU$23&amp;" "&amp;$BU$24&amp;" "&amp;$BU$25&amp;" "&amp;$BX$26&amp;" "&amp;$BU$27,
IF(AJ170=5,$BY$20&amp;" "&amp;BP170&amp;" "&amp;BQ170&amp;" "&amp;$BU$21&amp;" "&amp;$BU$22&amp;" "&amp;$BU$23&amp;" "&amp;$BU$24&amp;" "&amp;$BU$25&amp;" "&amp;$BY$26&amp;" "&amp;$BU$27,
IF(AJ170=6,$BZ$20&amp;" "&amp;BP170&amp;" "&amp;BQ170&amp;" "&amp;$BU$21&amp;" "&amp;$BU$22&amp;" "&amp;$BU$23&amp;" "&amp;$BU$24&amp;" "&amp;$BU$25&amp;" "&amp;$BZ$26&amp;" "&amp;$BU$27,""))))))</f>
        <v xml:space="preserve">1 1639.66 979.06 0 0 0 0 VCThingLabel 10 </v>
      </c>
      <c r="BU170" s="112">
        <f t="shared" ref="BU170:BU233" si="171">$BU$12</f>
        <v>0.1</v>
      </c>
      <c r="BV170" s="174">
        <f t="shared" ref="BV170:BV233" si="172">$BV$12</f>
        <v>0</v>
      </c>
      <c r="BW170" s="114" t="str">
        <f t="shared" si="133"/>
        <v>3vvv</v>
      </c>
      <c r="BX170" s="109"/>
      <c r="BY170" s="113">
        <f t="shared" ca="1" si="134"/>
        <v>1639.66</v>
      </c>
      <c r="BZ170" s="113">
        <f t="shared" ca="1" si="135"/>
        <v>979.06</v>
      </c>
      <c r="CA170" s="113">
        <f t="shared" ca="1" si="136"/>
        <v>59.5</v>
      </c>
      <c r="CB170" s="113">
        <f t="shared" ca="1" si="137"/>
        <v>59.5</v>
      </c>
      <c r="CC170" s="112">
        <f t="shared" ref="CC170:CC233" si="173">$CC$12</f>
        <v>0.55000000000000004</v>
      </c>
      <c r="CD170" s="109" t="str">
        <f t="shared" ref="CD170:CD233" si="174">$CD$12</f>
        <v>ellipse</v>
      </c>
      <c r="CE170" s="114" t="str">
        <f t="shared" si="138"/>
        <v>3vvv</v>
      </c>
      <c r="CF170" s="109"/>
      <c r="CG170" s="113">
        <f t="shared" ca="1" si="139"/>
        <v>1639.66</v>
      </c>
      <c r="CH170" s="113">
        <f t="shared" ca="1" si="140"/>
        <v>979.06</v>
      </c>
      <c r="CI170" s="113">
        <f t="shared" ca="1" si="141"/>
        <v>35</v>
      </c>
      <c r="CJ170" s="113">
        <f t="shared" ca="1" si="142"/>
        <v>35</v>
      </c>
      <c r="CK170" s="112"/>
      <c r="CL170" s="112"/>
      <c r="CM170" s="112">
        <f t="shared" ref="CM170:CM233" si="175">$CM$12</f>
        <v>1</v>
      </c>
      <c r="CN170" s="115" t="str">
        <f t="shared" ref="CN170:CN233" si="176">$CN$12</f>
        <v>ellipse</v>
      </c>
      <c r="CO170" s="109" t="str">
        <f t="shared" si="143"/>
        <v>3vvv</v>
      </c>
      <c r="CP170" s="109"/>
      <c r="CQ170" s="113">
        <f t="shared" ca="1" si="144"/>
        <v>1639.66</v>
      </c>
      <c r="CR170" s="113">
        <f t="shared" ca="1" si="145"/>
        <v>979.06</v>
      </c>
      <c r="CS170" s="113">
        <f t="shared" ca="1" si="146"/>
        <v>35</v>
      </c>
      <c r="CT170" s="113">
        <f t="shared" ca="1" si="147"/>
        <v>35</v>
      </c>
      <c r="CW170" s="76"/>
      <c r="CX170" s="76"/>
    </row>
    <row r="171" spans="1:102" s="105" customFormat="1" ht="16" customHeight="1">
      <c r="A171" s="75" t="str">
        <f t="shared" si="151"/>
        <v>n3-2-3-1</v>
      </c>
      <c r="B171" s="75" t="str">
        <f t="shared" si="152"/>
        <v>E88</v>
      </c>
      <c r="C171" s="103" t="str">
        <f t="shared" si="163"/>
        <v>even</v>
      </c>
      <c r="D171" s="103"/>
      <c r="E171" s="103"/>
      <c r="F171" s="104">
        <f>ROW()</f>
        <v>171</v>
      </c>
      <c r="G171" s="103"/>
      <c r="H171" s="103"/>
      <c r="I171" s="103" t="str">
        <f t="shared" si="149"/>
        <v>This a short description of E88, giving the briefest explanation of its E88'iness.</v>
      </c>
      <c r="J171" s="103" t="str">
        <f t="shared" si="150"/>
        <v>This is a longer description of E88, going into more detail on what E88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1" s="103" t="str">
        <f t="shared" si="153"/>
        <v>none</v>
      </c>
      <c r="L171" s="103"/>
      <c r="M171" s="103" t="str">
        <f t="shared" si="154"/>
        <v>OpenClose</v>
      </c>
      <c r="N171" s="103"/>
      <c r="O171" s="103"/>
      <c r="P171" s="103"/>
      <c r="Q171" s="103"/>
      <c r="R171" s="103">
        <f t="shared" si="155"/>
        <v>1</v>
      </c>
      <c r="S171" s="103" t="str">
        <f t="shared" si="156"/>
        <v>hover</v>
      </c>
      <c r="T171" s="103"/>
      <c r="U171" s="103"/>
      <c r="V171" s="103"/>
      <c r="W171" s="103"/>
      <c r="X171" s="103" t="str">
        <f t="shared" si="157"/>
        <v>fadeOn=n3-2-3-1,0.6</v>
      </c>
      <c r="Y171" s="103" t="str">
        <f t="shared" si="158"/>
        <v>fadeOff=n3-2-3-1,0.6</v>
      </c>
      <c r="Z171" s="103" t="str">
        <f t="shared" si="159"/>
        <v>drawOpen=n3-2-3-1,0.8</v>
      </c>
      <c r="AA171" s="103" t="str">
        <f t="shared" si="160"/>
        <v>drawClose=n3-2-3-1,0.8</v>
      </c>
      <c r="AB171" s="103" t="str">
        <f t="shared" si="161"/>
        <v>myQtipStyle</v>
      </c>
      <c r="AD171" s="106"/>
      <c r="AE171" s="116"/>
      <c r="AF171" s="75" t="s">
        <v>479</v>
      </c>
      <c r="AG171" s="73">
        <f t="shared" si="164"/>
        <v>0</v>
      </c>
      <c r="AH171" s="75" t="str">
        <f t="shared" si="162"/>
        <v>n3-2-3-1</v>
      </c>
      <c r="AI171" s="75" t="str">
        <f t="shared" si="165"/>
        <v>E88</v>
      </c>
      <c r="AJ171" s="73">
        <f t="shared" si="148"/>
        <v>4</v>
      </c>
      <c r="AK171" s="105">
        <v>3</v>
      </c>
      <c r="AL171" s="105">
        <v>2</v>
      </c>
      <c r="AM171" s="105">
        <v>3</v>
      </c>
      <c r="AN171" s="105">
        <v>1</v>
      </c>
      <c r="AR171" s="105">
        <v>8</v>
      </c>
      <c r="AS171" s="105">
        <v>4</v>
      </c>
      <c r="AT171" s="105">
        <v>3</v>
      </c>
      <c r="AU171" s="105">
        <v>3</v>
      </c>
      <c r="AX171" s="108">
        <f t="shared" ref="AX171:AX234" si="177">IF(AR171&lt;&gt;"",$AY$14/AR171*(AK171-1)-($AY$14)/2 + ($AY$14/AR171/2),0) +
IF(AS171&lt;&gt;"",$AY$14/AR171/AS171*(AL171-1)-($AY$14/AR171)/2 + ($AY$14/AR171/AS171/2),0) +
IF(AT171&lt;&gt;"",$AY$14/AR171/AS171/AT171*(AM171-1)-($AY$14/AR171/AS171)/2 + ($AY$14/AR171/AS171/AT171/2),0) +
IF(AU171&lt;&gt;"",$AY$14/AR171/AS171/AT171/AU171*(AN171-1)-($AY$14/AR171/AS171/AT171)/2 + ($AY$14/AR171/AS171/AT171/AU171/2),0) +
IF(AV171&lt;&gt;"",$AY$14/AR171/AS171/AT171/AU171/AV171*(AO171-1)-($AY$14/AR171/AS171/AT171/AU171)/2 + ($AY$14/AR171/AS171/AT171/AU171/AV171/2),0) +
IF(AW171&lt;&gt;"",$AY$14/AR171/AS171/AT171/AU171/AV171/AW171*(AP171-1)-($AY$14/AR171/AS171/AT171/AU171/AV171)/2 + ($AY$14/AR171/AS171/AT171/AU171/AV171/AW171/2),0)</f>
        <v>-70.625</v>
      </c>
      <c r="AY171" s="105">
        <f t="shared" ref="AY171:AY234" ca="1" si="178">INDIRECT("AY"&amp;20+AJ171)</f>
        <v>740</v>
      </c>
      <c r="AZ171" s="108">
        <f t="shared" ref="AZ171:AZ234" si="179">IF(AR171&lt;&gt;"",$AZ$14/AR171*(AK171-1)-($AZ$14)/2 + ($AZ$14/AR171/2),0) +
IF(AS171&lt;&gt;"",$AZ$14/AR171/AS171*(AL171-1)-($AZ$14/AR171)/2 + ($AZ$14/AR171/AS171/2),0) +
IF(AT171&lt;&gt;"",$AZ$14/AR171/AS171/AT171*(AM171-1)-($AZ$14/AR171/AS171)/2 + ($AZ$14/AR171/AS171/AT171/2),0) +
IF(AU171&lt;&gt;"",$AZ$14/AR171/AS171/AT171/AU171*(AN171-1)-($AZ$14/AR171/AS171/AT171)/2 + ($AZ$14/AR171/AS171/AT171/AU171/2),0) +
IF(AV171&lt;&gt;"",$AZ$14/AR171/AS171/AT171/AU171/AV171*(AO171-1)-($AZ$14/AR171/AS171/AT171/AU171)/2 + ($AZ$14/AR171/AS171/AT171/AU171/AV171/2),0) +
IF(AW171&lt;&gt;"",$AZ$14/AR171/AS171/AT171/AU171/AV171/AW171*(AP171-1)-($AZ$14/AR171/AS171/AT171/AU171/AV171)/2 + ($AZ$14/AR171/AS171/AT171/AU171/AV171/AW171/2),0)</f>
        <v>-313.88888888888886</v>
      </c>
      <c r="BA171" s="105">
        <f t="shared" ref="BA171:BA234" si="180">IF(AR171&lt;&gt;"",$BA$14/AR171*(AK171-1)-($BA$14)/2 + ($BA$14/AR171/2),0) +
IF(AS171&lt;&gt;"",$BA$14/AR171/AS171*(AL171-1)-($BA$14/AR171)/2 + ($BA$14/AR171/AS171/2),0) +
IF(AT171&lt;&gt;"",$BA$14/AR171/AS171/AT171*(AM171-1)-($BA$14/AR171/AS171)/2 + ($BA$14/AR171/AS171/AT171/2),0) +
IF(AU171&lt;&gt;"",$BA$14/AR171/AS171/AT171/AU171*(AN171-1)-($BA$14/AR171/AS171/AT171)/2 + ($BA$14/AR171/AS171/AT171/AU171/2),0) +
IF(AV171&lt;&gt;"",$BA$14/AR171/AS171/AT171/AU171/AV171*(AO171-1)-($BA$14/AR171/AS171/AT171/AU171)/2 + ($BA$14/AR171/AS171/AT171/AU171/AV171/2),0) +
IF(AW171&lt;&gt;"",$BA$14/AR171/AS171/AT171/AU171/AV171/AW171*(AP171-1)-($BA$14/AR171/AS171/AT171/AU171/AV171)/2 + ($BA$14/AR171/AS171/AT171/AU171/AV171/AW171/2),0)</f>
        <v>0</v>
      </c>
      <c r="BB171" s="116">
        <f t="shared" ref="BB171:BB234" ca="1" si="181">ROUND(AY171*COS(RADIANS(AX171+$AY$13)),2)+$AZ$12</f>
        <v>1738.9</v>
      </c>
      <c r="BC171" s="116">
        <f t="shared" ref="BC171:BC234" ca="1" si="182">ROUND(AY171*SIN(RADIANS(AX171+$AY$13)),2)+$BA$12</f>
        <v>959.66</v>
      </c>
      <c r="BD171" s="108">
        <f t="shared" ref="BD171:BD234" ca="1" si="183">$AZ$12+AZ171+INDIRECT("AZ"&amp;20+AJ171)</f>
        <v>686.11111111111109</v>
      </c>
      <c r="BE171" s="108">
        <f t="shared" ref="BE171:BE234" ca="1" si="184">$AZ$12+BA171+INDIRECT("BA"&amp;20+AJ171)</f>
        <v>1000</v>
      </c>
      <c r="BH171" s="75" t="str">
        <f t="shared" si="166"/>
        <v>n3-2-3</v>
      </c>
      <c r="BI171" s="76"/>
      <c r="BJ171" s="109" t="s">
        <v>232</v>
      </c>
      <c r="BK171" s="109"/>
      <c r="BL171" s="109">
        <v>1</v>
      </c>
      <c r="BM171" s="112">
        <f t="shared" si="167"/>
        <v>1</v>
      </c>
      <c r="BN171" s="112" t="str">
        <f t="shared" si="168"/>
        <v>symbol</v>
      </c>
      <c r="BO171" s="109" t="str">
        <f t="shared" si="169"/>
        <v>OpenCircle</v>
      </c>
      <c r="BP171" s="113">
        <f t="shared" ref="BP171:BP234" ca="1" si="185">IF($BP$12=0, ROUND(BB171,2),ROUND(BD171,2))</f>
        <v>1738.9</v>
      </c>
      <c r="BQ171" s="113">
        <f t="shared" ref="BQ171:BQ234" ca="1" si="186">IF($BP$12=0, ROUND(BC171,2),ROUND(BE171,2))</f>
        <v>959.66</v>
      </c>
      <c r="BR171" s="113">
        <f t="shared" ref="BR171:BR234" ca="1" si="187">INDIRECT("BR"&amp;20+AJ171)</f>
        <v>12</v>
      </c>
      <c r="BS171" s="113">
        <f t="shared" ref="BS171:BS234" ca="1" si="188">INDIRECT("BS"&amp;20+AJ171)</f>
        <v>12</v>
      </c>
      <c r="BT171" s="109" t="str">
        <f t="shared" ca="1" si="170"/>
        <v xml:space="preserve">0 1738.9 959.66 0 0 0 0 VCThingLabel  </v>
      </c>
      <c r="BU171" s="112">
        <f t="shared" si="171"/>
        <v>0.1</v>
      </c>
      <c r="BV171" s="174">
        <f t="shared" si="172"/>
        <v>0</v>
      </c>
      <c r="BW171" s="114" t="str">
        <f t="shared" ref="BW171:BW234" si="189">AJ171&amp;"vvv"</f>
        <v>4vvv</v>
      </c>
      <c r="BX171" s="109"/>
      <c r="BY171" s="113">
        <f t="shared" ref="BY171:BY234" ca="1" si="190">BP171</f>
        <v>1738.9</v>
      </c>
      <c r="BZ171" s="113">
        <f t="shared" ref="BZ171:BZ234" ca="1" si="191">BQ171</f>
        <v>959.66</v>
      </c>
      <c r="CA171" s="113">
        <f t="shared" ref="CA171:CA234" ca="1" si="192">BR171*$CA$20</f>
        <v>20.399999999999999</v>
      </c>
      <c r="CB171" s="113">
        <f t="shared" ref="CB171:CB234" ca="1" si="193">BS171*$CB$20</f>
        <v>20.399999999999999</v>
      </c>
      <c r="CC171" s="112">
        <f t="shared" si="173"/>
        <v>0.55000000000000004</v>
      </c>
      <c r="CD171" s="109" t="str">
        <f t="shared" si="174"/>
        <v>ellipse</v>
      </c>
      <c r="CE171" s="114" t="str">
        <f t="shared" ref="CE171:CE234" si="194">AJ171&amp;"vvv"</f>
        <v>4vvv</v>
      </c>
      <c r="CF171" s="109"/>
      <c r="CG171" s="113">
        <f t="shared" ref="CG171:CG234" ca="1" si="195">BP171</f>
        <v>1738.9</v>
      </c>
      <c r="CH171" s="113">
        <f t="shared" ref="CH171:CH234" ca="1" si="196">BQ171</f>
        <v>959.66</v>
      </c>
      <c r="CI171" s="113">
        <f t="shared" ref="CI171:CI234" ca="1" si="197">BR171</f>
        <v>12</v>
      </c>
      <c r="CJ171" s="113">
        <f t="shared" ref="CJ171:CJ234" ca="1" si="198">BS171</f>
        <v>12</v>
      </c>
      <c r="CK171" s="112"/>
      <c r="CL171" s="112"/>
      <c r="CM171" s="112">
        <f t="shared" si="175"/>
        <v>1</v>
      </c>
      <c r="CN171" s="115" t="str">
        <f t="shared" si="176"/>
        <v>ellipse</v>
      </c>
      <c r="CO171" s="109" t="str">
        <f t="shared" ref="CO171:CO234" si="199">AJ171&amp;"vvv"</f>
        <v>4vvv</v>
      </c>
      <c r="CP171" s="109"/>
      <c r="CQ171" s="113">
        <f t="shared" ref="CQ171:CQ234" ca="1" si="200">BP171</f>
        <v>1738.9</v>
      </c>
      <c r="CR171" s="113">
        <f t="shared" ref="CR171:CR234" ca="1" si="201">BQ171</f>
        <v>959.66</v>
      </c>
      <c r="CS171" s="113">
        <f t="shared" ref="CS171:CS234" ca="1" si="202">BR171</f>
        <v>12</v>
      </c>
      <c r="CT171" s="113">
        <f t="shared" ref="CT171:CT234" ca="1" si="203">BS171</f>
        <v>12</v>
      </c>
      <c r="CW171" s="76"/>
      <c r="CX171" s="76"/>
    </row>
    <row r="172" spans="1:102" s="105" customFormat="1" ht="16" customHeight="1">
      <c r="A172" s="75" t="str">
        <f t="shared" si="151"/>
        <v>n3-2-3-2</v>
      </c>
      <c r="B172" s="75" t="str">
        <f t="shared" si="152"/>
        <v>E89</v>
      </c>
      <c r="C172" s="103" t="str">
        <f t="shared" si="163"/>
        <v>odd</v>
      </c>
      <c r="D172" s="103"/>
      <c r="E172" s="103"/>
      <c r="F172" s="104">
        <f>ROW()</f>
        <v>172</v>
      </c>
      <c r="G172" s="103"/>
      <c r="H172" s="103"/>
      <c r="I172" s="103" t="str">
        <f t="shared" si="149"/>
        <v>This a short description of E89, giving the briefest explanation of its E89'iness.</v>
      </c>
      <c r="J172" s="103" t="str">
        <f t="shared" si="150"/>
        <v>This is a longer description of E89, going into more detail on what E89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2" s="103" t="str">
        <f t="shared" si="153"/>
        <v>none</v>
      </c>
      <c r="L172" s="103"/>
      <c r="M172" s="103" t="str">
        <f t="shared" si="154"/>
        <v>OpenClose</v>
      </c>
      <c r="N172" s="103"/>
      <c r="O172" s="103"/>
      <c r="P172" s="103"/>
      <c r="Q172" s="103"/>
      <c r="R172" s="103">
        <f t="shared" si="155"/>
        <v>1</v>
      </c>
      <c r="S172" s="103" t="str">
        <f t="shared" si="156"/>
        <v>hover</v>
      </c>
      <c r="T172" s="103"/>
      <c r="U172" s="103"/>
      <c r="V172" s="103"/>
      <c r="W172" s="103"/>
      <c r="X172" s="103" t="str">
        <f t="shared" si="157"/>
        <v>fadeOn=n3-2-3-2,0.6</v>
      </c>
      <c r="Y172" s="103" t="str">
        <f t="shared" si="158"/>
        <v>fadeOff=n3-2-3-2,0.6</v>
      </c>
      <c r="Z172" s="103" t="str">
        <f t="shared" si="159"/>
        <v>drawOpen=n3-2-3-2,0.8</v>
      </c>
      <c r="AA172" s="103" t="str">
        <f t="shared" si="160"/>
        <v>drawClose=n3-2-3-2,0.8</v>
      </c>
      <c r="AB172" s="103" t="str">
        <f t="shared" si="161"/>
        <v>myQtipStyle</v>
      </c>
      <c r="AD172" s="106"/>
      <c r="AE172" s="116"/>
      <c r="AF172" s="75" t="s">
        <v>480</v>
      </c>
      <c r="AG172" s="73">
        <f t="shared" si="164"/>
        <v>0</v>
      </c>
      <c r="AH172" s="75" t="str">
        <f t="shared" si="162"/>
        <v>n3-2-3-2</v>
      </c>
      <c r="AI172" s="75" t="str">
        <f t="shared" si="165"/>
        <v>E89</v>
      </c>
      <c r="AJ172" s="73">
        <f t="shared" ref="AJ172:AJ235" si="204">IF(AP172&lt;&gt;"",6,
IF(AO172&lt;&gt;"",5,
IF(AN172&lt;&gt;"",4,
IF(AM172&lt;&gt;"",3,
IF(AL172&lt;&gt;"",2,
IF(AK172&lt;&gt;"",1,0))))))</f>
        <v>4</v>
      </c>
      <c r="AK172" s="105">
        <v>3</v>
      </c>
      <c r="AL172" s="105">
        <v>2</v>
      </c>
      <c r="AM172" s="105">
        <v>3</v>
      </c>
      <c r="AN172" s="105">
        <v>2</v>
      </c>
      <c r="AR172" s="105">
        <v>8</v>
      </c>
      <c r="AS172" s="105">
        <v>4</v>
      </c>
      <c r="AT172" s="105">
        <v>3</v>
      </c>
      <c r="AU172" s="105">
        <v>3</v>
      </c>
      <c r="AX172" s="108">
        <f t="shared" si="177"/>
        <v>-69.375</v>
      </c>
      <c r="AY172" s="105">
        <f t="shared" ca="1" si="178"/>
        <v>740</v>
      </c>
      <c r="AZ172" s="108">
        <f t="shared" si="179"/>
        <v>-308.33333333333331</v>
      </c>
      <c r="BA172" s="105">
        <f t="shared" si="180"/>
        <v>0</v>
      </c>
      <c r="BB172" s="116">
        <f t="shared" ca="1" si="181"/>
        <v>1739.6</v>
      </c>
      <c r="BC172" s="116">
        <f t="shared" ca="1" si="182"/>
        <v>975.79</v>
      </c>
      <c r="BD172" s="108">
        <f t="shared" ca="1" si="183"/>
        <v>691.66666666666674</v>
      </c>
      <c r="BE172" s="108">
        <f t="shared" ca="1" si="184"/>
        <v>1000</v>
      </c>
      <c r="BH172" s="75" t="str">
        <f t="shared" si="166"/>
        <v>n3-2-3</v>
      </c>
      <c r="BI172" s="76"/>
      <c r="BJ172" s="109" t="s">
        <v>232</v>
      </c>
      <c r="BK172" s="109"/>
      <c r="BL172" s="109">
        <v>1</v>
      </c>
      <c r="BM172" s="112">
        <f t="shared" si="167"/>
        <v>1</v>
      </c>
      <c r="BN172" s="112" t="str">
        <f t="shared" si="168"/>
        <v>symbol</v>
      </c>
      <c r="BO172" s="109" t="str">
        <f t="shared" si="169"/>
        <v>OpenCircle</v>
      </c>
      <c r="BP172" s="113">
        <f t="shared" ca="1" si="185"/>
        <v>1739.6</v>
      </c>
      <c r="BQ172" s="113">
        <f t="shared" ca="1" si="186"/>
        <v>975.79</v>
      </c>
      <c r="BR172" s="113">
        <f t="shared" ca="1" si="187"/>
        <v>12</v>
      </c>
      <c r="BS172" s="113">
        <f t="shared" ca="1" si="188"/>
        <v>12</v>
      </c>
      <c r="BT172" s="109" t="str">
        <f t="shared" ca="1" si="170"/>
        <v xml:space="preserve">0 1739.6 975.79 0 0 0 0 VCThingLabel  </v>
      </c>
      <c r="BU172" s="112">
        <f t="shared" si="171"/>
        <v>0.1</v>
      </c>
      <c r="BV172" s="174">
        <f t="shared" si="172"/>
        <v>0</v>
      </c>
      <c r="BW172" s="114" t="str">
        <f t="shared" si="189"/>
        <v>4vvv</v>
      </c>
      <c r="BX172" s="109"/>
      <c r="BY172" s="113">
        <f t="shared" ca="1" si="190"/>
        <v>1739.6</v>
      </c>
      <c r="BZ172" s="113">
        <f t="shared" ca="1" si="191"/>
        <v>975.79</v>
      </c>
      <c r="CA172" s="113">
        <f t="shared" ca="1" si="192"/>
        <v>20.399999999999999</v>
      </c>
      <c r="CB172" s="113">
        <f t="shared" ca="1" si="193"/>
        <v>20.399999999999999</v>
      </c>
      <c r="CC172" s="112">
        <f t="shared" si="173"/>
        <v>0.55000000000000004</v>
      </c>
      <c r="CD172" s="109" t="str">
        <f t="shared" si="174"/>
        <v>ellipse</v>
      </c>
      <c r="CE172" s="114" t="str">
        <f t="shared" si="194"/>
        <v>4vvv</v>
      </c>
      <c r="CF172" s="109"/>
      <c r="CG172" s="113">
        <f t="shared" ca="1" si="195"/>
        <v>1739.6</v>
      </c>
      <c r="CH172" s="113">
        <f t="shared" ca="1" si="196"/>
        <v>975.79</v>
      </c>
      <c r="CI172" s="113">
        <f t="shared" ca="1" si="197"/>
        <v>12</v>
      </c>
      <c r="CJ172" s="113">
        <f t="shared" ca="1" si="198"/>
        <v>12</v>
      </c>
      <c r="CK172" s="112"/>
      <c r="CL172" s="112"/>
      <c r="CM172" s="112">
        <f t="shared" si="175"/>
        <v>1</v>
      </c>
      <c r="CN172" s="115" t="str">
        <f t="shared" si="176"/>
        <v>ellipse</v>
      </c>
      <c r="CO172" s="109" t="str">
        <f t="shared" si="199"/>
        <v>4vvv</v>
      </c>
      <c r="CP172" s="109"/>
      <c r="CQ172" s="113">
        <f t="shared" ca="1" si="200"/>
        <v>1739.6</v>
      </c>
      <c r="CR172" s="113">
        <f t="shared" ca="1" si="201"/>
        <v>975.79</v>
      </c>
      <c r="CS172" s="113">
        <f t="shared" ca="1" si="202"/>
        <v>12</v>
      </c>
      <c r="CT172" s="113">
        <f t="shared" ca="1" si="203"/>
        <v>12</v>
      </c>
      <c r="CW172" s="76"/>
      <c r="CX172" s="76"/>
    </row>
    <row r="173" spans="1:102" s="105" customFormat="1" ht="16" customHeight="1">
      <c r="A173" s="75" t="str">
        <f t="shared" si="151"/>
        <v>n3-2-3-3</v>
      </c>
      <c r="B173" s="75" t="str">
        <f t="shared" si="152"/>
        <v>E90</v>
      </c>
      <c r="C173" s="103" t="str">
        <f t="shared" si="163"/>
        <v>even</v>
      </c>
      <c r="D173" s="103"/>
      <c r="E173" s="103"/>
      <c r="F173" s="104">
        <f>ROW()</f>
        <v>173</v>
      </c>
      <c r="G173" s="103"/>
      <c r="H173" s="103"/>
      <c r="I173" s="103" t="str">
        <f t="shared" si="149"/>
        <v>This a short description of E90, giving the briefest explanation of its E90'iness.</v>
      </c>
      <c r="J173" s="103" t="str">
        <f t="shared" si="150"/>
        <v>This is a longer description of E90, going into more detail on what E90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3" s="103" t="str">
        <f t="shared" si="153"/>
        <v>none</v>
      </c>
      <c r="L173" s="103"/>
      <c r="M173" s="103" t="str">
        <f t="shared" si="154"/>
        <v>OpenClose</v>
      </c>
      <c r="N173" s="103"/>
      <c r="O173" s="103"/>
      <c r="P173" s="103"/>
      <c r="Q173" s="103"/>
      <c r="R173" s="103">
        <f t="shared" si="155"/>
        <v>1</v>
      </c>
      <c r="S173" s="103" t="str">
        <f t="shared" si="156"/>
        <v>hover</v>
      </c>
      <c r="T173" s="103"/>
      <c r="U173" s="103"/>
      <c r="V173" s="103"/>
      <c r="W173" s="103"/>
      <c r="X173" s="103" t="str">
        <f t="shared" si="157"/>
        <v>fadeOn=n3-2-3-3,0.6</v>
      </c>
      <c r="Y173" s="103" t="str">
        <f t="shared" si="158"/>
        <v>fadeOff=n3-2-3-3,0.6</v>
      </c>
      <c r="Z173" s="103" t="str">
        <f t="shared" si="159"/>
        <v>drawOpen=n3-2-3-3,0.8</v>
      </c>
      <c r="AA173" s="103" t="str">
        <f t="shared" si="160"/>
        <v>drawClose=n3-2-3-3,0.8</v>
      </c>
      <c r="AB173" s="103" t="str">
        <f t="shared" si="161"/>
        <v>myQtipStyle</v>
      </c>
      <c r="AD173" s="106"/>
      <c r="AE173" s="116"/>
      <c r="AF173" s="75" t="s">
        <v>481</v>
      </c>
      <c r="AG173" s="73">
        <f t="shared" si="164"/>
        <v>0</v>
      </c>
      <c r="AH173" s="75" t="str">
        <f t="shared" si="162"/>
        <v>n3-2-3-3</v>
      </c>
      <c r="AI173" s="75" t="str">
        <f t="shared" si="165"/>
        <v>E90</v>
      </c>
      <c r="AJ173" s="73">
        <f t="shared" si="204"/>
        <v>4</v>
      </c>
      <c r="AK173" s="105">
        <v>3</v>
      </c>
      <c r="AL173" s="105">
        <v>2</v>
      </c>
      <c r="AM173" s="105">
        <v>3</v>
      </c>
      <c r="AN173" s="105">
        <v>3</v>
      </c>
      <c r="AR173" s="105">
        <v>8</v>
      </c>
      <c r="AS173" s="105">
        <v>4</v>
      </c>
      <c r="AT173" s="105">
        <v>3</v>
      </c>
      <c r="AU173" s="105">
        <v>3</v>
      </c>
      <c r="AX173" s="108">
        <f t="shared" si="177"/>
        <v>-68.125</v>
      </c>
      <c r="AY173" s="105">
        <f t="shared" ca="1" si="178"/>
        <v>740</v>
      </c>
      <c r="AZ173" s="108">
        <f t="shared" si="179"/>
        <v>-302.77777777777777</v>
      </c>
      <c r="BA173" s="105">
        <f t="shared" si="180"/>
        <v>0</v>
      </c>
      <c r="BB173" s="116">
        <f t="shared" ca="1" si="181"/>
        <v>1739.96</v>
      </c>
      <c r="BC173" s="116">
        <f t="shared" ca="1" si="182"/>
        <v>991.93</v>
      </c>
      <c r="BD173" s="108">
        <f t="shared" ca="1" si="183"/>
        <v>697.22222222222217</v>
      </c>
      <c r="BE173" s="108">
        <f t="shared" ca="1" si="184"/>
        <v>1000</v>
      </c>
      <c r="BH173" s="75" t="str">
        <f t="shared" si="166"/>
        <v>n3-2-3</v>
      </c>
      <c r="BI173" s="76"/>
      <c r="BJ173" s="109" t="s">
        <v>232</v>
      </c>
      <c r="BK173" s="109"/>
      <c r="BL173" s="109">
        <v>1</v>
      </c>
      <c r="BM173" s="112">
        <f t="shared" si="167"/>
        <v>1</v>
      </c>
      <c r="BN173" s="112" t="str">
        <f t="shared" si="168"/>
        <v>symbol</v>
      </c>
      <c r="BO173" s="109" t="str">
        <f t="shared" si="169"/>
        <v>OpenCircle</v>
      </c>
      <c r="BP173" s="113">
        <f t="shared" ca="1" si="185"/>
        <v>1739.96</v>
      </c>
      <c r="BQ173" s="113">
        <f t="shared" ca="1" si="186"/>
        <v>991.93</v>
      </c>
      <c r="BR173" s="113">
        <f t="shared" ca="1" si="187"/>
        <v>12</v>
      </c>
      <c r="BS173" s="113">
        <f t="shared" ca="1" si="188"/>
        <v>12</v>
      </c>
      <c r="BT173" s="109" t="str">
        <f t="shared" ca="1" si="170"/>
        <v xml:space="preserve">0 1739.96 991.93 0 0 0 0 VCThingLabel  </v>
      </c>
      <c r="BU173" s="112">
        <f t="shared" si="171"/>
        <v>0.1</v>
      </c>
      <c r="BV173" s="174">
        <f t="shared" si="172"/>
        <v>0</v>
      </c>
      <c r="BW173" s="114" t="str">
        <f t="shared" si="189"/>
        <v>4vvv</v>
      </c>
      <c r="BX173" s="109"/>
      <c r="BY173" s="113">
        <f t="shared" ca="1" si="190"/>
        <v>1739.96</v>
      </c>
      <c r="BZ173" s="113">
        <f t="shared" ca="1" si="191"/>
        <v>991.93</v>
      </c>
      <c r="CA173" s="113">
        <f t="shared" ca="1" si="192"/>
        <v>20.399999999999999</v>
      </c>
      <c r="CB173" s="113">
        <f t="shared" ca="1" si="193"/>
        <v>20.399999999999999</v>
      </c>
      <c r="CC173" s="112">
        <f t="shared" si="173"/>
        <v>0.55000000000000004</v>
      </c>
      <c r="CD173" s="109" t="str">
        <f t="shared" si="174"/>
        <v>ellipse</v>
      </c>
      <c r="CE173" s="114" t="str">
        <f t="shared" si="194"/>
        <v>4vvv</v>
      </c>
      <c r="CF173" s="109"/>
      <c r="CG173" s="113">
        <f t="shared" ca="1" si="195"/>
        <v>1739.96</v>
      </c>
      <c r="CH173" s="113">
        <f t="shared" ca="1" si="196"/>
        <v>991.93</v>
      </c>
      <c r="CI173" s="113">
        <f t="shared" ca="1" si="197"/>
        <v>12</v>
      </c>
      <c r="CJ173" s="113">
        <f t="shared" ca="1" si="198"/>
        <v>12</v>
      </c>
      <c r="CK173" s="112"/>
      <c r="CL173" s="112"/>
      <c r="CM173" s="112">
        <f t="shared" si="175"/>
        <v>1</v>
      </c>
      <c r="CN173" s="115" t="str">
        <f t="shared" si="176"/>
        <v>ellipse</v>
      </c>
      <c r="CO173" s="109" t="str">
        <f t="shared" si="199"/>
        <v>4vvv</v>
      </c>
      <c r="CP173" s="109"/>
      <c r="CQ173" s="113">
        <f t="shared" ca="1" si="200"/>
        <v>1739.96</v>
      </c>
      <c r="CR173" s="113">
        <f t="shared" ca="1" si="201"/>
        <v>991.93</v>
      </c>
      <c r="CS173" s="113">
        <f t="shared" ca="1" si="202"/>
        <v>12</v>
      </c>
      <c r="CT173" s="113">
        <f t="shared" ca="1" si="203"/>
        <v>12</v>
      </c>
      <c r="CW173" s="76"/>
      <c r="CX173" s="76"/>
    </row>
    <row r="174" spans="1:102" s="105" customFormat="1" ht="16" customHeight="1">
      <c r="A174" s="75" t="str">
        <f t="shared" si="151"/>
        <v>n3-3</v>
      </c>
      <c r="B174" s="75" t="str">
        <f t="shared" si="152"/>
        <v>C11</v>
      </c>
      <c r="C174" s="103" t="str">
        <f t="shared" si="163"/>
        <v>odd</v>
      </c>
      <c r="D174" s="103"/>
      <c r="E174" s="103"/>
      <c r="F174" s="104">
        <f>ROW()</f>
        <v>174</v>
      </c>
      <c r="G174" s="103"/>
      <c r="H174" s="103"/>
      <c r="I174" s="103" t="str">
        <f t="shared" si="149"/>
        <v>This a short description of C11, giving the briefest explanation of its C11'iness.</v>
      </c>
      <c r="J174" s="103" t="str">
        <f t="shared" si="150"/>
        <v>This is a longer description of C11, going into more detail on what C11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4" s="103" t="str">
        <f t="shared" si="153"/>
        <v>none</v>
      </c>
      <c r="L174" s="103"/>
      <c r="M174" s="103" t="str">
        <f t="shared" si="154"/>
        <v>OpenClose</v>
      </c>
      <c r="N174" s="103"/>
      <c r="O174" s="103"/>
      <c r="P174" s="103"/>
      <c r="Q174" s="103"/>
      <c r="R174" s="103">
        <f t="shared" si="155"/>
        <v>1</v>
      </c>
      <c r="S174" s="103" t="str">
        <f t="shared" si="156"/>
        <v>hover</v>
      </c>
      <c r="T174" s="103"/>
      <c r="U174" s="103"/>
      <c r="V174" s="103"/>
      <c r="W174" s="103"/>
      <c r="X174" s="103" t="str">
        <f t="shared" si="157"/>
        <v>fadeOn=n3-3,0.6</v>
      </c>
      <c r="Y174" s="103" t="str">
        <f t="shared" si="158"/>
        <v>fadeOff=n3-3,0.6</v>
      </c>
      <c r="Z174" s="103" t="str">
        <f t="shared" si="159"/>
        <v>drawOpen=n3-3,0.8</v>
      </c>
      <c r="AA174" s="103" t="str">
        <f t="shared" si="160"/>
        <v>drawClose=n3-3,0.8</v>
      </c>
      <c r="AB174" s="103" t="str">
        <f t="shared" si="161"/>
        <v>myQtipStyle</v>
      </c>
      <c r="AD174" s="106"/>
      <c r="AE174" s="116"/>
      <c r="AF174" s="75" t="s">
        <v>398</v>
      </c>
      <c r="AG174" s="73">
        <f t="shared" si="164"/>
        <v>0</v>
      </c>
      <c r="AH174" s="75" t="str">
        <f t="shared" si="162"/>
        <v>n3-3</v>
      </c>
      <c r="AI174" s="75" t="str">
        <f t="shared" si="165"/>
        <v>C11</v>
      </c>
      <c r="AJ174" s="73">
        <f t="shared" si="204"/>
        <v>2</v>
      </c>
      <c r="AK174" s="105">
        <v>3</v>
      </c>
      <c r="AL174" s="105">
        <v>3</v>
      </c>
      <c r="AR174" s="105">
        <v>8</v>
      </c>
      <c r="AS174" s="105">
        <v>4</v>
      </c>
      <c r="AX174" s="108">
        <f t="shared" si="177"/>
        <v>-61.875</v>
      </c>
      <c r="AY174" s="105">
        <f t="shared" ca="1" si="178"/>
        <v>500</v>
      </c>
      <c r="AZ174" s="108">
        <f t="shared" si="179"/>
        <v>-275</v>
      </c>
      <c r="BA174" s="105">
        <f t="shared" si="180"/>
        <v>0</v>
      </c>
      <c r="BB174" s="116">
        <f t="shared" ca="1" si="181"/>
        <v>1497.59</v>
      </c>
      <c r="BC174" s="116">
        <f t="shared" ca="1" si="182"/>
        <v>1049.01</v>
      </c>
      <c r="BD174" s="108">
        <f t="shared" ca="1" si="183"/>
        <v>725</v>
      </c>
      <c r="BE174" s="108">
        <f t="shared" ca="1" si="184"/>
        <v>1000</v>
      </c>
      <c r="BH174" s="75" t="str">
        <f t="shared" si="166"/>
        <v>n2-4-3-3</v>
      </c>
      <c r="BI174" s="76"/>
      <c r="BJ174" s="109" t="s">
        <v>232</v>
      </c>
      <c r="BK174" s="109"/>
      <c r="BL174" s="109">
        <v>1</v>
      </c>
      <c r="BM174" s="112">
        <f t="shared" si="167"/>
        <v>1</v>
      </c>
      <c r="BN174" s="112" t="str">
        <f t="shared" si="168"/>
        <v>symbol</v>
      </c>
      <c r="BO174" s="109" t="str">
        <f t="shared" si="169"/>
        <v>OpenCircle</v>
      </c>
      <c r="BP174" s="113">
        <f t="shared" ca="1" si="185"/>
        <v>1497.59</v>
      </c>
      <c r="BQ174" s="113">
        <f t="shared" ca="1" si="186"/>
        <v>1049.01</v>
      </c>
      <c r="BR174" s="113">
        <f t="shared" ca="1" si="187"/>
        <v>60</v>
      </c>
      <c r="BS174" s="113">
        <f t="shared" ca="1" si="188"/>
        <v>60</v>
      </c>
      <c r="BT174" s="109" t="str">
        <f t="shared" ca="1" si="170"/>
        <v xml:space="preserve">1 1497.59 1049.01 0 0 0 0 VCThingLabel 20 </v>
      </c>
      <c r="BU174" s="112">
        <f t="shared" si="171"/>
        <v>0.1</v>
      </c>
      <c r="BV174" s="174">
        <f t="shared" si="172"/>
        <v>0</v>
      </c>
      <c r="BW174" s="114" t="str">
        <f t="shared" si="189"/>
        <v>2vvv</v>
      </c>
      <c r="BX174" s="109"/>
      <c r="BY174" s="113">
        <f t="shared" ca="1" si="190"/>
        <v>1497.59</v>
      </c>
      <c r="BZ174" s="113">
        <f t="shared" ca="1" si="191"/>
        <v>1049.01</v>
      </c>
      <c r="CA174" s="113">
        <f t="shared" ca="1" si="192"/>
        <v>102</v>
      </c>
      <c r="CB174" s="113">
        <f t="shared" ca="1" si="193"/>
        <v>102</v>
      </c>
      <c r="CC174" s="112">
        <f t="shared" si="173"/>
        <v>0.55000000000000004</v>
      </c>
      <c r="CD174" s="109" t="str">
        <f t="shared" si="174"/>
        <v>ellipse</v>
      </c>
      <c r="CE174" s="114" t="str">
        <f t="shared" si="194"/>
        <v>2vvv</v>
      </c>
      <c r="CF174" s="109"/>
      <c r="CG174" s="113">
        <f t="shared" ca="1" si="195"/>
        <v>1497.59</v>
      </c>
      <c r="CH174" s="113">
        <f t="shared" ca="1" si="196"/>
        <v>1049.01</v>
      </c>
      <c r="CI174" s="113">
        <f t="shared" ca="1" si="197"/>
        <v>60</v>
      </c>
      <c r="CJ174" s="113">
        <f t="shared" ca="1" si="198"/>
        <v>60</v>
      </c>
      <c r="CK174" s="112"/>
      <c r="CL174" s="112"/>
      <c r="CM174" s="112">
        <f t="shared" si="175"/>
        <v>1</v>
      </c>
      <c r="CN174" s="115" t="str">
        <f t="shared" si="176"/>
        <v>ellipse</v>
      </c>
      <c r="CO174" s="109" t="str">
        <f t="shared" si="199"/>
        <v>2vvv</v>
      </c>
      <c r="CP174" s="109"/>
      <c r="CQ174" s="113">
        <f t="shared" ca="1" si="200"/>
        <v>1497.59</v>
      </c>
      <c r="CR174" s="113">
        <f t="shared" ca="1" si="201"/>
        <v>1049.01</v>
      </c>
      <c r="CS174" s="113">
        <f t="shared" ca="1" si="202"/>
        <v>60</v>
      </c>
      <c r="CT174" s="113">
        <f t="shared" ca="1" si="203"/>
        <v>60</v>
      </c>
      <c r="CW174" s="76"/>
      <c r="CX174" s="76"/>
    </row>
    <row r="175" spans="1:102" s="105" customFormat="1" ht="16" customHeight="1">
      <c r="A175" s="75" t="str">
        <f t="shared" si="151"/>
        <v>n3-3-1</v>
      </c>
      <c r="B175" s="75" t="str">
        <f t="shared" si="152"/>
        <v>D31</v>
      </c>
      <c r="C175" s="103" t="str">
        <f t="shared" si="163"/>
        <v>odd</v>
      </c>
      <c r="D175" s="103"/>
      <c r="E175" s="103"/>
      <c r="F175" s="104">
        <f>ROW()</f>
        <v>175</v>
      </c>
      <c r="G175" s="103"/>
      <c r="H175" s="103"/>
      <c r="I175" s="103" t="str">
        <f t="shared" si="149"/>
        <v>This a short description of D31, giving the briefest explanation of its D31'iness.</v>
      </c>
      <c r="J175" s="103" t="str">
        <f t="shared" si="150"/>
        <v>This is a longer description of D31, going into more detail on what D31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5" s="103" t="str">
        <f t="shared" si="153"/>
        <v>none</v>
      </c>
      <c r="L175" s="103"/>
      <c r="M175" s="103" t="str">
        <f t="shared" si="154"/>
        <v>OpenClose</v>
      </c>
      <c r="N175" s="103"/>
      <c r="O175" s="103"/>
      <c r="P175" s="103"/>
      <c r="Q175" s="103"/>
      <c r="R175" s="103">
        <f t="shared" si="155"/>
        <v>1</v>
      </c>
      <c r="S175" s="103" t="str">
        <f t="shared" si="156"/>
        <v>hover</v>
      </c>
      <c r="T175" s="103"/>
      <c r="U175" s="103"/>
      <c r="V175" s="103"/>
      <c r="W175" s="103"/>
      <c r="X175" s="103" t="str">
        <f t="shared" si="157"/>
        <v>fadeOn=n3-3-1,0.6</v>
      </c>
      <c r="Y175" s="103" t="str">
        <f t="shared" si="158"/>
        <v>fadeOff=n3-3-1,0.6</v>
      </c>
      <c r="Z175" s="103" t="str">
        <f t="shared" si="159"/>
        <v>drawOpen=n3-3-1,0.8</v>
      </c>
      <c r="AA175" s="103" t="str">
        <f t="shared" si="160"/>
        <v>drawClose=n3-3-1,0.8</v>
      </c>
      <c r="AB175" s="103" t="str">
        <f t="shared" si="161"/>
        <v>myQtipStyle</v>
      </c>
      <c r="AD175" s="106"/>
      <c r="AE175" s="116"/>
      <c r="AF175" s="75" t="s">
        <v>399</v>
      </c>
      <c r="AG175" s="73">
        <f t="shared" si="164"/>
        <v>0</v>
      </c>
      <c r="AH175" s="75" t="str">
        <f t="shared" si="162"/>
        <v>n3-3-1</v>
      </c>
      <c r="AI175" s="75" t="str">
        <f t="shared" si="165"/>
        <v>D31</v>
      </c>
      <c r="AJ175" s="73">
        <f t="shared" si="204"/>
        <v>3</v>
      </c>
      <c r="AK175" s="105">
        <v>3</v>
      </c>
      <c r="AL175" s="105">
        <v>3</v>
      </c>
      <c r="AM175" s="105">
        <v>1</v>
      </c>
      <c r="AR175" s="105">
        <v>8</v>
      </c>
      <c r="AS175" s="105">
        <v>4</v>
      </c>
      <c r="AT175" s="105">
        <v>3</v>
      </c>
      <c r="AX175" s="108">
        <f t="shared" si="177"/>
        <v>-65.625</v>
      </c>
      <c r="AY175" s="105">
        <f t="shared" ca="1" si="178"/>
        <v>640</v>
      </c>
      <c r="AZ175" s="108">
        <f t="shared" si="179"/>
        <v>-291.66666666666669</v>
      </c>
      <c r="BA175" s="105">
        <f t="shared" si="180"/>
        <v>0</v>
      </c>
      <c r="BB175" s="116">
        <f t="shared" ca="1" si="181"/>
        <v>1639.6599999999999</v>
      </c>
      <c r="BC175" s="116">
        <f t="shared" ca="1" si="182"/>
        <v>1020.94</v>
      </c>
      <c r="BD175" s="108">
        <f t="shared" ca="1" si="183"/>
        <v>708.33333333333326</v>
      </c>
      <c r="BE175" s="108">
        <f t="shared" ca="1" si="184"/>
        <v>1000</v>
      </c>
      <c r="BH175" s="75" t="str">
        <f t="shared" si="166"/>
        <v>n3-3</v>
      </c>
      <c r="BI175" s="76"/>
      <c r="BJ175" s="109" t="s">
        <v>232</v>
      </c>
      <c r="BK175" s="109"/>
      <c r="BL175" s="109">
        <v>1</v>
      </c>
      <c r="BM175" s="112">
        <f t="shared" si="167"/>
        <v>1</v>
      </c>
      <c r="BN175" s="112" t="str">
        <f t="shared" si="168"/>
        <v>symbol</v>
      </c>
      <c r="BO175" s="109" t="str">
        <f t="shared" si="169"/>
        <v>OpenCircle</v>
      </c>
      <c r="BP175" s="113">
        <f t="shared" ca="1" si="185"/>
        <v>1639.66</v>
      </c>
      <c r="BQ175" s="113">
        <f t="shared" ca="1" si="186"/>
        <v>1020.94</v>
      </c>
      <c r="BR175" s="113">
        <f t="shared" ca="1" si="187"/>
        <v>35</v>
      </c>
      <c r="BS175" s="113">
        <f t="shared" ca="1" si="188"/>
        <v>35</v>
      </c>
      <c r="BT175" s="109" t="str">
        <f t="shared" ca="1" si="170"/>
        <v xml:space="preserve">1 1639.66 1020.94 0 0 0 0 VCThingLabel 10 </v>
      </c>
      <c r="BU175" s="112">
        <f t="shared" si="171"/>
        <v>0.1</v>
      </c>
      <c r="BV175" s="174">
        <f t="shared" si="172"/>
        <v>0</v>
      </c>
      <c r="BW175" s="114" t="str">
        <f t="shared" si="189"/>
        <v>3vvv</v>
      </c>
      <c r="BX175" s="109"/>
      <c r="BY175" s="113">
        <f t="shared" ca="1" si="190"/>
        <v>1639.66</v>
      </c>
      <c r="BZ175" s="113">
        <f t="shared" ca="1" si="191"/>
        <v>1020.94</v>
      </c>
      <c r="CA175" s="113">
        <f t="shared" ca="1" si="192"/>
        <v>59.5</v>
      </c>
      <c r="CB175" s="113">
        <f t="shared" ca="1" si="193"/>
        <v>59.5</v>
      </c>
      <c r="CC175" s="112">
        <f t="shared" si="173"/>
        <v>0.55000000000000004</v>
      </c>
      <c r="CD175" s="109" t="str">
        <f t="shared" si="174"/>
        <v>ellipse</v>
      </c>
      <c r="CE175" s="114" t="str">
        <f t="shared" si="194"/>
        <v>3vvv</v>
      </c>
      <c r="CF175" s="109"/>
      <c r="CG175" s="113">
        <f t="shared" ca="1" si="195"/>
        <v>1639.66</v>
      </c>
      <c r="CH175" s="113">
        <f t="shared" ca="1" si="196"/>
        <v>1020.94</v>
      </c>
      <c r="CI175" s="113">
        <f t="shared" ca="1" si="197"/>
        <v>35</v>
      </c>
      <c r="CJ175" s="113">
        <f t="shared" ca="1" si="198"/>
        <v>35</v>
      </c>
      <c r="CK175" s="112"/>
      <c r="CL175" s="112"/>
      <c r="CM175" s="112">
        <f t="shared" si="175"/>
        <v>1</v>
      </c>
      <c r="CN175" s="115" t="str">
        <f t="shared" si="176"/>
        <v>ellipse</v>
      </c>
      <c r="CO175" s="109" t="str">
        <f t="shared" si="199"/>
        <v>3vvv</v>
      </c>
      <c r="CP175" s="109"/>
      <c r="CQ175" s="113">
        <f t="shared" ca="1" si="200"/>
        <v>1639.66</v>
      </c>
      <c r="CR175" s="113">
        <f t="shared" ca="1" si="201"/>
        <v>1020.94</v>
      </c>
      <c r="CS175" s="113">
        <f t="shared" ca="1" si="202"/>
        <v>35</v>
      </c>
      <c r="CT175" s="113">
        <f t="shared" ca="1" si="203"/>
        <v>35</v>
      </c>
      <c r="CW175" s="76"/>
      <c r="CX175" s="76"/>
    </row>
    <row r="176" spans="1:102" s="105" customFormat="1" ht="16" customHeight="1">
      <c r="A176" s="75" t="str">
        <f t="shared" si="151"/>
        <v>n3-3-1-1</v>
      </c>
      <c r="B176" s="75" t="str">
        <f t="shared" si="152"/>
        <v>E91</v>
      </c>
      <c r="C176" s="103" t="str">
        <f t="shared" si="163"/>
        <v>odd</v>
      </c>
      <c r="D176" s="103"/>
      <c r="E176" s="103"/>
      <c r="F176" s="104">
        <f>ROW()</f>
        <v>176</v>
      </c>
      <c r="G176" s="103"/>
      <c r="H176" s="103"/>
      <c r="I176" s="103" t="str">
        <f t="shared" si="149"/>
        <v>This a short description of E91, giving the briefest explanation of its E91'iness.</v>
      </c>
      <c r="J176" s="103" t="str">
        <f t="shared" si="150"/>
        <v>This is a longer description of E91, going into more detail on what E91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6" s="103" t="str">
        <f t="shared" si="153"/>
        <v>none</v>
      </c>
      <c r="L176" s="103"/>
      <c r="M176" s="103" t="str">
        <f t="shared" si="154"/>
        <v>OpenClose</v>
      </c>
      <c r="N176" s="103"/>
      <c r="O176" s="103"/>
      <c r="P176" s="103"/>
      <c r="Q176" s="103"/>
      <c r="R176" s="103">
        <f t="shared" si="155"/>
        <v>1</v>
      </c>
      <c r="S176" s="103" t="str">
        <f t="shared" si="156"/>
        <v>hover</v>
      </c>
      <c r="T176" s="103"/>
      <c r="U176" s="103"/>
      <c r="V176" s="103"/>
      <c r="W176" s="103"/>
      <c r="X176" s="103" t="str">
        <f t="shared" si="157"/>
        <v>fadeOn=n3-3-1-1,0.6</v>
      </c>
      <c r="Y176" s="103" t="str">
        <f t="shared" si="158"/>
        <v>fadeOff=n3-3-1-1,0.6</v>
      </c>
      <c r="Z176" s="103" t="str">
        <f t="shared" si="159"/>
        <v>drawOpen=n3-3-1-1,0.8</v>
      </c>
      <c r="AA176" s="103" t="str">
        <f t="shared" si="160"/>
        <v>drawClose=n3-3-1-1,0.8</v>
      </c>
      <c r="AB176" s="103" t="str">
        <f t="shared" si="161"/>
        <v>myQtipStyle</v>
      </c>
      <c r="AD176" s="106"/>
      <c r="AE176" s="116"/>
      <c r="AF176" s="75" t="s">
        <v>370</v>
      </c>
      <c r="AG176" s="73">
        <f t="shared" si="164"/>
        <v>0</v>
      </c>
      <c r="AH176" s="75" t="str">
        <f t="shared" si="162"/>
        <v>n3-3-1-1</v>
      </c>
      <c r="AI176" s="75" t="str">
        <f t="shared" si="165"/>
        <v>E91</v>
      </c>
      <c r="AJ176" s="73">
        <f t="shared" si="204"/>
        <v>4</v>
      </c>
      <c r="AK176" s="105">
        <v>3</v>
      </c>
      <c r="AL176" s="105">
        <v>3</v>
      </c>
      <c r="AM176" s="105">
        <v>1</v>
      </c>
      <c r="AN176" s="105">
        <v>1</v>
      </c>
      <c r="AR176" s="105">
        <v>8</v>
      </c>
      <c r="AS176" s="105">
        <v>4</v>
      </c>
      <c r="AT176" s="105">
        <v>3</v>
      </c>
      <c r="AU176" s="105">
        <v>3</v>
      </c>
      <c r="AX176" s="108">
        <f t="shared" si="177"/>
        <v>-66.875</v>
      </c>
      <c r="AY176" s="105">
        <f t="shared" ca="1" si="178"/>
        <v>740</v>
      </c>
      <c r="AZ176" s="108">
        <f t="shared" si="179"/>
        <v>-297.22222222222223</v>
      </c>
      <c r="BA176" s="105">
        <f t="shared" si="180"/>
        <v>0</v>
      </c>
      <c r="BB176" s="116">
        <f t="shared" ca="1" si="181"/>
        <v>1739.96</v>
      </c>
      <c r="BC176" s="116">
        <f t="shared" ca="1" si="182"/>
        <v>1008.07</v>
      </c>
      <c r="BD176" s="108">
        <f t="shared" ca="1" si="183"/>
        <v>702.77777777777783</v>
      </c>
      <c r="BE176" s="108">
        <f t="shared" ca="1" si="184"/>
        <v>1000</v>
      </c>
      <c r="BH176" s="75" t="str">
        <f t="shared" si="166"/>
        <v>n3-3-1</v>
      </c>
      <c r="BI176" s="76"/>
      <c r="BJ176" s="109" t="s">
        <v>232</v>
      </c>
      <c r="BK176" s="109"/>
      <c r="BL176" s="109">
        <v>1</v>
      </c>
      <c r="BM176" s="112">
        <f t="shared" si="167"/>
        <v>1</v>
      </c>
      <c r="BN176" s="112" t="str">
        <f t="shared" si="168"/>
        <v>symbol</v>
      </c>
      <c r="BO176" s="109" t="str">
        <f t="shared" si="169"/>
        <v>OpenCircle</v>
      </c>
      <c r="BP176" s="113">
        <f t="shared" ca="1" si="185"/>
        <v>1739.96</v>
      </c>
      <c r="BQ176" s="113">
        <f t="shared" ca="1" si="186"/>
        <v>1008.07</v>
      </c>
      <c r="BR176" s="113">
        <f t="shared" ca="1" si="187"/>
        <v>12</v>
      </c>
      <c r="BS176" s="113">
        <f t="shared" ca="1" si="188"/>
        <v>12</v>
      </c>
      <c r="BT176" s="109" t="str">
        <f t="shared" ca="1" si="170"/>
        <v xml:space="preserve">0 1739.96 1008.07 0 0 0 0 VCThingLabel  </v>
      </c>
      <c r="BU176" s="112">
        <f t="shared" si="171"/>
        <v>0.1</v>
      </c>
      <c r="BV176" s="174">
        <f t="shared" si="172"/>
        <v>0</v>
      </c>
      <c r="BW176" s="114" t="str">
        <f t="shared" si="189"/>
        <v>4vvv</v>
      </c>
      <c r="BX176" s="109"/>
      <c r="BY176" s="113">
        <f t="shared" ca="1" si="190"/>
        <v>1739.96</v>
      </c>
      <c r="BZ176" s="113">
        <f t="shared" ca="1" si="191"/>
        <v>1008.07</v>
      </c>
      <c r="CA176" s="113">
        <f t="shared" ca="1" si="192"/>
        <v>20.399999999999999</v>
      </c>
      <c r="CB176" s="113">
        <f t="shared" ca="1" si="193"/>
        <v>20.399999999999999</v>
      </c>
      <c r="CC176" s="112">
        <f t="shared" si="173"/>
        <v>0.55000000000000004</v>
      </c>
      <c r="CD176" s="109" t="str">
        <f t="shared" si="174"/>
        <v>ellipse</v>
      </c>
      <c r="CE176" s="114" t="str">
        <f t="shared" si="194"/>
        <v>4vvv</v>
      </c>
      <c r="CF176" s="109"/>
      <c r="CG176" s="113">
        <f t="shared" ca="1" si="195"/>
        <v>1739.96</v>
      </c>
      <c r="CH176" s="113">
        <f t="shared" ca="1" si="196"/>
        <v>1008.07</v>
      </c>
      <c r="CI176" s="113">
        <f t="shared" ca="1" si="197"/>
        <v>12</v>
      </c>
      <c r="CJ176" s="113">
        <f t="shared" ca="1" si="198"/>
        <v>12</v>
      </c>
      <c r="CK176" s="112"/>
      <c r="CL176" s="112"/>
      <c r="CM176" s="112">
        <f t="shared" si="175"/>
        <v>1</v>
      </c>
      <c r="CN176" s="115" t="str">
        <f t="shared" si="176"/>
        <v>ellipse</v>
      </c>
      <c r="CO176" s="109" t="str">
        <f t="shared" si="199"/>
        <v>4vvv</v>
      </c>
      <c r="CP176" s="109"/>
      <c r="CQ176" s="113">
        <f t="shared" ca="1" si="200"/>
        <v>1739.96</v>
      </c>
      <c r="CR176" s="113">
        <f t="shared" ca="1" si="201"/>
        <v>1008.07</v>
      </c>
      <c r="CS176" s="113">
        <f t="shared" ca="1" si="202"/>
        <v>12</v>
      </c>
      <c r="CT176" s="113">
        <f t="shared" ca="1" si="203"/>
        <v>12</v>
      </c>
      <c r="CW176" s="76"/>
      <c r="CX176" s="76"/>
    </row>
    <row r="177" spans="1:102" s="105" customFormat="1" ht="16" customHeight="1">
      <c r="A177" s="75" t="str">
        <f t="shared" si="151"/>
        <v>n3-3-1-2</v>
      </c>
      <c r="B177" s="75" t="str">
        <f t="shared" si="152"/>
        <v>E92</v>
      </c>
      <c r="C177" s="103" t="str">
        <f t="shared" si="163"/>
        <v>even</v>
      </c>
      <c r="D177" s="103"/>
      <c r="E177" s="103"/>
      <c r="F177" s="104">
        <f>ROW()</f>
        <v>177</v>
      </c>
      <c r="G177" s="103"/>
      <c r="H177" s="103"/>
      <c r="I177" s="103" t="str">
        <f t="shared" si="149"/>
        <v>This a short description of E92, giving the briefest explanation of its E92'iness.</v>
      </c>
      <c r="J177" s="103" t="str">
        <f t="shared" si="150"/>
        <v>This is a longer description of E92, going into more detail on what E92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7" s="103" t="str">
        <f t="shared" si="153"/>
        <v>none</v>
      </c>
      <c r="L177" s="103"/>
      <c r="M177" s="103" t="str">
        <f t="shared" si="154"/>
        <v>OpenClose</v>
      </c>
      <c r="N177" s="103"/>
      <c r="O177" s="103"/>
      <c r="P177" s="103"/>
      <c r="Q177" s="103"/>
      <c r="R177" s="103">
        <f t="shared" si="155"/>
        <v>1</v>
      </c>
      <c r="S177" s="103" t="str">
        <f t="shared" si="156"/>
        <v>hover</v>
      </c>
      <c r="T177" s="103"/>
      <c r="U177" s="103"/>
      <c r="V177" s="103"/>
      <c r="W177" s="103"/>
      <c r="X177" s="103" t="str">
        <f t="shared" si="157"/>
        <v>fadeOn=n3-3-1-2,0.6</v>
      </c>
      <c r="Y177" s="103" t="str">
        <f t="shared" si="158"/>
        <v>fadeOff=n3-3-1-2,0.6</v>
      </c>
      <c r="Z177" s="103" t="str">
        <f t="shared" si="159"/>
        <v>drawOpen=n3-3-1-2,0.8</v>
      </c>
      <c r="AA177" s="103" t="str">
        <f t="shared" si="160"/>
        <v>drawClose=n3-3-1-2,0.8</v>
      </c>
      <c r="AB177" s="103" t="str">
        <f t="shared" si="161"/>
        <v>myQtipStyle</v>
      </c>
      <c r="AD177" s="106"/>
      <c r="AE177" s="116"/>
      <c r="AF177" s="75" t="s">
        <v>371</v>
      </c>
      <c r="AG177" s="73">
        <f t="shared" si="164"/>
        <v>0</v>
      </c>
      <c r="AH177" s="75" t="str">
        <f t="shared" si="162"/>
        <v>n3-3-1-2</v>
      </c>
      <c r="AI177" s="75" t="str">
        <f t="shared" si="165"/>
        <v>E92</v>
      </c>
      <c r="AJ177" s="73">
        <f t="shared" si="204"/>
        <v>4</v>
      </c>
      <c r="AK177" s="105">
        <v>3</v>
      </c>
      <c r="AL177" s="105">
        <v>3</v>
      </c>
      <c r="AM177" s="105">
        <v>1</v>
      </c>
      <c r="AN177" s="105">
        <v>2</v>
      </c>
      <c r="AR177" s="105">
        <v>8</v>
      </c>
      <c r="AS177" s="105">
        <v>4</v>
      </c>
      <c r="AT177" s="105">
        <v>3</v>
      </c>
      <c r="AU177" s="105">
        <v>3</v>
      </c>
      <c r="AX177" s="108">
        <f t="shared" si="177"/>
        <v>-65.625</v>
      </c>
      <c r="AY177" s="105">
        <f t="shared" ca="1" si="178"/>
        <v>740</v>
      </c>
      <c r="AZ177" s="108">
        <f t="shared" si="179"/>
        <v>-291.66666666666669</v>
      </c>
      <c r="BA177" s="105">
        <f t="shared" si="180"/>
        <v>0</v>
      </c>
      <c r="BB177" s="116">
        <f t="shared" ca="1" si="181"/>
        <v>1739.6</v>
      </c>
      <c r="BC177" s="116">
        <f t="shared" ca="1" si="182"/>
        <v>1024.21</v>
      </c>
      <c r="BD177" s="108">
        <f t="shared" ca="1" si="183"/>
        <v>708.33333333333326</v>
      </c>
      <c r="BE177" s="108">
        <f t="shared" ca="1" si="184"/>
        <v>1000</v>
      </c>
      <c r="BH177" s="75" t="str">
        <f t="shared" si="166"/>
        <v>n3-3-1</v>
      </c>
      <c r="BI177" s="76"/>
      <c r="BJ177" s="109" t="s">
        <v>232</v>
      </c>
      <c r="BK177" s="109"/>
      <c r="BL177" s="109">
        <v>1</v>
      </c>
      <c r="BM177" s="112">
        <f t="shared" si="167"/>
        <v>1</v>
      </c>
      <c r="BN177" s="112" t="str">
        <f t="shared" si="168"/>
        <v>symbol</v>
      </c>
      <c r="BO177" s="109" t="str">
        <f t="shared" si="169"/>
        <v>OpenCircle</v>
      </c>
      <c r="BP177" s="113">
        <f t="shared" ca="1" si="185"/>
        <v>1739.6</v>
      </c>
      <c r="BQ177" s="113">
        <f t="shared" ca="1" si="186"/>
        <v>1024.21</v>
      </c>
      <c r="BR177" s="113">
        <f t="shared" ca="1" si="187"/>
        <v>12</v>
      </c>
      <c r="BS177" s="113">
        <f t="shared" ca="1" si="188"/>
        <v>12</v>
      </c>
      <c r="BT177" s="109" t="str">
        <f t="shared" ca="1" si="170"/>
        <v xml:space="preserve">0 1739.6 1024.21 0 0 0 0 VCThingLabel  </v>
      </c>
      <c r="BU177" s="112">
        <f t="shared" si="171"/>
        <v>0.1</v>
      </c>
      <c r="BV177" s="174">
        <f t="shared" si="172"/>
        <v>0</v>
      </c>
      <c r="BW177" s="114" t="str">
        <f t="shared" si="189"/>
        <v>4vvv</v>
      </c>
      <c r="BX177" s="109"/>
      <c r="BY177" s="113">
        <f t="shared" ca="1" si="190"/>
        <v>1739.6</v>
      </c>
      <c r="BZ177" s="113">
        <f t="shared" ca="1" si="191"/>
        <v>1024.21</v>
      </c>
      <c r="CA177" s="113">
        <f t="shared" ca="1" si="192"/>
        <v>20.399999999999999</v>
      </c>
      <c r="CB177" s="113">
        <f t="shared" ca="1" si="193"/>
        <v>20.399999999999999</v>
      </c>
      <c r="CC177" s="112">
        <f t="shared" si="173"/>
        <v>0.55000000000000004</v>
      </c>
      <c r="CD177" s="109" t="str">
        <f t="shared" si="174"/>
        <v>ellipse</v>
      </c>
      <c r="CE177" s="114" t="str">
        <f t="shared" si="194"/>
        <v>4vvv</v>
      </c>
      <c r="CF177" s="109"/>
      <c r="CG177" s="113">
        <f t="shared" ca="1" si="195"/>
        <v>1739.6</v>
      </c>
      <c r="CH177" s="113">
        <f t="shared" ca="1" si="196"/>
        <v>1024.21</v>
      </c>
      <c r="CI177" s="113">
        <f t="shared" ca="1" si="197"/>
        <v>12</v>
      </c>
      <c r="CJ177" s="113">
        <f t="shared" ca="1" si="198"/>
        <v>12</v>
      </c>
      <c r="CK177" s="112"/>
      <c r="CL177" s="112"/>
      <c r="CM177" s="112">
        <f t="shared" si="175"/>
        <v>1</v>
      </c>
      <c r="CN177" s="115" t="str">
        <f t="shared" si="176"/>
        <v>ellipse</v>
      </c>
      <c r="CO177" s="109" t="str">
        <f t="shared" si="199"/>
        <v>4vvv</v>
      </c>
      <c r="CP177" s="109"/>
      <c r="CQ177" s="113">
        <f t="shared" ca="1" si="200"/>
        <v>1739.6</v>
      </c>
      <c r="CR177" s="113">
        <f t="shared" ca="1" si="201"/>
        <v>1024.21</v>
      </c>
      <c r="CS177" s="113">
        <f t="shared" ca="1" si="202"/>
        <v>12</v>
      </c>
      <c r="CT177" s="113">
        <f t="shared" ca="1" si="203"/>
        <v>12</v>
      </c>
      <c r="CW177" s="76"/>
      <c r="CX177" s="76"/>
    </row>
    <row r="178" spans="1:102" s="105" customFormat="1" ht="16" customHeight="1">
      <c r="A178" s="75" t="str">
        <f t="shared" si="151"/>
        <v>n3-3-1-3</v>
      </c>
      <c r="B178" s="75" t="str">
        <f t="shared" si="152"/>
        <v>E93</v>
      </c>
      <c r="C178" s="103" t="str">
        <f t="shared" si="163"/>
        <v>odd</v>
      </c>
      <c r="D178" s="103"/>
      <c r="E178" s="103"/>
      <c r="F178" s="104">
        <f>ROW()</f>
        <v>178</v>
      </c>
      <c r="G178" s="103"/>
      <c r="H178" s="103"/>
      <c r="I178" s="103" t="str">
        <f t="shared" si="149"/>
        <v>This a short description of E93, giving the briefest explanation of its E93'iness.</v>
      </c>
      <c r="J178" s="103" t="str">
        <f t="shared" si="150"/>
        <v>This is a longer description of E93, going into more detail on what E93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8" s="103" t="str">
        <f t="shared" si="153"/>
        <v>none</v>
      </c>
      <c r="L178" s="103"/>
      <c r="M178" s="103" t="str">
        <f t="shared" si="154"/>
        <v>OpenClose</v>
      </c>
      <c r="N178" s="103"/>
      <c r="O178" s="103"/>
      <c r="P178" s="103"/>
      <c r="Q178" s="103"/>
      <c r="R178" s="103">
        <f t="shared" si="155"/>
        <v>1</v>
      </c>
      <c r="S178" s="103" t="str">
        <f t="shared" si="156"/>
        <v>hover</v>
      </c>
      <c r="T178" s="103"/>
      <c r="U178" s="103"/>
      <c r="V178" s="103"/>
      <c r="W178" s="103"/>
      <c r="X178" s="103" t="str">
        <f t="shared" si="157"/>
        <v>fadeOn=n3-3-1-3,0.6</v>
      </c>
      <c r="Y178" s="103" t="str">
        <f t="shared" si="158"/>
        <v>fadeOff=n3-3-1-3,0.6</v>
      </c>
      <c r="Z178" s="103" t="str">
        <f t="shared" si="159"/>
        <v>drawOpen=n3-3-1-3,0.8</v>
      </c>
      <c r="AA178" s="103" t="str">
        <f t="shared" si="160"/>
        <v>drawClose=n3-3-1-3,0.8</v>
      </c>
      <c r="AB178" s="103" t="str">
        <f t="shared" si="161"/>
        <v>myQtipStyle</v>
      </c>
      <c r="AD178" s="106"/>
      <c r="AE178" s="116"/>
      <c r="AF178" s="75" t="s">
        <v>372</v>
      </c>
      <c r="AG178" s="73">
        <f t="shared" si="164"/>
        <v>0</v>
      </c>
      <c r="AH178" s="75" t="str">
        <f t="shared" si="162"/>
        <v>n3-3-1-3</v>
      </c>
      <c r="AI178" s="75" t="str">
        <f t="shared" si="165"/>
        <v>E93</v>
      </c>
      <c r="AJ178" s="73">
        <f t="shared" si="204"/>
        <v>4</v>
      </c>
      <c r="AK178" s="105">
        <v>3</v>
      </c>
      <c r="AL178" s="105">
        <v>3</v>
      </c>
      <c r="AM178" s="105">
        <v>1</v>
      </c>
      <c r="AN178" s="105">
        <v>3</v>
      </c>
      <c r="AR178" s="105">
        <v>8</v>
      </c>
      <c r="AS178" s="105">
        <v>4</v>
      </c>
      <c r="AT178" s="105">
        <v>3</v>
      </c>
      <c r="AU178" s="105">
        <v>3</v>
      </c>
      <c r="AX178" s="108">
        <f t="shared" si="177"/>
        <v>-64.375</v>
      </c>
      <c r="AY178" s="105">
        <f t="shared" ca="1" si="178"/>
        <v>740</v>
      </c>
      <c r="AZ178" s="108">
        <f t="shared" si="179"/>
        <v>-286.11111111111114</v>
      </c>
      <c r="BA178" s="105">
        <f t="shared" si="180"/>
        <v>0</v>
      </c>
      <c r="BB178" s="116">
        <f t="shared" ca="1" si="181"/>
        <v>1738.9</v>
      </c>
      <c r="BC178" s="116">
        <f t="shared" ca="1" si="182"/>
        <v>1040.3399999999999</v>
      </c>
      <c r="BD178" s="108">
        <f t="shared" ca="1" si="183"/>
        <v>713.88888888888891</v>
      </c>
      <c r="BE178" s="108">
        <f t="shared" ca="1" si="184"/>
        <v>1000</v>
      </c>
      <c r="BH178" s="75" t="str">
        <f t="shared" si="166"/>
        <v>n3-3-1</v>
      </c>
      <c r="BI178" s="76"/>
      <c r="BJ178" s="109" t="s">
        <v>232</v>
      </c>
      <c r="BK178" s="109"/>
      <c r="BL178" s="109">
        <v>1</v>
      </c>
      <c r="BM178" s="112">
        <f t="shared" si="167"/>
        <v>1</v>
      </c>
      <c r="BN178" s="112" t="str">
        <f t="shared" si="168"/>
        <v>symbol</v>
      </c>
      <c r="BO178" s="109" t="str">
        <f t="shared" si="169"/>
        <v>OpenCircle</v>
      </c>
      <c r="BP178" s="113">
        <f t="shared" ca="1" si="185"/>
        <v>1738.9</v>
      </c>
      <c r="BQ178" s="113">
        <f t="shared" ca="1" si="186"/>
        <v>1040.3399999999999</v>
      </c>
      <c r="BR178" s="113">
        <f t="shared" ca="1" si="187"/>
        <v>12</v>
      </c>
      <c r="BS178" s="113">
        <f t="shared" ca="1" si="188"/>
        <v>12</v>
      </c>
      <c r="BT178" s="109" t="str">
        <f t="shared" ca="1" si="170"/>
        <v xml:space="preserve">0 1738.9 1040.34 0 0 0 0 VCThingLabel  </v>
      </c>
      <c r="BU178" s="112">
        <f t="shared" si="171"/>
        <v>0.1</v>
      </c>
      <c r="BV178" s="174">
        <f t="shared" si="172"/>
        <v>0</v>
      </c>
      <c r="BW178" s="114" t="str">
        <f t="shared" si="189"/>
        <v>4vvv</v>
      </c>
      <c r="BX178" s="109"/>
      <c r="BY178" s="113">
        <f t="shared" ca="1" si="190"/>
        <v>1738.9</v>
      </c>
      <c r="BZ178" s="113">
        <f t="shared" ca="1" si="191"/>
        <v>1040.3399999999999</v>
      </c>
      <c r="CA178" s="113">
        <f t="shared" ca="1" si="192"/>
        <v>20.399999999999999</v>
      </c>
      <c r="CB178" s="113">
        <f t="shared" ca="1" si="193"/>
        <v>20.399999999999999</v>
      </c>
      <c r="CC178" s="112">
        <f t="shared" si="173"/>
        <v>0.55000000000000004</v>
      </c>
      <c r="CD178" s="109" t="str">
        <f t="shared" si="174"/>
        <v>ellipse</v>
      </c>
      <c r="CE178" s="114" t="str">
        <f t="shared" si="194"/>
        <v>4vvv</v>
      </c>
      <c r="CF178" s="109"/>
      <c r="CG178" s="113">
        <f t="shared" ca="1" si="195"/>
        <v>1738.9</v>
      </c>
      <c r="CH178" s="113">
        <f t="shared" ca="1" si="196"/>
        <v>1040.3399999999999</v>
      </c>
      <c r="CI178" s="113">
        <f t="shared" ca="1" si="197"/>
        <v>12</v>
      </c>
      <c r="CJ178" s="113">
        <f t="shared" ca="1" si="198"/>
        <v>12</v>
      </c>
      <c r="CK178" s="112"/>
      <c r="CL178" s="112"/>
      <c r="CM178" s="112">
        <f t="shared" si="175"/>
        <v>1</v>
      </c>
      <c r="CN178" s="115" t="str">
        <f t="shared" si="176"/>
        <v>ellipse</v>
      </c>
      <c r="CO178" s="109" t="str">
        <f t="shared" si="199"/>
        <v>4vvv</v>
      </c>
      <c r="CP178" s="109"/>
      <c r="CQ178" s="113">
        <f t="shared" ca="1" si="200"/>
        <v>1738.9</v>
      </c>
      <c r="CR178" s="113">
        <f t="shared" ca="1" si="201"/>
        <v>1040.3399999999999</v>
      </c>
      <c r="CS178" s="113">
        <f t="shared" ca="1" si="202"/>
        <v>12</v>
      </c>
      <c r="CT178" s="113">
        <f t="shared" ca="1" si="203"/>
        <v>12</v>
      </c>
      <c r="CW178" s="76"/>
      <c r="CX178" s="76"/>
    </row>
    <row r="179" spans="1:102" s="105" customFormat="1" ht="16" customHeight="1">
      <c r="A179" s="75" t="str">
        <f t="shared" si="151"/>
        <v>n3-3-2</v>
      </c>
      <c r="B179" s="75" t="str">
        <f t="shared" si="152"/>
        <v>D32</v>
      </c>
      <c r="C179" s="103" t="str">
        <f t="shared" si="163"/>
        <v>even</v>
      </c>
      <c r="D179" s="103"/>
      <c r="E179" s="103"/>
      <c r="F179" s="104">
        <f>ROW()</f>
        <v>179</v>
      </c>
      <c r="G179" s="103"/>
      <c r="H179" s="103"/>
      <c r="I179" s="103" t="str">
        <f t="shared" si="149"/>
        <v>This a short description of D32, giving the briefest explanation of its D32'iness.</v>
      </c>
      <c r="J179" s="103" t="str">
        <f t="shared" si="150"/>
        <v>This is a longer description of D32, going into more detail on what D32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79" s="103" t="str">
        <f t="shared" si="153"/>
        <v>none</v>
      </c>
      <c r="L179" s="103"/>
      <c r="M179" s="103" t="str">
        <f t="shared" si="154"/>
        <v>OpenClose</v>
      </c>
      <c r="N179" s="103"/>
      <c r="O179" s="103"/>
      <c r="P179" s="103"/>
      <c r="Q179" s="103"/>
      <c r="R179" s="103">
        <f t="shared" si="155"/>
        <v>1</v>
      </c>
      <c r="S179" s="103" t="str">
        <f t="shared" si="156"/>
        <v>hover</v>
      </c>
      <c r="T179" s="103"/>
      <c r="U179" s="103"/>
      <c r="V179" s="103"/>
      <c r="W179" s="103"/>
      <c r="X179" s="103" t="str">
        <f t="shared" si="157"/>
        <v>fadeOn=n3-3-2,0.6</v>
      </c>
      <c r="Y179" s="103" t="str">
        <f t="shared" si="158"/>
        <v>fadeOff=n3-3-2,0.6</v>
      </c>
      <c r="Z179" s="103" t="str">
        <f t="shared" si="159"/>
        <v>drawOpen=n3-3-2,0.8</v>
      </c>
      <c r="AA179" s="103" t="str">
        <f t="shared" si="160"/>
        <v>drawClose=n3-3-2,0.8</v>
      </c>
      <c r="AB179" s="103" t="str">
        <f t="shared" si="161"/>
        <v>myQtipStyle</v>
      </c>
      <c r="AD179" s="106"/>
      <c r="AE179" s="116"/>
      <c r="AF179" s="75" t="s">
        <v>400</v>
      </c>
      <c r="AG179" s="73">
        <f t="shared" si="164"/>
        <v>0</v>
      </c>
      <c r="AH179" s="75" t="str">
        <f t="shared" si="162"/>
        <v>n3-3-2</v>
      </c>
      <c r="AI179" s="75" t="str">
        <f t="shared" si="165"/>
        <v>D32</v>
      </c>
      <c r="AJ179" s="73">
        <f t="shared" si="204"/>
        <v>3</v>
      </c>
      <c r="AK179" s="105">
        <v>3</v>
      </c>
      <c r="AL179" s="105">
        <v>3</v>
      </c>
      <c r="AM179" s="105">
        <v>2</v>
      </c>
      <c r="AR179" s="105">
        <v>8</v>
      </c>
      <c r="AS179" s="105">
        <v>4</v>
      </c>
      <c r="AT179" s="105">
        <v>3</v>
      </c>
      <c r="AX179" s="108">
        <f t="shared" si="177"/>
        <v>-61.875</v>
      </c>
      <c r="AY179" s="105">
        <f t="shared" ca="1" si="178"/>
        <v>640</v>
      </c>
      <c r="AZ179" s="108">
        <f t="shared" si="179"/>
        <v>-275</v>
      </c>
      <c r="BA179" s="105">
        <f t="shared" si="180"/>
        <v>0</v>
      </c>
      <c r="BB179" s="116">
        <f t="shared" ca="1" si="181"/>
        <v>1636.92</v>
      </c>
      <c r="BC179" s="116">
        <f t="shared" ca="1" si="182"/>
        <v>1062.73</v>
      </c>
      <c r="BD179" s="108">
        <f t="shared" ca="1" si="183"/>
        <v>725</v>
      </c>
      <c r="BE179" s="108">
        <f t="shared" ca="1" si="184"/>
        <v>1000</v>
      </c>
      <c r="BH179" s="75" t="str">
        <f t="shared" si="166"/>
        <v>n3-3</v>
      </c>
      <c r="BI179" s="76"/>
      <c r="BJ179" s="109" t="s">
        <v>232</v>
      </c>
      <c r="BK179" s="109"/>
      <c r="BL179" s="109">
        <v>1</v>
      </c>
      <c r="BM179" s="112">
        <f t="shared" si="167"/>
        <v>1</v>
      </c>
      <c r="BN179" s="112" t="str">
        <f t="shared" si="168"/>
        <v>symbol</v>
      </c>
      <c r="BO179" s="109" t="str">
        <f t="shared" si="169"/>
        <v>OpenCircle</v>
      </c>
      <c r="BP179" s="113">
        <f t="shared" ca="1" si="185"/>
        <v>1636.92</v>
      </c>
      <c r="BQ179" s="113">
        <f t="shared" ca="1" si="186"/>
        <v>1062.73</v>
      </c>
      <c r="BR179" s="113">
        <f t="shared" ca="1" si="187"/>
        <v>35</v>
      </c>
      <c r="BS179" s="113">
        <f t="shared" ca="1" si="188"/>
        <v>35</v>
      </c>
      <c r="BT179" s="109" t="str">
        <f t="shared" ca="1" si="170"/>
        <v xml:space="preserve">1 1636.92 1062.73 0 0 0 0 VCThingLabel 10 </v>
      </c>
      <c r="BU179" s="112">
        <f t="shared" si="171"/>
        <v>0.1</v>
      </c>
      <c r="BV179" s="174">
        <f t="shared" si="172"/>
        <v>0</v>
      </c>
      <c r="BW179" s="114" t="str">
        <f t="shared" si="189"/>
        <v>3vvv</v>
      </c>
      <c r="BX179" s="109"/>
      <c r="BY179" s="113">
        <f t="shared" ca="1" si="190"/>
        <v>1636.92</v>
      </c>
      <c r="BZ179" s="113">
        <f t="shared" ca="1" si="191"/>
        <v>1062.73</v>
      </c>
      <c r="CA179" s="113">
        <f t="shared" ca="1" si="192"/>
        <v>59.5</v>
      </c>
      <c r="CB179" s="113">
        <f t="shared" ca="1" si="193"/>
        <v>59.5</v>
      </c>
      <c r="CC179" s="112">
        <f t="shared" si="173"/>
        <v>0.55000000000000004</v>
      </c>
      <c r="CD179" s="109" t="str">
        <f t="shared" si="174"/>
        <v>ellipse</v>
      </c>
      <c r="CE179" s="114" t="str">
        <f t="shared" si="194"/>
        <v>3vvv</v>
      </c>
      <c r="CF179" s="109"/>
      <c r="CG179" s="113">
        <f t="shared" ca="1" si="195"/>
        <v>1636.92</v>
      </c>
      <c r="CH179" s="113">
        <f t="shared" ca="1" si="196"/>
        <v>1062.73</v>
      </c>
      <c r="CI179" s="113">
        <f t="shared" ca="1" si="197"/>
        <v>35</v>
      </c>
      <c r="CJ179" s="113">
        <f t="shared" ca="1" si="198"/>
        <v>35</v>
      </c>
      <c r="CK179" s="112"/>
      <c r="CL179" s="112"/>
      <c r="CM179" s="112">
        <f t="shared" si="175"/>
        <v>1</v>
      </c>
      <c r="CN179" s="115" t="str">
        <f t="shared" si="176"/>
        <v>ellipse</v>
      </c>
      <c r="CO179" s="109" t="str">
        <f t="shared" si="199"/>
        <v>3vvv</v>
      </c>
      <c r="CP179" s="109"/>
      <c r="CQ179" s="113">
        <f t="shared" ca="1" si="200"/>
        <v>1636.92</v>
      </c>
      <c r="CR179" s="113">
        <f t="shared" ca="1" si="201"/>
        <v>1062.73</v>
      </c>
      <c r="CS179" s="113">
        <f t="shared" ca="1" si="202"/>
        <v>35</v>
      </c>
      <c r="CT179" s="113">
        <f t="shared" ca="1" si="203"/>
        <v>35</v>
      </c>
      <c r="CW179" s="76"/>
      <c r="CX179" s="76"/>
    </row>
    <row r="180" spans="1:102" s="105" customFormat="1" ht="16" customHeight="1">
      <c r="A180" s="75" t="str">
        <f t="shared" si="151"/>
        <v>n3-3-2-1</v>
      </c>
      <c r="B180" s="75" t="str">
        <f t="shared" si="152"/>
        <v>E94</v>
      </c>
      <c r="C180" s="103" t="str">
        <f t="shared" si="163"/>
        <v>even</v>
      </c>
      <c r="D180" s="103"/>
      <c r="E180" s="103"/>
      <c r="F180" s="104">
        <f>ROW()</f>
        <v>180</v>
      </c>
      <c r="G180" s="103"/>
      <c r="H180" s="103"/>
      <c r="I180" s="103" t="str">
        <f t="shared" si="149"/>
        <v>This a short description of E94, giving the briefest explanation of its E94'iness.</v>
      </c>
      <c r="J180" s="103" t="str">
        <f t="shared" si="150"/>
        <v>This is a longer description of E94, going into more detail on what E94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0" s="103" t="str">
        <f t="shared" si="153"/>
        <v>none</v>
      </c>
      <c r="L180" s="103"/>
      <c r="M180" s="103" t="str">
        <f t="shared" si="154"/>
        <v>OpenClose</v>
      </c>
      <c r="N180" s="103"/>
      <c r="O180" s="103"/>
      <c r="P180" s="103"/>
      <c r="Q180" s="103"/>
      <c r="R180" s="103">
        <f t="shared" si="155"/>
        <v>1</v>
      </c>
      <c r="S180" s="103" t="str">
        <f t="shared" si="156"/>
        <v>hover</v>
      </c>
      <c r="T180" s="103"/>
      <c r="U180" s="103"/>
      <c r="V180" s="103"/>
      <c r="W180" s="103"/>
      <c r="X180" s="103" t="str">
        <f t="shared" si="157"/>
        <v>fadeOn=n3-3-2-1,0.6</v>
      </c>
      <c r="Y180" s="103" t="str">
        <f t="shared" si="158"/>
        <v>fadeOff=n3-3-2-1,0.6</v>
      </c>
      <c r="Z180" s="103" t="str">
        <f t="shared" si="159"/>
        <v>drawOpen=n3-3-2-1,0.8</v>
      </c>
      <c r="AA180" s="103" t="str">
        <f t="shared" si="160"/>
        <v>drawClose=n3-3-2-1,0.8</v>
      </c>
      <c r="AB180" s="103" t="str">
        <f t="shared" si="161"/>
        <v>myQtipStyle</v>
      </c>
      <c r="AD180" s="106"/>
      <c r="AE180" s="116"/>
      <c r="AF180" s="75" t="s">
        <v>373</v>
      </c>
      <c r="AG180" s="73">
        <f t="shared" si="164"/>
        <v>0</v>
      </c>
      <c r="AH180" s="75" t="str">
        <f t="shared" si="162"/>
        <v>n3-3-2-1</v>
      </c>
      <c r="AI180" s="75" t="str">
        <f t="shared" si="165"/>
        <v>E94</v>
      </c>
      <c r="AJ180" s="73">
        <f t="shared" si="204"/>
        <v>4</v>
      </c>
      <c r="AK180" s="105">
        <v>3</v>
      </c>
      <c r="AL180" s="105">
        <v>3</v>
      </c>
      <c r="AM180" s="105">
        <v>2</v>
      </c>
      <c r="AN180" s="105">
        <v>1</v>
      </c>
      <c r="AR180" s="105">
        <v>8</v>
      </c>
      <c r="AS180" s="105">
        <v>4</v>
      </c>
      <c r="AT180" s="105">
        <v>3</v>
      </c>
      <c r="AU180" s="105">
        <v>3</v>
      </c>
      <c r="AX180" s="108">
        <f t="shared" si="177"/>
        <v>-63.125</v>
      </c>
      <c r="AY180" s="105">
        <f t="shared" ca="1" si="178"/>
        <v>740</v>
      </c>
      <c r="AZ180" s="108">
        <f t="shared" si="179"/>
        <v>-280.55555555555554</v>
      </c>
      <c r="BA180" s="105">
        <f t="shared" si="180"/>
        <v>0</v>
      </c>
      <c r="BB180" s="116">
        <f t="shared" ca="1" si="181"/>
        <v>1737.8400000000001</v>
      </c>
      <c r="BC180" s="116">
        <f t="shared" ca="1" si="182"/>
        <v>1056.45</v>
      </c>
      <c r="BD180" s="108">
        <f t="shared" ca="1" si="183"/>
        <v>719.44444444444446</v>
      </c>
      <c r="BE180" s="108">
        <f t="shared" ca="1" si="184"/>
        <v>1000</v>
      </c>
      <c r="BH180" s="75" t="str">
        <f t="shared" si="166"/>
        <v>n3-3-2</v>
      </c>
      <c r="BI180" s="76"/>
      <c r="BJ180" s="109" t="s">
        <v>232</v>
      </c>
      <c r="BK180" s="109"/>
      <c r="BL180" s="109">
        <v>1</v>
      </c>
      <c r="BM180" s="112">
        <f t="shared" si="167"/>
        <v>1</v>
      </c>
      <c r="BN180" s="112" t="str">
        <f t="shared" si="168"/>
        <v>symbol</v>
      </c>
      <c r="BO180" s="109" t="str">
        <f t="shared" si="169"/>
        <v>OpenCircle</v>
      </c>
      <c r="BP180" s="113">
        <f t="shared" ca="1" si="185"/>
        <v>1737.84</v>
      </c>
      <c r="BQ180" s="113">
        <f t="shared" ca="1" si="186"/>
        <v>1056.45</v>
      </c>
      <c r="BR180" s="113">
        <f t="shared" ca="1" si="187"/>
        <v>12</v>
      </c>
      <c r="BS180" s="113">
        <f t="shared" ca="1" si="188"/>
        <v>12</v>
      </c>
      <c r="BT180" s="109" t="str">
        <f t="shared" ca="1" si="170"/>
        <v xml:space="preserve">0 1737.84 1056.45 0 0 0 0 VCThingLabel  </v>
      </c>
      <c r="BU180" s="112">
        <f t="shared" si="171"/>
        <v>0.1</v>
      </c>
      <c r="BV180" s="174">
        <f t="shared" si="172"/>
        <v>0</v>
      </c>
      <c r="BW180" s="114" t="str">
        <f t="shared" si="189"/>
        <v>4vvv</v>
      </c>
      <c r="BX180" s="109"/>
      <c r="BY180" s="113">
        <f t="shared" ca="1" si="190"/>
        <v>1737.84</v>
      </c>
      <c r="BZ180" s="113">
        <f t="shared" ca="1" si="191"/>
        <v>1056.45</v>
      </c>
      <c r="CA180" s="113">
        <f t="shared" ca="1" si="192"/>
        <v>20.399999999999999</v>
      </c>
      <c r="CB180" s="113">
        <f t="shared" ca="1" si="193"/>
        <v>20.399999999999999</v>
      </c>
      <c r="CC180" s="112">
        <f t="shared" si="173"/>
        <v>0.55000000000000004</v>
      </c>
      <c r="CD180" s="109" t="str">
        <f t="shared" si="174"/>
        <v>ellipse</v>
      </c>
      <c r="CE180" s="114" t="str">
        <f t="shared" si="194"/>
        <v>4vvv</v>
      </c>
      <c r="CF180" s="109"/>
      <c r="CG180" s="113">
        <f t="shared" ca="1" si="195"/>
        <v>1737.84</v>
      </c>
      <c r="CH180" s="113">
        <f t="shared" ca="1" si="196"/>
        <v>1056.45</v>
      </c>
      <c r="CI180" s="113">
        <f t="shared" ca="1" si="197"/>
        <v>12</v>
      </c>
      <c r="CJ180" s="113">
        <f t="shared" ca="1" si="198"/>
        <v>12</v>
      </c>
      <c r="CK180" s="112"/>
      <c r="CL180" s="112"/>
      <c r="CM180" s="112">
        <f t="shared" si="175"/>
        <v>1</v>
      </c>
      <c r="CN180" s="115" t="str">
        <f t="shared" si="176"/>
        <v>ellipse</v>
      </c>
      <c r="CO180" s="109" t="str">
        <f t="shared" si="199"/>
        <v>4vvv</v>
      </c>
      <c r="CP180" s="109"/>
      <c r="CQ180" s="113">
        <f t="shared" ca="1" si="200"/>
        <v>1737.84</v>
      </c>
      <c r="CR180" s="113">
        <f t="shared" ca="1" si="201"/>
        <v>1056.45</v>
      </c>
      <c r="CS180" s="113">
        <f t="shared" ca="1" si="202"/>
        <v>12</v>
      </c>
      <c r="CT180" s="113">
        <f t="shared" ca="1" si="203"/>
        <v>12</v>
      </c>
      <c r="CW180" s="76"/>
      <c r="CX180" s="76"/>
    </row>
    <row r="181" spans="1:102" s="105" customFormat="1" ht="16" customHeight="1">
      <c r="A181" s="75" t="str">
        <f t="shared" si="151"/>
        <v>n3-3-2-2</v>
      </c>
      <c r="B181" s="75" t="str">
        <f t="shared" si="152"/>
        <v>E95</v>
      </c>
      <c r="C181" s="103" t="str">
        <f t="shared" si="163"/>
        <v>odd</v>
      </c>
      <c r="D181" s="103"/>
      <c r="E181" s="103"/>
      <c r="F181" s="104">
        <f>ROW()</f>
        <v>181</v>
      </c>
      <c r="G181" s="103"/>
      <c r="H181" s="103"/>
      <c r="I181" s="103" t="str">
        <f t="shared" si="149"/>
        <v>This a short description of E95, giving the briefest explanation of its E95'iness.</v>
      </c>
      <c r="J181" s="103" t="str">
        <f t="shared" si="150"/>
        <v>This is a longer description of E95, going into more detail on what E95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1" s="103" t="str">
        <f t="shared" si="153"/>
        <v>none</v>
      </c>
      <c r="L181" s="103"/>
      <c r="M181" s="103" t="str">
        <f t="shared" si="154"/>
        <v>OpenClose</v>
      </c>
      <c r="N181" s="103"/>
      <c r="O181" s="103"/>
      <c r="P181" s="103"/>
      <c r="Q181" s="103"/>
      <c r="R181" s="103">
        <f t="shared" si="155"/>
        <v>1</v>
      </c>
      <c r="S181" s="103" t="str">
        <f t="shared" si="156"/>
        <v>hover</v>
      </c>
      <c r="T181" s="103"/>
      <c r="U181" s="103"/>
      <c r="V181" s="103"/>
      <c r="W181" s="103"/>
      <c r="X181" s="103" t="str">
        <f t="shared" si="157"/>
        <v>fadeOn=n3-3-2-2,0.6</v>
      </c>
      <c r="Y181" s="103" t="str">
        <f t="shared" si="158"/>
        <v>fadeOff=n3-3-2-2,0.6</v>
      </c>
      <c r="Z181" s="103" t="str">
        <f t="shared" si="159"/>
        <v>drawOpen=n3-3-2-2,0.8</v>
      </c>
      <c r="AA181" s="103" t="str">
        <f t="shared" si="160"/>
        <v>drawClose=n3-3-2-2,0.8</v>
      </c>
      <c r="AB181" s="103" t="str">
        <f t="shared" si="161"/>
        <v>myQtipStyle</v>
      </c>
      <c r="AD181" s="106"/>
      <c r="AE181" s="116"/>
      <c r="AF181" s="75" t="s">
        <v>374</v>
      </c>
      <c r="AG181" s="73">
        <f t="shared" si="164"/>
        <v>0</v>
      </c>
      <c r="AH181" s="75" t="str">
        <f t="shared" si="162"/>
        <v>n3-3-2-2</v>
      </c>
      <c r="AI181" s="75" t="str">
        <f t="shared" si="165"/>
        <v>E95</v>
      </c>
      <c r="AJ181" s="73">
        <f t="shared" si="204"/>
        <v>4</v>
      </c>
      <c r="AK181" s="105">
        <v>3</v>
      </c>
      <c r="AL181" s="105">
        <v>3</v>
      </c>
      <c r="AM181" s="105">
        <v>2</v>
      </c>
      <c r="AN181" s="105">
        <v>2</v>
      </c>
      <c r="AR181" s="105">
        <v>8</v>
      </c>
      <c r="AS181" s="105">
        <v>4</v>
      </c>
      <c r="AT181" s="105">
        <v>3</v>
      </c>
      <c r="AU181" s="105">
        <v>3</v>
      </c>
      <c r="AX181" s="108">
        <f t="shared" si="177"/>
        <v>-61.875</v>
      </c>
      <c r="AY181" s="105">
        <f t="shared" ca="1" si="178"/>
        <v>740</v>
      </c>
      <c r="AZ181" s="108">
        <f t="shared" si="179"/>
        <v>-275</v>
      </c>
      <c r="BA181" s="105">
        <f t="shared" si="180"/>
        <v>0</v>
      </c>
      <c r="BB181" s="116">
        <f t="shared" ca="1" si="181"/>
        <v>1736.44</v>
      </c>
      <c r="BC181" s="116">
        <f t="shared" ca="1" si="182"/>
        <v>1072.53</v>
      </c>
      <c r="BD181" s="108">
        <f t="shared" ca="1" si="183"/>
        <v>725</v>
      </c>
      <c r="BE181" s="108">
        <f t="shared" ca="1" si="184"/>
        <v>1000</v>
      </c>
      <c r="BH181" s="75" t="str">
        <f t="shared" si="166"/>
        <v>n3-3-2</v>
      </c>
      <c r="BI181" s="76"/>
      <c r="BJ181" s="109" t="s">
        <v>232</v>
      </c>
      <c r="BK181" s="109"/>
      <c r="BL181" s="109">
        <v>1</v>
      </c>
      <c r="BM181" s="112">
        <f t="shared" si="167"/>
        <v>1</v>
      </c>
      <c r="BN181" s="112" t="str">
        <f t="shared" si="168"/>
        <v>symbol</v>
      </c>
      <c r="BO181" s="109" t="str">
        <f t="shared" si="169"/>
        <v>OpenCircle</v>
      </c>
      <c r="BP181" s="113">
        <f t="shared" ca="1" si="185"/>
        <v>1736.44</v>
      </c>
      <c r="BQ181" s="113">
        <f t="shared" ca="1" si="186"/>
        <v>1072.53</v>
      </c>
      <c r="BR181" s="113">
        <f t="shared" ca="1" si="187"/>
        <v>12</v>
      </c>
      <c r="BS181" s="113">
        <f t="shared" ca="1" si="188"/>
        <v>12</v>
      </c>
      <c r="BT181" s="109" t="str">
        <f t="shared" ca="1" si="170"/>
        <v xml:space="preserve">0 1736.44 1072.53 0 0 0 0 VCThingLabel  </v>
      </c>
      <c r="BU181" s="112">
        <f t="shared" si="171"/>
        <v>0.1</v>
      </c>
      <c r="BV181" s="174">
        <f t="shared" si="172"/>
        <v>0</v>
      </c>
      <c r="BW181" s="114" t="str">
        <f t="shared" si="189"/>
        <v>4vvv</v>
      </c>
      <c r="BX181" s="109"/>
      <c r="BY181" s="113">
        <f t="shared" ca="1" si="190"/>
        <v>1736.44</v>
      </c>
      <c r="BZ181" s="113">
        <f t="shared" ca="1" si="191"/>
        <v>1072.53</v>
      </c>
      <c r="CA181" s="113">
        <f t="shared" ca="1" si="192"/>
        <v>20.399999999999999</v>
      </c>
      <c r="CB181" s="113">
        <f t="shared" ca="1" si="193"/>
        <v>20.399999999999999</v>
      </c>
      <c r="CC181" s="112">
        <f t="shared" si="173"/>
        <v>0.55000000000000004</v>
      </c>
      <c r="CD181" s="109" t="str">
        <f t="shared" si="174"/>
        <v>ellipse</v>
      </c>
      <c r="CE181" s="114" t="str">
        <f t="shared" si="194"/>
        <v>4vvv</v>
      </c>
      <c r="CF181" s="109"/>
      <c r="CG181" s="113">
        <f t="shared" ca="1" si="195"/>
        <v>1736.44</v>
      </c>
      <c r="CH181" s="113">
        <f t="shared" ca="1" si="196"/>
        <v>1072.53</v>
      </c>
      <c r="CI181" s="113">
        <f t="shared" ca="1" si="197"/>
        <v>12</v>
      </c>
      <c r="CJ181" s="113">
        <f t="shared" ca="1" si="198"/>
        <v>12</v>
      </c>
      <c r="CK181" s="112"/>
      <c r="CL181" s="112"/>
      <c r="CM181" s="112">
        <f t="shared" si="175"/>
        <v>1</v>
      </c>
      <c r="CN181" s="115" t="str">
        <f t="shared" si="176"/>
        <v>ellipse</v>
      </c>
      <c r="CO181" s="109" t="str">
        <f t="shared" si="199"/>
        <v>4vvv</v>
      </c>
      <c r="CP181" s="109"/>
      <c r="CQ181" s="113">
        <f t="shared" ca="1" si="200"/>
        <v>1736.44</v>
      </c>
      <c r="CR181" s="113">
        <f t="shared" ca="1" si="201"/>
        <v>1072.53</v>
      </c>
      <c r="CS181" s="113">
        <f t="shared" ca="1" si="202"/>
        <v>12</v>
      </c>
      <c r="CT181" s="113">
        <f t="shared" ca="1" si="203"/>
        <v>12</v>
      </c>
      <c r="CW181" s="76"/>
      <c r="CX181" s="76"/>
    </row>
    <row r="182" spans="1:102" s="105" customFormat="1" ht="16" customHeight="1">
      <c r="A182" s="75" t="str">
        <f t="shared" si="151"/>
        <v>n3-3-2-3</v>
      </c>
      <c r="B182" s="75" t="str">
        <f t="shared" si="152"/>
        <v>E96</v>
      </c>
      <c r="C182" s="103" t="str">
        <f t="shared" si="163"/>
        <v>even</v>
      </c>
      <c r="D182" s="103"/>
      <c r="E182" s="103"/>
      <c r="F182" s="104">
        <f>ROW()</f>
        <v>182</v>
      </c>
      <c r="G182" s="103"/>
      <c r="H182" s="103"/>
      <c r="I182" s="103" t="str">
        <f t="shared" si="149"/>
        <v>This a short description of E96, giving the briefest explanation of its E96'iness.</v>
      </c>
      <c r="J182" s="103" t="str">
        <f t="shared" si="150"/>
        <v>This is a longer description of E96, going into more detail on what E96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2" s="103" t="str">
        <f t="shared" si="153"/>
        <v>none</v>
      </c>
      <c r="L182" s="103"/>
      <c r="M182" s="103" t="str">
        <f t="shared" si="154"/>
        <v>OpenClose</v>
      </c>
      <c r="N182" s="103"/>
      <c r="O182" s="103"/>
      <c r="P182" s="103"/>
      <c r="Q182" s="103"/>
      <c r="R182" s="103">
        <f t="shared" si="155"/>
        <v>1</v>
      </c>
      <c r="S182" s="103" t="str">
        <f t="shared" si="156"/>
        <v>hover</v>
      </c>
      <c r="T182" s="103"/>
      <c r="U182" s="103"/>
      <c r="V182" s="103"/>
      <c r="W182" s="103"/>
      <c r="X182" s="103" t="str">
        <f t="shared" si="157"/>
        <v>fadeOn=n3-3-2-3,0.6</v>
      </c>
      <c r="Y182" s="103" t="str">
        <f t="shared" si="158"/>
        <v>fadeOff=n3-3-2-3,0.6</v>
      </c>
      <c r="Z182" s="103" t="str">
        <f t="shared" si="159"/>
        <v>drawOpen=n3-3-2-3,0.8</v>
      </c>
      <c r="AA182" s="103" t="str">
        <f t="shared" si="160"/>
        <v>drawClose=n3-3-2-3,0.8</v>
      </c>
      <c r="AB182" s="103" t="str">
        <f t="shared" si="161"/>
        <v>myQtipStyle</v>
      </c>
      <c r="AD182" s="106"/>
      <c r="AE182" s="116"/>
      <c r="AF182" s="75" t="s">
        <v>375</v>
      </c>
      <c r="AG182" s="73">
        <f t="shared" si="164"/>
        <v>0</v>
      </c>
      <c r="AH182" s="75" t="str">
        <f t="shared" si="162"/>
        <v>n3-3-2-3</v>
      </c>
      <c r="AI182" s="75" t="str">
        <f t="shared" si="165"/>
        <v>E96</v>
      </c>
      <c r="AJ182" s="73">
        <f t="shared" si="204"/>
        <v>4</v>
      </c>
      <c r="AK182" s="105">
        <v>3</v>
      </c>
      <c r="AL182" s="105">
        <v>3</v>
      </c>
      <c r="AM182" s="105">
        <v>2</v>
      </c>
      <c r="AN182" s="105">
        <v>3</v>
      </c>
      <c r="AR182" s="105">
        <v>8</v>
      </c>
      <c r="AS182" s="105">
        <v>4</v>
      </c>
      <c r="AT182" s="105">
        <v>3</v>
      </c>
      <c r="AU182" s="105">
        <v>3</v>
      </c>
      <c r="AX182" s="108">
        <f t="shared" si="177"/>
        <v>-60.625</v>
      </c>
      <c r="AY182" s="105">
        <f t="shared" ca="1" si="178"/>
        <v>740</v>
      </c>
      <c r="AZ182" s="108">
        <f t="shared" si="179"/>
        <v>-269.44444444444446</v>
      </c>
      <c r="BA182" s="105">
        <f t="shared" si="180"/>
        <v>0</v>
      </c>
      <c r="BB182" s="116">
        <f t="shared" ca="1" si="181"/>
        <v>1734.6799999999998</v>
      </c>
      <c r="BC182" s="116">
        <f t="shared" ca="1" si="182"/>
        <v>1088.58</v>
      </c>
      <c r="BD182" s="108">
        <f t="shared" ca="1" si="183"/>
        <v>730.55555555555554</v>
      </c>
      <c r="BE182" s="108">
        <f t="shared" ca="1" si="184"/>
        <v>1000</v>
      </c>
      <c r="BH182" s="75" t="str">
        <f t="shared" si="166"/>
        <v>n3-3-2</v>
      </c>
      <c r="BI182" s="76"/>
      <c r="BJ182" s="109" t="s">
        <v>232</v>
      </c>
      <c r="BK182" s="109"/>
      <c r="BL182" s="109">
        <v>1</v>
      </c>
      <c r="BM182" s="112">
        <f t="shared" si="167"/>
        <v>1</v>
      </c>
      <c r="BN182" s="112" t="str">
        <f t="shared" si="168"/>
        <v>symbol</v>
      </c>
      <c r="BO182" s="109" t="str">
        <f t="shared" si="169"/>
        <v>OpenCircle</v>
      </c>
      <c r="BP182" s="113">
        <f t="shared" ca="1" si="185"/>
        <v>1734.68</v>
      </c>
      <c r="BQ182" s="113">
        <f t="shared" ca="1" si="186"/>
        <v>1088.58</v>
      </c>
      <c r="BR182" s="113">
        <f t="shared" ca="1" si="187"/>
        <v>12</v>
      </c>
      <c r="BS182" s="113">
        <f t="shared" ca="1" si="188"/>
        <v>12</v>
      </c>
      <c r="BT182" s="109" t="str">
        <f t="shared" ca="1" si="170"/>
        <v xml:space="preserve">0 1734.68 1088.58 0 0 0 0 VCThingLabel  </v>
      </c>
      <c r="BU182" s="112">
        <f t="shared" si="171"/>
        <v>0.1</v>
      </c>
      <c r="BV182" s="174">
        <f t="shared" si="172"/>
        <v>0</v>
      </c>
      <c r="BW182" s="114" t="str">
        <f t="shared" si="189"/>
        <v>4vvv</v>
      </c>
      <c r="BX182" s="109"/>
      <c r="BY182" s="113">
        <f t="shared" ca="1" si="190"/>
        <v>1734.68</v>
      </c>
      <c r="BZ182" s="113">
        <f t="shared" ca="1" si="191"/>
        <v>1088.58</v>
      </c>
      <c r="CA182" s="113">
        <f t="shared" ca="1" si="192"/>
        <v>20.399999999999999</v>
      </c>
      <c r="CB182" s="113">
        <f t="shared" ca="1" si="193"/>
        <v>20.399999999999999</v>
      </c>
      <c r="CC182" s="112">
        <f t="shared" si="173"/>
        <v>0.55000000000000004</v>
      </c>
      <c r="CD182" s="109" t="str">
        <f t="shared" si="174"/>
        <v>ellipse</v>
      </c>
      <c r="CE182" s="114" t="str">
        <f t="shared" si="194"/>
        <v>4vvv</v>
      </c>
      <c r="CF182" s="109"/>
      <c r="CG182" s="113">
        <f t="shared" ca="1" si="195"/>
        <v>1734.68</v>
      </c>
      <c r="CH182" s="113">
        <f t="shared" ca="1" si="196"/>
        <v>1088.58</v>
      </c>
      <c r="CI182" s="113">
        <f t="shared" ca="1" si="197"/>
        <v>12</v>
      </c>
      <c r="CJ182" s="113">
        <f t="shared" ca="1" si="198"/>
        <v>12</v>
      </c>
      <c r="CK182" s="112"/>
      <c r="CL182" s="112"/>
      <c r="CM182" s="112">
        <f t="shared" si="175"/>
        <v>1</v>
      </c>
      <c r="CN182" s="115" t="str">
        <f t="shared" si="176"/>
        <v>ellipse</v>
      </c>
      <c r="CO182" s="109" t="str">
        <f t="shared" si="199"/>
        <v>4vvv</v>
      </c>
      <c r="CP182" s="109"/>
      <c r="CQ182" s="113">
        <f t="shared" ca="1" si="200"/>
        <v>1734.68</v>
      </c>
      <c r="CR182" s="113">
        <f t="shared" ca="1" si="201"/>
        <v>1088.58</v>
      </c>
      <c r="CS182" s="113">
        <f t="shared" ca="1" si="202"/>
        <v>12</v>
      </c>
      <c r="CT182" s="113">
        <f t="shared" ca="1" si="203"/>
        <v>12</v>
      </c>
      <c r="CW182" s="76"/>
      <c r="CX182" s="76"/>
    </row>
    <row r="183" spans="1:102" s="105" customFormat="1" ht="16" customHeight="1">
      <c r="A183" s="75" t="str">
        <f t="shared" si="151"/>
        <v>n3-3-3</v>
      </c>
      <c r="B183" s="75" t="str">
        <f t="shared" si="152"/>
        <v>D33</v>
      </c>
      <c r="C183" s="103" t="str">
        <f t="shared" si="163"/>
        <v>odd</v>
      </c>
      <c r="D183" s="103"/>
      <c r="E183" s="103"/>
      <c r="F183" s="104">
        <f>ROW()</f>
        <v>183</v>
      </c>
      <c r="G183" s="103"/>
      <c r="H183" s="103"/>
      <c r="I183" s="103" t="str">
        <f t="shared" si="149"/>
        <v>This a short description of D33, giving the briefest explanation of its D33'iness.</v>
      </c>
      <c r="J183" s="103" t="str">
        <f t="shared" si="150"/>
        <v>This is a longer description of D33, going into more detail on what D33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3" s="103" t="str">
        <f t="shared" si="153"/>
        <v>none</v>
      </c>
      <c r="L183" s="103"/>
      <c r="M183" s="103" t="str">
        <f t="shared" si="154"/>
        <v>OpenClose</v>
      </c>
      <c r="N183" s="103"/>
      <c r="O183" s="103"/>
      <c r="P183" s="103"/>
      <c r="Q183" s="103"/>
      <c r="R183" s="103">
        <f t="shared" si="155"/>
        <v>1</v>
      </c>
      <c r="S183" s="103" t="str">
        <f t="shared" si="156"/>
        <v>hover</v>
      </c>
      <c r="T183" s="103"/>
      <c r="U183" s="103"/>
      <c r="V183" s="103"/>
      <c r="W183" s="103"/>
      <c r="X183" s="103" t="str">
        <f t="shared" si="157"/>
        <v>fadeOn=n3-3-3,0.6</v>
      </c>
      <c r="Y183" s="103" t="str">
        <f t="shared" si="158"/>
        <v>fadeOff=n3-3-3,0.6</v>
      </c>
      <c r="Z183" s="103" t="str">
        <f t="shared" si="159"/>
        <v>drawOpen=n3-3-3,0.8</v>
      </c>
      <c r="AA183" s="103" t="str">
        <f t="shared" si="160"/>
        <v>drawClose=n3-3-3,0.8</v>
      </c>
      <c r="AB183" s="103" t="str">
        <f t="shared" si="161"/>
        <v>myQtipStyle</v>
      </c>
      <c r="AD183" s="106"/>
      <c r="AE183" s="116"/>
      <c r="AF183" s="75" t="s">
        <v>482</v>
      </c>
      <c r="AG183" s="73">
        <f t="shared" si="164"/>
        <v>0</v>
      </c>
      <c r="AH183" s="75" t="str">
        <f t="shared" si="162"/>
        <v>n3-3-3</v>
      </c>
      <c r="AI183" s="75" t="str">
        <f t="shared" si="165"/>
        <v>D33</v>
      </c>
      <c r="AJ183" s="73">
        <f t="shared" si="204"/>
        <v>3</v>
      </c>
      <c r="AK183" s="105">
        <v>3</v>
      </c>
      <c r="AL183" s="105">
        <v>3</v>
      </c>
      <c r="AM183" s="105">
        <v>3</v>
      </c>
      <c r="AR183" s="105">
        <v>8</v>
      </c>
      <c r="AS183" s="105">
        <v>4</v>
      </c>
      <c r="AT183" s="105">
        <v>3</v>
      </c>
      <c r="AX183" s="108">
        <f t="shared" si="177"/>
        <v>-58.125</v>
      </c>
      <c r="AY183" s="105">
        <f t="shared" ca="1" si="178"/>
        <v>640</v>
      </c>
      <c r="AZ183" s="108">
        <f t="shared" si="179"/>
        <v>-258.33333333333331</v>
      </c>
      <c r="BA183" s="105">
        <f t="shared" si="180"/>
        <v>0</v>
      </c>
      <c r="BB183" s="116">
        <f t="shared" ca="1" si="181"/>
        <v>1631.45</v>
      </c>
      <c r="BC183" s="116">
        <f t="shared" ca="1" si="182"/>
        <v>1104.25</v>
      </c>
      <c r="BD183" s="108">
        <f t="shared" ca="1" si="183"/>
        <v>741.66666666666674</v>
      </c>
      <c r="BE183" s="108">
        <f t="shared" ca="1" si="184"/>
        <v>1000</v>
      </c>
      <c r="BH183" s="75" t="str">
        <f t="shared" si="166"/>
        <v>n3-3</v>
      </c>
      <c r="BI183" s="76"/>
      <c r="BJ183" s="109" t="s">
        <v>232</v>
      </c>
      <c r="BK183" s="109"/>
      <c r="BL183" s="109">
        <v>1</v>
      </c>
      <c r="BM183" s="112">
        <f t="shared" si="167"/>
        <v>1</v>
      </c>
      <c r="BN183" s="112" t="str">
        <f t="shared" si="168"/>
        <v>symbol</v>
      </c>
      <c r="BO183" s="109" t="str">
        <f t="shared" si="169"/>
        <v>OpenCircle</v>
      </c>
      <c r="BP183" s="113">
        <f t="shared" ca="1" si="185"/>
        <v>1631.45</v>
      </c>
      <c r="BQ183" s="113">
        <f t="shared" ca="1" si="186"/>
        <v>1104.25</v>
      </c>
      <c r="BR183" s="113">
        <f t="shared" ca="1" si="187"/>
        <v>35</v>
      </c>
      <c r="BS183" s="113">
        <f t="shared" ca="1" si="188"/>
        <v>35</v>
      </c>
      <c r="BT183" s="109" t="str">
        <f t="shared" ca="1" si="170"/>
        <v xml:space="preserve">1 1631.45 1104.25 0 0 0 0 VCThingLabel 10 </v>
      </c>
      <c r="BU183" s="112">
        <f t="shared" si="171"/>
        <v>0.1</v>
      </c>
      <c r="BV183" s="174">
        <f t="shared" si="172"/>
        <v>0</v>
      </c>
      <c r="BW183" s="114" t="str">
        <f t="shared" si="189"/>
        <v>3vvv</v>
      </c>
      <c r="BX183" s="109"/>
      <c r="BY183" s="113">
        <f t="shared" ca="1" si="190"/>
        <v>1631.45</v>
      </c>
      <c r="BZ183" s="113">
        <f t="shared" ca="1" si="191"/>
        <v>1104.25</v>
      </c>
      <c r="CA183" s="113">
        <f t="shared" ca="1" si="192"/>
        <v>59.5</v>
      </c>
      <c r="CB183" s="113">
        <f t="shared" ca="1" si="193"/>
        <v>59.5</v>
      </c>
      <c r="CC183" s="112">
        <f t="shared" si="173"/>
        <v>0.55000000000000004</v>
      </c>
      <c r="CD183" s="109" t="str">
        <f t="shared" si="174"/>
        <v>ellipse</v>
      </c>
      <c r="CE183" s="114" t="str">
        <f t="shared" si="194"/>
        <v>3vvv</v>
      </c>
      <c r="CF183" s="109"/>
      <c r="CG183" s="113">
        <f t="shared" ca="1" si="195"/>
        <v>1631.45</v>
      </c>
      <c r="CH183" s="113">
        <f t="shared" ca="1" si="196"/>
        <v>1104.25</v>
      </c>
      <c r="CI183" s="113">
        <f t="shared" ca="1" si="197"/>
        <v>35</v>
      </c>
      <c r="CJ183" s="113">
        <f t="shared" ca="1" si="198"/>
        <v>35</v>
      </c>
      <c r="CK183" s="112"/>
      <c r="CL183" s="112"/>
      <c r="CM183" s="112">
        <f t="shared" si="175"/>
        <v>1</v>
      </c>
      <c r="CN183" s="115" t="str">
        <f t="shared" si="176"/>
        <v>ellipse</v>
      </c>
      <c r="CO183" s="109" t="str">
        <f t="shared" si="199"/>
        <v>3vvv</v>
      </c>
      <c r="CP183" s="109"/>
      <c r="CQ183" s="113">
        <f t="shared" ca="1" si="200"/>
        <v>1631.45</v>
      </c>
      <c r="CR183" s="113">
        <f t="shared" ca="1" si="201"/>
        <v>1104.25</v>
      </c>
      <c r="CS183" s="113">
        <f t="shared" ca="1" si="202"/>
        <v>35</v>
      </c>
      <c r="CT183" s="113">
        <f t="shared" ca="1" si="203"/>
        <v>35</v>
      </c>
      <c r="CW183" s="76"/>
      <c r="CX183" s="76"/>
    </row>
    <row r="184" spans="1:102" s="105" customFormat="1" ht="16" customHeight="1">
      <c r="A184" s="75" t="str">
        <f t="shared" si="151"/>
        <v>n3-3-3-1</v>
      </c>
      <c r="B184" s="75" t="str">
        <f t="shared" si="152"/>
        <v>E97</v>
      </c>
      <c r="C184" s="103" t="str">
        <f t="shared" si="163"/>
        <v>odd</v>
      </c>
      <c r="D184" s="103"/>
      <c r="E184" s="103"/>
      <c r="F184" s="104">
        <f>ROW()</f>
        <v>184</v>
      </c>
      <c r="G184" s="103"/>
      <c r="H184" s="103"/>
      <c r="I184" s="103" t="str">
        <f t="shared" si="149"/>
        <v>This a short description of E97, giving the briefest explanation of its E97'iness.</v>
      </c>
      <c r="J184" s="103" t="str">
        <f t="shared" si="150"/>
        <v>This is a longer description of E97, going into more detail on what E97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4" s="103" t="str">
        <f t="shared" si="153"/>
        <v>none</v>
      </c>
      <c r="L184" s="103"/>
      <c r="M184" s="103" t="str">
        <f t="shared" si="154"/>
        <v>OpenClose</v>
      </c>
      <c r="N184" s="103"/>
      <c r="O184" s="103"/>
      <c r="P184" s="103"/>
      <c r="Q184" s="103"/>
      <c r="R184" s="103">
        <f t="shared" si="155"/>
        <v>1</v>
      </c>
      <c r="S184" s="103" t="str">
        <f t="shared" si="156"/>
        <v>hover</v>
      </c>
      <c r="T184" s="103"/>
      <c r="U184" s="103"/>
      <c r="V184" s="103"/>
      <c r="W184" s="103"/>
      <c r="X184" s="103" t="str">
        <f t="shared" si="157"/>
        <v>fadeOn=n3-3-3-1,0.6</v>
      </c>
      <c r="Y184" s="103" t="str">
        <f t="shared" si="158"/>
        <v>fadeOff=n3-3-3-1,0.6</v>
      </c>
      <c r="Z184" s="103" t="str">
        <f t="shared" si="159"/>
        <v>drawOpen=n3-3-3-1,0.8</v>
      </c>
      <c r="AA184" s="103" t="str">
        <f t="shared" si="160"/>
        <v>drawClose=n3-3-3-1,0.8</v>
      </c>
      <c r="AB184" s="103" t="str">
        <f t="shared" si="161"/>
        <v>myQtipStyle</v>
      </c>
      <c r="AD184" s="106"/>
      <c r="AE184" s="116"/>
      <c r="AF184" s="75" t="s">
        <v>483</v>
      </c>
      <c r="AG184" s="73">
        <f t="shared" si="164"/>
        <v>0</v>
      </c>
      <c r="AH184" s="75" t="str">
        <f t="shared" si="162"/>
        <v>n3-3-3-1</v>
      </c>
      <c r="AI184" s="75" t="str">
        <f t="shared" si="165"/>
        <v>E97</v>
      </c>
      <c r="AJ184" s="73">
        <f t="shared" si="204"/>
        <v>4</v>
      </c>
      <c r="AK184" s="105">
        <v>3</v>
      </c>
      <c r="AL184" s="105">
        <v>3</v>
      </c>
      <c r="AM184" s="105">
        <v>3</v>
      </c>
      <c r="AN184" s="105">
        <v>1</v>
      </c>
      <c r="AR184" s="105">
        <v>8</v>
      </c>
      <c r="AS184" s="105">
        <v>4</v>
      </c>
      <c r="AT184" s="105">
        <v>3</v>
      </c>
      <c r="AU184" s="105">
        <v>3</v>
      </c>
      <c r="AX184" s="108">
        <f t="shared" si="177"/>
        <v>-59.375</v>
      </c>
      <c r="AY184" s="105">
        <f t="shared" ca="1" si="178"/>
        <v>740</v>
      </c>
      <c r="AZ184" s="108">
        <f t="shared" si="179"/>
        <v>-263.88888888888886</v>
      </c>
      <c r="BA184" s="105">
        <f t="shared" si="180"/>
        <v>0</v>
      </c>
      <c r="BB184" s="116">
        <f t="shared" ca="1" si="181"/>
        <v>1732.5700000000002</v>
      </c>
      <c r="BC184" s="116">
        <f t="shared" ca="1" si="182"/>
        <v>1104.5899999999999</v>
      </c>
      <c r="BD184" s="108">
        <f t="shared" ca="1" si="183"/>
        <v>736.11111111111109</v>
      </c>
      <c r="BE184" s="108">
        <f t="shared" ca="1" si="184"/>
        <v>1000</v>
      </c>
      <c r="BH184" s="75" t="str">
        <f t="shared" si="166"/>
        <v>n3-3-3</v>
      </c>
      <c r="BI184" s="76"/>
      <c r="BJ184" s="109" t="s">
        <v>232</v>
      </c>
      <c r="BK184" s="109"/>
      <c r="BL184" s="109">
        <v>1</v>
      </c>
      <c r="BM184" s="112">
        <f t="shared" si="167"/>
        <v>1</v>
      </c>
      <c r="BN184" s="112" t="str">
        <f t="shared" si="168"/>
        <v>symbol</v>
      </c>
      <c r="BO184" s="109" t="str">
        <f t="shared" si="169"/>
        <v>OpenCircle</v>
      </c>
      <c r="BP184" s="113">
        <f t="shared" ca="1" si="185"/>
        <v>1732.57</v>
      </c>
      <c r="BQ184" s="113">
        <f t="shared" ca="1" si="186"/>
        <v>1104.5899999999999</v>
      </c>
      <c r="BR184" s="113">
        <f t="shared" ca="1" si="187"/>
        <v>12</v>
      </c>
      <c r="BS184" s="113">
        <f t="shared" ca="1" si="188"/>
        <v>12</v>
      </c>
      <c r="BT184" s="109" t="str">
        <f t="shared" ca="1" si="170"/>
        <v xml:space="preserve">0 1732.57 1104.59 0 0 0 0 VCThingLabel  </v>
      </c>
      <c r="BU184" s="112">
        <f t="shared" si="171"/>
        <v>0.1</v>
      </c>
      <c r="BV184" s="174">
        <f t="shared" si="172"/>
        <v>0</v>
      </c>
      <c r="BW184" s="114" t="str">
        <f t="shared" si="189"/>
        <v>4vvv</v>
      </c>
      <c r="BX184" s="109"/>
      <c r="BY184" s="113">
        <f t="shared" ca="1" si="190"/>
        <v>1732.57</v>
      </c>
      <c r="BZ184" s="113">
        <f t="shared" ca="1" si="191"/>
        <v>1104.5899999999999</v>
      </c>
      <c r="CA184" s="113">
        <f t="shared" ca="1" si="192"/>
        <v>20.399999999999999</v>
      </c>
      <c r="CB184" s="113">
        <f t="shared" ca="1" si="193"/>
        <v>20.399999999999999</v>
      </c>
      <c r="CC184" s="112">
        <f t="shared" si="173"/>
        <v>0.55000000000000004</v>
      </c>
      <c r="CD184" s="109" t="str">
        <f t="shared" si="174"/>
        <v>ellipse</v>
      </c>
      <c r="CE184" s="114" t="str">
        <f t="shared" si="194"/>
        <v>4vvv</v>
      </c>
      <c r="CF184" s="109"/>
      <c r="CG184" s="113">
        <f t="shared" ca="1" si="195"/>
        <v>1732.57</v>
      </c>
      <c r="CH184" s="113">
        <f t="shared" ca="1" si="196"/>
        <v>1104.5899999999999</v>
      </c>
      <c r="CI184" s="113">
        <f t="shared" ca="1" si="197"/>
        <v>12</v>
      </c>
      <c r="CJ184" s="113">
        <f t="shared" ca="1" si="198"/>
        <v>12</v>
      </c>
      <c r="CK184" s="112"/>
      <c r="CL184" s="112"/>
      <c r="CM184" s="112">
        <f t="shared" si="175"/>
        <v>1</v>
      </c>
      <c r="CN184" s="115" t="str">
        <f t="shared" si="176"/>
        <v>ellipse</v>
      </c>
      <c r="CO184" s="109" t="str">
        <f t="shared" si="199"/>
        <v>4vvv</v>
      </c>
      <c r="CP184" s="109"/>
      <c r="CQ184" s="113">
        <f t="shared" ca="1" si="200"/>
        <v>1732.57</v>
      </c>
      <c r="CR184" s="113">
        <f t="shared" ca="1" si="201"/>
        <v>1104.5899999999999</v>
      </c>
      <c r="CS184" s="113">
        <f t="shared" ca="1" si="202"/>
        <v>12</v>
      </c>
      <c r="CT184" s="113">
        <f t="shared" ca="1" si="203"/>
        <v>12</v>
      </c>
      <c r="CW184" s="76"/>
      <c r="CX184" s="76"/>
    </row>
    <row r="185" spans="1:102" s="105" customFormat="1" ht="16" customHeight="1">
      <c r="A185" s="75" t="str">
        <f t="shared" si="151"/>
        <v>n3-3-3-2</v>
      </c>
      <c r="B185" s="75" t="str">
        <f t="shared" si="152"/>
        <v>E98</v>
      </c>
      <c r="C185" s="103" t="str">
        <f t="shared" si="163"/>
        <v>even</v>
      </c>
      <c r="D185" s="103"/>
      <c r="E185" s="103"/>
      <c r="F185" s="104">
        <f>ROW()</f>
        <v>185</v>
      </c>
      <c r="G185" s="103"/>
      <c r="H185" s="103"/>
      <c r="I185" s="103" t="str">
        <f t="shared" si="149"/>
        <v>This a short description of E98, giving the briefest explanation of its E98'iness.</v>
      </c>
      <c r="J185" s="103" t="str">
        <f t="shared" si="150"/>
        <v>This is a longer description of E98, going into more detail on what E98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5" s="103" t="str">
        <f t="shared" si="153"/>
        <v>none</v>
      </c>
      <c r="L185" s="103"/>
      <c r="M185" s="103" t="str">
        <f t="shared" si="154"/>
        <v>OpenClose</v>
      </c>
      <c r="N185" s="103"/>
      <c r="O185" s="103"/>
      <c r="P185" s="103"/>
      <c r="Q185" s="103"/>
      <c r="R185" s="103">
        <f t="shared" si="155"/>
        <v>1</v>
      </c>
      <c r="S185" s="103" t="str">
        <f t="shared" si="156"/>
        <v>hover</v>
      </c>
      <c r="T185" s="103"/>
      <c r="U185" s="103"/>
      <c r="V185" s="103"/>
      <c r="W185" s="103"/>
      <c r="X185" s="103" t="str">
        <f t="shared" si="157"/>
        <v>fadeOn=n3-3-3-2,0.6</v>
      </c>
      <c r="Y185" s="103" t="str">
        <f t="shared" si="158"/>
        <v>fadeOff=n3-3-3-2,0.6</v>
      </c>
      <c r="Z185" s="103" t="str">
        <f t="shared" si="159"/>
        <v>drawOpen=n3-3-3-2,0.8</v>
      </c>
      <c r="AA185" s="103" t="str">
        <f t="shared" si="160"/>
        <v>drawClose=n3-3-3-2,0.8</v>
      </c>
      <c r="AB185" s="103" t="str">
        <f t="shared" si="161"/>
        <v>myQtipStyle</v>
      </c>
      <c r="AD185" s="106"/>
      <c r="AE185" s="116"/>
      <c r="AF185" s="75" t="s">
        <v>484</v>
      </c>
      <c r="AG185" s="73">
        <f t="shared" si="164"/>
        <v>0</v>
      </c>
      <c r="AH185" s="75" t="str">
        <f t="shared" si="162"/>
        <v>n3-3-3-2</v>
      </c>
      <c r="AI185" s="75" t="str">
        <f t="shared" si="165"/>
        <v>E98</v>
      </c>
      <c r="AJ185" s="73">
        <f t="shared" si="204"/>
        <v>4</v>
      </c>
      <c r="AK185" s="105">
        <v>3</v>
      </c>
      <c r="AL185" s="105">
        <v>3</v>
      </c>
      <c r="AM185" s="105">
        <v>3</v>
      </c>
      <c r="AN185" s="105">
        <v>2</v>
      </c>
      <c r="AR185" s="105">
        <v>8</v>
      </c>
      <c r="AS185" s="105">
        <v>4</v>
      </c>
      <c r="AT185" s="105">
        <v>3</v>
      </c>
      <c r="AU185" s="105">
        <v>3</v>
      </c>
      <c r="AX185" s="108">
        <f t="shared" si="177"/>
        <v>-58.125</v>
      </c>
      <c r="AY185" s="105">
        <f t="shared" ca="1" si="178"/>
        <v>740</v>
      </c>
      <c r="AZ185" s="108">
        <f t="shared" si="179"/>
        <v>-258.33333333333331</v>
      </c>
      <c r="BA185" s="105">
        <f t="shared" si="180"/>
        <v>0</v>
      </c>
      <c r="BB185" s="116">
        <f t="shared" ca="1" si="181"/>
        <v>1730.12</v>
      </c>
      <c r="BC185" s="116">
        <f t="shared" ca="1" si="182"/>
        <v>1120.54</v>
      </c>
      <c r="BD185" s="108">
        <f t="shared" ca="1" si="183"/>
        <v>741.66666666666674</v>
      </c>
      <c r="BE185" s="108">
        <f t="shared" ca="1" si="184"/>
        <v>1000</v>
      </c>
      <c r="BH185" s="75" t="str">
        <f t="shared" si="166"/>
        <v>n3-3-3</v>
      </c>
      <c r="BI185" s="76"/>
      <c r="BJ185" s="109" t="s">
        <v>232</v>
      </c>
      <c r="BK185" s="109"/>
      <c r="BL185" s="109">
        <v>1</v>
      </c>
      <c r="BM185" s="112">
        <f t="shared" si="167"/>
        <v>1</v>
      </c>
      <c r="BN185" s="112" t="str">
        <f t="shared" si="168"/>
        <v>symbol</v>
      </c>
      <c r="BO185" s="109" t="str">
        <f t="shared" si="169"/>
        <v>OpenCircle</v>
      </c>
      <c r="BP185" s="113">
        <f t="shared" ca="1" si="185"/>
        <v>1730.12</v>
      </c>
      <c r="BQ185" s="113">
        <f t="shared" ca="1" si="186"/>
        <v>1120.54</v>
      </c>
      <c r="BR185" s="113">
        <f t="shared" ca="1" si="187"/>
        <v>12</v>
      </c>
      <c r="BS185" s="113">
        <f t="shared" ca="1" si="188"/>
        <v>12</v>
      </c>
      <c r="BT185" s="109" t="str">
        <f t="shared" ca="1" si="170"/>
        <v xml:space="preserve">0 1730.12 1120.54 0 0 0 0 VCThingLabel  </v>
      </c>
      <c r="BU185" s="112">
        <f t="shared" si="171"/>
        <v>0.1</v>
      </c>
      <c r="BV185" s="174">
        <f t="shared" si="172"/>
        <v>0</v>
      </c>
      <c r="BW185" s="114" t="str">
        <f t="shared" si="189"/>
        <v>4vvv</v>
      </c>
      <c r="BX185" s="109"/>
      <c r="BY185" s="113">
        <f t="shared" ca="1" si="190"/>
        <v>1730.12</v>
      </c>
      <c r="BZ185" s="113">
        <f t="shared" ca="1" si="191"/>
        <v>1120.54</v>
      </c>
      <c r="CA185" s="113">
        <f t="shared" ca="1" si="192"/>
        <v>20.399999999999999</v>
      </c>
      <c r="CB185" s="113">
        <f t="shared" ca="1" si="193"/>
        <v>20.399999999999999</v>
      </c>
      <c r="CC185" s="112">
        <f t="shared" si="173"/>
        <v>0.55000000000000004</v>
      </c>
      <c r="CD185" s="109" t="str">
        <f t="shared" si="174"/>
        <v>ellipse</v>
      </c>
      <c r="CE185" s="114" t="str">
        <f t="shared" si="194"/>
        <v>4vvv</v>
      </c>
      <c r="CF185" s="109"/>
      <c r="CG185" s="113">
        <f t="shared" ca="1" si="195"/>
        <v>1730.12</v>
      </c>
      <c r="CH185" s="113">
        <f t="shared" ca="1" si="196"/>
        <v>1120.54</v>
      </c>
      <c r="CI185" s="113">
        <f t="shared" ca="1" si="197"/>
        <v>12</v>
      </c>
      <c r="CJ185" s="113">
        <f t="shared" ca="1" si="198"/>
        <v>12</v>
      </c>
      <c r="CK185" s="112"/>
      <c r="CL185" s="112"/>
      <c r="CM185" s="112">
        <f t="shared" si="175"/>
        <v>1</v>
      </c>
      <c r="CN185" s="115" t="str">
        <f t="shared" si="176"/>
        <v>ellipse</v>
      </c>
      <c r="CO185" s="109" t="str">
        <f t="shared" si="199"/>
        <v>4vvv</v>
      </c>
      <c r="CP185" s="109"/>
      <c r="CQ185" s="113">
        <f t="shared" ca="1" si="200"/>
        <v>1730.12</v>
      </c>
      <c r="CR185" s="113">
        <f t="shared" ca="1" si="201"/>
        <v>1120.54</v>
      </c>
      <c r="CS185" s="113">
        <f t="shared" ca="1" si="202"/>
        <v>12</v>
      </c>
      <c r="CT185" s="113">
        <f t="shared" ca="1" si="203"/>
        <v>12</v>
      </c>
      <c r="CW185" s="76"/>
      <c r="CX185" s="76"/>
    </row>
    <row r="186" spans="1:102" s="105" customFormat="1" ht="16" customHeight="1">
      <c r="A186" s="75" t="str">
        <f t="shared" si="151"/>
        <v>n3-3-3-3</v>
      </c>
      <c r="B186" s="75" t="str">
        <f t="shared" si="152"/>
        <v>E99</v>
      </c>
      <c r="C186" s="103" t="str">
        <f t="shared" si="163"/>
        <v>odd</v>
      </c>
      <c r="D186" s="103"/>
      <c r="E186" s="103"/>
      <c r="F186" s="104">
        <f>ROW()</f>
        <v>186</v>
      </c>
      <c r="G186" s="103"/>
      <c r="H186" s="103"/>
      <c r="I186" s="103" t="str">
        <f t="shared" si="149"/>
        <v>This a short description of E99, giving the briefest explanation of its E99'iness.</v>
      </c>
      <c r="J186" s="103" t="str">
        <f t="shared" si="150"/>
        <v>This is a longer description of E99, going into more detail on what E99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6" s="103" t="str">
        <f t="shared" si="153"/>
        <v>none</v>
      </c>
      <c r="L186" s="103"/>
      <c r="M186" s="103" t="str">
        <f t="shared" si="154"/>
        <v>OpenClose</v>
      </c>
      <c r="N186" s="103"/>
      <c r="O186" s="103"/>
      <c r="P186" s="103"/>
      <c r="Q186" s="103"/>
      <c r="R186" s="103">
        <f t="shared" si="155"/>
        <v>1</v>
      </c>
      <c r="S186" s="103" t="str">
        <f t="shared" si="156"/>
        <v>hover</v>
      </c>
      <c r="T186" s="103"/>
      <c r="U186" s="103"/>
      <c r="V186" s="103"/>
      <c r="W186" s="103"/>
      <c r="X186" s="103" t="str">
        <f t="shared" si="157"/>
        <v>fadeOn=n3-3-3-3,0.6</v>
      </c>
      <c r="Y186" s="103" t="str">
        <f t="shared" si="158"/>
        <v>fadeOff=n3-3-3-3,0.6</v>
      </c>
      <c r="Z186" s="103" t="str">
        <f t="shared" si="159"/>
        <v>drawOpen=n3-3-3-3,0.8</v>
      </c>
      <c r="AA186" s="103" t="str">
        <f t="shared" si="160"/>
        <v>drawClose=n3-3-3-3,0.8</v>
      </c>
      <c r="AB186" s="103" t="str">
        <f t="shared" si="161"/>
        <v>myQtipStyle</v>
      </c>
      <c r="AD186" s="106"/>
      <c r="AE186" s="116"/>
      <c r="AF186" s="75" t="s">
        <v>485</v>
      </c>
      <c r="AG186" s="73">
        <f t="shared" si="164"/>
        <v>0</v>
      </c>
      <c r="AH186" s="75" t="str">
        <f t="shared" si="162"/>
        <v>n3-3-3-3</v>
      </c>
      <c r="AI186" s="75" t="str">
        <f t="shared" si="165"/>
        <v>E99</v>
      </c>
      <c r="AJ186" s="73">
        <f t="shared" si="204"/>
        <v>4</v>
      </c>
      <c r="AK186" s="105">
        <v>3</v>
      </c>
      <c r="AL186" s="105">
        <v>3</v>
      </c>
      <c r="AM186" s="105">
        <v>3</v>
      </c>
      <c r="AN186" s="105">
        <v>3</v>
      </c>
      <c r="AR186" s="105">
        <v>8</v>
      </c>
      <c r="AS186" s="105">
        <v>4</v>
      </c>
      <c r="AT186" s="105">
        <v>3</v>
      </c>
      <c r="AU186" s="105">
        <v>3</v>
      </c>
      <c r="AX186" s="108">
        <f t="shared" si="177"/>
        <v>-56.875</v>
      </c>
      <c r="AY186" s="105">
        <f t="shared" ca="1" si="178"/>
        <v>740</v>
      </c>
      <c r="AZ186" s="108">
        <f t="shared" si="179"/>
        <v>-252.77777777777777</v>
      </c>
      <c r="BA186" s="105">
        <f t="shared" si="180"/>
        <v>0</v>
      </c>
      <c r="BB186" s="116">
        <f t="shared" ca="1" si="181"/>
        <v>1727.31</v>
      </c>
      <c r="BC186" s="116">
        <f t="shared" ca="1" si="182"/>
        <v>1136.44</v>
      </c>
      <c r="BD186" s="108">
        <f t="shared" ca="1" si="183"/>
        <v>747.22222222222217</v>
      </c>
      <c r="BE186" s="108">
        <f t="shared" ca="1" si="184"/>
        <v>1000</v>
      </c>
      <c r="BH186" s="75" t="str">
        <f t="shared" si="166"/>
        <v>n3-3-3</v>
      </c>
      <c r="BI186" s="76"/>
      <c r="BJ186" s="109" t="s">
        <v>232</v>
      </c>
      <c r="BK186" s="109"/>
      <c r="BL186" s="109">
        <v>1</v>
      </c>
      <c r="BM186" s="112">
        <f t="shared" si="167"/>
        <v>1</v>
      </c>
      <c r="BN186" s="112" t="str">
        <f t="shared" si="168"/>
        <v>symbol</v>
      </c>
      <c r="BO186" s="109" t="str">
        <f t="shared" si="169"/>
        <v>OpenCircle</v>
      </c>
      <c r="BP186" s="113">
        <f t="shared" ca="1" si="185"/>
        <v>1727.31</v>
      </c>
      <c r="BQ186" s="113">
        <f t="shared" ca="1" si="186"/>
        <v>1136.44</v>
      </c>
      <c r="BR186" s="113">
        <f t="shared" ca="1" si="187"/>
        <v>12</v>
      </c>
      <c r="BS186" s="113">
        <f t="shared" ca="1" si="188"/>
        <v>12</v>
      </c>
      <c r="BT186" s="109" t="str">
        <f t="shared" ca="1" si="170"/>
        <v xml:space="preserve">0 1727.31 1136.44 0 0 0 0 VCThingLabel  </v>
      </c>
      <c r="BU186" s="112">
        <f t="shared" si="171"/>
        <v>0.1</v>
      </c>
      <c r="BV186" s="174">
        <f t="shared" si="172"/>
        <v>0</v>
      </c>
      <c r="BW186" s="114" t="str">
        <f t="shared" si="189"/>
        <v>4vvv</v>
      </c>
      <c r="BX186" s="109"/>
      <c r="BY186" s="113">
        <f t="shared" ca="1" si="190"/>
        <v>1727.31</v>
      </c>
      <c r="BZ186" s="113">
        <f t="shared" ca="1" si="191"/>
        <v>1136.44</v>
      </c>
      <c r="CA186" s="113">
        <f t="shared" ca="1" si="192"/>
        <v>20.399999999999999</v>
      </c>
      <c r="CB186" s="113">
        <f t="shared" ca="1" si="193"/>
        <v>20.399999999999999</v>
      </c>
      <c r="CC186" s="112">
        <f t="shared" si="173"/>
        <v>0.55000000000000004</v>
      </c>
      <c r="CD186" s="109" t="str">
        <f t="shared" si="174"/>
        <v>ellipse</v>
      </c>
      <c r="CE186" s="114" t="str">
        <f t="shared" si="194"/>
        <v>4vvv</v>
      </c>
      <c r="CF186" s="109"/>
      <c r="CG186" s="113">
        <f t="shared" ca="1" si="195"/>
        <v>1727.31</v>
      </c>
      <c r="CH186" s="113">
        <f t="shared" ca="1" si="196"/>
        <v>1136.44</v>
      </c>
      <c r="CI186" s="113">
        <f t="shared" ca="1" si="197"/>
        <v>12</v>
      </c>
      <c r="CJ186" s="113">
        <f t="shared" ca="1" si="198"/>
        <v>12</v>
      </c>
      <c r="CK186" s="112"/>
      <c r="CL186" s="112"/>
      <c r="CM186" s="112">
        <f t="shared" si="175"/>
        <v>1</v>
      </c>
      <c r="CN186" s="115" t="str">
        <f t="shared" si="176"/>
        <v>ellipse</v>
      </c>
      <c r="CO186" s="109" t="str">
        <f t="shared" si="199"/>
        <v>4vvv</v>
      </c>
      <c r="CP186" s="109"/>
      <c r="CQ186" s="113">
        <f t="shared" ca="1" si="200"/>
        <v>1727.31</v>
      </c>
      <c r="CR186" s="113">
        <f t="shared" ca="1" si="201"/>
        <v>1136.44</v>
      </c>
      <c r="CS186" s="113">
        <f t="shared" ca="1" si="202"/>
        <v>12</v>
      </c>
      <c r="CT186" s="113">
        <f t="shared" ca="1" si="203"/>
        <v>12</v>
      </c>
      <c r="CW186" s="76"/>
      <c r="CX186" s="76"/>
    </row>
    <row r="187" spans="1:102" s="105" customFormat="1" ht="16" customHeight="1">
      <c r="A187" s="75" t="str">
        <f t="shared" si="151"/>
        <v>n3-4</v>
      </c>
      <c r="B187" s="75" t="str">
        <f t="shared" si="152"/>
        <v>C12</v>
      </c>
      <c r="C187" s="103" t="str">
        <f t="shared" si="163"/>
        <v>even</v>
      </c>
      <c r="D187" s="103"/>
      <c r="E187" s="103"/>
      <c r="F187" s="104">
        <f>ROW()</f>
        <v>187</v>
      </c>
      <c r="G187" s="103"/>
      <c r="H187" s="103"/>
      <c r="I187" s="103" t="str">
        <f t="shared" si="149"/>
        <v>This a short description of C12, giving the briefest explanation of its C12'iness.</v>
      </c>
      <c r="J187" s="103" t="str">
        <f t="shared" si="150"/>
        <v>This is a longer description of C12, going into more detail on what C12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7" s="103" t="str">
        <f t="shared" si="153"/>
        <v>none</v>
      </c>
      <c r="L187" s="103"/>
      <c r="M187" s="103" t="str">
        <f t="shared" si="154"/>
        <v>OpenClose</v>
      </c>
      <c r="N187" s="103"/>
      <c r="O187" s="103"/>
      <c r="P187" s="103"/>
      <c r="Q187" s="103"/>
      <c r="R187" s="103">
        <f t="shared" si="155"/>
        <v>1</v>
      </c>
      <c r="S187" s="103" t="str">
        <f t="shared" si="156"/>
        <v>hover</v>
      </c>
      <c r="T187" s="103"/>
      <c r="U187" s="103"/>
      <c r="V187" s="103"/>
      <c r="W187" s="103"/>
      <c r="X187" s="103" t="str">
        <f t="shared" si="157"/>
        <v>fadeOn=n3-4,0.6</v>
      </c>
      <c r="Y187" s="103" t="str">
        <f t="shared" si="158"/>
        <v>fadeOff=n3-4,0.6</v>
      </c>
      <c r="Z187" s="103" t="str">
        <f t="shared" si="159"/>
        <v>drawOpen=n3-4,0.8</v>
      </c>
      <c r="AA187" s="103" t="str">
        <f t="shared" si="160"/>
        <v>drawClose=n3-4,0.8</v>
      </c>
      <c r="AB187" s="103" t="str">
        <f t="shared" si="161"/>
        <v>myQtipStyle</v>
      </c>
      <c r="AD187" s="106"/>
      <c r="AE187" s="116"/>
      <c r="AF187" s="75" t="s">
        <v>486</v>
      </c>
      <c r="AG187" s="73">
        <f t="shared" si="164"/>
        <v>0</v>
      </c>
      <c r="AH187" s="75" t="str">
        <f t="shared" si="162"/>
        <v>n3-4</v>
      </c>
      <c r="AI187" s="75" t="str">
        <f t="shared" si="165"/>
        <v>C12</v>
      </c>
      <c r="AJ187" s="73">
        <f t="shared" si="204"/>
        <v>2</v>
      </c>
      <c r="AK187" s="105">
        <v>3</v>
      </c>
      <c r="AL187" s="105">
        <v>4</v>
      </c>
      <c r="AR187" s="105">
        <v>8</v>
      </c>
      <c r="AS187" s="105">
        <v>4</v>
      </c>
      <c r="AX187" s="108">
        <f t="shared" si="177"/>
        <v>-50.625</v>
      </c>
      <c r="AY187" s="105">
        <f t="shared" ca="1" si="178"/>
        <v>500</v>
      </c>
      <c r="AZ187" s="108">
        <f t="shared" si="179"/>
        <v>-225</v>
      </c>
      <c r="BA187" s="105">
        <f t="shared" si="180"/>
        <v>0</v>
      </c>
      <c r="BB187" s="116">
        <f t="shared" ca="1" si="181"/>
        <v>1478.47</v>
      </c>
      <c r="BC187" s="116">
        <f t="shared" ca="1" si="182"/>
        <v>1145.1399999999999</v>
      </c>
      <c r="BD187" s="108">
        <f t="shared" ca="1" si="183"/>
        <v>775</v>
      </c>
      <c r="BE187" s="108">
        <f t="shared" ca="1" si="184"/>
        <v>1000</v>
      </c>
      <c r="BH187" s="75" t="str">
        <f t="shared" si="166"/>
        <v>n2-4-3-3</v>
      </c>
      <c r="BI187" s="76"/>
      <c r="BJ187" s="109" t="s">
        <v>232</v>
      </c>
      <c r="BK187" s="109"/>
      <c r="BL187" s="109">
        <v>1</v>
      </c>
      <c r="BM187" s="112">
        <f t="shared" si="167"/>
        <v>1</v>
      </c>
      <c r="BN187" s="112" t="str">
        <f t="shared" si="168"/>
        <v>symbol</v>
      </c>
      <c r="BO187" s="109" t="str">
        <f t="shared" si="169"/>
        <v>OpenCircle</v>
      </c>
      <c r="BP187" s="113">
        <f t="shared" ca="1" si="185"/>
        <v>1478.47</v>
      </c>
      <c r="BQ187" s="113">
        <f t="shared" ca="1" si="186"/>
        <v>1145.1400000000001</v>
      </c>
      <c r="BR187" s="113">
        <f t="shared" ca="1" si="187"/>
        <v>60</v>
      </c>
      <c r="BS187" s="113">
        <f t="shared" ca="1" si="188"/>
        <v>60</v>
      </c>
      <c r="BT187" s="109" t="str">
        <f t="shared" ca="1" si="170"/>
        <v xml:space="preserve">1 1478.47 1145.14 0 0 0 0 VCThingLabel 20 </v>
      </c>
      <c r="BU187" s="112">
        <f t="shared" si="171"/>
        <v>0.1</v>
      </c>
      <c r="BV187" s="174">
        <f t="shared" si="172"/>
        <v>0</v>
      </c>
      <c r="BW187" s="114" t="str">
        <f t="shared" si="189"/>
        <v>2vvv</v>
      </c>
      <c r="BX187" s="109"/>
      <c r="BY187" s="113">
        <f t="shared" ca="1" si="190"/>
        <v>1478.47</v>
      </c>
      <c r="BZ187" s="113">
        <f t="shared" ca="1" si="191"/>
        <v>1145.1400000000001</v>
      </c>
      <c r="CA187" s="113">
        <f t="shared" ca="1" si="192"/>
        <v>102</v>
      </c>
      <c r="CB187" s="113">
        <f t="shared" ca="1" si="193"/>
        <v>102</v>
      </c>
      <c r="CC187" s="112">
        <f t="shared" si="173"/>
        <v>0.55000000000000004</v>
      </c>
      <c r="CD187" s="109" t="str">
        <f t="shared" si="174"/>
        <v>ellipse</v>
      </c>
      <c r="CE187" s="114" t="str">
        <f t="shared" si="194"/>
        <v>2vvv</v>
      </c>
      <c r="CF187" s="109"/>
      <c r="CG187" s="113">
        <f t="shared" ca="1" si="195"/>
        <v>1478.47</v>
      </c>
      <c r="CH187" s="113">
        <f t="shared" ca="1" si="196"/>
        <v>1145.1400000000001</v>
      </c>
      <c r="CI187" s="113">
        <f t="shared" ca="1" si="197"/>
        <v>60</v>
      </c>
      <c r="CJ187" s="113">
        <f t="shared" ca="1" si="198"/>
        <v>60</v>
      </c>
      <c r="CK187" s="112"/>
      <c r="CL187" s="112"/>
      <c r="CM187" s="112">
        <f t="shared" si="175"/>
        <v>1</v>
      </c>
      <c r="CN187" s="115" t="str">
        <f t="shared" si="176"/>
        <v>ellipse</v>
      </c>
      <c r="CO187" s="109" t="str">
        <f t="shared" si="199"/>
        <v>2vvv</v>
      </c>
      <c r="CP187" s="109"/>
      <c r="CQ187" s="113">
        <f t="shared" ca="1" si="200"/>
        <v>1478.47</v>
      </c>
      <c r="CR187" s="113">
        <f t="shared" ca="1" si="201"/>
        <v>1145.1400000000001</v>
      </c>
      <c r="CS187" s="113">
        <f t="shared" ca="1" si="202"/>
        <v>60</v>
      </c>
      <c r="CT187" s="113">
        <f t="shared" ca="1" si="203"/>
        <v>60</v>
      </c>
      <c r="CW187" s="76"/>
      <c r="CX187" s="76"/>
    </row>
    <row r="188" spans="1:102" s="105" customFormat="1" ht="16" customHeight="1">
      <c r="A188" s="75" t="str">
        <f t="shared" si="151"/>
        <v>n3-4-1</v>
      </c>
      <c r="B188" s="75" t="str">
        <f t="shared" si="152"/>
        <v>D34</v>
      </c>
      <c r="C188" s="103" t="str">
        <f t="shared" si="163"/>
        <v>even</v>
      </c>
      <c r="D188" s="103"/>
      <c r="E188" s="103"/>
      <c r="F188" s="104">
        <f>ROW()</f>
        <v>188</v>
      </c>
      <c r="G188" s="103"/>
      <c r="H188" s="103"/>
      <c r="I188" s="103" t="str">
        <f t="shared" si="149"/>
        <v>This a short description of D34, giving the briefest explanation of its D34'iness.</v>
      </c>
      <c r="J188" s="103" t="str">
        <f t="shared" si="150"/>
        <v>This is a longer description of D34, going into more detail on what D34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8" s="103" t="str">
        <f t="shared" si="153"/>
        <v>none</v>
      </c>
      <c r="L188" s="103"/>
      <c r="M188" s="103" t="str">
        <f t="shared" si="154"/>
        <v>OpenClose</v>
      </c>
      <c r="N188" s="103"/>
      <c r="O188" s="103"/>
      <c r="P188" s="103"/>
      <c r="Q188" s="103"/>
      <c r="R188" s="103">
        <f t="shared" si="155"/>
        <v>1</v>
      </c>
      <c r="S188" s="103" t="str">
        <f t="shared" si="156"/>
        <v>hover</v>
      </c>
      <c r="T188" s="103"/>
      <c r="U188" s="103"/>
      <c r="V188" s="103"/>
      <c r="W188" s="103"/>
      <c r="X188" s="103" t="str">
        <f t="shared" si="157"/>
        <v>fadeOn=n3-4-1,0.6</v>
      </c>
      <c r="Y188" s="103" t="str">
        <f t="shared" si="158"/>
        <v>fadeOff=n3-4-1,0.6</v>
      </c>
      <c r="Z188" s="103" t="str">
        <f t="shared" si="159"/>
        <v>drawOpen=n3-4-1,0.8</v>
      </c>
      <c r="AA188" s="103" t="str">
        <f t="shared" si="160"/>
        <v>drawClose=n3-4-1,0.8</v>
      </c>
      <c r="AB188" s="103" t="str">
        <f t="shared" si="161"/>
        <v>myQtipStyle</v>
      </c>
      <c r="AD188" s="106"/>
      <c r="AE188" s="116"/>
      <c r="AF188" s="75" t="s">
        <v>487</v>
      </c>
      <c r="AG188" s="73">
        <f t="shared" si="164"/>
        <v>0</v>
      </c>
      <c r="AH188" s="75" t="str">
        <f t="shared" si="162"/>
        <v>n3-4-1</v>
      </c>
      <c r="AI188" s="75" t="str">
        <f t="shared" si="165"/>
        <v>D34</v>
      </c>
      <c r="AJ188" s="73">
        <f t="shared" si="204"/>
        <v>3</v>
      </c>
      <c r="AK188" s="105">
        <v>3</v>
      </c>
      <c r="AL188" s="105">
        <v>4</v>
      </c>
      <c r="AM188" s="105">
        <v>1</v>
      </c>
      <c r="AR188" s="105">
        <v>8</v>
      </c>
      <c r="AS188" s="105">
        <v>4</v>
      </c>
      <c r="AT188" s="105">
        <v>3</v>
      </c>
      <c r="AX188" s="108">
        <f t="shared" si="177"/>
        <v>-54.375</v>
      </c>
      <c r="AY188" s="105">
        <f t="shared" ca="1" si="178"/>
        <v>640</v>
      </c>
      <c r="AZ188" s="108">
        <f t="shared" si="179"/>
        <v>-241.66666666666666</v>
      </c>
      <c r="BA188" s="105">
        <f t="shared" si="180"/>
        <v>0</v>
      </c>
      <c r="BB188" s="116">
        <f t="shared" ca="1" si="181"/>
        <v>1623.28</v>
      </c>
      <c r="BC188" s="116">
        <f t="shared" ca="1" si="182"/>
        <v>1145.33</v>
      </c>
      <c r="BD188" s="108">
        <f t="shared" ca="1" si="183"/>
        <v>758.33333333333337</v>
      </c>
      <c r="BE188" s="108">
        <f t="shared" ca="1" si="184"/>
        <v>1000</v>
      </c>
      <c r="BH188" s="75" t="str">
        <f t="shared" si="166"/>
        <v>n3-4</v>
      </c>
      <c r="BI188" s="76"/>
      <c r="BJ188" s="109" t="s">
        <v>232</v>
      </c>
      <c r="BK188" s="109"/>
      <c r="BL188" s="109">
        <v>1</v>
      </c>
      <c r="BM188" s="112">
        <f t="shared" si="167"/>
        <v>1</v>
      </c>
      <c r="BN188" s="112" t="str">
        <f t="shared" si="168"/>
        <v>symbol</v>
      </c>
      <c r="BO188" s="109" t="str">
        <f t="shared" si="169"/>
        <v>OpenCircle</v>
      </c>
      <c r="BP188" s="113">
        <f t="shared" ca="1" si="185"/>
        <v>1623.28</v>
      </c>
      <c r="BQ188" s="113">
        <f t="shared" ca="1" si="186"/>
        <v>1145.33</v>
      </c>
      <c r="BR188" s="113">
        <f t="shared" ca="1" si="187"/>
        <v>35</v>
      </c>
      <c r="BS188" s="113">
        <f t="shared" ca="1" si="188"/>
        <v>35</v>
      </c>
      <c r="BT188" s="109" t="str">
        <f t="shared" ca="1" si="170"/>
        <v xml:space="preserve">1 1623.28 1145.33 0 0 0 0 VCThingLabel 10 </v>
      </c>
      <c r="BU188" s="112">
        <f t="shared" si="171"/>
        <v>0.1</v>
      </c>
      <c r="BV188" s="174">
        <f t="shared" si="172"/>
        <v>0</v>
      </c>
      <c r="BW188" s="114" t="str">
        <f t="shared" si="189"/>
        <v>3vvv</v>
      </c>
      <c r="BX188" s="109"/>
      <c r="BY188" s="113">
        <f t="shared" ca="1" si="190"/>
        <v>1623.28</v>
      </c>
      <c r="BZ188" s="113">
        <f t="shared" ca="1" si="191"/>
        <v>1145.33</v>
      </c>
      <c r="CA188" s="113">
        <f t="shared" ca="1" si="192"/>
        <v>59.5</v>
      </c>
      <c r="CB188" s="113">
        <f t="shared" ca="1" si="193"/>
        <v>59.5</v>
      </c>
      <c r="CC188" s="112">
        <f t="shared" si="173"/>
        <v>0.55000000000000004</v>
      </c>
      <c r="CD188" s="109" t="str">
        <f t="shared" si="174"/>
        <v>ellipse</v>
      </c>
      <c r="CE188" s="114" t="str">
        <f t="shared" si="194"/>
        <v>3vvv</v>
      </c>
      <c r="CF188" s="109"/>
      <c r="CG188" s="113">
        <f t="shared" ca="1" si="195"/>
        <v>1623.28</v>
      </c>
      <c r="CH188" s="113">
        <f t="shared" ca="1" si="196"/>
        <v>1145.33</v>
      </c>
      <c r="CI188" s="113">
        <f t="shared" ca="1" si="197"/>
        <v>35</v>
      </c>
      <c r="CJ188" s="113">
        <f t="shared" ca="1" si="198"/>
        <v>35</v>
      </c>
      <c r="CK188" s="112"/>
      <c r="CL188" s="112"/>
      <c r="CM188" s="112">
        <f t="shared" si="175"/>
        <v>1</v>
      </c>
      <c r="CN188" s="115" t="str">
        <f t="shared" si="176"/>
        <v>ellipse</v>
      </c>
      <c r="CO188" s="109" t="str">
        <f t="shared" si="199"/>
        <v>3vvv</v>
      </c>
      <c r="CP188" s="109"/>
      <c r="CQ188" s="113">
        <f t="shared" ca="1" si="200"/>
        <v>1623.28</v>
      </c>
      <c r="CR188" s="113">
        <f t="shared" ca="1" si="201"/>
        <v>1145.33</v>
      </c>
      <c r="CS188" s="113">
        <f t="shared" ca="1" si="202"/>
        <v>35</v>
      </c>
      <c r="CT188" s="113">
        <f t="shared" ca="1" si="203"/>
        <v>35</v>
      </c>
      <c r="CW188" s="76"/>
      <c r="CX188" s="76"/>
    </row>
    <row r="189" spans="1:102" s="105" customFormat="1" ht="16" customHeight="1">
      <c r="A189" s="75" t="str">
        <f t="shared" si="151"/>
        <v>n3-4-1-1</v>
      </c>
      <c r="B189" s="75" t="str">
        <f t="shared" si="152"/>
        <v>E100</v>
      </c>
      <c r="C189" s="103" t="str">
        <f t="shared" si="163"/>
        <v>even</v>
      </c>
      <c r="D189" s="103"/>
      <c r="E189" s="103"/>
      <c r="F189" s="104">
        <f>ROW()</f>
        <v>189</v>
      </c>
      <c r="G189" s="103"/>
      <c r="H189" s="103"/>
      <c r="I189" s="103" t="str">
        <f t="shared" si="149"/>
        <v>This a short description of E100, giving the briefest explanation of its E100'iness.</v>
      </c>
      <c r="J189" s="103" t="str">
        <f t="shared" si="150"/>
        <v>This is a longer description of E100, going into more detail on what E100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89" s="103" t="str">
        <f t="shared" si="153"/>
        <v>none</v>
      </c>
      <c r="L189" s="103"/>
      <c r="M189" s="103" t="str">
        <f t="shared" si="154"/>
        <v>OpenClose</v>
      </c>
      <c r="N189" s="103"/>
      <c r="O189" s="103"/>
      <c r="P189" s="103"/>
      <c r="Q189" s="103"/>
      <c r="R189" s="103">
        <f t="shared" si="155"/>
        <v>1</v>
      </c>
      <c r="S189" s="103" t="str">
        <f t="shared" si="156"/>
        <v>hover</v>
      </c>
      <c r="T189" s="103"/>
      <c r="U189" s="103"/>
      <c r="V189" s="103"/>
      <c r="W189" s="103"/>
      <c r="X189" s="103" t="str">
        <f t="shared" si="157"/>
        <v>fadeOn=n3-4-1-1,0.6</v>
      </c>
      <c r="Y189" s="103" t="str">
        <f t="shared" si="158"/>
        <v>fadeOff=n3-4-1-1,0.6</v>
      </c>
      <c r="Z189" s="103" t="str">
        <f t="shared" si="159"/>
        <v>drawOpen=n3-4-1-1,0.8</v>
      </c>
      <c r="AA189" s="103" t="str">
        <f t="shared" si="160"/>
        <v>drawClose=n3-4-1-1,0.8</v>
      </c>
      <c r="AB189" s="103" t="str">
        <f t="shared" si="161"/>
        <v>myQtipStyle</v>
      </c>
      <c r="AD189" s="106"/>
      <c r="AE189" s="116"/>
      <c r="AF189" s="75" t="s">
        <v>488</v>
      </c>
      <c r="AG189" s="73">
        <f t="shared" si="164"/>
        <v>0</v>
      </c>
      <c r="AH189" s="75" t="str">
        <f t="shared" si="162"/>
        <v>n3-4-1-1</v>
      </c>
      <c r="AI189" s="75" t="str">
        <f t="shared" si="165"/>
        <v>E100</v>
      </c>
      <c r="AJ189" s="73">
        <f t="shared" si="204"/>
        <v>4</v>
      </c>
      <c r="AK189" s="105">
        <v>3</v>
      </c>
      <c r="AL189" s="105">
        <v>4</v>
      </c>
      <c r="AM189" s="105">
        <v>1</v>
      </c>
      <c r="AN189" s="105">
        <v>1</v>
      </c>
      <c r="AR189" s="105">
        <v>8</v>
      </c>
      <c r="AS189" s="105">
        <v>4</v>
      </c>
      <c r="AT189" s="105">
        <v>3</v>
      </c>
      <c r="AU189" s="105">
        <v>3</v>
      </c>
      <c r="AX189" s="108">
        <f t="shared" si="177"/>
        <v>-55.625</v>
      </c>
      <c r="AY189" s="105">
        <f t="shared" ca="1" si="178"/>
        <v>740</v>
      </c>
      <c r="AZ189" s="108">
        <f t="shared" si="179"/>
        <v>-247.2222222222222</v>
      </c>
      <c r="BA189" s="105">
        <f t="shared" si="180"/>
        <v>0</v>
      </c>
      <c r="BB189" s="116">
        <f t="shared" ca="1" si="181"/>
        <v>1724.1599999999999</v>
      </c>
      <c r="BC189" s="116">
        <f t="shared" ca="1" si="182"/>
        <v>1152.28</v>
      </c>
      <c r="BD189" s="108">
        <f t="shared" ca="1" si="183"/>
        <v>752.77777777777783</v>
      </c>
      <c r="BE189" s="108">
        <f t="shared" ca="1" si="184"/>
        <v>1000</v>
      </c>
      <c r="BH189" s="75" t="str">
        <f t="shared" si="166"/>
        <v>n3-4-1</v>
      </c>
      <c r="BI189" s="76"/>
      <c r="BJ189" s="109" t="s">
        <v>232</v>
      </c>
      <c r="BK189" s="109"/>
      <c r="BL189" s="109">
        <v>1</v>
      </c>
      <c r="BM189" s="112">
        <f t="shared" si="167"/>
        <v>1</v>
      </c>
      <c r="BN189" s="112" t="str">
        <f t="shared" si="168"/>
        <v>symbol</v>
      </c>
      <c r="BO189" s="109" t="str">
        <f t="shared" si="169"/>
        <v>OpenCircle</v>
      </c>
      <c r="BP189" s="113">
        <f t="shared" ca="1" si="185"/>
        <v>1724.16</v>
      </c>
      <c r="BQ189" s="113">
        <f t="shared" ca="1" si="186"/>
        <v>1152.28</v>
      </c>
      <c r="BR189" s="113">
        <f t="shared" ca="1" si="187"/>
        <v>12</v>
      </c>
      <c r="BS189" s="113">
        <f t="shared" ca="1" si="188"/>
        <v>12</v>
      </c>
      <c r="BT189" s="109" t="str">
        <f t="shared" ca="1" si="170"/>
        <v xml:space="preserve">0 1724.16 1152.28 0 0 0 0 VCThingLabel  </v>
      </c>
      <c r="BU189" s="112">
        <f t="shared" si="171"/>
        <v>0.1</v>
      </c>
      <c r="BV189" s="174">
        <f t="shared" si="172"/>
        <v>0</v>
      </c>
      <c r="BW189" s="114" t="str">
        <f t="shared" si="189"/>
        <v>4vvv</v>
      </c>
      <c r="BX189" s="109"/>
      <c r="BY189" s="113">
        <f t="shared" ca="1" si="190"/>
        <v>1724.16</v>
      </c>
      <c r="BZ189" s="113">
        <f t="shared" ca="1" si="191"/>
        <v>1152.28</v>
      </c>
      <c r="CA189" s="113">
        <f t="shared" ca="1" si="192"/>
        <v>20.399999999999999</v>
      </c>
      <c r="CB189" s="113">
        <f t="shared" ca="1" si="193"/>
        <v>20.399999999999999</v>
      </c>
      <c r="CC189" s="112">
        <f t="shared" si="173"/>
        <v>0.55000000000000004</v>
      </c>
      <c r="CD189" s="109" t="str">
        <f t="shared" si="174"/>
        <v>ellipse</v>
      </c>
      <c r="CE189" s="114" t="str">
        <f t="shared" si="194"/>
        <v>4vvv</v>
      </c>
      <c r="CF189" s="109"/>
      <c r="CG189" s="113">
        <f t="shared" ca="1" si="195"/>
        <v>1724.16</v>
      </c>
      <c r="CH189" s="113">
        <f t="shared" ca="1" si="196"/>
        <v>1152.28</v>
      </c>
      <c r="CI189" s="113">
        <f t="shared" ca="1" si="197"/>
        <v>12</v>
      </c>
      <c r="CJ189" s="113">
        <f t="shared" ca="1" si="198"/>
        <v>12</v>
      </c>
      <c r="CK189" s="112"/>
      <c r="CL189" s="112"/>
      <c r="CM189" s="112">
        <f t="shared" si="175"/>
        <v>1</v>
      </c>
      <c r="CN189" s="115" t="str">
        <f t="shared" si="176"/>
        <v>ellipse</v>
      </c>
      <c r="CO189" s="109" t="str">
        <f t="shared" si="199"/>
        <v>4vvv</v>
      </c>
      <c r="CP189" s="109"/>
      <c r="CQ189" s="113">
        <f t="shared" ca="1" si="200"/>
        <v>1724.16</v>
      </c>
      <c r="CR189" s="113">
        <f t="shared" ca="1" si="201"/>
        <v>1152.28</v>
      </c>
      <c r="CS189" s="113">
        <f t="shared" ca="1" si="202"/>
        <v>12</v>
      </c>
      <c r="CT189" s="113">
        <f t="shared" ca="1" si="203"/>
        <v>12</v>
      </c>
      <c r="CW189" s="76"/>
      <c r="CX189" s="76"/>
    </row>
    <row r="190" spans="1:102" s="105" customFormat="1" ht="16" customHeight="1">
      <c r="A190" s="75" t="str">
        <f t="shared" si="151"/>
        <v>n3-4-1-2</v>
      </c>
      <c r="B190" s="75" t="str">
        <f t="shared" si="152"/>
        <v>E101</v>
      </c>
      <c r="C190" s="103" t="str">
        <f t="shared" si="163"/>
        <v>odd</v>
      </c>
      <c r="D190" s="103"/>
      <c r="E190" s="103"/>
      <c r="F190" s="104">
        <f>ROW()</f>
        <v>190</v>
      </c>
      <c r="G190" s="103"/>
      <c r="H190" s="103"/>
      <c r="I190" s="103" t="str">
        <f t="shared" si="149"/>
        <v>This a short description of E101, giving the briefest explanation of its E101'iness.</v>
      </c>
      <c r="J190" s="103" t="str">
        <f t="shared" si="150"/>
        <v>This is a longer description of E101, going into more detail on what E101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0" s="103" t="str">
        <f t="shared" si="153"/>
        <v>none</v>
      </c>
      <c r="L190" s="103"/>
      <c r="M190" s="103" t="str">
        <f t="shared" si="154"/>
        <v>OpenClose</v>
      </c>
      <c r="N190" s="103"/>
      <c r="O190" s="103"/>
      <c r="P190" s="103"/>
      <c r="Q190" s="103"/>
      <c r="R190" s="103">
        <f t="shared" si="155"/>
        <v>1</v>
      </c>
      <c r="S190" s="103" t="str">
        <f t="shared" si="156"/>
        <v>hover</v>
      </c>
      <c r="T190" s="103"/>
      <c r="U190" s="103"/>
      <c r="V190" s="103"/>
      <c r="W190" s="103"/>
      <c r="X190" s="103" t="str">
        <f t="shared" si="157"/>
        <v>fadeOn=n3-4-1-2,0.6</v>
      </c>
      <c r="Y190" s="103" t="str">
        <f t="shared" si="158"/>
        <v>fadeOff=n3-4-1-2,0.6</v>
      </c>
      <c r="Z190" s="103" t="str">
        <f t="shared" si="159"/>
        <v>drawOpen=n3-4-1-2,0.8</v>
      </c>
      <c r="AA190" s="103" t="str">
        <f t="shared" si="160"/>
        <v>drawClose=n3-4-1-2,0.8</v>
      </c>
      <c r="AB190" s="103" t="str">
        <f t="shared" si="161"/>
        <v>myQtipStyle</v>
      </c>
      <c r="AD190" s="106"/>
      <c r="AE190" s="116"/>
      <c r="AF190" s="75" t="s">
        <v>489</v>
      </c>
      <c r="AG190" s="73">
        <f t="shared" si="164"/>
        <v>0</v>
      </c>
      <c r="AH190" s="75" t="str">
        <f t="shared" si="162"/>
        <v>n3-4-1-2</v>
      </c>
      <c r="AI190" s="75" t="str">
        <f t="shared" si="165"/>
        <v>E101</v>
      </c>
      <c r="AJ190" s="73">
        <f t="shared" si="204"/>
        <v>4</v>
      </c>
      <c r="AK190" s="105">
        <v>3</v>
      </c>
      <c r="AL190" s="105">
        <v>4</v>
      </c>
      <c r="AM190" s="105">
        <v>1</v>
      </c>
      <c r="AN190" s="105">
        <v>2</v>
      </c>
      <c r="AR190" s="105">
        <v>8</v>
      </c>
      <c r="AS190" s="105">
        <v>4</v>
      </c>
      <c r="AT190" s="105">
        <v>3</v>
      </c>
      <c r="AU190" s="105">
        <v>3</v>
      </c>
      <c r="AX190" s="108">
        <f t="shared" si="177"/>
        <v>-54.375</v>
      </c>
      <c r="AY190" s="105">
        <f t="shared" ca="1" si="178"/>
        <v>740</v>
      </c>
      <c r="AZ190" s="108">
        <f t="shared" si="179"/>
        <v>-241.66666666666666</v>
      </c>
      <c r="BA190" s="105">
        <f t="shared" si="180"/>
        <v>0</v>
      </c>
      <c r="BB190" s="116">
        <f t="shared" ca="1" si="181"/>
        <v>1720.67</v>
      </c>
      <c r="BC190" s="116">
        <f t="shared" ca="1" si="182"/>
        <v>1168.04</v>
      </c>
      <c r="BD190" s="108">
        <f t="shared" ca="1" si="183"/>
        <v>758.33333333333337</v>
      </c>
      <c r="BE190" s="108">
        <f t="shared" ca="1" si="184"/>
        <v>1000</v>
      </c>
      <c r="BH190" s="75" t="str">
        <f t="shared" si="166"/>
        <v>n3-4-1</v>
      </c>
      <c r="BI190" s="76"/>
      <c r="BJ190" s="109" t="s">
        <v>232</v>
      </c>
      <c r="BK190" s="109"/>
      <c r="BL190" s="109">
        <v>1</v>
      </c>
      <c r="BM190" s="112">
        <f t="shared" si="167"/>
        <v>1</v>
      </c>
      <c r="BN190" s="112" t="str">
        <f t="shared" si="168"/>
        <v>symbol</v>
      </c>
      <c r="BO190" s="109" t="str">
        <f t="shared" si="169"/>
        <v>OpenCircle</v>
      </c>
      <c r="BP190" s="113">
        <f t="shared" ca="1" si="185"/>
        <v>1720.67</v>
      </c>
      <c r="BQ190" s="113">
        <f t="shared" ca="1" si="186"/>
        <v>1168.04</v>
      </c>
      <c r="BR190" s="113">
        <f t="shared" ca="1" si="187"/>
        <v>12</v>
      </c>
      <c r="BS190" s="113">
        <f t="shared" ca="1" si="188"/>
        <v>12</v>
      </c>
      <c r="BT190" s="109" t="str">
        <f t="shared" ca="1" si="170"/>
        <v xml:space="preserve">0 1720.67 1168.04 0 0 0 0 VCThingLabel  </v>
      </c>
      <c r="BU190" s="112">
        <f t="shared" si="171"/>
        <v>0.1</v>
      </c>
      <c r="BV190" s="174">
        <f t="shared" si="172"/>
        <v>0</v>
      </c>
      <c r="BW190" s="114" t="str">
        <f t="shared" si="189"/>
        <v>4vvv</v>
      </c>
      <c r="BX190" s="109"/>
      <c r="BY190" s="113">
        <f t="shared" ca="1" si="190"/>
        <v>1720.67</v>
      </c>
      <c r="BZ190" s="113">
        <f t="shared" ca="1" si="191"/>
        <v>1168.04</v>
      </c>
      <c r="CA190" s="113">
        <f t="shared" ca="1" si="192"/>
        <v>20.399999999999999</v>
      </c>
      <c r="CB190" s="113">
        <f t="shared" ca="1" si="193"/>
        <v>20.399999999999999</v>
      </c>
      <c r="CC190" s="112">
        <f t="shared" si="173"/>
        <v>0.55000000000000004</v>
      </c>
      <c r="CD190" s="109" t="str">
        <f t="shared" si="174"/>
        <v>ellipse</v>
      </c>
      <c r="CE190" s="114" t="str">
        <f t="shared" si="194"/>
        <v>4vvv</v>
      </c>
      <c r="CF190" s="109"/>
      <c r="CG190" s="113">
        <f t="shared" ca="1" si="195"/>
        <v>1720.67</v>
      </c>
      <c r="CH190" s="113">
        <f t="shared" ca="1" si="196"/>
        <v>1168.04</v>
      </c>
      <c r="CI190" s="113">
        <f t="shared" ca="1" si="197"/>
        <v>12</v>
      </c>
      <c r="CJ190" s="113">
        <f t="shared" ca="1" si="198"/>
        <v>12</v>
      </c>
      <c r="CK190" s="112"/>
      <c r="CL190" s="112"/>
      <c r="CM190" s="112">
        <f t="shared" si="175"/>
        <v>1</v>
      </c>
      <c r="CN190" s="115" t="str">
        <f t="shared" si="176"/>
        <v>ellipse</v>
      </c>
      <c r="CO190" s="109" t="str">
        <f t="shared" si="199"/>
        <v>4vvv</v>
      </c>
      <c r="CP190" s="109"/>
      <c r="CQ190" s="113">
        <f t="shared" ca="1" si="200"/>
        <v>1720.67</v>
      </c>
      <c r="CR190" s="113">
        <f t="shared" ca="1" si="201"/>
        <v>1168.04</v>
      </c>
      <c r="CS190" s="113">
        <f t="shared" ca="1" si="202"/>
        <v>12</v>
      </c>
      <c r="CT190" s="113">
        <f t="shared" ca="1" si="203"/>
        <v>12</v>
      </c>
      <c r="CW190" s="76"/>
      <c r="CX190" s="76"/>
    </row>
    <row r="191" spans="1:102" s="105" customFormat="1" ht="16" customHeight="1">
      <c r="A191" s="75" t="str">
        <f t="shared" si="151"/>
        <v>n3-4-1-3</v>
      </c>
      <c r="B191" s="75" t="str">
        <f t="shared" si="152"/>
        <v>E102</v>
      </c>
      <c r="C191" s="103" t="str">
        <f t="shared" si="163"/>
        <v>even</v>
      </c>
      <c r="D191" s="103"/>
      <c r="E191" s="103"/>
      <c r="F191" s="104">
        <f>ROW()</f>
        <v>191</v>
      </c>
      <c r="G191" s="103"/>
      <c r="H191" s="103"/>
      <c r="I191" s="103" t="str">
        <f t="shared" si="149"/>
        <v>This a short description of E102, giving the briefest explanation of its E102'iness.</v>
      </c>
      <c r="J191" s="103" t="str">
        <f t="shared" si="150"/>
        <v>This is a longer description of E102, going into more detail on what E102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1" s="103" t="str">
        <f t="shared" si="153"/>
        <v>none</v>
      </c>
      <c r="L191" s="103"/>
      <c r="M191" s="103" t="str">
        <f t="shared" si="154"/>
        <v>OpenClose</v>
      </c>
      <c r="N191" s="103"/>
      <c r="O191" s="103"/>
      <c r="P191" s="103"/>
      <c r="Q191" s="103"/>
      <c r="R191" s="103">
        <f t="shared" si="155"/>
        <v>1</v>
      </c>
      <c r="S191" s="103" t="str">
        <f t="shared" si="156"/>
        <v>hover</v>
      </c>
      <c r="T191" s="103"/>
      <c r="U191" s="103"/>
      <c r="V191" s="103"/>
      <c r="W191" s="103"/>
      <c r="X191" s="103" t="str">
        <f t="shared" si="157"/>
        <v>fadeOn=n3-4-1-3,0.6</v>
      </c>
      <c r="Y191" s="103" t="str">
        <f t="shared" si="158"/>
        <v>fadeOff=n3-4-1-3,0.6</v>
      </c>
      <c r="Z191" s="103" t="str">
        <f t="shared" si="159"/>
        <v>drawOpen=n3-4-1-3,0.8</v>
      </c>
      <c r="AA191" s="103" t="str">
        <f t="shared" si="160"/>
        <v>drawClose=n3-4-1-3,0.8</v>
      </c>
      <c r="AB191" s="103" t="str">
        <f t="shared" si="161"/>
        <v>myQtipStyle</v>
      </c>
      <c r="AD191" s="106"/>
      <c r="AE191" s="116"/>
      <c r="AF191" s="75" t="s">
        <v>490</v>
      </c>
      <c r="AG191" s="73">
        <f t="shared" si="164"/>
        <v>0</v>
      </c>
      <c r="AH191" s="75" t="str">
        <f t="shared" si="162"/>
        <v>n3-4-1-3</v>
      </c>
      <c r="AI191" s="75" t="str">
        <f t="shared" si="165"/>
        <v>E102</v>
      </c>
      <c r="AJ191" s="73">
        <f t="shared" si="204"/>
        <v>4</v>
      </c>
      <c r="AK191" s="105">
        <v>3</v>
      </c>
      <c r="AL191" s="105">
        <v>4</v>
      </c>
      <c r="AM191" s="105">
        <v>1</v>
      </c>
      <c r="AN191" s="105">
        <v>3</v>
      </c>
      <c r="AR191" s="105">
        <v>8</v>
      </c>
      <c r="AS191" s="105">
        <v>4</v>
      </c>
      <c r="AT191" s="105">
        <v>3</v>
      </c>
      <c r="AU191" s="105">
        <v>3</v>
      </c>
      <c r="AX191" s="108">
        <f t="shared" si="177"/>
        <v>-53.125</v>
      </c>
      <c r="AY191" s="105">
        <f t="shared" ca="1" si="178"/>
        <v>740</v>
      </c>
      <c r="AZ191" s="108">
        <f t="shared" si="179"/>
        <v>-236.11111111111109</v>
      </c>
      <c r="BA191" s="105">
        <f t="shared" si="180"/>
        <v>0</v>
      </c>
      <c r="BB191" s="116">
        <f t="shared" ca="1" si="181"/>
        <v>1716.83</v>
      </c>
      <c r="BC191" s="116">
        <f t="shared" ca="1" si="182"/>
        <v>1183.72</v>
      </c>
      <c r="BD191" s="108">
        <f t="shared" ca="1" si="183"/>
        <v>763.88888888888891</v>
      </c>
      <c r="BE191" s="108">
        <f t="shared" ca="1" si="184"/>
        <v>1000</v>
      </c>
      <c r="BH191" s="75" t="str">
        <f t="shared" si="166"/>
        <v>n3-4-1</v>
      </c>
      <c r="BI191" s="76"/>
      <c r="BJ191" s="109" t="s">
        <v>232</v>
      </c>
      <c r="BK191" s="109"/>
      <c r="BL191" s="109">
        <v>1</v>
      </c>
      <c r="BM191" s="112">
        <f t="shared" si="167"/>
        <v>1</v>
      </c>
      <c r="BN191" s="112" t="str">
        <f t="shared" si="168"/>
        <v>symbol</v>
      </c>
      <c r="BO191" s="109" t="str">
        <f t="shared" si="169"/>
        <v>OpenCircle</v>
      </c>
      <c r="BP191" s="113">
        <f t="shared" ca="1" si="185"/>
        <v>1716.83</v>
      </c>
      <c r="BQ191" s="113">
        <f t="shared" ca="1" si="186"/>
        <v>1183.72</v>
      </c>
      <c r="BR191" s="113">
        <f t="shared" ca="1" si="187"/>
        <v>12</v>
      </c>
      <c r="BS191" s="113">
        <f t="shared" ca="1" si="188"/>
        <v>12</v>
      </c>
      <c r="BT191" s="109" t="str">
        <f t="shared" ca="1" si="170"/>
        <v xml:space="preserve">0 1716.83 1183.72 0 0 0 0 VCThingLabel  </v>
      </c>
      <c r="BU191" s="112">
        <f t="shared" si="171"/>
        <v>0.1</v>
      </c>
      <c r="BV191" s="174">
        <f t="shared" si="172"/>
        <v>0</v>
      </c>
      <c r="BW191" s="114" t="str">
        <f t="shared" si="189"/>
        <v>4vvv</v>
      </c>
      <c r="BX191" s="109"/>
      <c r="BY191" s="113">
        <f t="shared" ca="1" si="190"/>
        <v>1716.83</v>
      </c>
      <c r="BZ191" s="113">
        <f t="shared" ca="1" si="191"/>
        <v>1183.72</v>
      </c>
      <c r="CA191" s="113">
        <f t="shared" ca="1" si="192"/>
        <v>20.399999999999999</v>
      </c>
      <c r="CB191" s="113">
        <f t="shared" ca="1" si="193"/>
        <v>20.399999999999999</v>
      </c>
      <c r="CC191" s="112">
        <f t="shared" si="173"/>
        <v>0.55000000000000004</v>
      </c>
      <c r="CD191" s="109" t="str">
        <f t="shared" si="174"/>
        <v>ellipse</v>
      </c>
      <c r="CE191" s="114" t="str">
        <f t="shared" si="194"/>
        <v>4vvv</v>
      </c>
      <c r="CF191" s="109"/>
      <c r="CG191" s="113">
        <f t="shared" ca="1" si="195"/>
        <v>1716.83</v>
      </c>
      <c r="CH191" s="113">
        <f t="shared" ca="1" si="196"/>
        <v>1183.72</v>
      </c>
      <c r="CI191" s="113">
        <f t="shared" ca="1" si="197"/>
        <v>12</v>
      </c>
      <c r="CJ191" s="113">
        <f t="shared" ca="1" si="198"/>
        <v>12</v>
      </c>
      <c r="CK191" s="112"/>
      <c r="CL191" s="112"/>
      <c r="CM191" s="112">
        <f t="shared" si="175"/>
        <v>1</v>
      </c>
      <c r="CN191" s="115" t="str">
        <f t="shared" si="176"/>
        <v>ellipse</v>
      </c>
      <c r="CO191" s="109" t="str">
        <f t="shared" si="199"/>
        <v>4vvv</v>
      </c>
      <c r="CP191" s="109"/>
      <c r="CQ191" s="113">
        <f t="shared" ca="1" si="200"/>
        <v>1716.83</v>
      </c>
      <c r="CR191" s="113">
        <f t="shared" ca="1" si="201"/>
        <v>1183.72</v>
      </c>
      <c r="CS191" s="113">
        <f t="shared" ca="1" si="202"/>
        <v>12</v>
      </c>
      <c r="CT191" s="113">
        <f t="shared" ca="1" si="203"/>
        <v>12</v>
      </c>
      <c r="CW191" s="76"/>
      <c r="CX191" s="76"/>
    </row>
    <row r="192" spans="1:102" s="105" customFormat="1" ht="16" customHeight="1">
      <c r="A192" s="75" t="str">
        <f t="shared" si="151"/>
        <v>n3-4-2</v>
      </c>
      <c r="B192" s="75" t="str">
        <f t="shared" si="152"/>
        <v>D35</v>
      </c>
      <c r="C192" s="103" t="str">
        <f t="shared" si="163"/>
        <v>odd</v>
      </c>
      <c r="D192" s="103"/>
      <c r="E192" s="103"/>
      <c r="F192" s="104">
        <f>ROW()</f>
        <v>192</v>
      </c>
      <c r="G192" s="103"/>
      <c r="H192" s="103"/>
      <c r="I192" s="103" t="str">
        <f t="shared" si="149"/>
        <v>This a short description of D35, giving the briefest explanation of its D35'iness.</v>
      </c>
      <c r="J192" s="103" t="str">
        <f t="shared" si="150"/>
        <v>This is a longer description of D35, going into more detail on what D35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2" s="103" t="str">
        <f t="shared" si="153"/>
        <v>none</v>
      </c>
      <c r="L192" s="103"/>
      <c r="M192" s="103" t="str">
        <f t="shared" si="154"/>
        <v>OpenClose</v>
      </c>
      <c r="N192" s="103"/>
      <c r="O192" s="103"/>
      <c r="P192" s="103"/>
      <c r="Q192" s="103"/>
      <c r="R192" s="103">
        <f t="shared" si="155"/>
        <v>1</v>
      </c>
      <c r="S192" s="103" t="str">
        <f t="shared" si="156"/>
        <v>hover</v>
      </c>
      <c r="T192" s="103"/>
      <c r="U192" s="103"/>
      <c r="V192" s="103"/>
      <c r="W192" s="103"/>
      <c r="X192" s="103" t="str">
        <f t="shared" si="157"/>
        <v>fadeOn=n3-4-2,0.6</v>
      </c>
      <c r="Y192" s="103" t="str">
        <f t="shared" si="158"/>
        <v>fadeOff=n3-4-2,0.6</v>
      </c>
      <c r="Z192" s="103" t="str">
        <f t="shared" si="159"/>
        <v>drawOpen=n3-4-2,0.8</v>
      </c>
      <c r="AA192" s="103" t="str">
        <f t="shared" si="160"/>
        <v>drawClose=n3-4-2,0.8</v>
      </c>
      <c r="AB192" s="103" t="str">
        <f t="shared" si="161"/>
        <v>myQtipStyle</v>
      </c>
      <c r="AD192" s="106"/>
      <c r="AE192" s="116"/>
      <c r="AF192" s="75" t="s">
        <v>491</v>
      </c>
      <c r="AG192" s="73">
        <f t="shared" si="164"/>
        <v>0</v>
      </c>
      <c r="AH192" s="75" t="str">
        <f t="shared" si="162"/>
        <v>n3-4-2</v>
      </c>
      <c r="AI192" s="75" t="str">
        <f t="shared" si="165"/>
        <v>D35</v>
      </c>
      <c r="AJ192" s="73">
        <f t="shared" si="204"/>
        <v>3</v>
      </c>
      <c r="AK192" s="105">
        <v>3</v>
      </c>
      <c r="AL192" s="105">
        <v>4</v>
      </c>
      <c r="AM192" s="105">
        <v>2</v>
      </c>
      <c r="AR192" s="105">
        <v>8</v>
      </c>
      <c r="AS192" s="105">
        <v>4</v>
      </c>
      <c r="AT192" s="105">
        <v>3</v>
      </c>
      <c r="AX192" s="108">
        <f t="shared" si="177"/>
        <v>-50.625</v>
      </c>
      <c r="AY192" s="105">
        <f t="shared" ca="1" si="178"/>
        <v>640</v>
      </c>
      <c r="AZ192" s="108">
        <f t="shared" si="179"/>
        <v>-225</v>
      </c>
      <c r="BA192" s="105">
        <f t="shared" si="180"/>
        <v>0</v>
      </c>
      <c r="BB192" s="116">
        <f t="shared" ca="1" si="181"/>
        <v>1612.44</v>
      </c>
      <c r="BC192" s="116">
        <f t="shared" ca="1" si="182"/>
        <v>1185.78</v>
      </c>
      <c r="BD192" s="108">
        <f t="shared" ca="1" si="183"/>
        <v>775</v>
      </c>
      <c r="BE192" s="108">
        <f t="shared" ca="1" si="184"/>
        <v>1000</v>
      </c>
      <c r="BH192" s="75" t="str">
        <f t="shared" si="166"/>
        <v>n3-4</v>
      </c>
      <c r="BI192" s="76"/>
      <c r="BJ192" s="109" t="s">
        <v>232</v>
      </c>
      <c r="BK192" s="109"/>
      <c r="BL192" s="109">
        <v>1</v>
      </c>
      <c r="BM192" s="112">
        <f t="shared" si="167"/>
        <v>1</v>
      </c>
      <c r="BN192" s="112" t="str">
        <f t="shared" si="168"/>
        <v>symbol</v>
      </c>
      <c r="BO192" s="109" t="str">
        <f t="shared" si="169"/>
        <v>OpenCircle</v>
      </c>
      <c r="BP192" s="113">
        <f t="shared" ca="1" si="185"/>
        <v>1612.44</v>
      </c>
      <c r="BQ192" s="113">
        <f t="shared" ca="1" si="186"/>
        <v>1185.78</v>
      </c>
      <c r="BR192" s="113">
        <f t="shared" ca="1" si="187"/>
        <v>35</v>
      </c>
      <c r="BS192" s="113">
        <f t="shared" ca="1" si="188"/>
        <v>35</v>
      </c>
      <c r="BT192" s="109" t="str">
        <f t="shared" ca="1" si="170"/>
        <v xml:space="preserve">1 1612.44 1185.78 0 0 0 0 VCThingLabel 10 </v>
      </c>
      <c r="BU192" s="112">
        <f t="shared" si="171"/>
        <v>0.1</v>
      </c>
      <c r="BV192" s="174">
        <f t="shared" si="172"/>
        <v>0</v>
      </c>
      <c r="BW192" s="114" t="str">
        <f t="shared" si="189"/>
        <v>3vvv</v>
      </c>
      <c r="BX192" s="109"/>
      <c r="BY192" s="113">
        <f t="shared" ca="1" si="190"/>
        <v>1612.44</v>
      </c>
      <c r="BZ192" s="113">
        <f t="shared" ca="1" si="191"/>
        <v>1185.78</v>
      </c>
      <c r="CA192" s="113">
        <f t="shared" ca="1" si="192"/>
        <v>59.5</v>
      </c>
      <c r="CB192" s="113">
        <f t="shared" ca="1" si="193"/>
        <v>59.5</v>
      </c>
      <c r="CC192" s="112">
        <f t="shared" si="173"/>
        <v>0.55000000000000004</v>
      </c>
      <c r="CD192" s="109" t="str">
        <f t="shared" si="174"/>
        <v>ellipse</v>
      </c>
      <c r="CE192" s="114" t="str">
        <f t="shared" si="194"/>
        <v>3vvv</v>
      </c>
      <c r="CF192" s="109"/>
      <c r="CG192" s="113">
        <f t="shared" ca="1" si="195"/>
        <v>1612.44</v>
      </c>
      <c r="CH192" s="113">
        <f t="shared" ca="1" si="196"/>
        <v>1185.78</v>
      </c>
      <c r="CI192" s="113">
        <f t="shared" ca="1" si="197"/>
        <v>35</v>
      </c>
      <c r="CJ192" s="113">
        <f t="shared" ca="1" si="198"/>
        <v>35</v>
      </c>
      <c r="CK192" s="112"/>
      <c r="CL192" s="112"/>
      <c r="CM192" s="112">
        <f t="shared" si="175"/>
        <v>1</v>
      </c>
      <c r="CN192" s="115" t="str">
        <f t="shared" si="176"/>
        <v>ellipse</v>
      </c>
      <c r="CO192" s="109" t="str">
        <f t="shared" si="199"/>
        <v>3vvv</v>
      </c>
      <c r="CP192" s="109"/>
      <c r="CQ192" s="113">
        <f t="shared" ca="1" si="200"/>
        <v>1612.44</v>
      </c>
      <c r="CR192" s="113">
        <f t="shared" ca="1" si="201"/>
        <v>1185.78</v>
      </c>
      <c r="CS192" s="113">
        <f t="shared" ca="1" si="202"/>
        <v>35</v>
      </c>
      <c r="CT192" s="113">
        <f t="shared" ca="1" si="203"/>
        <v>35</v>
      </c>
      <c r="CW192" s="76"/>
      <c r="CX192" s="76"/>
    </row>
    <row r="193" spans="1:102" s="105" customFormat="1" ht="16" customHeight="1">
      <c r="A193" s="75" t="str">
        <f t="shared" si="151"/>
        <v>n3-4-2-1</v>
      </c>
      <c r="B193" s="75" t="str">
        <f t="shared" si="152"/>
        <v>E103</v>
      </c>
      <c r="C193" s="103" t="str">
        <f t="shared" si="163"/>
        <v>odd</v>
      </c>
      <c r="D193" s="103"/>
      <c r="E193" s="103"/>
      <c r="F193" s="104">
        <f>ROW()</f>
        <v>193</v>
      </c>
      <c r="G193" s="103"/>
      <c r="H193" s="103"/>
      <c r="I193" s="103" t="str">
        <f t="shared" si="149"/>
        <v>This a short description of E103, giving the briefest explanation of its E103'iness.</v>
      </c>
      <c r="J193" s="103" t="str">
        <f t="shared" si="150"/>
        <v>This is a longer description of E103, going into more detail on what E103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3" s="103" t="str">
        <f t="shared" si="153"/>
        <v>none</v>
      </c>
      <c r="L193" s="103"/>
      <c r="M193" s="103" t="str">
        <f t="shared" si="154"/>
        <v>OpenClose</v>
      </c>
      <c r="N193" s="103"/>
      <c r="O193" s="103"/>
      <c r="P193" s="103"/>
      <c r="Q193" s="103"/>
      <c r="R193" s="103">
        <f t="shared" si="155"/>
        <v>1</v>
      </c>
      <c r="S193" s="103" t="str">
        <f t="shared" si="156"/>
        <v>hover</v>
      </c>
      <c r="T193" s="103"/>
      <c r="U193" s="103"/>
      <c r="V193" s="103"/>
      <c r="W193" s="103"/>
      <c r="X193" s="103" t="str">
        <f t="shared" si="157"/>
        <v>fadeOn=n3-4-2-1,0.6</v>
      </c>
      <c r="Y193" s="103" t="str">
        <f t="shared" si="158"/>
        <v>fadeOff=n3-4-2-1,0.6</v>
      </c>
      <c r="Z193" s="103" t="str">
        <f t="shared" si="159"/>
        <v>drawOpen=n3-4-2-1,0.8</v>
      </c>
      <c r="AA193" s="103" t="str">
        <f t="shared" si="160"/>
        <v>drawClose=n3-4-2-1,0.8</v>
      </c>
      <c r="AB193" s="103" t="str">
        <f t="shared" si="161"/>
        <v>myQtipStyle</v>
      </c>
      <c r="AD193" s="106"/>
      <c r="AE193" s="116"/>
      <c r="AF193" s="75" t="s">
        <v>492</v>
      </c>
      <c r="AG193" s="73">
        <f t="shared" si="164"/>
        <v>0</v>
      </c>
      <c r="AH193" s="75" t="str">
        <f t="shared" si="162"/>
        <v>n3-4-2-1</v>
      </c>
      <c r="AI193" s="75" t="str">
        <f t="shared" si="165"/>
        <v>E103</v>
      </c>
      <c r="AJ193" s="73">
        <f t="shared" si="204"/>
        <v>4</v>
      </c>
      <c r="AK193" s="105">
        <v>3</v>
      </c>
      <c r="AL193" s="105">
        <v>4</v>
      </c>
      <c r="AM193" s="105">
        <v>2</v>
      </c>
      <c r="AN193" s="105">
        <v>1</v>
      </c>
      <c r="AR193" s="105">
        <v>8</v>
      </c>
      <c r="AS193" s="105">
        <v>4</v>
      </c>
      <c r="AT193" s="105">
        <v>3</v>
      </c>
      <c r="AU193" s="105">
        <v>3</v>
      </c>
      <c r="AX193" s="108">
        <f t="shared" si="177"/>
        <v>-51.875</v>
      </c>
      <c r="AY193" s="105">
        <f t="shared" ca="1" si="178"/>
        <v>740</v>
      </c>
      <c r="AZ193" s="108">
        <f t="shared" si="179"/>
        <v>-230.55555555555554</v>
      </c>
      <c r="BA193" s="105">
        <f t="shared" si="180"/>
        <v>0</v>
      </c>
      <c r="BB193" s="116">
        <f t="shared" ca="1" si="181"/>
        <v>1712.65</v>
      </c>
      <c r="BC193" s="116">
        <f t="shared" ca="1" si="182"/>
        <v>1199.31</v>
      </c>
      <c r="BD193" s="108">
        <f t="shared" ca="1" si="183"/>
        <v>769.44444444444446</v>
      </c>
      <c r="BE193" s="108">
        <f t="shared" ca="1" si="184"/>
        <v>1000</v>
      </c>
      <c r="BH193" s="75" t="str">
        <f t="shared" si="166"/>
        <v>n3-4-2</v>
      </c>
      <c r="BI193" s="76"/>
      <c r="BJ193" s="109" t="s">
        <v>232</v>
      </c>
      <c r="BK193" s="109"/>
      <c r="BL193" s="109">
        <v>1</v>
      </c>
      <c r="BM193" s="112">
        <f t="shared" si="167"/>
        <v>1</v>
      </c>
      <c r="BN193" s="112" t="str">
        <f t="shared" si="168"/>
        <v>symbol</v>
      </c>
      <c r="BO193" s="109" t="str">
        <f t="shared" si="169"/>
        <v>OpenCircle</v>
      </c>
      <c r="BP193" s="113">
        <f t="shared" ca="1" si="185"/>
        <v>1712.65</v>
      </c>
      <c r="BQ193" s="113">
        <f t="shared" ca="1" si="186"/>
        <v>1199.31</v>
      </c>
      <c r="BR193" s="113">
        <f t="shared" ca="1" si="187"/>
        <v>12</v>
      </c>
      <c r="BS193" s="113">
        <f t="shared" ca="1" si="188"/>
        <v>12</v>
      </c>
      <c r="BT193" s="109" t="str">
        <f t="shared" ca="1" si="170"/>
        <v xml:space="preserve">0 1712.65 1199.31 0 0 0 0 VCThingLabel  </v>
      </c>
      <c r="BU193" s="112">
        <f t="shared" si="171"/>
        <v>0.1</v>
      </c>
      <c r="BV193" s="174">
        <f t="shared" si="172"/>
        <v>0</v>
      </c>
      <c r="BW193" s="114" t="str">
        <f t="shared" si="189"/>
        <v>4vvv</v>
      </c>
      <c r="BX193" s="109"/>
      <c r="BY193" s="113">
        <f t="shared" ca="1" si="190"/>
        <v>1712.65</v>
      </c>
      <c r="BZ193" s="113">
        <f t="shared" ca="1" si="191"/>
        <v>1199.31</v>
      </c>
      <c r="CA193" s="113">
        <f t="shared" ca="1" si="192"/>
        <v>20.399999999999999</v>
      </c>
      <c r="CB193" s="113">
        <f t="shared" ca="1" si="193"/>
        <v>20.399999999999999</v>
      </c>
      <c r="CC193" s="112">
        <f t="shared" si="173"/>
        <v>0.55000000000000004</v>
      </c>
      <c r="CD193" s="109" t="str">
        <f t="shared" si="174"/>
        <v>ellipse</v>
      </c>
      <c r="CE193" s="114" t="str">
        <f t="shared" si="194"/>
        <v>4vvv</v>
      </c>
      <c r="CF193" s="109"/>
      <c r="CG193" s="113">
        <f t="shared" ca="1" si="195"/>
        <v>1712.65</v>
      </c>
      <c r="CH193" s="113">
        <f t="shared" ca="1" si="196"/>
        <v>1199.31</v>
      </c>
      <c r="CI193" s="113">
        <f t="shared" ca="1" si="197"/>
        <v>12</v>
      </c>
      <c r="CJ193" s="113">
        <f t="shared" ca="1" si="198"/>
        <v>12</v>
      </c>
      <c r="CK193" s="112"/>
      <c r="CL193" s="112"/>
      <c r="CM193" s="112">
        <f t="shared" si="175"/>
        <v>1</v>
      </c>
      <c r="CN193" s="115" t="str">
        <f t="shared" si="176"/>
        <v>ellipse</v>
      </c>
      <c r="CO193" s="109" t="str">
        <f t="shared" si="199"/>
        <v>4vvv</v>
      </c>
      <c r="CP193" s="109"/>
      <c r="CQ193" s="113">
        <f t="shared" ca="1" si="200"/>
        <v>1712.65</v>
      </c>
      <c r="CR193" s="113">
        <f t="shared" ca="1" si="201"/>
        <v>1199.31</v>
      </c>
      <c r="CS193" s="113">
        <f t="shared" ca="1" si="202"/>
        <v>12</v>
      </c>
      <c r="CT193" s="113">
        <f t="shared" ca="1" si="203"/>
        <v>12</v>
      </c>
      <c r="CW193" s="76"/>
      <c r="CX193" s="76"/>
    </row>
    <row r="194" spans="1:102" s="105" customFormat="1" ht="16" customHeight="1">
      <c r="A194" s="75" t="str">
        <f t="shared" si="151"/>
        <v>n3-4-2-2</v>
      </c>
      <c r="B194" s="75" t="str">
        <f t="shared" si="152"/>
        <v>E104</v>
      </c>
      <c r="C194" s="103" t="str">
        <f t="shared" si="163"/>
        <v>even</v>
      </c>
      <c r="D194" s="103"/>
      <c r="E194" s="103"/>
      <c r="F194" s="104">
        <f>ROW()</f>
        <v>194</v>
      </c>
      <c r="G194" s="103"/>
      <c r="H194" s="103"/>
      <c r="I194" s="103" t="str">
        <f t="shared" si="149"/>
        <v>This a short description of E104, giving the briefest explanation of its E104'iness.</v>
      </c>
      <c r="J194" s="103" t="str">
        <f t="shared" si="150"/>
        <v>This is a longer description of E104, going into more detail on what E104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4" s="103" t="str">
        <f t="shared" si="153"/>
        <v>none</v>
      </c>
      <c r="L194" s="103"/>
      <c r="M194" s="103" t="str">
        <f t="shared" si="154"/>
        <v>OpenClose</v>
      </c>
      <c r="N194" s="103"/>
      <c r="O194" s="103"/>
      <c r="P194" s="103"/>
      <c r="Q194" s="103"/>
      <c r="R194" s="103">
        <f t="shared" si="155"/>
        <v>1</v>
      </c>
      <c r="S194" s="103" t="str">
        <f t="shared" si="156"/>
        <v>hover</v>
      </c>
      <c r="T194" s="103"/>
      <c r="U194" s="103"/>
      <c r="V194" s="103"/>
      <c r="W194" s="103"/>
      <c r="X194" s="103" t="str">
        <f t="shared" si="157"/>
        <v>fadeOn=n3-4-2-2,0.6</v>
      </c>
      <c r="Y194" s="103" t="str">
        <f t="shared" si="158"/>
        <v>fadeOff=n3-4-2-2,0.6</v>
      </c>
      <c r="Z194" s="103" t="str">
        <f t="shared" si="159"/>
        <v>drawOpen=n3-4-2-2,0.8</v>
      </c>
      <c r="AA194" s="103" t="str">
        <f t="shared" si="160"/>
        <v>drawClose=n3-4-2-2,0.8</v>
      </c>
      <c r="AB194" s="103" t="str">
        <f t="shared" si="161"/>
        <v>myQtipStyle</v>
      </c>
      <c r="AD194" s="106"/>
      <c r="AE194" s="116"/>
      <c r="AF194" s="75" t="s">
        <v>493</v>
      </c>
      <c r="AG194" s="73">
        <f t="shared" si="164"/>
        <v>0</v>
      </c>
      <c r="AH194" s="75" t="str">
        <f t="shared" si="162"/>
        <v>n3-4-2-2</v>
      </c>
      <c r="AI194" s="75" t="str">
        <f t="shared" si="165"/>
        <v>E104</v>
      </c>
      <c r="AJ194" s="73">
        <f t="shared" si="204"/>
        <v>4</v>
      </c>
      <c r="AK194" s="105">
        <v>3</v>
      </c>
      <c r="AL194" s="105">
        <v>4</v>
      </c>
      <c r="AM194" s="105">
        <v>2</v>
      </c>
      <c r="AN194" s="105">
        <v>2</v>
      </c>
      <c r="AR194" s="105">
        <v>8</v>
      </c>
      <c r="AS194" s="105">
        <v>4</v>
      </c>
      <c r="AT194" s="105">
        <v>3</v>
      </c>
      <c r="AU194" s="105">
        <v>3</v>
      </c>
      <c r="AX194" s="108">
        <f t="shared" si="177"/>
        <v>-50.625</v>
      </c>
      <c r="AY194" s="105">
        <f t="shared" ca="1" si="178"/>
        <v>740</v>
      </c>
      <c r="AZ194" s="108">
        <f t="shared" si="179"/>
        <v>-225</v>
      </c>
      <c r="BA194" s="105">
        <f t="shared" si="180"/>
        <v>0</v>
      </c>
      <c r="BB194" s="116">
        <f t="shared" ca="1" si="181"/>
        <v>1708.1399999999999</v>
      </c>
      <c r="BC194" s="116">
        <f t="shared" ca="1" si="182"/>
        <v>1214.81</v>
      </c>
      <c r="BD194" s="108">
        <f t="shared" ca="1" si="183"/>
        <v>775</v>
      </c>
      <c r="BE194" s="108">
        <f t="shared" ca="1" si="184"/>
        <v>1000</v>
      </c>
      <c r="BH194" s="75" t="str">
        <f t="shared" si="166"/>
        <v>n3-4-2</v>
      </c>
      <c r="BI194" s="76"/>
      <c r="BJ194" s="109" t="s">
        <v>232</v>
      </c>
      <c r="BK194" s="109"/>
      <c r="BL194" s="109">
        <v>1</v>
      </c>
      <c r="BM194" s="112">
        <f t="shared" si="167"/>
        <v>1</v>
      </c>
      <c r="BN194" s="112" t="str">
        <f t="shared" si="168"/>
        <v>symbol</v>
      </c>
      <c r="BO194" s="109" t="str">
        <f t="shared" si="169"/>
        <v>OpenCircle</v>
      </c>
      <c r="BP194" s="113">
        <f t="shared" ca="1" si="185"/>
        <v>1708.14</v>
      </c>
      <c r="BQ194" s="113">
        <f t="shared" ca="1" si="186"/>
        <v>1214.81</v>
      </c>
      <c r="BR194" s="113">
        <f t="shared" ca="1" si="187"/>
        <v>12</v>
      </c>
      <c r="BS194" s="113">
        <f t="shared" ca="1" si="188"/>
        <v>12</v>
      </c>
      <c r="BT194" s="109" t="str">
        <f t="shared" ca="1" si="170"/>
        <v xml:space="preserve">0 1708.14 1214.81 0 0 0 0 VCThingLabel  </v>
      </c>
      <c r="BU194" s="112">
        <f t="shared" si="171"/>
        <v>0.1</v>
      </c>
      <c r="BV194" s="174">
        <f t="shared" si="172"/>
        <v>0</v>
      </c>
      <c r="BW194" s="114" t="str">
        <f t="shared" si="189"/>
        <v>4vvv</v>
      </c>
      <c r="BX194" s="109"/>
      <c r="BY194" s="113">
        <f t="shared" ca="1" si="190"/>
        <v>1708.14</v>
      </c>
      <c r="BZ194" s="113">
        <f t="shared" ca="1" si="191"/>
        <v>1214.81</v>
      </c>
      <c r="CA194" s="113">
        <f t="shared" ca="1" si="192"/>
        <v>20.399999999999999</v>
      </c>
      <c r="CB194" s="113">
        <f t="shared" ca="1" si="193"/>
        <v>20.399999999999999</v>
      </c>
      <c r="CC194" s="112">
        <f t="shared" si="173"/>
        <v>0.55000000000000004</v>
      </c>
      <c r="CD194" s="109" t="str">
        <f t="shared" si="174"/>
        <v>ellipse</v>
      </c>
      <c r="CE194" s="114" t="str">
        <f t="shared" si="194"/>
        <v>4vvv</v>
      </c>
      <c r="CF194" s="109"/>
      <c r="CG194" s="113">
        <f t="shared" ca="1" si="195"/>
        <v>1708.14</v>
      </c>
      <c r="CH194" s="113">
        <f t="shared" ca="1" si="196"/>
        <v>1214.81</v>
      </c>
      <c r="CI194" s="113">
        <f t="shared" ca="1" si="197"/>
        <v>12</v>
      </c>
      <c r="CJ194" s="113">
        <f t="shared" ca="1" si="198"/>
        <v>12</v>
      </c>
      <c r="CK194" s="112"/>
      <c r="CL194" s="112"/>
      <c r="CM194" s="112">
        <f t="shared" si="175"/>
        <v>1</v>
      </c>
      <c r="CN194" s="115" t="str">
        <f t="shared" si="176"/>
        <v>ellipse</v>
      </c>
      <c r="CO194" s="109" t="str">
        <f t="shared" si="199"/>
        <v>4vvv</v>
      </c>
      <c r="CP194" s="109"/>
      <c r="CQ194" s="113">
        <f t="shared" ca="1" si="200"/>
        <v>1708.14</v>
      </c>
      <c r="CR194" s="113">
        <f t="shared" ca="1" si="201"/>
        <v>1214.81</v>
      </c>
      <c r="CS194" s="113">
        <f t="shared" ca="1" si="202"/>
        <v>12</v>
      </c>
      <c r="CT194" s="113">
        <f t="shared" ca="1" si="203"/>
        <v>12</v>
      </c>
      <c r="CW194" s="76"/>
      <c r="CX194" s="76"/>
    </row>
    <row r="195" spans="1:102" s="105" customFormat="1" ht="16" customHeight="1">
      <c r="A195" s="75" t="str">
        <f t="shared" si="151"/>
        <v>n3-4-2-3</v>
      </c>
      <c r="B195" s="75" t="str">
        <f t="shared" si="152"/>
        <v>E105</v>
      </c>
      <c r="C195" s="103" t="str">
        <f t="shared" si="163"/>
        <v>odd</v>
      </c>
      <c r="D195" s="103"/>
      <c r="E195" s="103"/>
      <c r="F195" s="104">
        <f>ROW()</f>
        <v>195</v>
      </c>
      <c r="G195" s="103"/>
      <c r="H195" s="103"/>
      <c r="I195" s="103" t="str">
        <f t="shared" si="149"/>
        <v>This a short description of E105, giving the briefest explanation of its E105'iness.</v>
      </c>
      <c r="J195" s="103" t="str">
        <f t="shared" si="150"/>
        <v>This is a longer description of E105, going into more detail on what E105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5" s="103" t="str">
        <f t="shared" si="153"/>
        <v>none</v>
      </c>
      <c r="L195" s="103"/>
      <c r="M195" s="103" t="str">
        <f t="shared" si="154"/>
        <v>OpenClose</v>
      </c>
      <c r="N195" s="103"/>
      <c r="O195" s="103"/>
      <c r="P195" s="103"/>
      <c r="Q195" s="103"/>
      <c r="R195" s="103">
        <f t="shared" si="155"/>
        <v>1</v>
      </c>
      <c r="S195" s="103" t="str">
        <f t="shared" si="156"/>
        <v>hover</v>
      </c>
      <c r="T195" s="103"/>
      <c r="U195" s="103"/>
      <c r="V195" s="103"/>
      <c r="W195" s="103"/>
      <c r="X195" s="103" t="str">
        <f t="shared" si="157"/>
        <v>fadeOn=n3-4-2-3,0.6</v>
      </c>
      <c r="Y195" s="103" t="str">
        <f t="shared" si="158"/>
        <v>fadeOff=n3-4-2-3,0.6</v>
      </c>
      <c r="Z195" s="103" t="str">
        <f t="shared" si="159"/>
        <v>drawOpen=n3-4-2-3,0.8</v>
      </c>
      <c r="AA195" s="103" t="str">
        <f t="shared" si="160"/>
        <v>drawClose=n3-4-2-3,0.8</v>
      </c>
      <c r="AB195" s="103" t="str">
        <f t="shared" si="161"/>
        <v>myQtipStyle</v>
      </c>
      <c r="AD195" s="106"/>
      <c r="AE195" s="116"/>
      <c r="AF195" s="75" t="s">
        <v>494</v>
      </c>
      <c r="AG195" s="73">
        <f t="shared" si="164"/>
        <v>0</v>
      </c>
      <c r="AH195" s="75" t="str">
        <f t="shared" si="162"/>
        <v>n3-4-2-3</v>
      </c>
      <c r="AI195" s="75" t="str">
        <f t="shared" si="165"/>
        <v>E105</v>
      </c>
      <c r="AJ195" s="73">
        <f t="shared" si="204"/>
        <v>4</v>
      </c>
      <c r="AK195" s="105">
        <v>3</v>
      </c>
      <c r="AL195" s="105">
        <v>4</v>
      </c>
      <c r="AM195" s="105">
        <v>2</v>
      </c>
      <c r="AN195" s="105">
        <v>3</v>
      </c>
      <c r="AR195" s="105">
        <v>8</v>
      </c>
      <c r="AS195" s="105">
        <v>4</v>
      </c>
      <c r="AT195" s="105">
        <v>3</v>
      </c>
      <c r="AU195" s="105">
        <v>3</v>
      </c>
      <c r="AX195" s="108">
        <f t="shared" si="177"/>
        <v>-49.375</v>
      </c>
      <c r="AY195" s="105">
        <f t="shared" ca="1" si="178"/>
        <v>740</v>
      </c>
      <c r="AZ195" s="108">
        <f t="shared" si="179"/>
        <v>-219.44444444444446</v>
      </c>
      <c r="BA195" s="105">
        <f t="shared" si="180"/>
        <v>0</v>
      </c>
      <c r="BB195" s="116">
        <f t="shared" ca="1" si="181"/>
        <v>1703.28</v>
      </c>
      <c r="BC195" s="116">
        <f t="shared" ca="1" si="182"/>
        <v>1230.21</v>
      </c>
      <c r="BD195" s="108">
        <f t="shared" ca="1" si="183"/>
        <v>780.55555555555554</v>
      </c>
      <c r="BE195" s="108">
        <f t="shared" ca="1" si="184"/>
        <v>1000</v>
      </c>
      <c r="BH195" s="75" t="str">
        <f t="shared" si="166"/>
        <v>n3-4-2</v>
      </c>
      <c r="BI195" s="76"/>
      <c r="BJ195" s="109" t="s">
        <v>232</v>
      </c>
      <c r="BK195" s="109"/>
      <c r="BL195" s="109">
        <v>1</v>
      </c>
      <c r="BM195" s="112">
        <f t="shared" si="167"/>
        <v>1</v>
      </c>
      <c r="BN195" s="112" t="str">
        <f t="shared" si="168"/>
        <v>symbol</v>
      </c>
      <c r="BO195" s="109" t="str">
        <f t="shared" si="169"/>
        <v>OpenCircle</v>
      </c>
      <c r="BP195" s="113">
        <f t="shared" ca="1" si="185"/>
        <v>1703.28</v>
      </c>
      <c r="BQ195" s="113">
        <f t="shared" ca="1" si="186"/>
        <v>1230.21</v>
      </c>
      <c r="BR195" s="113">
        <f t="shared" ca="1" si="187"/>
        <v>12</v>
      </c>
      <c r="BS195" s="113">
        <f t="shared" ca="1" si="188"/>
        <v>12</v>
      </c>
      <c r="BT195" s="109" t="str">
        <f t="shared" ca="1" si="170"/>
        <v xml:space="preserve">0 1703.28 1230.21 0 0 0 0 VCThingLabel  </v>
      </c>
      <c r="BU195" s="112">
        <f t="shared" si="171"/>
        <v>0.1</v>
      </c>
      <c r="BV195" s="174">
        <f t="shared" si="172"/>
        <v>0</v>
      </c>
      <c r="BW195" s="114" t="str">
        <f t="shared" si="189"/>
        <v>4vvv</v>
      </c>
      <c r="BX195" s="109"/>
      <c r="BY195" s="113">
        <f t="shared" ca="1" si="190"/>
        <v>1703.28</v>
      </c>
      <c r="BZ195" s="113">
        <f t="shared" ca="1" si="191"/>
        <v>1230.21</v>
      </c>
      <c r="CA195" s="113">
        <f t="shared" ca="1" si="192"/>
        <v>20.399999999999999</v>
      </c>
      <c r="CB195" s="113">
        <f t="shared" ca="1" si="193"/>
        <v>20.399999999999999</v>
      </c>
      <c r="CC195" s="112">
        <f t="shared" si="173"/>
        <v>0.55000000000000004</v>
      </c>
      <c r="CD195" s="109" t="str">
        <f t="shared" si="174"/>
        <v>ellipse</v>
      </c>
      <c r="CE195" s="114" t="str">
        <f t="shared" si="194"/>
        <v>4vvv</v>
      </c>
      <c r="CF195" s="109"/>
      <c r="CG195" s="113">
        <f t="shared" ca="1" si="195"/>
        <v>1703.28</v>
      </c>
      <c r="CH195" s="113">
        <f t="shared" ca="1" si="196"/>
        <v>1230.21</v>
      </c>
      <c r="CI195" s="113">
        <f t="shared" ca="1" si="197"/>
        <v>12</v>
      </c>
      <c r="CJ195" s="113">
        <f t="shared" ca="1" si="198"/>
        <v>12</v>
      </c>
      <c r="CK195" s="112"/>
      <c r="CL195" s="112"/>
      <c r="CM195" s="112">
        <f t="shared" si="175"/>
        <v>1</v>
      </c>
      <c r="CN195" s="115" t="str">
        <f t="shared" si="176"/>
        <v>ellipse</v>
      </c>
      <c r="CO195" s="109" t="str">
        <f t="shared" si="199"/>
        <v>4vvv</v>
      </c>
      <c r="CP195" s="109"/>
      <c r="CQ195" s="113">
        <f t="shared" ca="1" si="200"/>
        <v>1703.28</v>
      </c>
      <c r="CR195" s="113">
        <f t="shared" ca="1" si="201"/>
        <v>1230.21</v>
      </c>
      <c r="CS195" s="113">
        <f t="shared" ca="1" si="202"/>
        <v>12</v>
      </c>
      <c r="CT195" s="113">
        <f t="shared" ca="1" si="203"/>
        <v>12</v>
      </c>
      <c r="CW195" s="76"/>
      <c r="CX195" s="76"/>
    </row>
    <row r="196" spans="1:102" s="105" customFormat="1" ht="16" customHeight="1">
      <c r="A196" s="75" t="str">
        <f t="shared" si="151"/>
        <v>n3-4-3</v>
      </c>
      <c r="B196" s="75" t="str">
        <f t="shared" si="152"/>
        <v>D36</v>
      </c>
      <c r="C196" s="103" t="str">
        <f t="shared" si="163"/>
        <v>even</v>
      </c>
      <c r="D196" s="103"/>
      <c r="E196" s="103"/>
      <c r="F196" s="104">
        <f>ROW()</f>
        <v>196</v>
      </c>
      <c r="G196" s="103"/>
      <c r="H196" s="103"/>
      <c r="I196" s="103" t="str">
        <f t="shared" si="149"/>
        <v>This a short description of D36, giving the briefest explanation of its D36'iness.</v>
      </c>
      <c r="J196" s="103" t="str">
        <f t="shared" si="150"/>
        <v>This is a longer description of D36, going into more detail on what D36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6" s="103" t="str">
        <f t="shared" si="153"/>
        <v>none</v>
      </c>
      <c r="L196" s="103"/>
      <c r="M196" s="103" t="str">
        <f t="shared" si="154"/>
        <v>OpenClose</v>
      </c>
      <c r="N196" s="103"/>
      <c r="O196" s="103"/>
      <c r="P196" s="103"/>
      <c r="Q196" s="103"/>
      <c r="R196" s="103">
        <f t="shared" si="155"/>
        <v>1</v>
      </c>
      <c r="S196" s="103" t="str">
        <f t="shared" si="156"/>
        <v>hover</v>
      </c>
      <c r="T196" s="103"/>
      <c r="U196" s="103"/>
      <c r="V196" s="103"/>
      <c r="W196" s="103"/>
      <c r="X196" s="103" t="str">
        <f t="shared" si="157"/>
        <v>fadeOn=n3-4-3,0.6</v>
      </c>
      <c r="Y196" s="103" t="str">
        <f t="shared" si="158"/>
        <v>fadeOff=n3-4-3,0.6</v>
      </c>
      <c r="Z196" s="103" t="str">
        <f t="shared" si="159"/>
        <v>drawOpen=n3-4-3,0.8</v>
      </c>
      <c r="AA196" s="103" t="str">
        <f t="shared" si="160"/>
        <v>drawClose=n3-4-3,0.8</v>
      </c>
      <c r="AB196" s="103" t="str">
        <f t="shared" si="161"/>
        <v>myQtipStyle</v>
      </c>
      <c r="AD196" s="106"/>
      <c r="AE196" s="116"/>
      <c r="AF196" s="75" t="s">
        <v>495</v>
      </c>
      <c r="AG196" s="73">
        <f t="shared" si="164"/>
        <v>0</v>
      </c>
      <c r="AH196" s="75" t="str">
        <f t="shared" si="162"/>
        <v>n3-4-3</v>
      </c>
      <c r="AI196" s="75" t="str">
        <f t="shared" si="165"/>
        <v>D36</v>
      </c>
      <c r="AJ196" s="73">
        <f t="shared" si="204"/>
        <v>3</v>
      </c>
      <c r="AK196" s="105">
        <v>3</v>
      </c>
      <c r="AL196" s="105">
        <v>4</v>
      </c>
      <c r="AM196" s="105">
        <v>3</v>
      </c>
      <c r="AR196" s="105">
        <v>8</v>
      </c>
      <c r="AS196" s="105">
        <v>4</v>
      </c>
      <c r="AT196" s="105">
        <v>3</v>
      </c>
      <c r="AX196" s="108">
        <f t="shared" si="177"/>
        <v>-46.875</v>
      </c>
      <c r="AY196" s="105">
        <f t="shared" ca="1" si="178"/>
        <v>640</v>
      </c>
      <c r="AZ196" s="108">
        <f t="shared" si="179"/>
        <v>-208.33333333333331</v>
      </c>
      <c r="BA196" s="105">
        <f t="shared" si="180"/>
        <v>0</v>
      </c>
      <c r="BB196" s="116">
        <f t="shared" ca="1" si="181"/>
        <v>1598.98</v>
      </c>
      <c r="BC196" s="116">
        <f t="shared" ca="1" si="182"/>
        <v>1225.44</v>
      </c>
      <c r="BD196" s="108">
        <f t="shared" ca="1" si="183"/>
        <v>791.66666666666674</v>
      </c>
      <c r="BE196" s="108">
        <f t="shared" ca="1" si="184"/>
        <v>1000</v>
      </c>
      <c r="BH196" s="75" t="str">
        <f t="shared" si="166"/>
        <v>n3-4</v>
      </c>
      <c r="BI196" s="76"/>
      <c r="BJ196" s="109" t="s">
        <v>232</v>
      </c>
      <c r="BK196" s="109"/>
      <c r="BL196" s="109">
        <v>1</v>
      </c>
      <c r="BM196" s="112">
        <f t="shared" si="167"/>
        <v>1</v>
      </c>
      <c r="BN196" s="112" t="str">
        <f t="shared" si="168"/>
        <v>symbol</v>
      </c>
      <c r="BO196" s="109" t="str">
        <f t="shared" si="169"/>
        <v>OpenCircle</v>
      </c>
      <c r="BP196" s="113">
        <f t="shared" ca="1" si="185"/>
        <v>1598.98</v>
      </c>
      <c r="BQ196" s="113">
        <f t="shared" ca="1" si="186"/>
        <v>1225.44</v>
      </c>
      <c r="BR196" s="113">
        <f t="shared" ca="1" si="187"/>
        <v>35</v>
      </c>
      <c r="BS196" s="113">
        <f t="shared" ca="1" si="188"/>
        <v>35</v>
      </c>
      <c r="BT196" s="109" t="str">
        <f t="shared" ca="1" si="170"/>
        <v xml:space="preserve">1 1598.98 1225.44 0 0 0 0 VCThingLabel 10 </v>
      </c>
      <c r="BU196" s="112">
        <f t="shared" si="171"/>
        <v>0.1</v>
      </c>
      <c r="BV196" s="174">
        <f t="shared" si="172"/>
        <v>0</v>
      </c>
      <c r="BW196" s="114" t="str">
        <f t="shared" si="189"/>
        <v>3vvv</v>
      </c>
      <c r="BX196" s="109"/>
      <c r="BY196" s="113">
        <f t="shared" ca="1" si="190"/>
        <v>1598.98</v>
      </c>
      <c r="BZ196" s="113">
        <f t="shared" ca="1" si="191"/>
        <v>1225.44</v>
      </c>
      <c r="CA196" s="113">
        <f t="shared" ca="1" si="192"/>
        <v>59.5</v>
      </c>
      <c r="CB196" s="113">
        <f t="shared" ca="1" si="193"/>
        <v>59.5</v>
      </c>
      <c r="CC196" s="112">
        <f t="shared" si="173"/>
        <v>0.55000000000000004</v>
      </c>
      <c r="CD196" s="109" t="str">
        <f t="shared" si="174"/>
        <v>ellipse</v>
      </c>
      <c r="CE196" s="114" t="str">
        <f t="shared" si="194"/>
        <v>3vvv</v>
      </c>
      <c r="CF196" s="109"/>
      <c r="CG196" s="113">
        <f t="shared" ca="1" si="195"/>
        <v>1598.98</v>
      </c>
      <c r="CH196" s="113">
        <f t="shared" ca="1" si="196"/>
        <v>1225.44</v>
      </c>
      <c r="CI196" s="113">
        <f t="shared" ca="1" si="197"/>
        <v>35</v>
      </c>
      <c r="CJ196" s="113">
        <f t="shared" ca="1" si="198"/>
        <v>35</v>
      </c>
      <c r="CK196" s="112"/>
      <c r="CL196" s="112"/>
      <c r="CM196" s="112">
        <f t="shared" si="175"/>
        <v>1</v>
      </c>
      <c r="CN196" s="115" t="str">
        <f t="shared" si="176"/>
        <v>ellipse</v>
      </c>
      <c r="CO196" s="109" t="str">
        <f t="shared" si="199"/>
        <v>3vvv</v>
      </c>
      <c r="CP196" s="109"/>
      <c r="CQ196" s="113">
        <f t="shared" ca="1" si="200"/>
        <v>1598.98</v>
      </c>
      <c r="CR196" s="113">
        <f t="shared" ca="1" si="201"/>
        <v>1225.44</v>
      </c>
      <c r="CS196" s="113">
        <f t="shared" ca="1" si="202"/>
        <v>35</v>
      </c>
      <c r="CT196" s="113">
        <f t="shared" ca="1" si="203"/>
        <v>35</v>
      </c>
      <c r="CW196" s="76"/>
      <c r="CX196" s="76"/>
    </row>
    <row r="197" spans="1:102" s="105" customFormat="1" ht="16" customHeight="1">
      <c r="A197" s="75" t="str">
        <f t="shared" si="151"/>
        <v>n3-4-3-1</v>
      </c>
      <c r="B197" s="75" t="str">
        <f t="shared" si="152"/>
        <v>E106</v>
      </c>
      <c r="C197" s="103" t="str">
        <f t="shared" si="163"/>
        <v>even</v>
      </c>
      <c r="D197" s="103"/>
      <c r="E197" s="103"/>
      <c r="F197" s="104">
        <f>ROW()</f>
        <v>197</v>
      </c>
      <c r="G197" s="103"/>
      <c r="H197" s="103"/>
      <c r="I197" s="103" t="str">
        <f t="shared" si="149"/>
        <v>This a short description of E106, giving the briefest explanation of its E106'iness.</v>
      </c>
      <c r="J197" s="103" t="str">
        <f t="shared" si="150"/>
        <v>This is a longer description of E106, going into more detail on what E106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7" s="103" t="str">
        <f t="shared" si="153"/>
        <v>none</v>
      </c>
      <c r="L197" s="103"/>
      <c r="M197" s="103" t="str">
        <f t="shared" si="154"/>
        <v>OpenClose</v>
      </c>
      <c r="N197" s="103"/>
      <c r="O197" s="103"/>
      <c r="P197" s="103"/>
      <c r="Q197" s="103"/>
      <c r="R197" s="103">
        <f t="shared" si="155"/>
        <v>1</v>
      </c>
      <c r="S197" s="103" t="str">
        <f t="shared" si="156"/>
        <v>hover</v>
      </c>
      <c r="T197" s="103"/>
      <c r="U197" s="103"/>
      <c r="V197" s="103"/>
      <c r="W197" s="103"/>
      <c r="X197" s="103" t="str">
        <f t="shared" si="157"/>
        <v>fadeOn=n3-4-3-1,0.6</v>
      </c>
      <c r="Y197" s="103" t="str">
        <f t="shared" si="158"/>
        <v>fadeOff=n3-4-3-1,0.6</v>
      </c>
      <c r="Z197" s="103" t="str">
        <f t="shared" si="159"/>
        <v>drawOpen=n3-4-3-1,0.8</v>
      </c>
      <c r="AA197" s="103" t="str">
        <f t="shared" si="160"/>
        <v>drawClose=n3-4-3-1,0.8</v>
      </c>
      <c r="AB197" s="103" t="str">
        <f t="shared" si="161"/>
        <v>myQtipStyle</v>
      </c>
      <c r="AD197" s="106"/>
      <c r="AE197" s="116"/>
      <c r="AF197" s="75" t="s">
        <v>496</v>
      </c>
      <c r="AG197" s="73">
        <f t="shared" si="164"/>
        <v>0</v>
      </c>
      <c r="AH197" s="75" t="str">
        <f t="shared" si="162"/>
        <v>n3-4-3-1</v>
      </c>
      <c r="AI197" s="75" t="str">
        <f t="shared" si="165"/>
        <v>E106</v>
      </c>
      <c r="AJ197" s="73">
        <f t="shared" si="204"/>
        <v>4</v>
      </c>
      <c r="AK197" s="105">
        <v>3</v>
      </c>
      <c r="AL197" s="105">
        <v>4</v>
      </c>
      <c r="AM197" s="105">
        <v>3</v>
      </c>
      <c r="AN197" s="105">
        <v>1</v>
      </c>
      <c r="AR197" s="105">
        <v>8</v>
      </c>
      <c r="AS197" s="105">
        <v>4</v>
      </c>
      <c r="AT197" s="105">
        <v>3</v>
      </c>
      <c r="AU197" s="105">
        <v>3</v>
      </c>
      <c r="AX197" s="108">
        <f t="shared" si="177"/>
        <v>-48.125</v>
      </c>
      <c r="AY197" s="105">
        <f t="shared" ca="1" si="178"/>
        <v>740</v>
      </c>
      <c r="AZ197" s="108">
        <f t="shared" si="179"/>
        <v>-213.88888888888886</v>
      </c>
      <c r="BA197" s="105">
        <f t="shared" si="180"/>
        <v>0</v>
      </c>
      <c r="BB197" s="116">
        <f t="shared" ca="1" si="181"/>
        <v>1698.0900000000001</v>
      </c>
      <c r="BC197" s="116">
        <f t="shared" ca="1" si="182"/>
        <v>1245.49</v>
      </c>
      <c r="BD197" s="108">
        <f t="shared" ca="1" si="183"/>
        <v>786.11111111111109</v>
      </c>
      <c r="BE197" s="108">
        <f t="shared" ca="1" si="184"/>
        <v>1000</v>
      </c>
      <c r="BH197" s="75" t="str">
        <f t="shared" si="166"/>
        <v>n3-4-3</v>
      </c>
      <c r="BI197" s="76"/>
      <c r="BJ197" s="109" t="s">
        <v>232</v>
      </c>
      <c r="BK197" s="109"/>
      <c r="BL197" s="109">
        <v>1</v>
      </c>
      <c r="BM197" s="112">
        <f t="shared" si="167"/>
        <v>1</v>
      </c>
      <c r="BN197" s="112" t="str">
        <f t="shared" si="168"/>
        <v>symbol</v>
      </c>
      <c r="BO197" s="109" t="str">
        <f t="shared" si="169"/>
        <v>OpenCircle</v>
      </c>
      <c r="BP197" s="113">
        <f t="shared" ca="1" si="185"/>
        <v>1698.09</v>
      </c>
      <c r="BQ197" s="113">
        <f t="shared" ca="1" si="186"/>
        <v>1245.49</v>
      </c>
      <c r="BR197" s="113">
        <f t="shared" ca="1" si="187"/>
        <v>12</v>
      </c>
      <c r="BS197" s="113">
        <f t="shared" ca="1" si="188"/>
        <v>12</v>
      </c>
      <c r="BT197" s="109" t="str">
        <f t="shared" ca="1" si="170"/>
        <v xml:space="preserve">0 1698.09 1245.49 0 0 0 0 VCThingLabel  </v>
      </c>
      <c r="BU197" s="112">
        <f t="shared" si="171"/>
        <v>0.1</v>
      </c>
      <c r="BV197" s="174">
        <f t="shared" si="172"/>
        <v>0</v>
      </c>
      <c r="BW197" s="114" t="str">
        <f t="shared" si="189"/>
        <v>4vvv</v>
      </c>
      <c r="BX197" s="109"/>
      <c r="BY197" s="113">
        <f t="shared" ca="1" si="190"/>
        <v>1698.09</v>
      </c>
      <c r="BZ197" s="113">
        <f t="shared" ca="1" si="191"/>
        <v>1245.49</v>
      </c>
      <c r="CA197" s="113">
        <f t="shared" ca="1" si="192"/>
        <v>20.399999999999999</v>
      </c>
      <c r="CB197" s="113">
        <f t="shared" ca="1" si="193"/>
        <v>20.399999999999999</v>
      </c>
      <c r="CC197" s="112">
        <f t="shared" si="173"/>
        <v>0.55000000000000004</v>
      </c>
      <c r="CD197" s="109" t="str">
        <f t="shared" si="174"/>
        <v>ellipse</v>
      </c>
      <c r="CE197" s="114" t="str">
        <f t="shared" si="194"/>
        <v>4vvv</v>
      </c>
      <c r="CF197" s="109"/>
      <c r="CG197" s="113">
        <f t="shared" ca="1" si="195"/>
        <v>1698.09</v>
      </c>
      <c r="CH197" s="113">
        <f t="shared" ca="1" si="196"/>
        <v>1245.49</v>
      </c>
      <c r="CI197" s="113">
        <f t="shared" ca="1" si="197"/>
        <v>12</v>
      </c>
      <c r="CJ197" s="113">
        <f t="shared" ca="1" si="198"/>
        <v>12</v>
      </c>
      <c r="CK197" s="112"/>
      <c r="CL197" s="112"/>
      <c r="CM197" s="112">
        <f t="shared" si="175"/>
        <v>1</v>
      </c>
      <c r="CN197" s="115" t="str">
        <f t="shared" si="176"/>
        <v>ellipse</v>
      </c>
      <c r="CO197" s="109" t="str">
        <f t="shared" si="199"/>
        <v>4vvv</v>
      </c>
      <c r="CP197" s="109"/>
      <c r="CQ197" s="113">
        <f t="shared" ca="1" si="200"/>
        <v>1698.09</v>
      </c>
      <c r="CR197" s="113">
        <f t="shared" ca="1" si="201"/>
        <v>1245.49</v>
      </c>
      <c r="CS197" s="113">
        <f t="shared" ca="1" si="202"/>
        <v>12</v>
      </c>
      <c r="CT197" s="113">
        <f t="shared" ca="1" si="203"/>
        <v>12</v>
      </c>
      <c r="CW197" s="76"/>
      <c r="CX197" s="76"/>
    </row>
    <row r="198" spans="1:102" s="105" customFormat="1" ht="16" customHeight="1">
      <c r="A198" s="75" t="str">
        <f t="shared" si="151"/>
        <v>n3-4-3-2</v>
      </c>
      <c r="B198" s="75" t="str">
        <f t="shared" si="152"/>
        <v>E107</v>
      </c>
      <c r="C198" s="103" t="str">
        <f t="shared" si="163"/>
        <v>odd</v>
      </c>
      <c r="D198" s="103"/>
      <c r="E198" s="103"/>
      <c r="F198" s="104">
        <f>ROW()</f>
        <v>198</v>
      </c>
      <c r="G198" s="103"/>
      <c r="H198" s="103"/>
      <c r="I198" s="103" t="str">
        <f t="shared" si="149"/>
        <v>This a short description of E107, giving the briefest explanation of its E107'iness.</v>
      </c>
      <c r="J198" s="103" t="str">
        <f t="shared" si="150"/>
        <v>This is a longer description of E107, going into more detail on what E107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8" s="103" t="str">
        <f t="shared" si="153"/>
        <v>none</v>
      </c>
      <c r="L198" s="103"/>
      <c r="M198" s="103" t="str">
        <f t="shared" si="154"/>
        <v>OpenClose</v>
      </c>
      <c r="N198" s="103"/>
      <c r="O198" s="103"/>
      <c r="P198" s="103"/>
      <c r="Q198" s="103"/>
      <c r="R198" s="103">
        <f t="shared" si="155"/>
        <v>1</v>
      </c>
      <c r="S198" s="103" t="str">
        <f t="shared" si="156"/>
        <v>hover</v>
      </c>
      <c r="T198" s="103"/>
      <c r="U198" s="103"/>
      <c r="V198" s="103"/>
      <c r="W198" s="103"/>
      <c r="X198" s="103" t="str">
        <f t="shared" si="157"/>
        <v>fadeOn=n3-4-3-2,0.6</v>
      </c>
      <c r="Y198" s="103" t="str">
        <f t="shared" si="158"/>
        <v>fadeOff=n3-4-3-2,0.6</v>
      </c>
      <c r="Z198" s="103" t="str">
        <f t="shared" si="159"/>
        <v>drawOpen=n3-4-3-2,0.8</v>
      </c>
      <c r="AA198" s="103" t="str">
        <f t="shared" si="160"/>
        <v>drawClose=n3-4-3-2,0.8</v>
      </c>
      <c r="AB198" s="103" t="str">
        <f t="shared" si="161"/>
        <v>myQtipStyle</v>
      </c>
      <c r="AD198" s="106"/>
      <c r="AE198" s="116"/>
      <c r="AF198" s="75" t="s">
        <v>497</v>
      </c>
      <c r="AG198" s="73">
        <f t="shared" si="164"/>
        <v>0</v>
      </c>
      <c r="AH198" s="75" t="str">
        <f t="shared" si="162"/>
        <v>n3-4-3-2</v>
      </c>
      <c r="AI198" s="75" t="str">
        <f t="shared" si="165"/>
        <v>E107</v>
      </c>
      <c r="AJ198" s="73">
        <f t="shared" si="204"/>
        <v>4</v>
      </c>
      <c r="AK198" s="105">
        <v>3</v>
      </c>
      <c r="AL198" s="105">
        <v>4</v>
      </c>
      <c r="AM198" s="105">
        <v>3</v>
      </c>
      <c r="AN198" s="105">
        <v>2</v>
      </c>
      <c r="AR198" s="105">
        <v>8</v>
      </c>
      <c r="AS198" s="105">
        <v>4</v>
      </c>
      <c r="AT198" s="105">
        <v>3</v>
      </c>
      <c r="AU198" s="105">
        <v>3</v>
      </c>
      <c r="AX198" s="108">
        <f t="shared" si="177"/>
        <v>-46.875</v>
      </c>
      <c r="AY198" s="105">
        <f t="shared" ca="1" si="178"/>
        <v>740</v>
      </c>
      <c r="AZ198" s="108">
        <f t="shared" si="179"/>
        <v>-208.33333333333331</v>
      </c>
      <c r="BA198" s="105">
        <f t="shared" si="180"/>
        <v>0</v>
      </c>
      <c r="BB198" s="116">
        <f t="shared" ca="1" si="181"/>
        <v>1692.5700000000002</v>
      </c>
      <c r="BC198" s="116">
        <f t="shared" ca="1" si="182"/>
        <v>1260.67</v>
      </c>
      <c r="BD198" s="108">
        <f t="shared" ca="1" si="183"/>
        <v>791.66666666666674</v>
      </c>
      <c r="BE198" s="108">
        <f t="shared" ca="1" si="184"/>
        <v>1000</v>
      </c>
      <c r="BH198" s="75" t="str">
        <f t="shared" si="166"/>
        <v>n3-4-3</v>
      </c>
      <c r="BI198" s="76"/>
      <c r="BJ198" s="109" t="s">
        <v>232</v>
      </c>
      <c r="BK198" s="109"/>
      <c r="BL198" s="109">
        <v>1</v>
      </c>
      <c r="BM198" s="112">
        <f t="shared" si="167"/>
        <v>1</v>
      </c>
      <c r="BN198" s="112" t="str">
        <f t="shared" si="168"/>
        <v>symbol</v>
      </c>
      <c r="BO198" s="109" t="str">
        <f t="shared" si="169"/>
        <v>OpenCircle</v>
      </c>
      <c r="BP198" s="113">
        <f t="shared" ca="1" si="185"/>
        <v>1692.57</v>
      </c>
      <c r="BQ198" s="113">
        <f t="shared" ca="1" si="186"/>
        <v>1260.67</v>
      </c>
      <c r="BR198" s="113">
        <f t="shared" ca="1" si="187"/>
        <v>12</v>
      </c>
      <c r="BS198" s="113">
        <f t="shared" ca="1" si="188"/>
        <v>12</v>
      </c>
      <c r="BT198" s="109" t="str">
        <f t="shared" ca="1" si="170"/>
        <v xml:space="preserve">0 1692.57 1260.67 0 0 0 0 VCThingLabel  </v>
      </c>
      <c r="BU198" s="112">
        <f t="shared" si="171"/>
        <v>0.1</v>
      </c>
      <c r="BV198" s="174">
        <f t="shared" si="172"/>
        <v>0</v>
      </c>
      <c r="BW198" s="114" t="str">
        <f t="shared" si="189"/>
        <v>4vvv</v>
      </c>
      <c r="BX198" s="109"/>
      <c r="BY198" s="113">
        <f t="shared" ca="1" si="190"/>
        <v>1692.57</v>
      </c>
      <c r="BZ198" s="113">
        <f t="shared" ca="1" si="191"/>
        <v>1260.67</v>
      </c>
      <c r="CA198" s="113">
        <f t="shared" ca="1" si="192"/>
        <v>20.399999999999999</v>
      </c>
      <c r="CB198" s="113">
        <f t="shared" ca="1" si="193"/>
        <v>20.399999999999999</v>
      </c>
      <c r="CC198" s="112">
        <f t="shared" si="173"/>
        <v>0.55000000000000004</v>
      </c>
      <c r="CD198" s="109" t="str">
        <f t="shared" si="174"/>
        <v>ellipse</v>
      </c>
      <c r="CE198" s="114" t="str">
        <f t="shared" si="194"/>
        <v>4vvv</v>
      </c>
      <c r="CF198" s="109"/>
      <c r="CG198" s="113">
        <f t="shared" ca="1" si="195"/>
        <v>1692.57</v>
      </c>
      <c r="CH198" s="113">
        <f t="shared" ca="1" si="196"/>
        <v>1260.67</v>
      </c>
      <c r="CI198" s="113">
        <f t="shared" ca="1" si="197"/>
        <v>12</v>
      </c>
      <c r="CJ198" s="113">
        <f t="shared" ca="1" si="198"/>
        <v>12</v>
      </c>
      <c r="CK198" s="112"/>
      <c r="CL198" s="112"/>
      <c r="CM198" s="112">
        <f t="shared" si="175"/>
        <v>1</v>
      </c>
      <c r="CN198" s="115" t="str">
        <f t="shared" si="176"/>
        <v>ellipse</v>
      </c>
      <c r="CO198" s="109" t="str">
        <f t="shared" si="199"/>
        <v>4vvv</v>
      </c>
      <c r="CP198" s="109"/>
      <c r="CQ198" s="113">
        <f t="shared" ca="1" si="200"/>
        <v>1692.57</v>
      </c>
      <c r="CR198" s="113">
        <f t="shared" ca="1" si="201"/>
        <v>1260.67</v>
      </c>
      <c r="CS198" s="113">
        <f t="shared" ca="1" si="202"/>
        <v>12</v>
      </c>
      <c r="CT198" s="113">
        <f t="shared" ca="1" si="203"/>
        <v>12</v>
      </c>
      <c r="CW198" s="76"/>
      <c r="CX198" s="76"/>
    </row>
    <row r="199" spans="1:102" s="105" customFormat="1" ht="16" customHeight="1">
      <c r="A199" s="75" t="str">
        <f t="shared" si="151"/>
        <v>n3-4-3-3</v>
      </c>
      <c r="B199" s="75" t="str">
        <f t="shared" si="152"/>
        <v>E108</v>
      </c>
      <c r="C199" s="103" t="str">
        <f t="shared" si="163"/>
        <v>even</v>
      </c>
      <c r="D199" s="103"/>
      <c r="E199" s="103"/>
      <c r="F199" s="104">
        <f>ROW()</f>
        <v>199</v>
      </c>
      <c r="G199" s="103"/>
      <c r="H199" s="103"/>
      <c r="I199" s="103" t="str">
        <f t="shared" si="149"/>
        <v>This a short description of E108, giving the briefest explanation of its E108'iness.</v>
      </c>
      <c r="J199" s="103" t="str">
        <f t="shared" si="150"/>
        <v>This is a longer description of E108, going into more detail on what E108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199" s="103" t="str">
        <f t="shared" si="153"/>
        <v>none</v>
      </c>
      <c r="L199" s="103"/>
      <c r="M199" s="103" t="str">
        <f t="shared" si="154"/>
        <v>OpenClose</v>
      </c>
      <c r="N199" s="103"/>
      <c r="O199" s="103"/>
      <c r="P199" s="103"/>
      <c r="Q199" s="103"/>
      <c r="R199" s="103">
        <f t="shared" si="155"/>
        <v>1</v>
      </c>
      <c r="S199" s="103" t="str">
        <f t="shared" si="156"/>
        <v>hover</v>
      </c>
      <c r="T199" s="103"/>
      <c r="U199" s="103"/>
      <c r="V199" s="103"/>
      <c r="W199" s="103"/>
      <c r="X199" s="103" t="str">
        <f t="shared" si="157"/>
        <v>fadeOn=n3-4-3-3,0.6</v>
      </c>
      <c r="Y199" s="103" t="str">
        <f t="shared" si="158"/>
        <v>fadeOff=n3-4-3-3,0.6</v>
      </c>
      <c r="Z199" s="103" t="str">
        <f t="shared" si="159"/>
        <v>drawOpen=n3-4-3-3,0.8</v>
      </c>
      <c r="AA199" s="103" t="str">
        <f t="shared" si="160"/>
        <v>drawClose=n3-4-3-3,0.8</v>
      </c>
      <c r="AB199" s="103" t="str">
        <f t="shared" si="161"/>
        <v>myQtipStyle</v>
      </c>
      <c r="AD199" s="106"/>
      <c r="AE199" s="116"/>
      <c r="AF199" s="75" t="s">
        <v>498</v>
      </c>
      <c r="AG199" s="73">
        <f t="shared" si="164"/>
        <v>0</v>
      </c>
      <c r="AH199" s="75" t="str">
        <f t="shared" si="162"/>
        <v>n3-4-3-3</v>
      </c>
      <c r="AI199" s="75" t="str">
        <f t="shared" si="165"/>
        <v>E108</v>
      </c>
      <c r="AJ199" s="73">
        <f t="shared" si="204"/>
        <v>4</v>
      </c>
      <c r="AK199" s="105">
        <v>3</v>
      </c>
      <c r="AL199" s="105">
        <v>4</v>
      </c>
      <c r="AM199" s="105">
        <v>3</v>
      </c>
      <c r="AN199" s="105">
        <v>3</v>
      </c>
      <c r="AR199" s="105">
        <v>8</v>
      </c>
      <c r="AS199" s="105">
        <v>4</v>
      </c>
      <c r="AT199" s="105">
        <v>3</v>
      </c>
      <c r="AU199" s="105">
        <v>3</v>
      </c>
      <c r="AX199" s="108">
        <f t="shared" si="177"/>
        <v>-45.625</v>
      </c>
      <c r="AY199" s="105">
        <f t="shared" ca="1" si="178"/>
        <v>740</v>
      </c>
      <c r="AZ199" s="108">
        <f t="shared" si="179"/>
        <v>-202.77777777777777</v>
      </c>
      <c r="BA199" s="105">
        <f t="shared" si="180"/>
        <v>0</v>
      </c>
      <c r="BB199" s="116">
        <f t="shared" ca="1" si="181"/>
        <v>1686.72</v>
      </c>
      <c r="BC199" s="116">
        <f t="shared" ca="1" si="182"/>
        <v>1275.71</v>
      </c>
      <c r="BD199" s="108">
        <f t="shared" ca="1" si="183"/>
        <v>797.22222222222217</v>
      </c>
      <c r="BE199" s="108">
        <f t="shared" ca="1" si="184"/>
        <v>1000</v>
      </c>
      <c r="BH199" s="75" t="str">
        <f t="shared" si="166"/>
        <v>n3-4-3</v>
      </c>
      <c r="BI199" s="76"/>
      <c r="BJ199" s="109" t="s">
        <v>232</v>
      </c>
      <c r="BK199" s="109"/>
      <c r="BL199" s="109">
        <v>1</v>
      </c>
      <c r="BM199" s="112">
        <f t="shared" si="167"/>
        <v>1</v>
      </c>
      <c r="BN199" s="112" t="str">
        <f t="shared" si="168"/>
        <v>symbol</v>
      </c>
      <c r="BO199" s="109" t="str">
        <f t="shared" si="169"/>
        <v>OpenCircle</v>
      </c>
      <c r="BP199" s="113">
        <f t="shared" ca="1" si="185"/>
        <v>1686.72</v>
      </c>
      <c r="BQ199" s="113">
        <f t="shared" ca="1" si="186"/>
        <v>1275.71</v>
      </c>
      <c r="BR199" s="113">
        <f t="shared" ca="1" si="187"/>
        <v>12</v>
      </c>
      <c r="BS199" s="113">
        <f t="shared" ca="1" si="188"/>
        <v>12</v>
      </c>
      <c r="BT199" s="109" t="str">
        <f t="shared" ca="1" si="170"/>
        <v xml:space="preserve">0 1686.72 1275.71 0 0 0 0 VCThingLabel  </v>
      </c>
      <c r="BU199" s="112">
        <f t="shared" si="171"/>
        <v>0.1</v>
      </c>
      <c r="BV199" s="174">
        <f t="shared" si="172"/>
        <v>0</v>
      </c>
      <c r="BW199" s="114" t="str">
        <f t="shared" si="189"/>
        <v>4vvv</v>
      </c>
      <c r="BX199" s="109"/>
      <c r="BY199" s="113">
        <f t="shared" ca="1" si="190"/>
        <v>1686.72</v>
      </c>
      <c r="BZ199" s="113">
        <f t="shared" ca="1" si="191"/>
        <v>1275.71</v>
      </c>
      <c r="CA199" s="113">
        <f t="shared" ca="1" si="192"/>
        <v>20.399999999999999</v>
      </c>
      <c r="CB199" s="113">
        <f t="shared" ca="1" si="193"/>
        <v>20.399999999999999</v>
      </c>
      <c r="CC199" s="112">
        <f t="shared" si="173"/>
        <v>0.55000000000000004</v>
      </c>
      <c r="CD199" s="109" t="str">
        <f t="shared" si="174"/>
        <v>ellipse</v>
      </c>
      <c r="CE199" s="114" t="str">
        <f t="shared" si="194"/>
        <v>4vvv</v>
      </c>
      <c r="CF199" s="109"/>
      <c r="CG199" s="113">
        <f t="shared" ca="1" si="195"/>
        <v>1686.72</v>
      </c>
      <c r="CH199" s="113">
        <f t="shared" ca="1" si="196"/>
        <v>1275.71</v>
      </c>
      <c r="CI199" s="113">
        <f t="shared" ca="1" si="197"/>
        <v>12</v>
      </c>
      <c r="CJ199" s="113">
        <f t="shared" ca="1" si="198"/>
        <v>12</v>
      </c>
      <c r="CK199" s="112"/>
      <c r="CL199" s="112"/>
      <c r="CM199" s="112">
        <f t="shared" si="175"/>
        <v>1</v>
      </c>
      <c r="CN199" s="115" t="str">
        <f t="shared" si="176"/>
        <v>ellipse</v>
      </c>
      <c r="CO199" s="109" t="str">
        <f t="shared" si="199"/>
        <v>4vvv</v>
      </c>
      <c r="CP199" s="109"/>
      <c r="CQ199" s="113">
        <f t="shared" ca="1" si="200"/>
        <v>1686.72</v>
      </c>
      <c r="CR199" s="113">
        <f t="shared" ca="1" si="201"/>
        <v>1275.71</v>
      </c>
      <c r="CS199" s="113">
        <f t="shared" ca="1" si="202"/>
        <v>12</v>
      </c>
      <c r="CT199" s="113">
        <f t="shared" ca="1" si="203"/>
        <v>12</v>
      </c>
      <c r="CW199" s="76"/>
      <c r="CX199" s="76"/>
    </row>
    <row r="200" spans="1:102" s="105" customFormat="1" ht="16" customHeight="1">
      <c r="A200" s="75" t="str">
        <f t="shared" si="151"/>
        <v>n4</v>
      </c>
      <c r="B200" s="75" t="str">
        <f t="shared" si="152"/>
        <v>B4</v>
      </c>
      <c r="C200" s="103" t="str">
        <f t="shared" si="163"/>
        <v>even</v>
      </c>
      <c r="D200" s="103"/>
      <c r="E200" s="103"/>
      <c r="F200" s="104">
        <f>ROW()</f>
        <v>200</v>
      </c>
      <c r="G200" s="103"/>
      <c r="H200" s="103"/>
      <c r="I200" s="103" t="str">
        <f t="shared" si="149"/>
        <v>This a short description of B4, giving the briefest explanation of its B4'iness.</v>
      </c>
      <c r="J200" s="103" t="str">
        <f t="shared" si="150"/>
        <v>This is a longer description of B4, going into more detail on what B4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0" s="103" t="str">
        <f t="shared" si="153"/>
        <v>none</v>
      </c>
      <c r="L200" s="103"/>
      <c r="M200" s="103" t="str">
        <f t="shared" si="154"/>
        <v>OpenClose</v>
      </c>
      <c r="N200" s="103"/>
      <c r="O200" s="103"/>
      <c r="P200" s="103"/>
      <c r="Q200" s="103"/>
      <c r="R200" s="103">
        <f t="shared" si="155"/>
        <v>1</v>
      </c>
      <c r="S200" s="103" t="str">
        <f t="shared" si="156"/>
        <v>hover</v>
      </c>
      <c r="T200" s="103"/>
      <c r="U200" s="103"/>
      <c r="V200" s="103"/>
      <c r="W200" s="103"/>
      <c r="X200" s="103" t="str">
        <f t="shared" si="157"/>
        <v>fadeOn=n4,0.6</v>
      </c>
      <c r="Y200" s="103" t="str">
        <f t="shared" si="158"/>
        <v>fadeOff=n4,0.6</v>
      </c>
      <c r="Z200" s="103" t="str">
        <f t="shared" si="159"/>
        <v>drawOpen=n4,0.8</v>
      </c>
      <c r="AA200" s="103" t="str">
        <f t="shared" si="160"/>
        <v>drawClose=n4,0.8</v>
      </c>
      <c r="AB200" s="103" t="str">
        <f t="shared" si="161"/>
        <v>myQtipStyle</v>
      </c>
      <c r="AD200" s="106"/>
      <c r="AE200" s="116"/>
      <c r="AF200" s="75">
        <v>4</v>
      </c>
      <c r="AG200" s="73">
        <f t="shared" si="164"/>
        <v>0</v>
      </c>
      <c r="AH200" s="75" t="str">
        <f t="shared" si="162"/>
        <v>n4</v>
      </c>
      <c r="AI200" s="75" t="str">
        <f t="shared" si="165"/>
        <v>B4</v>
      </c>
      <c r="AJ200" s="73">
        <f t="shared" si="204"/>
        <v>1</v>
      </c>
      <c r="AK200" s="105">
        <v>4</v>
      </c>
      <c r="AR200" s="105">
        <v>8</v>
      </c>
      <c r="AX200" s="108">
        <f t="shared" si="177"/>
        <v>-22.5</v>
      </c>
      <c r="AY200" s="105">
        <f t="shared" ca="1" si="178"/>
        <v>260</v>
      </c>
      <c r="AZ200" s="108">
        <f t="shared" si="179"/>
        <v>-100</v>
      </c>
      <c r="BA200" s="105">
        <f t="shared" si="180"/>
        <v>0</v>
      </c>
      <c r="BB200" s="116">
        <f t="shared" ca="1" si="181"/>
        <v>1183.8499999999999</v>
      </c>
      <c r="BC200" s="116">
        <f t="shared" ca="1" si="182"/>
        <v>1183.8499999999999</v>
      </c>
      <c r="BD200" s="108">
        <f t="shared" ca="1" si="183"/>
        <v>900</v>
      </c>
      <c r="BE200" s="108">
        <f t="shared" ca="1" si="184"/>
        <v>1000</v>
      </c>
      <c r="BH200" s="75" t="str">
        <f t="shared" si="166"/>
        <v>n0</v>
      </c>
      <c r="BI200" s="76"/>
      <c r="BJ200" s="109" t="s">
        <v>232</v>
      </c>
      <c r="BK200" s="109"/>
      <c r="BL200" s="109">
        <v>1</v>
      </c>
      <c r="BM200" s="112">
        <f t="shared" si="167"/>
        <v>1</v>
      </c>
      <c r="BN200" s="112" t="str">
        <f t="shared" si="168"/>
        <v>symbol</v>
      </c>
      <c r="BO200" s="109" t="str">
        <f t="shared" si="169"/>
        <v>OpenCircle</v>
      </c>
      <c r="BP200" s="113">
        <f t="shared" ca="1" si="185"/>
        <v>1183.8499999999999</v>
      </c>
      <c r="BQ200" s="113">
        <f t="shared" ca="1" si="186"/>
        <v>1183.8499999999999</v>
      </c>
      <c r="BR200" s="113">
        <f t="shared" ca="1" si="187"/>
        <v>95</v>
      </c>
      <c r="BS200" s="113">
        <f t="shared" ca="1" si="188"/>
        <v>95</v>
      </c>
      <c r="BT200" s="109" t="str">
        <f t="shared" ca="1" si="170"/>
        <v xml:space="preserve">1 1183.85 1183.85 0 0 0 0 VCThingLabel 36 </v>
      </c>
      <c r="BU200" s="112">
        <f t="shared" si="171"/>
        <v>0.1</v>
      </c>
      <c r="BV200" s="174">
        <f t="shared" si="172"/>
        <v>0</v>
      </c>
      <c r="BW200" s="114" t="str">
        <f t="shared" si="189"/>
        <v>1vvv</v>
      </c>
      <c r="BX200" s="109"/>
      <c r="BY200" s="113">
        <f t="shared" ca="1" si="190"/>
        <v>1183.8499999999999</v>
      </c>
      <c r="BZ200" s="113">
        <f t="shared" ca="1" si="191"/>
        <v>1183.8499999999999</v>
      </c>
      <c r="CA200" s="113">
        <f t="shared" ca="1" si="192"/>
        <v>161.5</v>
      </c>
      <c r="CB200" s="113">
        <f t="shared" ca="1" si="193"/>
        <v>161.5</v>
      </c>
      <c r="CC200" s="112">
        <f t="shared" si="173"/>
        <v>0.55000000000000004</v>
      </c>
      <c r="CD200" s="109" t="str">
        <f t="shared" si="174"/>
        <v>ellipse</v>
      </c>
      <c r="CE200" s="114" t="str">
        <f t="shared" si="194"/>
        <v>1vvv</v>
      </c>
      <c r="CF200" s="109"/>
      <c r="CG200" s="113">
        <f t="shared" ca="1" si="195"/>
        <v>1183.8499999999999</v>
      </c>
      <c r="CH200" s="113">
        <f t="shared" ca="1" si="196"/>
        <v>1183.8499999999999</v>
      </c>
      <c r="CI200" s="113">
        <f t="shared" ca="1" si="197"/>
        <v>95</v>
      </c>
      <c r="CJ200" s="113">
        <f t="shared" ca="1" si="198"/>
        <v>95</v>
      </c>
      <c r="CK200" s="112"/>
      <c r="CL200" s="112"/>
      <c r="CM200" s="112">
        <f t="shared" si="175"/>
        <v>1</v>
      </c>
      <c r="CN200" s="115" t="str">
        <f t="shared" si="176"/>
        <v>ellipse</v>
      </c>
      <c r="CO200" s="109" t="str">
        <f t="shared" si="199"/>
        <v>1vvv</v>
      </c>
      <c r="CP200" s="109"/>
      <c r="CQ200" s="113">
        <f t="shared" ca="1" si="200"/>
        <v>1183.8499999999999</v>
      </c>
      <c r="CR200" s="113">
        <f t="shared" ca="1" si="201"/>
        <v>1183.8499999999999</v>
      </c>
      <c r="CS200" s="113">
        <f t="shared" ca="1" si="202"/>
        <v>95</v>
      </c>
      <c r="CT200" s="113">
        <f t="shared" ca="1" si="203"/>
        <v>95</v>
      </c>
      <c r="CW200" s="76"/>
      <c r="CX200" s="76"/>
    </row>
    <row r="201" spans="1:102" s="105" customFormat="1" ht="16" customHeight="1">
      <c r="A201" s="75" t="str">
        <f t="shared" si="151"/>
        <v>n4-1</v>
      </c>
      <c r="B201" s="75" t="str">
        <f t="shared" si="152"/>
        <v>C13</v>
      </c>
      <c r="C201" s="103" t="str">
        <f t="shared" si="163"/>
        <v>odd</v>
      </c>
      <c r="D201" s="103"/>
      <c r="E201" s="103"/>
      <c r="F201" s="104">
        <f>ROW()</f>
        <v>201</v>
      </c>
      <c r="G201" s="103"/>
      <c r="H201" s="103"/>
      <c r="I201" s="103" t="str">
        <f t="shared" si="149"/>
        <v>This a short description of C13, giving the briefest explanation of its C13'iness.</v>
      </c>
      <c r="J201" s="103" t="str">
        <f t="shared" si="150"/>
        <v>This is a longer description of C13, going into more detail on what C13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1" s="103" t="str">
        <f t="shared" si="153"/>
        <v>none</v>
      </c>
      <c r="L201" s="103"/>
      <c r="M201" s="103" t="str">
        <f t="shared" si="154"/>
        <v>OpenClose</v>
      </c>
      <c r="N201" s="103"/>
      <c r="O201" s="103"/>
      <c r="P201" s="103"/>
      <c r="Q201" s="103"/>
      <c r="R201" s="103">
        <f t="shared" si="155"/>
        <v>1</v>
      </c>
      <c r="S201" s="103" t="str">
        <f t="shared" si="156"/>
        <v>hover</v>
      </c>
      <c r="T201" s="103"/>
      <c r="U201" s="103"/>
      <c r="V201" s="103"/>
      <c r="W201" s="103"/>
      <c r="X201" s="103" t="str">
        <f t="shared" si="157"/>
        <v>fadeOn=n4-1,0.6</v>
      </c>
      <c r="Y201" s="103" t="str">
        <f t="shared" si="158"/>
        <v>fadeOff=n4-1,0.6</v>
      </c>
      <c r="Z201" s="103" t="str">
        <f t="shared" si="159"/>
        <v>drawOpen=n4-1,0.8</v>
      </c>
      <c r="AA201" s="103" t="str">
        <f t="shared" si="160"/>
        <v>drawClose=n4-1,0.8</v>
      </c>
      <c r="AB201" s="103" t="str">
        <f t="shared" si="161"/>
        <v>myQtipStyle</v>
      </c>
      <c r="AD201" s="106"/>
      <c r="AE201" s="116"/>
      <c r="AF201" s="75" t="s">
        <v>401</v>
      </c>
      <c r="AG201" s="73">
        <f t="shared" si="164"/>
        <v>0</v>
      </c>
      <c r="AH201" s="75" t="str">
        <f t="shared" si="162"/>
        <v>n4-1</v>
      </c>
      <c r="AI201" s="75" t="str">
        <f t="shared" si="165"/>
        <v>C13</v>
      </c>
      <c r="AJ201" s="73">
        <f t="shared" si="204"/>
        <v>2</v>
      </c>
      <c r="AK201" s="105">
        <v>4</v>
      </c>
      <c r="AL201" s="105">
        <v>1</v>
      </c>
      <c r="AR201" s="105">
        <v>8</v>
      </c>
      <c r="AS201" s="105">
        <v>4</v>
      </c>
      <c r="AX201" s="108">
        <f t="shared" si="177"/>
        <v>-39.375</v>
      </c>
      <c r="AY201" s="105">
        <f t="shared" ca="1" si="178"/>
        <v>500</v>
      </c>
      <c r="AZ201" s="108">
        <f t="shared" si="179"/>
        <v>-175</v>
      </c>
      <c r="BA201" s="105">
        <f t="shared" si="180"/>
        <v>0</v>
      </c>
      <c r="BB201" s="116">
        <f t="shared" ca="1" si="181"/>
        <v>1440.96</v>
      </c>
      <c r="BC201" s="116">
        <f t="shared" ca="1" si="182"/>
        <v>1235.7</v>
      </c>
      <c r="BD201" s="108">
        <f t="shared" ca="1" si="183"/>
        <v>825</v>
      </c>
      <c r="BE201" s="108">
        <f t="shared" ca="1" si="184"/>
        <v>1000</v>
      </c>
      <c r="BH201" s="75" t="str">
        <f t="shared" si="166"/>
        <v>n3-4-3-3</v>
      </c>
      <c r="BI201" s="76"/>
      <c r="BJ201" s="109" t="s">
        <v>232</v>
      </c>
      <c r="BK201" s="109"/>
      <c r="BL201" s="109">
        <v>1</v>
      </c>
      <c r="BM201" s="112">
        <f t="shared" si="167"/>
        <v>1</v>
      </c>
      <c r="BN201" s="112" t="str">
        <f t="shared" si="168"/>
        <v>symbol</v>
      </c>
      <c r="BO201" s="109" t="str">
        <f t="shared" si="169"/>
        <v>OpenCircle</v>
      </c>
      <c r="BP201" s="113">
        <f t="shared" ca="1" si="185"/>
        <v>1440.96</v>
      </c>
      <c r="BQ201" s="113">
        <f t="shared" ca="1" si="186"/>
        <v>1235.7</v>
      </c>
      <c r="BR201" s="113">
        <f t="shared" ca="1" si="187"/>
        <v>60</v>
      </c>
      <c r="BS201" s="113">
        <f t="shared" ca="1" si="188"/>
        <v>60</v>
      </c>
      <c r="BT201" s="109" t="str">
        <f t="shared" ca="1" si="170"/>
        <v xml:space="preserve">1 1440.96 1235.7 0 0 0 0 VCThingLabel 20 </v>
      </c>
      <c r="BU201" s="112">
        <f t="shared" si="171"/>
        <v>0.1</v>
      </c>
      <c r="BV201" s="174">
        <f t="shared" si="172"/>
        <v>0</v>
      </c>
      <c r="BW201" s="114" t="str">
        <f t="shared" si="189"/>
        <v>2vvv</v>
      </c>
      <c r="BX201" s="109"/>
      <c r="BY201" s="113">
        <f t="shared" ca="1" si="190"/>
        <v>1440.96</v>
      </c>
      <c r="BZ201" s="113">
        <f t="shared" ca="1" si="191"/>
        <v>1235.7</v>
      </c>
      <c r="CA201" s="113">
        <f t="shared" ca="1" si="192"/>
        <v>102</v>
      </c>
      <c r="CB201" s="113">
        <f t="shared" ca="1" si="193"/>
        <v>102</v>
      </c>
      <c r="CC201" s="112">
        <f t="shared" si="173"/>
        <v>0.55000000000000004</v>
      </c>
      <c r="CD201" s="109" t="str">
        <f t="shared" si="174"/>
        <v>ellipse</v>
      </c>
      <c r="CE201" s="114" t="str">
        <f t="shared" si="194"/>
        <v>2vvv</v>
      </c>
      <c r="CF201" s="109"/>
      <c r="CG201" s="113">
        <f t="shared" ca="1" si="195"/>
        <v>1440.96</v>
      </c>
      <c r="CH201" s="113">
        <f t="shared" ca="1" si="196"/>
        <v>1235.7</v>
      </c>
      <c r="CI201" s="113">
        <f t="shared" ca="1" si="197"/>
        <v>60</v>
      </c>
      <c r="CJ201" s="113">
        <f t="shared" ca="1" si="198"/>
        <v>60</v>
      </c>
      <c r="CK201" s="112"/>
      <c r="CL201" s="112"/>
      <c r="CM201" s="112">
        <f t="shared" si="175"/>
        <v>1</v>
      </c>
      <c r="CN201" s="115" t="str">
        <f t="shared" si="176"/>
        <v>ellipse</v>
      </c>
      <c r="CO201" s="109" t="str">
        <f t="shared" si="199"/>
        <v>2vvv</v>
      </c>
      <c r="CP201" s="109"/>
      <c r="CQ201" s="113">
        <f t="shared" ca="1" si="200"/>
        <v>1440.96</v>
      </c>
      <c r="CR201" s="113">
        <f t="shared" ca="1" si="201"/>
        <v>1235.7</v>
      </c>
      <c r="CS201" s="113">
        <f t="shared" ca="1" si="202"/>
        <v>60</v>
      </c>
      <c r="CT201" s="113">
        <f t="shared" ca="1" si="203"/>
        <v>60</v>
      </c>
      <c r="CW201" s="76"/>
      <c r="CX201" s="76"/>
    </row>
    <row r="202" spans="1:102" s="105" customFormat="1" ht="16" customHeight="1">
      <c r="A202" s="75" t="str">
        <f t="shared" si="151"/>
        <v>n4-1-1</v>
      </c>
      <c r="B202" s="75" t="str">
        <f t="shared" si="152"/>
        <v>D37</v>
      </c>
      <c r="C202" s="103" t="str">
        <f t="shared" si="163"/>
        <v>odd</v>
      </c>
      <c r="D202" s="103"/>
      <c r="E202" s="103"/>
      <c r="F202" s="104">
        <f>ROW()</f>
        <v>202</v>
      </c>
      <c r="G202" s="103"/>
      <c r="H202" s="103"/>
      <c r="I202" s="103" t="str">
        <f t="shared" si="149"/>
        <v>This a short description of D37, giving the briefest explanation of its D37'iness.</v>
      </c>
      <c r="J202" s="103" t="str">
        <f t="shared" si="150"/>
        <v>This is a longer description of D37, going into more detail on what D37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2" s="103" t="str">
        <f t="shared" si="153"/>
        <v>none</v>
      </c>
      <c r="L202" s="103"/>
      <c r="M202" s="103" t="str">
        <f t="shared" si="154"/>
        <v>OpenClose</v>
      </c>
      <c r="N202" s="103"/>
      <c r="O202" s="103"/>
      <c r="P202" s="103"/>
      <c r="Q202" s="103"/>
      <c r="R202" s="103">
        <f t="shared" si="155"/>
        <v>1</v>
      </c>
      <c r="S202" s="103" t="str">
        <f t="shared" si="156"/>
        <v>hover</v>
      </c>
      <c r="T202" s="103"/>
      <c r="U202" s="103"/>
      <c r="V202" s="103"/>
      <c r="W202" s="103"/>
      <c r="X202" s="103" t="str">
        <f t="shared" si="157"/>
        <v>fadeOn=n4-1-1,0.6</v>
      </c>
      <c r="Y202" s="103" t="str">
        <f t="shared" si="158"/>
        <v>fadeOff=n4-1-1,0.6</v>
      </c>
      <c r="Z202" s="103" t="str">
        <f t="shared" si="159"/>
        <v>drawOpen=n4-1-1,0.8</v>
      </c>
      <c r="AA202" s="103" t="str">
        <f t="shared" si="160"/>
        <v>drawClose=n4-1-1,0.8</v>
      </c>
      <c r="AB202" s="103" t="str">
        <f t="shared" si="161"/>
        <v>myQtipStyle</v>
      </c>
      <c r="AD202" s="106"/>
      <c r="AE202" s="116"/>
      <c r="AF202" s="75" t="s">
        <v>402</v>
      </c>
      <c r="AG202" s="73">
        <f t="shared" si="164"/>
        <v>0</v>
      </c>
      <c r="AH202" s="75" t="str">
        <f t="shared" si="162"/>
        <v>n4-1-1</v>
      </c>
      <c r="AI202" s="75" t="str">
        <f t="shared" si="165"/>
        <v>D37</v>
      </c>
      <c r="AJ202" s="73">
        <f t="shared" si="204"/>
        <v>3</v>
      </c>
      <c r="AK202" s="105">
        <v>4</v>
      </c>
      <c r="AL202" s="105">
        <v>1</v>
      </c>
      <c r="AM202" s="105">
        <v>1</v>
      </c>
      <c r="AR202" s="105">
        <v>8</v>
      </c>
      <c r="AS202" s="105">
        <v>4</v>
      </c>
      <c r="AT202" s="105">
        <v>3</v>
      </c>
      <c r="AX202" s="108">
        <f t="shared" si="177"/>
        <v>-43.125</v>
      </c>
      <c r="AY202" s="105">
        <f t="shared" ca="1" si="178"/>
        <v>640</v>
      </c>
      <c r="AZ202" s="108">
        <f t="shared" si="179"/>
        <v>-191.66666666666666</v>
      </c>
      <c r="BA202" s="105">
        <f t="shared" si="180"/>
        <v>0</v>
      </c>
      <c r="BB202" s="116">
        <f t="shared" ca="1" si="181"/>
        <v>1582.95</v>
      </c>
      <c r="BC202" s="116">
        <f t="shared" ca="1" si="182"/>
        <v>1264.1300000000001</v>
      </c>
      <c r="BD202" s="108">
        <f t="shared" ca="1" si="183"/>
        <v>808.33333333333337</v>
      </c>
      <c r="BE202" s="108">
        <f t="shared" ca="1" si="184"/>
        <v>1000</v>
      </c>
      <c r="BH202" s="75" t="str">
        <f t="shared" si="166"/>
        <v>n4-1</v>
      </c>
      <c r="BI202" s="76"/>
      <c r="BJ202" s="109" t="s">
        <v>232</v>
      </c>
      <c r="BK202" s="109"/>
      <c r="BL202" s="109">
        <v>1</v>
      </c>
      <c r="BM202" s="112">
        <f t="shared" si="167"/>
        <v>1</v>
      </c>
      <c r="BN202" s="112" t="str">
        <f t="shared" si="168"/>
        <v>symbol</v>
      </c>
      <c r="BO202" s="109" t="str">
        <f t="shared" si="169"/>
        <v>OpenCircle</v>
      </c>
      <c r="BP202" s="113">
        <f t="shared" ca="1" si="185"/>
        <v>1582.95</v>
      </c>
      <c r="BQ202" s="113">
        <f t="shared" ca="1" si="186"/>
        <v>1264.1300000000001</v>
      </c>
      <c r="BR202" s="113">
        <f t="shared" ca="1" si="187"/>
        <v>35</v>
      </c>
      <c r="BS202" s="113">
        <f t="shared" ca="1" si="188"/>
        <v>35</v>
      </c>
      <c r="BT202" s="109" t="str">
        <f t="shared" ca="1" si="170"/>
        <v xml:space="preserve">1 1582.95 1264.13 0 0 0 0 VCThingLabel 10 </v>
      </c>
      <c r="BU202" s="112">
        <f t="shared" si="171"/>
        <v>0.1</v>
      </c>
      <c r="BV202" s="174">
        <f t="shared" si="172"/>
        <v>0</v>
      </c>
      <c r="BW202" s="114" t="str">
        <f t="shared" si="189"/>
        <v>3vvv</v>
      </c>
      <c r="BX202" s="109"/>
      <c r="BY202" s="113">
        <f t="shared" ca="1" si="190"/>
        <v>1582.95</v>
      </c>
      <c r="BZ202" s="113">
        <f t="shared" ca="1" si="191"/>
        <v>1264.1300000000001</v>
      </c>
      <c r="CA202" s="113">
        <f t="shared" ca="1" si="192"/>
        <v>59.5</v>
      </c>
      <c r="CB202" s="113">
        <f t="shared" ca="1" si="193"/>
        <v>59.5</v>
      </c>
      <c r="CC202" s="112">
        <f t="shared" si="173"/>
        <v>0.55000000000000004</v>
      </c>
      <c r="CD202" s="109" t="str">
        <f t="shared" si="174"/>
        <v>ellipse</v>
      </c>
      <c r="CE202" s="114" t="str">
        <f t="shared" si="194"/>
        <v>3vvv</v>
      </c>
      <c r="CF202" s="109"/>
      <c r="CG202" s="113">
        <f t="shared" ca="1" si="195"/>
        <v>1582.95</v>
      </c>
      <c r="CH202" s="113">
        <f t="shared" ca="1" si="196"/>
        <v>1264.1300000000001</v>
      </c>
      <c r="CI202" s="113">
        <f t="shared" ca="1" si="197"/>
        <v>35</v>
      </c>
      <c r="CJ202" s="113">
        <f t="shared" ca="1" si="198"/>
        <v>35</v>
      </c>
      <c r="CK202" s="112"/>
      <c r="CL202" s="112"/>
      <c r="CM202" s="112">
        <f t="shared" si="175"/>
        <v>1</v>
      </c>
      <c r="CN202" s="115" t="str">
        <f t="shared" si="176"/>
        <v>ellipse</v>
      </c>
      <c r="CO202" s="109" t="str">
        <f t="shared" si="199"/>
        <v>3vvv</v>
      </c>
      <c r="CP202" s="109"/>
      <c r="CQ202" s="113">
        <f t="shared" ca="1" si="200"/>
        <v>1582.95</v>
      </c>
      <c r="CR202" s="113">
        <f t="shared" ca="1" si="201"/>
        <v>1264.1300000000001</v>
      </c>
      <c r="CS202" s="113">
        <f t="shared" ca="1" si="202"/>
        <v>35</v>
      </c>
      <c r="CT202" s="113">
        <f t="shared" ca="1" si="203"/>
        <v>35</v>
      </c>
      <c r="CW202" s="76"/>
      <c r="CX202" s="76"/>
    </row>
    <row r="203" spans="1:102" s="105" customFormat="1" ht="16" customHeight="1">
      <c r="A203" s="75" t="str">
        <f t="shared" si="151"/>
        <v>n4-1-1-1</v>
      </c>
      <c r="B203" s="75" t="str">
        <f t="shared" si="152"/>
        <v>E109</v>
      </c>
      <c r="C203" s="103" t="str">
        <f t="shared" si="163"/>
        <v>odd</v>
      </c>
      <c r="D203" s="103"/>
      <c r="E203" s="103"/>
      <c r="F203" s="104">
        <f>ROW()</f>
        <v>203</v>
      </c>
      <c r="G203" s="103"/>
      <c r="H203" s="103"/>
      <c r="I203" s="103" t="str">
        <f t="shared" si="149"/>
        <v>This a short description of E109, giving the briefest explanation of its E109'iness.</v>
      </c>
      <c r="J203" s="103" t="str">
        <f t="shared" si="150"/>
        <v>This is a longer description of E109, going into more detail on what E109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3" s="103" t="str">
        <f t="shared" si="153"/>
        <v>none</v>
      </c>
      <c r="L203" s="103"/>
      <c r="M203" s="103" t="str">
        <f t="shared" si="154"/>
        <v>OpenClose</v>
      </c>
      <c r="N203" s="103"/>
      <c r="O203" s="103"/>
      <c r="P203" s="103"/>
      <c r="Q203" s="103"/>
      <c r="R203" s="103">
        <f t="shared" si="155"/>
        <v>1</v>
      </c>
      <c r="S203" s="103" t="str">
        <f t="shared" si="156"/>
        <v>hover</v>
      </c>
      <c r="T203" s="103"/>
      <c r="U203" s="103"/>
      <c r="V203" s="103"/>
      <c r="W203" s="103"/>
      <c r="X203" s="103" t="str">
        <f t="shared" si="157"/>
        <v>fadeOn=n4-1-1-1,0.6</v>
      </c>
      <c r="Y203" s="103" t="str">
        <f t="shared" si="158"/>
        <v>fadeOff=n4-1-1-1,0.6</v>
      </c>
      <c r="Z203" s="103" t="str">
        <f t="shared" si="159"/>
        <v>drawOpen=n4-1-1-1,0.8</v>
      </c>
      <c r="AA203" s="103" t="str">
        <f t="shared" si="160"/>
        <v>drawClose=n4-1-1-1,0.8</v>
      </c>
      <c r="AB203" s="103" t="str">
        <f t="shared" si="161"/>
        <v>myQtipStyle</v>
      </c>
      <c r="AD203" s="106"/>
      <c r="AE203" s="116"/>
      <c r="AF203" s="75" t="s">
        <v>376</v>
      </c>
      <c r="AG203" s="73">
        <f t="shared" si="164"/>
        <v>0</v>
      </c>
      <c r="AH203" s="75" t="str">
        <f t="shared" si="162"/>
        <v>n4-1-1-1</v>
      </c>
      <c r="AI203" s="75" t="str">
        <f t="shared" si="165"/>
        <v>E109</v>
      </c>
      <c r="AJ203" s="73">
        <f t="shared" si="204"/>
        <v>4</v>
      </c>
      <c r="AK203" s="105">
        <v>4</v>
      </c>
      <c r="AL203" s="105">
        <v>1</v>
      </c>
      <c r="AM203" s="105">
        <v>1</v>
      </c>
      <c r="AN203" s="105">
        <v>1</v>
      </c>
      <c r="AR203" s="105">
        <v>8</v>
      </c>
      <c r="AS203" s="105">
        <v>4</v>
      </c>
      <c r="AT203" s="105">
        <v>3</v>
      </c>
      <c r="AU203" s="105">
        <v>3</v>
      </c>
      <c r="AX203" s="108">
        <f t="shared" si="177"/>
        <v>-44.375</v>
      </c>
      <c r="AY203" s="105">
        <f t="shared" ca="1" si="178"/>
        <v>740</v>
      </c>
      <c r="AZ203" s="108">
        <f t="shared" si="179"/>
        <v>-197.2222222222222</v>
      </c>
      <c r="BA203" s="105">
        <f t="shared" si="180"/>
        <v>0</v>
      </c>
      <c r="BB203" s="116">
        <f t="shared" ca="1" si="181"/>
        <v>1680.54</v>
      </c>
      <c r="BC203" s="116">
        <f t="shared" ca="1" si="182"/>
        <v>1290.6300000000001</v>
      </c>
      <c r="BD203" s="108">
        <f t="shared" ca="1" si="183"/>
        <v>802.77777777777783</v>
      </c>
      <c r="BE203" s="108">
        <f t="shared" ca="1" si="184"/>
        <v>1000</v>
      </c>
      <c r="BH203" s="75" t="str">
        <f t="shared" si="166"/>
        <v>n4-1-1</v>
      </c>
      <c r="BI203" s="76"/>
      <c r="BJ203" s="109" t="s">
        <v>232</v>
      </c>
      <c r="BK203" s="109"/>
      <c r="BL203" s="109">
        <v>1</v>
      </c>
      <c r="BM203" s="112">
        <f t="shared" si="167"/>
        <v>1</v>
      </c>
      <c r="BN203" s="112" t="str">
        <f t="shared" si="168"/>
        <v>symbol</v>
      </c>
      <c r="BO203" s="109" t="str">
        <f t="shared" si="169"/>
        <v>OpenCircle</v>
      </c>
      <c r="BP203" s="113">
        <f t="shared" ca="1" si="185"/>
        <v>1680.54</v>
      </c>
      <c r="BQ203" s="113">
        <f t="shared" ca="1" si="186"/>
        <v>1290.6300000000001</v>
      </c>
      <c r="BR203" s="113">
        <f t="shared" ca="1" si="187"/>
        <v>12</v>
      </c>
      <c r="BS203" s="113">
        <f t="shared" ca="1" si="188"/>
        <v>12</v>
      </c>
      <c r="BT203" s="109" t="str">
        <f t="shared" ca="1" si="170"/>
        <v xml:space="preserve">0 1680.54 1290.63 0 0 0 0 VCThingLabel  </v>
      </c>
      <c r="BU203" s="112">
        <f t="shared" si="171"/>
        <v>0.1</v>
      </c>
      <c r="BV203" s="174">
        <f t="shared" si="172"/>
        <v>0</v>
      </c>
      <c r="BW203" s="114" t="str">
        <f t="shared" si="189"/>
        <v>4vvv</v>
      </c>
      <c r="BX203" s="109"/>
      <c r="BY203" s="113">
        <f t="shared" ca="1" si="190"/>
        <v>1680.54</v>
      </c>
      <c r="BZ203" s="113">
        <f t="shared" ca="1" si="191"/>
        <v>1290.6300000000001</v>
      </c>
      <c r="CA203" s="113">
        <f t="shared" ca="1" si="192"/>
        <v>20.399999999999999</v>
      </c>
      <c r="CB203" s="113">
        <f t="shared" ca="1" si="193"/>
        <v>20.399999999999999</v>
      </c>
      <c r="CC203" s="112">
        <f t="shared" si="173"/>
        <v>0.55000000000000004</v>
      </c>
      <c r="CD203" s="109" t="str">
        <f t="shared" si="174"/>
        <v>ellipse</v>
      </c>
      <c r="CE203" s="114" t="str">
        <f t="shared" si="194"/>
        <v>4vvv</v>
      </c>
      <c r="CF203" s="109"/>
      <c r="CG203" s="113">
        <f t="shared" ca="1" si="195"/>
        <v>1680.54</v>
      </c>
      <c r="CH203" s="113">
        <f t="shared" ca="1" si="196"/>
        <v>1290.6300000000001</v>
      </c>
      <c r="CI203" s="113">
        <f t="shared" ca="1" si="197"/>
        <v>12</v>
      </c>
      <c r="CJ203" s="113">
        <f t="shared" ca="1" si="198"/>
        <v>12</v>
      </c>
      <c r="CK203" s="112"/>
      <c r="CL203" s="112"/>
      <c r="CM203" s="112">
        <f t="shared" si="175"/>
        <v>1</v>
      </c>
      <c r="CN203" s="115" t="str">
        <f t="shared" si="176"/>
        <v>ellipse</v>
      </c>
      <c r="CO203" s="109" t="str">
        <f t="shared" si="199"/>
        <v>4vvv</v>
      </c>
      <c r="CP203" s="109"/>
      <c r="CQ203" s="113">
        <f t="shared" ca="1" si="200"/>
        <v>1680.54</v>
      </c>
      <c r="CR203" s="113">
        <f t="shared" ca="1" si="201"/>
        <v>1290.6300000000001</v>
      </c>
      <c r="CS203" s="113">
        <f t="shared" ca="1" si="202"/>
        <v>12</v>
      </c>
      <c r="CT203" s="113">
        <f t="shared" ca="1" si="203"/>
        <v>12</v>
      </c>
      <c r="CW203" s="76"/>
      <c r="CX203" s="76"/>
    </row>
    <row r="204" spans="1:102" s="105" customFormat="1" ht="16" customHeight="1">
      <c r="A204" s="75" t="str">
        <f t="shared" si="151"/>
        <v>n4-1-1-2</v>
      </c>
      <c r="B204" s="75" t="str">
        <f t="shared" si="152"/>
        <v>E110</v>
      </c>
      <c r="C204" s="103" t="str">
        <f t="shared" si="163"/>
        <v>even</v>
      </c>
      <c r="D204" s="103"/>
      <c r="E204" s="103"/>
      <c r="F204" s="104">
        <f>ROW()</f>
        <v>204</v>
      </c>
      <c r="G204" s="103"/>
      <c r="H204" s="103"/>
      <c r="I204" s="103" t="str">
        <f t="shared" si="149"/>
        <v>This a short description of E110, giving the briefest explanation of its E110'iness.</v>
      </c>
      <c r="J204" s="103" t="str">
        <f t="shared" si="150"/>
        <v>This is a longer description of E110, going into more detail on what E110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4" s="103" t="str">
        <f t="shared" si="153"/>
        <v>none</v>
      </c>
      <c r="L204" s="103"/>
      <c r="M204" s="103" t="str">
        <f t="shared" si="154"/>
        <v>OpenClose</v>
      </c>
      <c r="N204" s="103"/>
      <c r="O204" s="103"/>
      <c r="P204" s="103"/>
      <c r="Q204" s="103"/>
      <c r="R204" s="103">
        <f t="shared" si="155"/>
        <v>1</v>
      </c>
      <c r="S204" s="103" t="str">
        <f t="shared" si="156"/>
        <v>hover</v>
      </c>
      <c r="T204" s="103"/>
      <c r="U204" s="103"/>
      <c r="V204" s="103"/>
      <c r="W204" s="103"/>
      <c r="X204" s="103" t="str">
        <f t="shared" si="157"/>
        <v>fadeOn=n4-1-1-2,0.6</v>
      </c>
      <c r="Y204" s="103" t="str">
        <f t="shared" si="158"/>
        <v>fadeOff=n4-1-1-2,0.6</v>
      </c>
      <c r="Z204" s="103" t="str">
        <f t="shared" si="159"/>
        <v>drawOpen=n4-1-1-2,0.8</v>
      </c>
      <c r="AA204" s="103" t="str">
        <f t="shared" si="160"/>
        <v>drawClose=n4-1-1-2,0.8</v>
      </c>
      <c r="AB204" s="103" t="str">
        <f t="shared" si="161"/>
        <v>myQtipStyle</v>
      </c>
      <c r="AD204" s="106"/>
      <c r="AE204" s="116"/>
      <c r="AF204" s="75" t="s">
        <v>377</v>
      </c>
      <c r="AG204" s="73">
        <f t="shared" si="164"/>
        <v>0</v>
      </c>
      <c r="AH204" s="75" t="str">
        <f t="shared" si="162"/>
        <v>n4-1-1-2</v>
      </c>
      <c r="AI204" s="75" t="str">
        <f t="shared" si="165"/>
        <v>E110</v>
      </c>
      <c r="AJ204" s="73">
        <f t="shared" si="204"/>
        <v>4</v>
      </c>
      <c r="AK204" s="105">
        <v>4</v>
      </c>
      <c r="AL204" s="105">
        <v>1</v>
      </c>
      <c r="AM204" s="105">
        <v>1</v>
      </c>
      <c r="AN204" s="105">
        <v>2</v>
      </c>
      <c r="AR204" s="105">
        <v>8</v>
      </c>
      <c r="AS204" s="105">
        <v>4</v>
      </c>
      <c r="AT204" s="105">
        <v>3</v>
      </c>
      <c r="AU204" s="105">
        <v>3</v>
      </c>
      <c r="AX204" s="108">
        <f t="shared" si="177"/>
        <v>-43.125</v>
      </c>
      <c r="AY204" s="105">
        <f t="shared" ca="1" si="178"/>
        <v>740</v>
      </c>
      <c r="AZ204" s="108">
        <f t="shared" si="179"/>
        <v>-191.66666666666666</v>
      </c>
      <c r="BA204" s="105">
        <f t="shared" si="180"/>
        <v>0</v>
      </c>
      <c r="BB204" s="116">
        <f t="shared" ca="1" si="181"/>
        <v>1674.04</v>
      </c>
      <c r="BC204" s="116">
        <f t="shared" ca="1" si="182"/>
        <v>1305.4000000000001</v>
      </c>
      <c r="BD204" s="108">
        <f t="shared" ca="1" si="183"/>
        <v>808.33333333333337</v>
      </c>
      <c r="BE204" s="108">
        <f t="shared" ca="1" si="184"/>
        <v>1000</v>
      </c>
      <c r="BH204" s="75" t="str">
        <f t="shared" si="166"/>
        <v>n4-1-1</v>
      </c>
      <c r="BI204" s="76"/>
      <c r="BJ204" s="109" t="s">
        <v>232</v>
      </c>
      <c r="BK204" s="109"/>
      <c r="BL204" s="109">
        <v>1</v>
      </c>
      <c r="BM204" s="112">
        <f t="shared" si="167"/>
        <v>1</v>
      </c>
      <c r="BN204" s="112" t="str">
        <f t="shared" si="168"/>
        <v>symbol</v>
      </c>
      <c r="BO204" s="109" t="str">
        <f t="shared" si="169"/>
        <v>OpenCircle</v>
      </c>
      <c r="BP204" s="113">
        <f t="shared" ca="1" si="185"/>
        <v>1674.04</v>
      </c>
      <c r="BQ204" s="113">
        <f t="shared" ca="1" si="186"/>
        <v>1305.4000000000001</v>
      </c>
      <c r="BR204" s="113">
        <f t="shared" ca="1" si="187"/>
        <v>12</v>
      </c>
      <c r="BS204" s="113">
        <f t="shared" ca="1" si="188"/>
        <v>12</v>
      </c>
      <c r="BT204" s="109" t="str">
        <f t="shared" ca="1" si="170"/>
        <v xml:space="preserve">0 1674.04 1305.4 0 0 0 0 VCThingLabel  </v>
      </c>
      <c r="BU204" s="112">
        <f t="shared" si="171"/>
        <v>0.1</v>
      </c>
      <c r="BV204" s="174">
        <f t="shared" si="172"/>
        <v>0</v>
      </c>
      <c r="BW204" s="114" t="str">
        <f t="shared" si="189"/>
        <v>4vvv</v>
      </c>
      <c r="BX204" s="109"/>
      <c r="BY204" s="113">
        <f t="shared" ca="1" si="190"/>
        <v>1674.04</v>
      </c>
      <c r="BZ204" s="113">
        <f t="shared" ca="1" si="191"/>
        <v>1305.4000000000001</v>
      </c>
      <c r="CA204" s="113">
        <f t="shared" ca="1" si="192"/>
        <v>20.399999999999999</v>
      </c>
      <c r="CB204" s="113">
        <f t="shared" ca="1" si="193"/>
        <v>20.399999999999999</v>
      </c>
      <c r="CC204" s="112">
        <f t="shared" si="173"/>
        <v>0.55000000000000004</v>
      </c>
      <c r="CD204" s="109" t="str">
        <f t="shared" si="174"/>
        <v>ellipse</v>
      </c>
      <c r="CE204" s="114" t="str">
        <f t="shared" si="194"/>
        <v>4vvv</v>
      </c>
      <c r="CF204" s="109"/>
      <c r="CG204" s="113">
        <f t="shared" ca="1" si="195"/>
        <v>1674.04</v>
      </c>
      <c r="CH204" s="113">
        <f t="shared" ca="1" si="196"/>
        <v>1305.4000000000001</v>
      </c>
      <c r="CI204" s="113">
        <f t="shared" ca="1" si="197"/>
        <v>12</v>
      </c>
      <c r="CJ204" s="113">
        <f t="shared" ca="1" si="198"/>
        <v>12</v>
      </c>
      <c r="CK204" s="112"/>
      <c r="CL204" s="112"/>
      <c r="CM204" s="112">
        <f t="shared" si="175"/>
        <v>1</v>
      </c>
      <c r="CN204" s="115" t="str">
        <f t="shared" si="176"/>
        <v>ellipse</v>
      </c>
      <c r="CO204" s="109" t="str">
        <f t="shared" si="199"/>
        <v>4vvv</v>
      </c>
      <c r="CP204" s="109"/>
      <c r="CQ204" s="113">
        <f t="shared" ca="1" si="200"/>
        <v>1674.04</v>
      </c>
      <c r="CR204" s="113">
        <f t="shared" ca="1" si="201"/>
        <v>1305.4000000000001</v>
      </c>
      <c r="CS204" s="113">
        <f t="shared" ca="1" si="202"/>
        <v>12</v>
      </c>
      <c r="CT204" s="113">
        <f t="shared" ca="1" si="203"/>
        <v>12</v>
      </c>
      <c r="CW204" s="76"/>
      <c r="CX204" s="76"/>
    </row>
    <row r="205" spans="1:102" s="105" customFormat="1" ht="16" customHeight="1">
      <c r="A205" s="75" t="str">
        <f t="shared" si="151"/>
        <v>n4-1-1-3</v>
      </c>
      <c r="B205" s="75" t="str">
        <f t="shared" si="152"/>
        <v>E111</v>
      </c>
      <c r="C205" s="103" t="str">
        <f t="shared" si="163"/>
        <v>odd</v>
      </c>
      <c r="D205" s="103"/>
      <c r="E205" s="103"/>
      <c r="F205" s="104">
        <f>ROW()</f>
        <v>205</v>
      </c>
      <c r="G205" s="103"/>
      <c r="H205" s="103"/>
      <c r="I205" s="103" t="str">
        <f t="shared" si="149"/>
        <v>This a short description of E111, giving the briefest explanation of its E111'iness.</v>
      </c>
      <c r="J205" s="103" t="str">
        <f t="shared" si="150"/>
        <v>This is a longer description of E111, going into more detail on what E111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5" s="103" t="str">
        <f t="shared" si="153"/>
        <v>none</v>
      </c>
      <c r="L205" s="103"/>
      <c r="M205" s="103" t="str">
        <f t="shared" si="154"/>
        <v>OpenClose</v>
      </c>
      <c r="N205" s="103"/>
      <c r="O205" s="103"/>
      <c r="P205" s="103"/>
      <c r="Q205" s="103"/>
      <c r="R205" s="103">
        <f t="shared" si="155"/>
        <v>1</v>
      </c>
      <c r="S205" s="103" t="str">
        <f t="shared" si="156"/>
        <v>hover</v>
      </c>
      <c r="T205" s="103"/>
      <c r="U205" s="103"/>
      <c r="V205" s="103"/>
      <c r="W205" s="103"/>
      <c r="X205" s="103" t="str">
        <f t="shared" si="157"/>
        <v>fadeOn=n4-1-1-3,0.6</v>
      </c>
      <c r="Y205" s="103" t="str">
        <f t="shared" si="158"/>
        <v>fadeOff=n4-1-1-3,0.6</v>
      </c>
      <c r="Z205" s="103" t="str">
        <f t="shared" si="159"/>
        <v>drawOpen=n4-1-1-3,0.8</v>
      </c>
      <c r="AA205" s="103" t="str">
        <f t="shared" si="160"/>
        <v>drawClose=n4-1-1-3,0.8</v>
      </c>
      <c r="AB205" s="103" t="str">
        <f t="shared" si="161"/>
        <v>myQtipStyle</v>
      </c>
      <c r="AD205" s="106"/>
      <c r="AE205" s="116"/>
      <c r="AF205" s="75" t="s">
        <v>378</v>
      </c>
      <c r="AG205" s="73">
        <f t="shared" si="164"/>
        <v>0</v>
      </c>
      <c r="AH205" s="75" t="str">
        <f t="shared" si="162"/>
        <v>n4-1-1-3</v>
      </c>
      <c r="AI205" s="75" t="str">
        <f t="shared" si="165"/>
        <v>E111</v>
      </c>
      <c r="AJ205" s="73">
        <f t="shared" si="204"/>
        <v>4</v>
      </c>
      <c r="AK205" s="105">
        <v>4</v>
      </c>
      <c r="AL205" s="105">
        <v>1</v>
      </c>
      <c r="AM205" s="105">
        <v>1</v>
      </c>
      <c r="AN205" s="105">
        <v>3</v>
      </c>
      <c r="AR205" s="105">
        <v>8</v>
      </c>
      <c r="AS205" s="105">
        <v>4</v>
      </c>
      <c r="AT205" s="105">
        <v>3</v>
      </c>
      <c r="AU205" s="105">
        <v>3</v>
      </c>
      <c r="AX205" s="108">
        <f t="shared" si="177"/>
        <v>-41.875</v>
      </c>
      <c r="AY205" s="105">
        <f t="shared" ca="1" si="178"/>
        <v>740</v>
      </c>
      <c r="AZ205" s="108">
        <f t="shared" si="179"/>
        <v>-186.11111111111109</v>
      </c>
      <c r="BA205" s="105">
        <f t="shared" si="180"/>
        <v>0</v>
      </c>
      <c r="BB205" s="116">
        <f t="shared" ca="1" si="181"/>
        <v>1667.22</v>
      </c>
      <c r="BC205" s="116">
        <f t="shared" ca="1" si="182"/>
        <v>1320.03</v>
      </c>
      <c r="BD205" s="108">
        <f t="shared" ca="1" si="183"/>
        <v>813.88888888888891</v>
      </c>
      <c r="BE205" s="108">
        <f t="shared" ca="1" si="184"/>
        <v>1000</v>
      </c>
      <c r="BH205" s="75" t="str">
        <f t="shared" si="166"/>
        <v>n4-1-1</v>
      </c>
      <c r="BI205" s="76"/>
      <c r="BJ205" s="109" t="s">
        <v>232</v>
      </c>
      <c r="BK205" s="109"/>
      <c r="BL205" s="109">
        <v>1</v>
      </c>
      <c r="BM205" s="112">
        <f t="shared" si="167"/>
        <v>1</v>
      </c>
      <c r="BN205" s="112" t="str">
        <f t="shared" si="168"/>
        <v>symbol</v>
      </c>
      <c r="BO205" s="109" t="str">
        <f t="shared" si="169"/>
        <v>OpenCircle</v>
      </c>
      <c r="BP205" s="113">
        <f t="shared" ca="1" si="185"/>
        <v>1667.22</v>
      </c>
      <c r="BQ205" s="113">
        <f t="shared" ca="1" si="186"/>
        <v>1320.03</v>
      </c>
      <c r="BR205" s="113">
        <f t="shared" ca="1" si="187"/>
        <v>12</v>
      </c>
      <c r="BS205" s="113">
        <f t="shared" ca="1" si="188"/>
        <v>12</v>
      </c>
      <c r="BT205" s="109" t="str">
        <f t="shared" ca="1" si="170"/>
        <v xml:space="preserve">0 1667.22 1320.03 0 0 0 0 VCThingLabel  </v>
      </c>
      <c r="BU205" s="112">
        <f t="shared" si="171"/>
        <v>0.1</v>
      </c>
      <c r="BV205" s="174">
        <f t="shared" si="172"/>
        <v>0</v>
      </c>
      <c r="BW205" s="114" t="str">
        <f t="shared" si="189"/>
        <v>4vvv</v>
      </c>
      <c r="BX205" s="109"/>
      <c r="BY205" s="113">
        <f t="shared" ca="1" si="190"/>
        <v>1667.22</v>
      </c>
      <c r="BZ205" s="113">
        <f t="shared" ca="1" si="191"/>
        <v>1320.03</v>
      </c>
      <c r="CA205" s="113">
        <f t="shared" ca="1" si="192"/>
        <v>20.399999999999999</v>
      </c>
      <c r="CB205" s="113">
        <f t="shared" ca="1" si="193"/>
        <v>20.399999999999999</v>
      </c>
      <c r="CC205" s="112">
        <f t="shared" si="173"/>
        <v>0.55000000000000004</v>
      </c>
      <c r="CD205" s="109" t="str">
        <f t="shared" si="174"/>
        <v>ellipse</v>
      </c>
      <c r="CE205" s="114" t="str">
        <f t="shared" si="194"/>
        <v>4vvv</v>
      </c>
      <c r="CF205" s="109"/>
      <c r="CG205" s="113">
        <f t="shared" ca="1" si="195"/>
        <v>1667.22</v>
      </c>
      <c r="CH205" s="113">
        <f t="shared" ca="1" si="196"/>
        <v>1320.03</v>
      </c>
      <c r="CI205" s="113">
        <f t="shared" ca="1" si="197"/>
        <v>12</v>
      </c>
      <c r="CJ205" s="113">
        <f t="shared" ca="1" si="198"/>
        <v>12</v>
      </c>
      <c r="CK205" s="112"/>
      <c r="CL205" s="112"/>
      <c r="CM205" s="112">
        <f t="shared" si="175"/>
        <v>1</v>
      </c>
      <c r="CN205" s="115" t="str">
        <f t="shared" si="176"/>
        <v>ellipse</v>
      </c>
      <c r="CO205" s="109" t="str">
        <f t="shared" si="199"/>
        <v>4vvv</v>
      </c>
      <c r="CP205" s="109"/>
      <c r="CQ205" s="113">
        <f t="shared" ca="1" si="200"/>
        <v>1667.22</v>
      </c>
      <c r="CR205" s="113">
        <f t="shared" ca="1" si="201"/>
        <v>1320.03</v>
      </c>
      <c r="CS205" s="113">
        <f t="shared" ca="1" si="202"/>
        <v>12</v>
      </c>
      <c r="CT205" s="113">
        <f t="shared" ca="1" si="203"/>
        <v>12</v>
      </c>
      <c r="CW205" s="76"/>
      <c r="CX205" s="76"/>
    </row>
    <row r="206" spans="1:102" s="105" customFormat="1" ht="16" customHeight="1">
      <c r="A206" s="75" t="str">
        <f t="shared" si="151"/>
        <v>n4-1-2</v>
      </c>
      <c r="B206" s="75" t="str">
        <f t="shared" si="152"/>
        <v>D38</v>
      </c>
      <c r="C206" s="103" t="str">
        <f t="shared" si="163"/>
        <v>even</v>
      </c>
      <c r="D206" s="103"/>
      <c r="E206" s="103"/>
      <c r="F206" s="104">
        <f>ROW()</f>
        <v>206</v>
      </c>
      <c r="G206" s="103"/>
      <c r="H206" s="103"/>
      <c r="I206" s="103" t="str">
        <f t="shared" si="149"/>
        <v>This a short description of D38, giving the briefest explanation of its D38'iness.</v>
      </c>
      <c r="J206" s="103" t="str">
        <f t="shared" si="150"/>
        <v>This is a longer description of D38, going into more detail on what D38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6" s="103" t="str">
        <f t="shared" si="153"/>
        <v>none</v>
      </c>
      <c r="L206" s="103"/>
      <c r="M206" s="103" t="str">
        <f t="shared" si="154"/>
        <v>OpenClose</v>
      </c>
      <c r="N206" s="103"/>
      <c r="O206" s="103"/>
      <c r="P206" s="103"/>
      <c r="Q206" s="103"/>
      <c r="R206" s="103">
        <f t="shared" si="155"/>
        <v>1</v>
      </c>
      <c r="S206" s="103" t="str">
        <f t="shared" si="156"/>
        <v>hover</v>
      </c>
      <c r="T206" s="103"/>
      <c r="U206" s="103"/>
      <c r="V206" s="103"/>
      <c r="W206" s="103"/>
      <c r="X206" s="103" t="str">
        <f t="shared" si="157"/>
        <v>fadeOn=n4-1-2,0.6</v>
      </c>
      <c r="Y206" s="103" t="str">
        <f t="shared" si="158"/>
        <v>fadeOff=n4-1-2,0.6</v>
      </c>
      <c r="Z206" s="103" t="str">
        <f t="shared" si="159"/>
        <v>drawOpen=n4-1-2,0.8</v>
      </c>
      <c r="AA206" s="103" t="str">
        <f t="shared" si="160"/>
        <v>drawClose=n4-1-2,0.8</v>
      </c>
      <c r="AB206" s="103" t="str">
        <f t="shared" si="161"/>
        <v>myQtipStyle</v>
      </c>
      <c r="AD206" s="106"/>
      <c r="AE206" s="116"/>
      <c r="AF206" s="75" t="s">
        <v>403</v>
      </c>
      <c r="AG206" s="73">
        <f t="shared" si="164"/>
        <v>0</v>
      </c>
      <c r="AH206" s="75" t="str">
        <f t="shared" si="162"/>
        <v>n4-1-2</v>
      </c>
      <c r="AI206" s="75" t="str">
        <f t="shared" si="165"/>
        <v>D38</v>
      </c>
      <c r="AJ206" s="73">
        <f t="shared" si="204"/>
        <v>3</v>
      </c>
      <c r="AK206" s="105">
        <v>4</v>
      </c>
      <c r="AL206" s="105">
        <v>1</v>
      </c>
      <c r="AM206" s="105">
        <v>2</v>
      </c>
      <c r="AR206" s="105">
        <v>8</v>
      </c>
      <c r="AS206" s="105">
        <v>4</v>
      </c>
      <c r="AT206" s="105">
        <v>3</v>
      </c>
      <c r="AX206" s="108">
        <f t="shared" si="177"/>
        <v>-39.375</v>
      </c>
      <c r="AY206" s="105">
        <f t="shared" ca="1" si="178"/>
        <v>640</v>
      </c>
      <c r="AZ206" s="108">
        <f t="shared" si="179"/>
        <v>-175</v>
      </c>
      <c r="BA206" s="105">
        <f t="shared" si="180"/>
        <v>0</v>
      </c>
      <c r="BB206" s="116">
        <f t="shared" ca="1" si="181"/>
        <v>1564.4299999999998</v>
      </c>
      <c r="BC206" s="116">
        <f t="shared" ca="1" si="182"/>
        <v>1301.69</v>
      </c>
      <c r="BD206" s="108">
        <f t="shared" ca="1" si="183"/>
        <v>825</v>
      </c>
      <c r="BE206" s="108">
        <f t="shared" ca="1" si="184"/>
        <v>1000</v>
      </c>
      <c r="BH206" s="75" t="str">
        <f t="shared" si="166"/>
        <v>n4-1</v>
      </c>
      <c r="BI206" s="76"/>
      <c r="BJ206" s="109" t="s">
        <v>232</v>
      </c>
      <c r="BK206" s="109"/>
      <c r="BL206" s="109">
        <v>1</v>
      </c>
      <c r="BM206" s="112">
        <f t="shared" si="167"/>
        <v>1</v>
      </c>
      <c r="BN206" s="112" t="str">
        <f t="shared" si="168"/>
        <v>symbol</v>
      </c>
      <c r="BO206" s="109" t="str">
        <f t="shared" si="169"/>
        <v>OpenCircle</v>
      </c>
      <c r="BP206" s="113">
        <f t="shared" ca="1" si="185"/>
        <v>1564.43</v>
      </c>
      <c r="BQ206" s="113">
        <f t="shared" ca="1" si="186"/>
        <v>1301.69</v>
      </c>
      <c r="BR206" s="113">
        <f t="shared" ca="1" si="187"/>
        <v>35</v>
      </c>
      <c r="BS206" s="113">
        <f t="shared" ca="1" si="188"/>
        <v>35</v>
      </c>
      <c r="BT206" s="109" t="str">
        <f t="shared" ca="1" si="170"/>
        <v xml:space="preserve">1 1564.43 1301.69 0 0 0 0 VCThingLabel 10 </v>
      </c>
      <c r="BU206" s="112">
        <f t="shared" si="171"/>
        <v>0.1</v>
      </c>
      <c r="BV206" s="174">
        <f t="shared" si="172"/>
        <v>0</v>
      </c>
      <c r="BW206" s="114" t="str">
        <f t="shared" si="189"/>
        <v>3vvv</v>
      </c>
      <c r="BX206" s="109"/>
      <c r="BY206" s="113">
        <f t="shared" ca="1" si="190"/>
        <v>1564.43</v>
      </c>
      <c r="BZ206" s="113">
        <f t="shared" ca="1" si="191"/>
        <v>1301.69</v>
      </c>
      <c r="CA206" s="113">
        <f t="shared" ca="1" si="192"/>
        <v>59.5</v>
      </c>
      <c r="CB206" s="113">
        <f t="shared" ca="1" si="193"/>
        <v>59.5</v>
      </c>
      <c r="CC206" s="112">
        <f t="shared" si="173"/>
        <v>0.55000000000000004</v>
      </c>
      <c r="CD206" s="109" t="str">
        <f t="shared" si="174"/>
        <v>ellipse</v>
      </c>
      <c r="CE206" s="114" t="str">
        <f t="shared" si="194"/>
        <v>3vvv</v>
      </c>
      <c r="CF206" s="109"/>
      <c r="CG206" s="113">
        <f t="shared" ca="1" si="195"/>
        <v>1564.43</v>
      </c>
      <c r="CH206" s="113">
        <f t="shared" ca="1" si="196"/>
        <v>1301.69</v>
      </c>
      <c r="CI206" s="113">
        <f t="shared" ca="1" si="197"/>
        <v>35</v>
      </c>
      <c r="CJ206" s="113">
        <f t="shared" ca="1" si="198"/>
        <v>35</v>
      </c>
      <c r="CK206" s="112"/>
      <c r="CL206" s="112"/>
      <c r="CM206" s="112">
        <f t="shared" si="175"/>
        <v>1</v>
      </c>
      <c r="CN206" s="115" t="str">
        <f t="shared" si="176"/>
        <v>ellipse</v>
      </c>
      <c r="CO206" s="109" t="str">
        <f t="shared" si="199"/>
        <v>3vvv</v>
      </c>
      <c r="CP206" s="109"/>
      <c r="CQ206" s="113">
        <f t="shared" ca="1" si="200"/>
        <v>1564.43</v>
      </c>
      <c r="CR206" s="113">
        <f t="shared" ca="1" si="201"/>
        <v>1301.69</v>
      </c>
      <c r="CS206" s="113">
        <f t="shared" ca="1" si="202"/>
        <v>35</v>
      </c>
      <c r="CT206" s="113">
        <f t="shared" ca="1" si="203"/>
        <v>35</v>
      </c>
      <c r="CW206" s="76"/>
      <c r="CX206" s="76"/>
    </row>
    <row r="207" spans="1:102" s="105" customFormat="1" ht="16" customHeight="1">
      <c r="A207" s="75" t="str">
        <f t="shared" si="151"/>
        <v>n4-1-2-1</v>
      </c>
      <c r="B207" s="75" t="str">
        <f t="shared" si="152"/>
        <v>E112</v>
      </c>
      <c r="C207" s="103" t="str">
        <f t="shared" si="163"/>
        <v>even</v>
      </c>
      <c r="D207" s="103"/>
      <c r="E207" s="103"/>
      <c r="F207" s="104">
        <f>ROW()</f>
        <v>207</v>
      </c>
      <c r="G207" s="103"/>
      <c r="H207" s="103"/>
      <c r="I207" s="103" t="str">
        <f t="shared" si="149"/>
        <v>This a short description of E112, giving the briefest explanation of its E112'iness.</v>
      </c>
      <c r="J207" s="103" t="str">
        <f t="shared" si="150"/>
        <v>This is a longer description of E112, going into more detail on what E112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7" s="103" t="str">
        <f t="shared" si="153"/>
        <v>none</v>
      </c>
      <c r="L207" s="103"/>
      <c r="M207" s="103" t="str">
        <f t="shared" si="154"/>
        <v>OpenClose</v>
      </c>
      <c r="N207" s="103"/>
      <c r="O207" s="103"/>
      <c r="P207" s="103"/>
      <c r="Q207" s="103"/>
      <c r="R207" s="103">
        <f t="shared" si="155"/>
        <v>1</v>
      </c>
      <c r="S207" s="103" t="str">
        <f t="shared" si="156"/>
        <v>hover</v>
      </c>
      <c r="T207" s="103"/>
      <c r="U207" s="103"/>
      <c r="V207" s="103"/>
      <c r="W207" s="103"/>
      <c r="X207" s="103" t="str">
        <f t="shared" si="157"/>
        <v>fadeOn=n4-1-2-1,0.6</v>
      </c>
      <c r="Y207" s="103" t="str">
        <f t="shared" si="158"/>
        <v>fadeOff=n4-1-2-1,0.6</v>
      </c>
      <c r="Z207" s="103" t="str">
        <f t="shared" si="159"/>
        <v>drawOpen=n4-1-2-1,0.8</v>
      </c>
      <c r="AA207" s="103" t="str">
        <f t="shared" si="160"/>
        <v>drawClose=n4-1-2-1,0.8</v>
      </c>
      <c r="AB207" s="103" t="str">
        <f t="shared" si="161"/>
        <v>myQtipStyle</v>
      </c>
      <c r="AD207" s="106"/>
      <c r="AE207" s="116"/>
      <c r="AF207" s="75" t="s">
        <v>379</v>
      </c>
      <c r="AG207" s="73">
        <f t="shared" si="164"/>
        <v>0</v>
      </c>
      <c r="AH207" s="75" t="str">
        <f t="shared" si="162"/>
        <v>n4-1-2-1</v>
      </c>
      <c r="AI207" s="75" t="str">
        <f t="shared" si="165"/>
        <v>E112</v>
      </c>
      <c r="AJ207" s="73">
        <f t="shared" si="204"/>
        <v>4</v>
      </c>
      <c r="AK207" s="105">
        <v>4</v>
      </c>
      <c r="AL207" s="105">
        <v>1</v>
      </c>
      <c r="AM207" s="105">
        <v>2</v>
      </c>
      <c r="AN207" s="105">
        <v>1</v>
      </c>
      <c r="AR207" s="105">
        <v>8</v>
      </c>
      <c r="AS207" s="105">
        <v>4</v>
      </c>
      <c r="AT207" s="105">
        <v>3</v>
      </c>
      <c r="AU207" s="105">
        <v>3</v>
      </c>
      <c r="AX207" s="108">
        <f t="shared" si="177"/>
        <v>-40.625</v>
      </c>
      <c r="AY207" s="105">
        <f t="shared" ca="1" si="178"/>
        <v>740</v>
      </c>
      <c r="AZ207" s="108">
        <f t="shared" si="179"/>
        <v>-180.55555555555554</v>
      </c>
      <c r="BA207" s="105">
        <f t="shared" si="180"/>
        <v>0</v>
      </c>
      <c r="BB207" s="116">
        <f t="shared" ca="1" si="181"/>
        <v>1660.08</v>
      </c>
      <c r="BC207" s="116">
        <f t="shared" ca="1" si="182"/>
        <v>1334.51</v>
      </c>
      <c r="BD207" s="108">
        <f t="shared" ca="1" si="183"/>
        <v>819.44444444444446</v>
      </c>
      <c r="BE207" s="108">
        <f t="shared" ca="1" si="184"/>
        <v>1000</v>
      </c>
      <c r="BH207" s="75" t="str">
        <f t="shared" si="166"/>
        <v>n4-1-2</v>
      </c>
      <c r="BI207" s="76"/>
      <c r="BJ207" s="109" t="s">
        <v>232</v>
      </c>
      <c r="BK207" s="109"/>
      <c r="BL207" s="109">
        <v>1</v>
      </c>
      <c r="BM207" s="112">
        <f t="shared" si="167"/>
        <v>1</v>
      </c>
      <c r="BN207" s="112" t="str">
        <f t="shared" si="168"/>
        <v>symbol</v>
      </c>
      <c r="BO207" s="109" t="str">
        <f t="shared" si="169"/>
        <v>OpenCircle</v>
      </c>
      <c r="BP207" s="113">
        <f t="shared" ca="1" si="185"/>
        <v>1660.08</v>
      </c>
      <c r="BQ207" s="113">
        <f t="shared" ca="1" si="186"/>
        <v>1334.51</v>
      </c>
      <c r="BR207" s="113">
        <f t="shared" ca="1" si="187"/>
        <v>12</v>
      </c>
      <c r="BS207" s="113">
        <f t="shared" ca="1" si="188"/>
        <v>12</v>
      </c>
      <c r="BT207" s="109" t="str">
        <f t="shared" ca="1" si="170"/>
        <v xml:space="preserve">0 1660.08 1334.51 0 0 0 0 VCThingLabel  </v>
      </c>
      <c r="BU207" s="112">
        <f t="shared" si="171"/>
        <v>0.1</v>
      </c>
      <c r="BV207" s="174">
        <f t="shared" si="172"/>
        <v>0</v>
      </c>
      <c r="BW207" s="114" t="str">
        <f t="shared" si="189"/>
        <v>4vvv</v>
      </c>
      <c r="BX207" s="109"/>
      <c r="BY207" s="113">
        <f t="shared" ca="1" si="190"/>
        <v>1660.08</v>
      </c>
      <c r="BZ207" s="113">
        <f t="shared" ca="1" si="191"/>
        <v>1334.51</v>
      </c>
      <c r="CA207" s="113">
        <f t="shared" ca="1" si="192"/>
        <v>20.399999999999999</v>
      </c>
      <c r="CB207" s="113">
        <f t="shared" ca="1" si="193"/>
        <v>20.399999999999999</v>
      </c>
      <c r="CC207" s="112">
        <f t="shared" si="173"/>
        <v>0.55000000000000004</v>
      </c>
      <c r="CD207" s="109" t="str">
        <f t="shared" si="174"/>
        <v>ellipse</v>
      </c>
      <c r="CE207" s="114" t="str">
        <f t="shared" si="194"/>
        <v>4vvv</v>
      </c>
      <c r="CF207" s="109"/>
      <c r="CG207" s="113">
        <f t="shared" ca="1" si="195"/>
        <v>1660.08</v>
      </c>
      <c r="CH207" s="113">
        <f t="shared" ca="1" si="196"/>
        <v>1334.51</v>
      </c>
      <c r="CI207" s="113">
        <f t="shared" ca="1" si="197"/>
        <v>12</v>
      </c>
      <c r="CJ207" s="113">
        <f t="shared" ca="1" si="198"/>
        <v>12</v>
      </c>
      <c r="CK207" s="112"/>
      <c r="CL207" s="112"/>
      <c r="CM207" s="112">
        <f t="shared" si="175"/>
        <v>1</v>
      </c>
      <c r="CN207" s="115" t="str">
        <f t="shared" si="176"/>
        <v>ellipse</v>
      </c>
      <c r="CO207" s="109" t="str">
        <f t="shared" si="199"/>
        <v>4vvv</v>
      </c>
      <c r="CP207" s="109"/>
      <c r="CQ207" s="113">
        <f t="shared" ca="1" si="200"/>
        <v>1660.08</v>
      </c>
      <c r="CR207" s="113">
        <f t="shared" ca="1" si="201"/>
        <v>1334.51</v>
      </c>
      <c r="CS207" s="113">
        <f t="shared" ca="1" si="202"/>
        <v>12</v>
      </c>
      <c r="CT207" s="113">
        <f t="shared" ca="1" si="203"/>
        <v>12</v>
      </c>
      <c r="CW207" s="76"/>
      <c r="CX207" s="76"/>
    </row>
    <row r="208" spans="1:102" s="105" customFormat="1" ht="16" customHeight="1">
      <c r="A208" s="75" t="str">
        <f t="shared" si="151"/>
        <v>n4-1-2-2</v>
      </c>
      <c r="B208" s="75" t="str">
        <f t="shared" si="152"/>
        <v>E113</v>
      </c>
      <c r="C208" s="103" t="str">
        <f t="shared" si="163"/>
        <v>odd</v>
      </c>
      <c r="D208" s="103"/>
      <c r="E208" s="103"/>
      <c r="F208" s="104">
        <f>ROW()</f>
        <v>208</v>
      </c>
      <c r="G208" s="103"/>
      <c r="H208" s="103"/>
      <c r="I208" s="103" t="str">
        <f t="shared" si="149"/>
        <v>This a short description of E113, giving the briefest explanation of its E113'iness.</v>
      </c>
      <c r="J208" s="103" t="str">
        <f t="shared" si="150"/>
        <v>This is a longer description of E113, going into more detail on what E113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8" s="103" t="str">
        <f t="shared" si="153"/>
        <v>none</v>
      </c>
      <c r="L208" s="103"/>
      <c r="M208" s="103" t="str">
        <f t="shared" si="154"/>
        <v>OpenClose</v>
      </c>
      <c r="N208" s="103"/>
      <c r="O208" s="103"/>
      <c r="P208" s="103"/>
      <c r="Q208" s="103"/>
      <c r="R208" s="103">
        <f t="shared" si="155"/>
        <v>1</v>
      </c>
      <c r="S208" s="103" t="str">
        <f t="shared" si="156"/>
        <v>hover</v>
      </c>
      <c r="T208" s="103"/>
      <c r="U208" s="103"/>
      <c r="V208" s="103"/>
      <c r="W208" s="103"/>
      <c r="X208" s="103" t="str">
        <f t="shared" si="157"/>
        <v>fadeOn=n4-1-2-2,0.6</v>
      </c>
      <c r="Y208" s="103" t="str">
        <f t="shared" si="158"/>
        <v>fadeOff=n4-1-2-2,0.6</v>
      </c>
      <c r="Z208" s="103" t="str">
        <f t="shared" si="159"/>
        <v>drawOpen=n4-1-2-2,0.8</v>
      </c>
      <c r="AA208" s="103" t="str">
        <f t="shared" si="160"/>
        <v>drawClose=n4-1-2-2,0.8</v>
      </c>
      <c r="AB208" s="103" t="str">
        <f t="shared" si="161"/>
        <v>myQtipStyle</v>
      </c>
      <c r="AD208" s="106"/>
      <c r="AE208" s="116"/>
      <c r="AF208" s="75" t="s">
        <v>380</v>
      </c>
      <c r="AG208" s="73">
        <f t="shared" si="164"/>
        <v>0</v>
      </c>
      <c r="AH208" s="75" t="str">
        <f t="shared" si="162"/>
        <v>n4-1-2-2</v>
      </c>
      <c r="AI208" s="75" t="str">
        <f t="shared" si="165"/>
        <v>E113</v>
      </c>
      <c r="AJ208" s="73">
        <f t="shared" si="204"/>
        <v>4</v>
      </c>
      <c r="AK208" s="105">
        <v>4</v>
      </c>
      <c r="AL208" s="105">
        <v>1</v>
      </c>
      <c r="AM208" s="105">
        <v>2</v>
      </c>
      <c r="AN208" s="105">
        <v>2</v>
      </c>
      <c r="AR208" s="105">
        <v>8</v>
      </c>
      <c r="AS208" s="105">
        <v>4</v>
      </c>
      <c r="AT208" s="105">
        <v>3</v>
      </c>
      <c r="AU208" s="105">
        <v>3</v>
      </c>
      <c r="AX208" s="108">
        <f t="shared" si="177"/>
        <v>-39.375</v>
      </c>
      <c r="AY208" s="105">
        <f t="shared" ca="1" si="178"/>
        <v>740</v>
      </c>
      <c r="AZ208" s="108">
        <f t="shared" si="179"/>
        <v>-175</v>
      </c>
      <c r="BA208" s="105">
        <f t="shared" si="180"/>
        <v>0</v>
      </c>
      <c r="BB208" s="116">
        <f t="shared" ca="1" si="181"/>
        <v>1652.62</v>
      </c>
      <c r="BC208" s="116">
        <f t="shared" ca="1" si="182"/>
        <v>1348.83</v>
      </c>
      <c r="BD208" s="108">
        <f t="shared" ca="1" si="183"/>
        <v>825</v>
      </c>
      <c r="BE208" s="108">
        <f t="shared" ca="1" si="184"/>
        <v>1000</v>
      </c>
      <c r="BH208" s="75" t="str">
        <f t="shared" si="166"/>
        <v>n4-1-2</v>
      </c>
      <c r="BI208" s="76"/>
      <c r="BJ208" s="109" t="s">
        <v>232</v>
      </c>
      <c r="BK208" s="109"/>
      <c r="BL208" s="109">
        <v>1</v>
      </c>
      <c r="BM208" s="112">
        <f t="shared" si="167"/>
        <v>1</v>
      </c>
      <c r="BN208" s="112" t="str">
        <f t="shared" si="168"/>
        <v>symbol</v>
      </c>
      <c r="BO208" s="109" t="str">
        <f t="shared" si="169"/>
        <v>OpenCircle</v>
      </c>
      <c r="BP208" s="113">
        <f t="shared" ca="1" si="185"/>
        <v>1652.62</v>
      </c>
      <c r="BQ208" s="113">
        <f t="shared" ca="1" si="186"/>
        <v>1348.83</v>
      </c>
      <c r="BR208" s="113">
        <f t="shared" ca="1" si="187"/>
        <v>12</v>
      </c>
      <c r="BS208" s="113">
        <f t="shared" ca="1" si="188"/>
        <v>12</v>
      </c>
      <c r="BT208" s="109" t="str">
        <f t="shared" ca="1" si="170"/>
        <v xml:space="preserve">0 1652.62 1348.83 0 0 0 0 VCThingLabel  </v>
      </c>
      <c r="BU208" s="112">
        <f t="shared" si="171"/>
        <v>0.1</v>
      </c>
      <c r="BV208" s="174">
        <f t="shared" si="172"/>
        <v>0</v>
      </c>
      <c r="BW208" s="114" t="str">
        <f t="shared" si="189"/>
        <v>4vvv</v>
      </c>
      <c r="BX208" s="109"/>
      <c r="BY208" s="113">
        <f t="shared" ca="1" si="190"/>
        <v>1652.62</v>
      </c>
      <c r="BZ208" s="113">
        <f t="shared" ca="1" si="191"/>
        <v>1348.83</v>
      </c>
      <c r="CA208" s="113">
        <f t="shared" ca="1" si="192"/>
        <v>20.399999999999999</v>
      </c>
      <c r="CB208" s="113">
        <f t="shared" ca="1" si="193"/>
        <v>20.399999999999999</v>
      </c>
      <c r="CC208" s="112">
        <f t="shared" si="173"/>
        <v>0.55000000000000004</v>
      </c>
      <c r="CD208" s="109" t="str">
        <f t="shared" si="174"/>
        <v>ellipse</v>
      </c>
      <c r="CE208" s="114" t="str">
        <f t="shared" si="194"/>
        <v>4vvv</v>
      </c>
      <c r="CF208" s="109"/>
      <c r="CG208" s="113">
        <f t="shared" ca="1" si="195"/>
        <v>1652.62</v>
      </c>
      <c r="CH208" s="113">
        <f t="shared" ca="1" si="196"/>
        <v>1348.83</v>
      </c>
      <c r="CI208" s="113">
        <f t="shared" ca="1" si="197"/>
        <v>12</v>
      </c>
      <c r="CJ208" s="113">
        <f t="shared" ca="1" si="198"/>
        <v>12</v>
      </c>
      <c r="CK208" s="112"/>
      <c r="CL208" s="112"/>
      <c r="CM208" s="112">
        <f t="shared" si="175"/>
        <v>1</v>
      </c>
      <c r="CN208" s="115" t="str">
        <f t="shared" si="176"/>
        <v>ellipse</v>
      </c>
      <c r="CO208" s="109" t="str">
        <f t="shared" si="199"/>
        <v>4vvv</v>
      </c>
      <c r="CP208" s="109"/>
      <c r="CQ208" s="113">
        <f t="shared" ca="1" si="200"/>
        <v>1652.62</v>
      </c>
      <c r="CR208" s="113">
        <f t="shared" ca="1" si="201"/>
        <v>1348.83</v>
      </c>
      <c r="CS208" s="113">
        <f t="shared" ca="1" si="202"/>
        <v>12</v>
      </c>
      <c r="CT208" s="113">
        <f t="shared" ca="1" si="203"/>
        <v>12</v>
      </c>
      <c r="CW208" s="76"/>
      <c r="CX208" s="76"/>
    </row>
    <row r="209" spans="1:102" s="105" customFormat="1" ht="16" customHeight="1">
      <c r="A209" s="75" t="str">
        <f t="shared" si="151"/>
        <v>n4-1-2-3</v>
      </c>
      <c r="B209" s="75" t="str">
        <f t="shared" si="152"/>
        <v>E114</v>
      </c>
      <c r="C209" s="103" t="str">
        <f t="shared" si="163"/>
        <v>even</v>
      </c>
      <c r="D209" s="103"/>
      <c r="E209" s="103"/>
      <c r="F209" s="104">
        <f>ROW()</f>
        <v>209</v>
      </c>
      <c r="G209" s="103"/>
      <c r="H209" s="103"/>
      <c r="I209" s="103" t="str">
        <f t="shared" si="149"/>
        <v>This a short description of E114, giving the briefest explanation of its E114'iness.</v>
      </c>
      <c r="J209" s="103" t="str">
        <f t="shared" si="150"/>
        <v>This is a longer description of E114, going into more detail on what E114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09" s="103" t="str">
        <f t="shared" si="153"/>
        <v>none</v>
      </c>
      <c r="L209" s="103"/>
      <c r="M209" s="103" t="str">
        <f t="shared" si="154"/>
        <v>OpenClose</v>
      </c>
      <c r="N209" s="103"/>
      <c r="O209" s="103"/>
      <c r="P209" s="103"/>
      <c r="Q209" s="103"/>
      <c r="R209" s="103">
        <f t="shared" si="155"/>
        <v>1</v>
      </c>
      <c r="S209" s="103" t="str">
        <f t="shared" si="156"/>
        <v>hover</v>
      </c>
      <c r="T209" s="103"/>
      <c r="U209" s="103"/>
      <c r="V209" s="103"/>
      <c r="W209" s="103"/>
      <c r="X209" s="103" t="str">
        <f t="shared" si="157"/>
        <v>fadeOn=n4-1-2-3,0.6</v>
      </c>
      <c r="Y209" s="103" t="str">
        <f t="shared" si="158"/>
        <v>fadeOff=n4-1-2-3,0.6</v>
      </c>
      <c r="Z209" s="103" t="str">
        <f t="shared" si="159"/>
        <v>drawOpen=n4-1-2-3,0.8</v>
      </c>
      <c r="AA209" s="103" t="str">
        <f t="shared" si="160"/>
        <v>drawClose=n4-1-2-3,0.8</v>
      </c>
      <c r="AB209" s="103" t="str">
        <f t="shared" si="161"/>
        <v>myQtipStyle</v>
      </c>
      <c r="AD209" s="106"/>
      <c r="AE209" s="116"/>
      <c r="AF209" s="75" t="s">
        <v>381</v>
      </c>
      <c r="AG209" s="73">
        <f t="shared" si="164"/>
        <v>0</v>
      </c>
      <c r="AH209" s="75" t="str">
        <f t="shared" si="162"/>
        <v>n4-1-2-3</v>
      </c>
      <c r="AI209" s="75" t="str">
        <f t="shared" si="165"/>
        <v>E114</v>
      </c>
      <c r="AJ209" s="73">
        <f t="shared" si="204"/>
        <v>4</v>
      </c>
      <c r="AK209" s="105">
        <v>4</v>
      </c>
      <c r="AL209" s="105">
        <v>1</v>
      </c>
      <c r="AM209" s="105">
        <v>2</v>
      </c>
      <c r="AN209" s="105">
        <v>3</v>
      </c>
      <c r="AR209" s="105">
        <v>8</v>
      </c>
      <c r="AS209" s="105">
        <v>4</v>
      </c>
      <c r="AT209" s="105">
        <v>3</v>
      </c>
      <c r="AU209" s="105">
        <v>3</v>
      </c>
      <c r="AX209" s="108">
        <f t="shared" si="177"/>
        <v>-38.125</v>
      </c>
      <c r="AY209" s="105">
        <f t="shared" ca="1" si="178"/>
        <v>740</v>
      </c>
      <c r="AZ209" s="108">
        <f t="shared" si="179"/>
        <v>-169.44444444444446</v>
      </c>
      <c r="BA209" s="105">
        <f t="shared" si="180"/>
        <v>0</v>
      </c>
      <c r="BB209" s="116">
        <f t="shared" ca="1" si="181"/>
        <v>1644.8600000000001</v>
      </c>
      <c r="BC209" s="116">
        <f t="shared" ca="1" si="182"/>
        <v>1362.99</v>
      </c>
      <c r="BD209" s="108">
        <f t="shared" ca="1" si="183"/>
        <v>830.55555555555554</v>
      </c>
      <c r="BE209" s="108">
        <f t="shared" ca="1" si="184"/>
        <v>1000</v>
      </c>
      <c r="BH209" s="75" t="str">
        <f t="shared" si="166"/>
        <v>n4-1-2</v>
      </c>
      <c r="BI209" s="76"/>
      <c r="BJ209" s="109" t="s">
        <v>232</v>
      </c>
      <c r="BK209" s="109"/>
      <c r="BL209" s="109">
        <v>1</v>
      </c>
      <c r="BM209" s="112">
        <f t="shared" si="167"/>
        <v>1</v>
      </c>
      <c r="BN209" s="112" t="str">
        <f t="shared" si="168"/>
        <v>symbol</v>
      </c>
      <c r="BO209" s="109" t="str">
        <f t="shared" si="169"/>
        <v>OpenCircle</v>
      </c>
      <c r="BP209" s="113">
        <f t="shared" ca="1" si="185"/>
        <v>1644.86</v>
      </c>
      <c r="BQ209" s="113">
        <f t="shared" ca="1" si="186"/>
        <v>1362.99</v>
      </c>
      <c r="BR209" s="113">
        <f t="shared" ca="1" si="187"/>
        <v>12</v>
      </c>
      <c r="BS209" s="113">
        <f t="shared" ca="1" si="188"/>
        <v>12</v>
      </c>
      <c r="BT209" s="109" t="str">
        <f t="shared" ca="1" si="170"/>
        <v xml:space="preserve">0 1644.86 1362.99 0 0 0 0 VCThingLabel  </v>
      </c>
      <c r="BU209" s="112">
        <f t="shared" si="171"/>
        <v>0.1</v>
      </c>
      <c r="BV209" s="174">
        <f t="shared" si="172"/>
        <v>0</v>
      </c>
      <c r="BW209" s="114" t="str">
        <f t="shared" si="189"/>
        <v>4vvv</v>
      </c>
      <c r="BX209" s="109"/>
      <c r="BY209" s="113">
        <f t="shared" ca="1" si="190"/>
        <v>1644.86</v>
      </c>
      <c r="BZ209" s="113">
        <f t="shared" ca="1" si="191"/>
        <v>1362.99</v>
      </c>
      <c r="CA209" s="113">
        <f t="shared" ca="1" si="192"/>
        <v>20.399999999999999</v>
      </c>
      <c r="CB209" s="113">
        <f t="shared" ca="1" si="193"/>
        <v>20.399999999999999</v>
      </c>
      <c r="CC209" s="112">
        <f t="shared" si="173"/>
        <v>0.55000000000000004</v>
      </c>
      <c r="CD209" s="109" t="str">
        <f t="shared" si="174"/>
        <v>ellipse</v>
      </c>
      <c r="CE209" s="114" t="str">
        <f t="shared" si="194"/>
        <v>4vvv</v>
      </c>
      <c r="CF209" s="109"/>
      <c r="CG209" s="113">
        <f t="shared" ca="1" si="195"/>
        <v>1644.86</v>
      </c>
      <c r="CH209" s="113">
        <f t="shared" ca="1" si="196"/>
        <v>1362.99</v>
      </c>
      <c r="CI209" s="113">
        <f t="shared" ca="1" si="197"/>
        <v>12</v>
      </c>
      <c r="CJ209" s="113">
        <f t="shared" ca="1" si="198"/>
        <v>12</v>
      </c>
      <c r="CK209" s="112"/>
      <c r="CL209" s="112"/>
      <c r="CM209" s="112">
        <f t="shared" si="175"/>
        <v>1</v>
      </c>
      <c r="CN209" s="115" t="str">
        <f t="shared" si="176"/>
        <v>ellipse</v>
      </c>
      <c r="CO209" s="109" t="str">
        <f t="shared" si="199"/>
        <v>4vvv</v>
      </c>
      <c r="CP209" s="109"/>
      <c r="CQ209" s="113">
        <f t="shared" ca="1" si="200"/>
        <v>1644.86</v>
      </c>
      <c r="CR209" s="113">
        <f t="shared" ca="1" si="201"/>
        <v>1362.99</v>
      </c>
      <c r="CS209" s="113">
        <f t="shared" ca="1" si="202"/>
        <v>12</v>
      </c>
      <c r="CT209" s="113">
        <f t="shared" ca="1" si="203"/>
        <v>12</v>
      </c>
      <c r="CW209" s="76"/>
      <c r="CX209" s="76"/>
    </row>
    <row r="210" spans="1:102" s="105" customFormat="1" ht="16" customHeight="1">
      <c r="A210" s="75" t="str">
        <f t="shared" si="151"/>
        <v>n4-1-3</v>
      </c>
      <c r="B210" s="75" t="str">
        <f t="shared" si="152"/>
        <v>D39</v>
      </c>
      <c r="C210" s="103" t="str">
        <f t="shared" si="163"/>
        <v>odd</v>
      </c>
      <c r="D210" s="103"/>
      <c r="E210" s="103"/>
      <c r="F210" s="104">
        <f>ROW()</f>
        <v>210</v>
      </c>
      <c r="G210" s="103"/>
      <c r="H210" s="103"/>
      <c r="I210" s="103" t="str">
        <f t="shared" si="149"/>
        <v>This a short description of D39, giving the briefest explanation of its D39'iness.</v>
      </c>
      <c r="J210" s="103" t="str">
        <f t="shared" si="150"/>
        <v>This is a longer description of D39, going into more detail on what D39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0" s="103" t="str">
        <f t="shared" si="153"/>
        <v>none</v>
      </c>
      <c r="L210" s="103"/>
      <c r="M210" s="103" t="str">
        <f t="shared" si="154"/>
        <v>OpenClose</v>
      </c>
      <c r="N210" s="103"/>
      <c r="O210" s="103"/>
      <c r="P210" s="103"/>
      <c r="Q210" s="103"/>
      <c r="R210" s="103">
        <f t="shared" si="155"/>
        <v>1</v>
      </c>
      <c r="S210" s="103" t="str">
        <f t="shared" si="156"/>
        <v>hover</v>
      </c>
      <c r="T210" s="103"/>
      <c r="U210" s="103"/>
      <c r="V210" s="103"/>
      <c r="W210" s="103"/>
      <c r="X210" s="103" t="str">
        <f t="shared" si="157"/>
        <v>fadeOn=n4-1-3,0.6</v>
      </c>
      <c r="Y210" s="103" t="str">
        <f t="shared" si="158"/>
        <v>fadeOff=n4-1-3,0.6</v>
      </c>
      <c r="Z210" s="103" t="str">
        <f t="shared" si="159"/>
        <v>drawOpen=n4-1-3,0.8</v>
      </c>
      <c r="AA210" s="103" t="str">
        <f t="shared" si="160"/>
        <v>drawClose=n4-1-3,0.8</v>
      </c>
      <c r="AB210" s="103" t="str">
        <f t="shared" si="161"/>
        <v>myQtipStyle</v>
      </c>
      <c r="AD210" s="106"/>
      <c r="AE210" s="116"/>
      <c r="AF210" s="75" t="s">
        <v>499</v>
      </c>
      <c r="AG210" s="73">
        <f t="shared" si="164"/>
        <v>0</v>
      </c>
      <c r="AH210" s="75" t="str">
        <f t="shared" si="162"/>
        <v>n4-1-3</v>
      </c>
      <c r="AI210" s="75" t="str">
        <f t="shared" si="165"/>
        <v>D39</v>
      </c>
      <c r="AJ210" s="73">
        <f t="shared" si="204"/>
        <v>3</v>
      </c>
      <c r="AK210" s="105">
        <v>4</v>
      </c>
      <c r="AL210" s="105">
        <v>1</v>
      </c>
      <c r="AM210" s="105">
        <v>3</v>
      </c>
      <c r="AR210" s="105">
        <v>8</v>
      </c>
      <c r="AS210" s="105">
        <v>4</v>
      </c>
      <c r="AT210" s="105">
        <v>3</v>
      </c>
      <c r="AX210" s="108">
        <f t="shared" si="177"/>
        <v>-35.625</v>
      </c>
      <c r="AY210" s="105">
        <f t="shared" ca="1" si="178"/>
        <v>640</v>
      </c>
      <c r="AZ210" s="108">
        <f t="shared" si="179"/>
        <v>-158.33333333333331</v>
      </c>
      <c r="BA210" s="105">
        <f t="shared" si="180"/>
        <v>0</v>
      </c>
      <c r="BB210" s="116">
        <f t="shared" ca="1" si="181"/>
        <v>1543.49</v>
      </c>
      <c r="BC210" s="116">
        <f t="shared" ca="1" si="182"/>
        <v>1337.96</v>
      </c>
      <c r="BD210" s="108">
        <f t="shared" ca="1" si="183"/>
        <v>841.66666666666674</v>
      </c>
      <c r="BE210" s="108">
        <f t="shared" ca="1" si="184"/>
        <v>1000</v>
      </c>
      <c r="BH210" s="75" t="str">
        <f t="shared" si="166"/>
        <v>n4-1</v>
      </c>
      <c r="BI210" s="76"/>
      <c r="BJ210" s="109" t="s">
        <v>232</v>
      </c>
      <c r="BK210" s="109"/>
      <c r="BL210" s="109">
        <v>1</v>
      </c>
      <c r="BM210" s="112">
        <f t="shared" si="167"/>
        <v>1</v>
      </c>
      <c r="BN210" s="112" t="str">
        <f t="shared" si="168"/>
        <v>symbol</v>
      </c>
      <c r="BO210" s="109" t="str">
        <f t="shared" si="169"/>
        <v>OpenCircle</v>
      </c>
      <c r="BP210" s="113">
        <f t="shared" ca="1" si="185"/>
        <v>1543.49</v>
      </c>
      <c r="BQ210" s="113">
        <f t="shared" ca="1" si="186"/>
        <v>1337.96</v>
      </c>
      <c r="BR210" s="113">
        <f t="shared" ca="1" si="187"/>
        <v>35</v>
      </c>
      <c r="BS210" s="113">
        <f t="shared" ca="1" si="188"/>
        <v>35</v>
      </c>
      <c r="BT210" s="109" t="str">
        <f t="shared" ca="1" si="170"/>
        <v xml:space="preserve">1 1543.49 1337.96 0 0 0 0 VCThingLabel 10 </v>
      </c>
      <c r="BU210" s="112">
        <f t="shared" si="171"/>
        <v>0.1</v>
      </c>
      <c r="BV210" s="174">
        <f t="shared" si="172"/>
        <v>0</v>
      </c>
      <c r="BW210" s="114" t="str">
        <f t="shared" si="189"/>
        <v>3vvv</v>
      </c>
      <c r="BX210" s="109"/>
      <c r="BY210" s="113">
        <f t="shared" ca="1" si="190"/>
        <v>1543.49</v>
      </c>
      <c r="BZ210" s="113">
        <f t="shared" ca="1" si="191"/>
        <v>1337.96</v>
      </c>
      <c r="CA210" s="113">
        <f t="shared" ca="1" si="192"/>
        <v>59.5</v>
      </c>
      <c r="CB210" s="113">
        <f t="shared" ca="1" si="193"/>
        <v>59.5</v>
      </c>
      <c r="CC210" s="112">
        <f t="shared" si="173"/>
        <v>0.55000000000000004</v>
      </c>
      <c r="CD210" s="109" t="str">
        <f t="shared" si="174"/>
        <v>ellipse</v>
      </c>
      <c r="CE210" s="114" t="str">
        <f t="shared" si="194"/>
        <v>3vvv</v>
      </c>
      <c r="CF210" s="109"/>
      <c r="CG210" s="113">
        <f t="shared" ca="1" si="195"/>
        <v>1543.49</v>
      </c>
      <c r="CH210" s="113">
        <f t="shared" ca="1" si="196"/>
        <v>1337.96</v>
      </c>
      <c r="CI210" s="113">
        <f t="shared" ca="1" si="197"/>
        <v>35</v>
      </c>
      <c r="CJ210" s="113">
        <f t="shared" ca="1" si="198"/>
        <v>35</v>
      </c>
      <c r="CK210" s="112"/>
      <c r="CL210" s="112"/>
      <c r="CM210" s="112">
        <f t="shared" si="175"/>
        <v>1</v>
      </c>
      <c r="CN210" s="115" t="str">
        <f t="shared" si="176"/>
        <v>ellipse</v>
      </c>
      <c r="CO210" s="109" t="str">
        <f t="shared" si="199"/>
        <v>3vvv</v>
      </c>
      <c r="CP210" s="109"/>
      <c r="CQ210" s="113">
        <f t="shared" ca="1" si="200"/>
        <v>1543.49</v>
      </c>
      <c r="CR210" s="113">
        <f t="shared" ca="1" si="201"/>
        <v>1337.96</v>
      </c>
      <c r="CS210" s="113">
        <f t="shared" ca="1" si="202"/>
        <v>35</v>
      </c>
      <c r="CT210" s="113">
        <f t="shared" ca="1" si="203"/>
        <v>35</v>
      </c>
      <c r="CW210" s="76"/>
      <c r="CX210" s="76"/>
    </row>
    <row r="211" spans="1:102" s="105" customFormat="1" ht="16" customHeight="1">
      <c r="A211" s="75" t="str">
        <f t="shared" si="151"/>
        <v>n4-1-3-1</v>
      </c>
      <c r="B211" s="75" t="str">
        <f t="shared" si="152"/>
        <v>E115</v>
      </c>
      <c r="C211" s="103" t="str">
        <f t="shared" si="163"/>
        <v>odd</v>
      </c>
      <c r="D211" s="103"/>
      <c r="E211" s="103"/>
      <c r="F211" s="104">
        <f>ROW()</f>
        <v>211</v>
      </c>
      <c r="G211" s="103"/>
      <c r="H211" s="103"/>
      <c r="I211" s="103" t="str">
        <f t="shared" si="149"/>
        <v>This a short description of E115, giving the briefest explanation of its E115'iness.</v>
      </c>
      <c r="J211" s="103" t="str">
        <f t="shared" si="150"/>
        <v>This is a longer description of E115, going into more detail on what E115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1" s="103" t="str">
        <f t="shared" si="153"/>
        <v>none</v>
      </c>
      <c r="L211" s="103"/>
      <c r="M211" s="103" t="str">
        <f t="shared" si="154"/>
        <v>OpenClose</v>
      </c>
      <c r="N211" s="103"/>
      <c r="O211" s="103"/>
      <c r="P211" s="103"/>
      <c r="Q211" s="103"/>
      <c r="R211" s="103">
        <f t="shared" si="155"/>
        <v>1</v>
      </c>
      <c r="S211" s="103" t="str">
        <f t="shared" si="156"/>
        <v>hover</v>
      </c>
      <c r="T211" s="103"/>
      <c r="U211" s="103"/>
      <c r="V211" s="103"/>
      <c r="W211" s="103"/>
      <c r="X211" s="103" t="str">
        <f t="shared" si="157"/>
        <v>fadeOn=n4-1-3-1,0.6</v>
      </c>
      <c r="Y211" s="103" t="str">
        <f t="shared" si="158"/>
        <v>fadeOff=n4-1-3-1,0.6</v>
      </c>
      <c r="Z211" s="103" t="str">
        <f t="shared" si="159"/>
        <v>drawOpen=n4-1-3-1,0.8</v>
      </c>
      <c r="AA211" s="103" t="str">
        <f t="shared" si="160"/>
        <v>drawClose=n4-1-3-1,0.8</v>
      </c>
      <c r="AB211" s="103" t="str">
        <f t="shared" si="161"/>
        <v>myQtipStyle</v>
      </c>
      <c r="AD211" s="106"/>
      <c r="AE211" s="116"/>
      <c r="AF211" s="75" t="s">
        <v>500</v>
      </c>
      <c r="AG211" s="73">
        <f t="shared" si="164"/>
        <v>0</v>
      </c>
      <c r="AH211" s="75" t="str">
        <f t="shared" si="162"/>
        <v>n4-1-3-1</v>
      </c>
      <c r="AI211" s="75" t="str">
        <f t="shared" si="165"/>
        <v>E115</v>
      </c>
      <c r="AJ211" s="73">
        <f t="shared" si="204"/>
        <v>4</v>
      </c>
      <c r="AK211" s="105">
        <v>4</v>
      </c>
      <c r="AL211" s="105">
        <v>1</v>
      </c>
      <c r="AM211" s="105">
        <v>3</v>
      </c>
      <c r="AN211" s="105">
        <v>1</v>
      </c>
      <c r="AR211" s="105">
        <v>8</v>
      </c>
      <c r="AS211" s="105">
        <v>4</v>
      </c>
      <c r="AT211" s="105">
        <v>3</v>
      </c>
      <c r="AU211" s="105">
        <v>3</v>
      </c>
      <c r="AX211" s="108">
        <f t="shared" si="177"/>
        <v>-36.875</v>
      </c>
      <c r="AY211" s="105">
        <f t="shared" ca="1" si="178"/>
        <v>740</v>
      </c>
      <c r="AZ211" s="108">
        <f t="shared" si="179"/>
        <v>-163.88888888888886</v>
      </c>
      <c r="BA211" s="105">
        <f t="shared" si="180"/>
        <v>0</v>
      </c>
      <c r="BB211" s="116">
        <f t="shared" ca="1" si="181"/>
        <v>1636.78</v>
      </c>
      <c r="BC211" s="116">
        <f t="shared" ca="1" si="182"/>
        <v>1376.97</v>
      </c>
      <c r="BD211" s="108">
        <f t="shared" ca="1" si="183"/>
        <v>836.11111111111109</v>
      </c>
      <c r="BE211" s="108">
        <f t="shared" ca="1" si="184"/>
        <v>1000</v>
      </c>
      <c r="BH211" s="75" t="str">
        <f t="shared" si="166"/>
        <v>n4-1-3</v>
      </c>
      <c r="BI211" s="76"/>
      <c r="BJ211" s="109" t="s">
        <v>232</v>
      </c>
      <c r="BK211" s="109"/>
      <c r="BL211" s="109">
        <v>1</v>
      </c>
      <c r="BM211" s="112">
        <f t="shared" si="167"/>
        <v>1</v>
      </c>
      <c r="BN211" s="112" t="str">
        <f t="shared" si="168"/>
        <v>symbol</v>
      </c>
      <c r="BO211" s="109" t="str">
        <f t="shared" si="169"/>
        <v>OpenCircle</v>
      </c>
      <c r="BP211" s="113">
        <f t="shared" ca="1" si="185"/>
        <v>1636.78</v>
      </c>
      <c r="BQ211" s="113">
        <f t="shared" ca="1" si="186"/>
        <v>1376.97</v>
      </c>
      <c r="BR211" s="113">
        <f t="shared" ca="1" si="187"/>
        <v>12</v>
      </c>
      <c r="BS211" s="113">
        <f t="shared" ca="1" si="188"/>
        <v>12</v>
      </c>
      <c r="BT211" s="109" t="str">
        <f t="shared" ca="1" si="170"/>
        <v xml:space="preserve">0 1636.78 1376.97 0 0 0 0 VCThingLabel  </v>
      </c>
      <c r="BU211" s="112">
        <f t="shared" si="171"/>
        <v>0.1</v>
      </c>
      <c r="BV211" s="174">
        <f t="shared" si="172"/>
        <v>0</v>
      </c>
      <c r="BW211" s="114" t="str">
        <f t="shared" si="189"/>
        <v>4vvv</v>
      </c>
      <c r="BX211" s="109"/>
      <c r="BY211" s="113">
        <f t="shared" ca="1" si="190"/>
        <v>1636.78</v>
      </c>
      <c r="BZ211" s="113">
        <f t="shared" ca="1" si="191"/>
        <v>1376.97</v>
      </c>
      <c r="CA211" s="113">
        <f t="shared" ca="1" si="192"/>
        <v>20.399999999999999</v>
      </c>
      <c r="CB211" s="113">
        <f t="shared" ca="1" si="193"/>
        <v>20.399999999999999</v>
      </c>
      <c r="CC211" s="112">
        <f t="shared" si="173"/>
        <v>0.55000000000000004</v>
      </c>
      <c r="CD211" s="109" t="str">
        <f t="shared" si="174"/>
        <v>ellipse</v>
      </c>
      <c r="CE211" s="114" t="str">
        <f t="shared" si="194"/>
        <v>4vvv</v>
      </c>
      <c r="CF211" s="109"/>
      <c r="CG211" s="113">
        <f t="shared" ca="1" si="195"/>
        <v>1636.78</v>
      </c>
      <c r="CH211" s="113">
        <f t="shared" ca="1" si="196"/>
        <v>1376.97</v>
      </c>
      <c r="CI211" s="113">
        <f t="shared" ca="1" si="197"/>
        <v>12</v>
      </c>
      <c r="CJ211" s="113">
        <f t="shared" ca="1" si="198"/>
        <v>12</v>
      </c>
      <c r="CK211" s="112"/>
      <c r="CL211" s="112"/>
      <c r="CM211" s="112">
        <f t="shared" si="175"/>
        <v>1</v>
      </c>
      <c r="CN211" s="115" t="str">
        <f t="shared" si="176"/>
        <v>ellipse</v>
      </c>
      <c r="CO211" s="109" t="str">
        <f t="shared" si="199"/>
        <v>4vvv</v>
      </c>
      <c r="CP211" s="109"/>
      <c r="CQ211" s="113">
        <f t="shared" ca="1" si="200"/>
        <v>1636.78</v>
      </c>
      <c r="CR211" s="113">
        <f t="shared" ca="1" si="201"/>
        <v>1376.97</v>
      </c>
      <c r="CS211" s="113">
        <f t="shared" ca="1" si="202"/>
        <v>12</v>
      </c>
      <c r="CT211" s="113">
        <f t="shared" ca="1" si="203"/>
        <v>12</v>
      </c>
      <c r="CW211" s="76"/>
      <c r="CX211" s="76"/>
    </row>
    <row r="212" spans="1:102" s="105" customFormat="1" ht="16" customHeight="1">
      <c r="A212" s="75" t="str">
        <f t="shared" si="151"/>
        <v>n4-1-3-2</v>
      </c>
      <c r="B212" s="75" t="str">
        <f t="shared" si="152"/>
        <v>E116</v>
      </c>
      <c r="C212" s="103" t="str">
        <f t="shared" si="163"/>
        <v>even</v>
      </c>
      <c r="D212" s="103"/>
      <c r="E212" s="103"/>
      <c r="F212" s="104">
        <f>ROW()</f>
        <v>212</v>
      </c>
      <c r="G212" s="103"/>
      <c r="H212" s="103"/>
      <c r="I212" s="103" t="str">
        <f t="shared" si="149"/>
        <v>This a short description of E116, giving the briefest explanation of its E116'iness.</v>
      </c>
      <c r="J212" s="103" t="str">
        <f t="shared" si="150"/>
        <v>This is a longer description of E116, going into more detail on what E116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2" s="103" t="str">
        <f t="shared" si="153"/>
        <v>none</v>
      </c>
      <c r="L212" s="103"/>
      <c r="M212" s="103" t="str">
        <f t="shared" si="154"/>
        <v>OpenClose</v>
      </c>
      <c r="N212" s="103"/>
      <c r="O212" s="103"/>
      <c r="P212" s="103"/>
      <c r="Q212" s="103"/>
      <c r="R212" s="103">
        <f t="shared" si="155"/>
        <v>1</v>
      </c>
      <c r="S212" s="103" t="str">
        <f t="shared" si="156"/>
        <v>hover</v>
      </c>
      <c r="T212" s="103"/>
      <c r="U212" s="103"/>
      <c r="V212" s="103"/>
      <c r="W212" s="103"/>
      <c r="X212" s="103" t="str">
        <f t="shared" si="157"/>
        <v>fadeOn=n4-1-3-2,0.6</v>
      </c>
      <c r="Y212" s="103" t="str">
        <f t="shared" si="158"/>
        <v>fadeOff=n4-1-3-2,0.6</v>
      </c>
      <c r="Z212" s="103" t="str">
        <f t="shared" si="159"/>
        <v>drawOpen=n4-1-3-2,0.8</v>
      </c>
      <c r="AA212" s="103" t="str">
        <f t="shared" si="160"/>
        <v>drawClose=n4-1-3-2,0.8</v>
      </c>
      <c r="AB212" s="103" t="str">
        <f t="shared" si="161"/>
        <v>myQtipStyle</v>
      </c>
      <c r="AD212" s="106"/>
      <c r="AE212" s="116"/>
      <c r="AF212" s="75" t="s">
        <v>501</v>
      </c>
      <c r="AG212" s="73">
        <f t="shared" si="164"/>
        <v>0</v>
      </c>
      <c r="AH212" s="75" t="str">
        <f t="shared" si="162"/>
        <v>n4-1-3-2</v>
      </c>
      <c r="AI212" s="75" t="str">
        <f t="shared" si="165"/>
        <v>E116</v>
      </c>
      <c r="AJ212" s="73">
        <f t="shared" si="204"/>
        <v>4</v>
      </c>
      <c r="AK212" s="105">
        <v>4</v>
      </c>
      <c r="AL212" s="105">
        <v>1</v>
      </c>
      <c r="AM212" s="105">
        <v>3</v>
      </c>
      <c r="AN212" s="105">
        <v>2</v>
      </c>
      <c r="AR212" s="105">
        <v>8</v>
      </c>
      <c r="AS212" s="105">
        <v>4</v>
      </c>
      <c r="AT212" s="105">
        <v>3</v>
      </c>
      <c r="AU212" s="105">
        <v>3</v>
      </c>
      <c r="AX212" s="108">
        <f t="shared" si="177"/>
        <v>-35.625</v>
      </c>
      <c r="AY212" s="105">
        <f t="shared" ca="1" si="178"/>
        <v>740</v>
      </c>
      <c r="AZ212" s="108">
        <f t="shared" si="179"/>
        <v>-158.33333333333331</v>
      </c>
      <c r="BA212" s="105">
        <f t="shared" si="180"/>
        <v>0</v>
      </c>
      <c r="BB212" s="116">
        <f t="shared" ca="1" si="181"/>
        <v>1628.4099999999999</v>
      </c>
      <c r="BC212" s="116">
        <f t="shared" ca="1" si="182"/>
        <v>1390.77</v>
      </c>
      <c r="BD212" s="108">
        <f t="shared" ca="1" si="183"/>
        <v>841.66666666666674</v>
      </c>
      <c r="BE212" s="108">
        <f t="shared" ca="1" si="184"/>
        <v>1000</v>
      </c>
      <c r="BH212" s="75" t="str">
        <f t="shared" si="166"/>
        <v>n4-1-3</v>
      </c>
      <c r="BI212" s="76"/>
      <c r="BJ212" s="109" t="s">
        <v>232</v>
      </c>
      <c r="BK212" s="109"/>
      <c r="BL212" s="109">
        <v>1</v>
      </c>
      <c r="BM212" s="112">
        <f t="shared" si="167"/>
        <v>1</v>
      </c>
      <c r="BN212" s="112" t="str">
        <f t="shared" si="168"/>
        <v>symbol</v>
      </c>
      <c r="BO212" s="109" t="str">
        <f t="shared" si="169"/>
        <v>OpenCircle</v>
      </c>
      <c r="BP212" s="113">
        <f t="shared" ca="1" si="185"/>
        <v>1628.41</v>
      </c>
      <c r="BQ212" s="113">
        <f t="shared" ca="1" si="186"/>
        <v>1390.77</v>
      </c>
      <c r="BR212" s="113">
        <f t="shared" ca="1" si="187"/>
        <v>12</v>
      </c>
      <c r="BS212" s="113">
        <f t="shared" ca="1" si="188"/>
        <v>12</v>
      </c>
      <c r="BT212" s="109" t="str">
        <f t="shared" ca="1" si="170"/>
        <v xml:space="preserve">0 1628.41 1390.77 0 0 0 0 VCThingLabel  </v>
      </c>
      <c r="BU212" s="112">
        <f t="shared" si="171"/>
        <v>0.1</v>
      </c>
      <c r="BV212" s="174">
        <f t="shared" si="172"/>
        <v>0</v>
      </c>
      <c r="BW212" s="114" t="str">
        <f t="shared" si="189"/>
        <v>4vvv</v>
      </c>
      <c r="BX212" s="109"/>
      <c r="BY212" s="113">
        <f t="shared" ca="1" si="190"/>
        <v>1628.41</v>
      </c>
      <c r="BZ212" s="113">
        <f t="shared" ca="1" si="191"/>
        <v>1390.77</v>
      </c>
      <c r="CA212" s="113">
        <f t="shared" ca="1" si="192"/>
        <v>20.399999999999999</v>
      </c>
      <c r="CB212" s="113">
        <f t="shared" ca="1" si="193"/>
        <v>20.399999999999999</v>
      </c>
      <c r="CC212" s="112">
        <f t="shared" si="173"/>
        <v>0.55000000000000004</v>
      </c>
      <c r="CD212" s="109" t="str">
        <f t="shared" si="174"/>
        <v>ellipse</v>
      </c>
      <c r="CE212" s="114" t="str">
        <f t="shared" si="194"/>
        <v>4vvv</v>
      </c>
      <c r="CF212" s="109"/>
      <c r="CG212" s="113">
        <f t="shared" ca="1" si="195"/>
        <v>1628.41</v>
      </c>
      <c r="CH212" s="113">
        <f t="shared" ca="1" si="196"/>
        <v>1390.77</v>
      </c>
      <c r="CI212" s="113">
        <f t="shared" ca="1" si="197"/>
        <v>12</v>
      </c>
      <c r="CJ212" s="113">
        <f t="shared" ca="1" si="198"/>
        <v>12</v>
      </c>
      <c r="CK212" s="112"/>
      <c r="CL212" s="112"/>
      <c r="CM212" s="112">
        <f t="shared" si="175"/>
        <v>1</v>
      </c>
      <c r="CN212" s="115" t="str">
        <f t="shared" si="176"/>
        <v>ellipse</v>
      </c>
      <c r="CO212" s="109" t="str">
        <f t="shared" si="199"/>
        <v>4vvv</v>
      </c>
      <c r="CP212" s="109"/>
      <c r="CQ212" s="113">
        <f t="shared" ca="1" si="200"/>
        <v>1628.41</v>
      </c>
      <c r="CR212" s="113">
        <f t="shared" ca="1" si="201"/>
        <v>1390.77</v>
      </c>
      <c r="CS212" s="113">
        <f t="shared" ca="1" si="202"/>
        <v>12</v>
      </c>
      <c r="CT212" s="113">
        <f t="shared" ca="1" si="203"/>
        <v>12</v>
      </c>
      <c r="CW212" s="76"/>
      <c r="CX212" s="76"/>
    </row>
    <row r="213" spans="1:102" s="105" customFormat="1" ht="16" customHeight="1">
      <c r="A213" s="75" t="str">
        <f t="shared" si="151"/>
        <v>n4-1-3-3</v>
      </c>
      <c r="B213" s="75" t="str">
        <f t="shared" si="152"/>
        <v>E117</v>
      </c>
      <c r="C213" s="103" t="str">
        <f t="shared" si="163"/>
        <v>odd</v>
      </c>
      <c r="D213" s="103"/>
      <c r="E213" s="103"/>
      <c r="F213" s="104">
        <f>ROW()</f>
        <v>213</v>
      </c>
      <c r="G213" s="103"/>
      <c r="H213" s="103"/>
      <c r="I213" s="103" t="str">
        <f t="shared" si="149"/>
        <v>This a short description of E117, giving the briefest explanation of its E117'iness.</v>
      </c>
      <c r="J213" s="103" t="str">
        <f t="shared" si="150"/>
        <v>This is a longer description of E117, going into more detail on what E117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3" s="103" t="str">
        <f t="shared" si="153"/>
        <v>none</v>
      </c>
      <c r="L213" s="103"/>
      <c r="M213" s="103" t="str">
        <f t="shared" si="154"/>
        <v>OpenClose</v>
      </c>
      <c r="N213" s="103"/>
      <c r="O213" s="103"/>
      <c r="P213" s="103"/>
      <c r="Q213" s="103"/>
      <c r="R213" s="103">
        <f t="shared" si="155"/>
        <v>1</v>
      </c>
      <c r="S213" s="103" t="str">
        <f t="shared" si="156"/>
        <v>hover</v>
      </c>
      <c r="T213" s="103"/>
      <c r="U213" s="103"/>
      <c r="V213" s="103"/>
      <c r="W213" s="103"/>
      <c r="X213" s="103" t="str">
        <f t="shared" si="157"/>
        <v>fadeOn=n4-1-3-3,0.6</v>
      </c>
      <c r="Y213" s="103" t="str">
        <f t="shared" si="158"/>
        <v>fadeOff=n4-1-3-3,0.6</v>
      </c>
      <c r="Z213" s="103" t="str">
        <f t="shared" si="159"/>
        <v>drawOpen=n4-1-3-3,0.8</v>
      </c>
      <c r="AA213" s="103" t="str">
        <f t="shared" si="160"/>
        <v>drawClose=n4-1-3-3,0.8</v>
      </c>
      <c r="AB213" s="103" t="str">
        <f t="shared" si="161"/>
        <v>myQtipStyle</v>
      </c>
      <c r="AD213" s="106"/>
      <c r="AE213" s="116"/>
      <c r="AF213" s="75" t="s">
        <v>502</v>
      </c>
      <c r="AG213" s="73">
        <f t="shared" si="164"/>
        <v>0</v>
      </c>
      <c r="AH213" s="75" t="str">
        <f t="shared" si="162"/>
        <v>n4-1-3-3</v>
      </c>
      <c r="AI213" s="75" t="str">
        <f t="shared" si="165"/>
        <v>E117</v>
      </c>
      <c r="AJ213" s="73">
        <f t="shared" si="204"/>
        <v>4</v>
      </c>
      <c r="AK213" s="105">
        <v>4</v>
      </c>
      <c r="AL213" s="105">
        <v>1</v>
      </c>
      <c r="AM213" s="105">
        <v>3</v>
      </c>
      <c r="AN213" s="105">
        <v>3</v>
      </c>
      <c r="AR213" s="105">
        <v>8</v>
      </c>
      <c r="AS213" s="105">
        <v>4</v>
      </c>
      <c r="AT213" s="105">
        <v>3</v>
      </c>
      <c r="AU213" s="105">
        <v>3</v>
      </c>
      <c r="AX213" s="108">
        <f t="shared" si="177"/>
        <v>-34.375</v>
      </c>
      <c r="AY213" s="105">
        <f t="shared" ca="1" si="178"/>
        <v>740</v>
      </c>
      <c r="AZ213" s="108">
        <f t="shared" si="179"/>
        <v>-152.77777777777777</v>
      </c>
      <c r="BA213" s="105">
        <f t="shared" si="180"/>
        <v>0</v>
      </c>
      <c r="BB213" s="116">
        <f t="shared" ca="1" si="181"/>
        <v>1619.74</v>
      </c>
      <c r="BC213" s="116">
        <f t="shared" ca="1" si="182"/>
        <v>1404.3899999999999</v>
      </c>
      <c r="BD213" s="108">
        <f t="shared" ca="1" si="183"/>
        <v>847.22222222222217</v>
      </c>
      <c r="BE213" s="108">
        <f t="shared" ca="1" si="184"/>
        <v>1000</v>
      </c>
      <c r="BH213" s="75" t="str">
        <f t="shared" si="166"/>
        <v>n4-1-3</v>
      </c>
      <c r="BI213" s="76"/>
      <c r="BJ213" s="109" t="s">
        <v>232</v>
      </c>
      <c r="BK213" s="109"/>
      <c r="BL213" s="109">
        <v>1</v>
      </c>
      <c r="BM213" s="112">
        <f t="shared" si="167"/>
        <v>1</v>
      </c>
      <c r="BN213" s="112" t="str">
        <f t="shared" si="168"/>
        <v>symbol</v>
      </c>
      <c r="BO213" s="109" t="str">
        <f t="shared" si="169"/>
        <v>OpenCircle</v>
      </c>
      <c r="BP213" s="113">
        <f t="shared" ca="1" si="185"/>
        <v>1619.74</v>
      </c>
      <c r="BQ213" s="113">
        <f t="shared" ca="1" si="186"/>
        <v>1404.39</v>
      </c>
      <c r="BR213" s="113">
        <f t="shared" ca="1" si="187"/>
        <v>12</v>
      </c>
      <c r="BS213" s="113">
        <f t="shared" ca="1" si="188"/>
        <v>12</v>
      </c>
      <c r="BT213" s="109" t="str">
        <f t="shared" ca="1" si="170"/>
        <v xml:space="preserve">0 1619.74 1404.39 0 0 0 0 VCThingLabel  </v>
      </c>
      <c r="BU213" s="112">
        <f t="shared" si="171"/>
        <v>0.1</v>
      </c>
      <c r="BV213" s="174">
        <f t="shared" si="172"/>
        <v>0</v>
      </c>
      <c r="BW213" s="114" t="str">
        <f t="shared" si="189"/>
        <v>4vvv</v>
      </c>
      <c r="BX213" s="109"/>
      <c r="BY213" s="113">
        <f t="shared" ca="1" si="190"/>
        <v>1619.74</v>
      </c>
      <c r="BZ213" s="113">
        <f t="shared" ca="1" si="191"/>
        <v>1404.39</v>
      </c>
      <c r="CA213" s="113">
        <f t="shared" ca="1" si="192"/>
        <v>20.399999999999999</v>
      </c>
      <c r="CB213" s="113">
        <f t="shared" ca="1" si="193"/>
        <v>20.399999999999999</v>
      </c>
      <c r="CC213" s="112">
        <f t="shared" si="173"/>
        <v>0.55000000000000004</v>
      </c>
      <c r="CD213" s="109" t="str">
        <f t="shared" si="174"/>
        <v>ellipse</v>
      </c>
      <c r="CE213" s="114" t="str">
        <f t="shared" si="194"/>
        <v>4vvv</v>
      </c>
      <c r="CF213" s="109"/>
      <c r="CG213" s="113">
        <f t="shared" ca="1" si="195"/>
        <v>1619.74</v>
      </c>
      <c r="CH213" s="113">
        <f t="shared" ca="1" si="196"/>
        <v>1404.39</v>
      </c>
      <c r="CI213" s="113">
        <f t="shared" ca="1" si="197"/>
        <v>12</v>
      </c>
      <c r="CJ213" s="113">
        <f t="shared" ca="1" si="198"/>
        <v>12</v>
      </c>
      <c r="CK213" s="112"/>
      <c r="CL213" s="112"/>
      <c r="CM213" s="112">
        <f t="shared" si="175"/>
        <v>1</v>
      </c>
      <c r="CN213" s="115" t="str">
        <f t="shared" si="176"/>
        <v>ellipse</v>
      </c>
      <c r="CO213" s="109" t="str">
        <f t="shared" si="199"/>
        <v>4vvv</v>
      </c>
      <c r="CP213" s="109"/>
      <c r="CQ213" s="113">
        <f t="shared" ca="1" si="200"/>
        <v>1619.74</v>
      </c>
      <c r="CR213" s="113">
        <f t="shared" ca="1" si="201"/>
        <v>1404.39</v>
      </c>
      <c r="CS213" s="113">
        <f t="shared" ca="1" si="202"/>
        <v>12</v>
      </c>
      <c r="CT213" s="113">
        <f t="shared" ca="1" si="203"/>
        <v>12</v>
      </c>
      <c r="CW213" s="76"/>
      <c r="CX213" s="76"/>
    </row>
    <row r="214" spans="1:102" s="105" customFormat="1" ht="16" customHeight="1">
      <c r="A214" s="75" t="str">
        <f t="shared" si="151"/>
        <v>n4-2</v>
      </c>
      <c r="B214" s="75" t="str">
        <f t="shared" si="152"/>
        <v>C14</v>
      </c>
      <c r="C214" s="103" t="str">
        <f t="shared" si="163"/>
        <v>even</v>
      </c>
      <c r="D214" s="103"/>
      <c r="E214" s="103"/>
      <c r="F214" s="104">
        <f>ROW()</f>
        <v>214</v>
      </c>
      <c r="G214" s="103"/>
      <c r="H214" s="103"/>
      <c r="I214" s="103" t="str">
        <f t="shared" si="149"/>
        <v>This a short description of C14, giving the briefest explanation of its C14'iness.</v>
      </c>
      <c r="J214" s="103" t="str">
        <f t="shared" si="150"/>
        <v>This is a longer description of C14, going into more detail on what C14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4" s="103" t="str">
        <f t="shared" si="153"/>
        <v>none</v>
      </c>
      <c r="L214" s="103"/>
      <c r="M214" s="103" t="str">
        <f t="shared" si="154"/>
        <v>OpenClose</v>
      </c>
      <c r="N214" s="103"/>
      <c r="O214" s="103"/>
      <c r="P214" s="103"/>
      <c r="Q214" s="103"/>
      <c r="R214" s="103">
        <f t="shared" si="155"/>
        <v>1</v>
      </c>
      <c r="S214" s="103" t="str">
        <f t="shared" si="156"/>
        <v>hover</v>
      </c>
      <c r="T214" s="103"/>
      <c r="U214" s="103"/>
      <c r="V214" s="103"/>
      <c r="W214" s="103"/>
      <c r="X214" s="103" t="str">
        <f t="shared" si="157"/>
        <v>fadeOn=n4-2,0.6</v>
      </c>
      <c r="Y214" s="103" t="str">
        <f t="shared" si="158"/>
        <v>fadeOff=n4-2,0.6</v>
      </c>
      <c r="Z214" s="103" t="str">
        <f t="shared" si="159"/>
        <v>drawOpen=n4-2,0.8</v>
      </c>
      <c r="AA214" s="103" t="str">
        <f t="shared" si="160"/>
        <v>drawClose=n4-2,0.8</v>
      </c>
      <c r="AB214" s="103" t="str">
        <f t="shared" si="161"/>
        <v>myQtipStyle</v>
      </c>
      <c r="AD214" s="106"/>
      <c r="AE214" s="116"/>
      <c r="AF214" s="75" t="s">
        <v>404</v>
      </c>
      <c r="AG214" s="73">
        <f t="shared" si="164"/>
        <v>0</v>
      </c>
      <c r="AH214" s="75" t="str">
        <f t="shared" si="162"/>
        <v>n4-2</v>
      </c>
      <c r="AI214" s="75" t="str">
        <f t="shared" si="165"/>
        <v>C14</v>
      </c>
      <c r="AJ214" s="73">
        <f t="shared" si="204"/>
        <v>2</v>
      </c>
      <c r="AK214" s="105">
        <v>4</v>
      </c>
      <c r="AL214" s="105">
        <v>2</v>
      </c>
      <c r="AR214" s="105">
        <v>8</v>
      </c>
      <c r="AS214" s="105">
        <v>4</v>
      </c>
      <c r="AX214" s="108">
        <f t="shared" si="177"/>
        <v>-28.125</v>
      </c>
      <c r="AY214" s="105">
        <f t="shared" ca="1" si="178"/>
        <v>500</v>
      </c>
      <c r="AZ214" s="108">
        <f t="shared" si="179"/>
        <v>-125</v>
      </c>
      <c r="BA214" s="105">
        <f t="shared" si="180"/>
        <v>0</v>
      </c>
      <c r="BB214" s="116">
        <f t="shared" ca="1" si="181"/>
        <v>1386.51</v>
      </c>
      <c r="BC214" s="116">
        <f t="shared" ca="1" si="182"/>
        <v>1317.2</v>
      </c>
      <c r="BD214" s="108">
        <f t="shared" ca="1" si="183"/>
        <v>875</v>
      </c>
      <c r="BE214" s="108">
        <f t="shared" ca="1" si="184"/>
        <v>1000</v>
      </c>
      <c r="BH214" s="75" t="str">
        <f t="shared" si="166"/>
        <v>n3-4-3-3</v>
      </c>
      <c r="BI214" s="76"/>
      <c r="BJ214" s="109" t="s">
        <v>232</v>
      </c>
      <c r="BK214" s="109"/>
      <c r="BL214" s="109">
        <v>1</v>
      </c>
      <c r="BM214" s="112">
        <f t="shared" si="167"/>
        <v>1</v>
      </c>
      <c r="BN214" s="112" t="str">
        <f t="shared" si="168"/>
        <v>symbol</v>
      </c>
      <c r="BO214" s="109" t="str">
        <f t="shared" si="169"/>
        <v>OpenCircle</v>
      </c>
      <c r="BP214" s="113">
        <f t="shared" ca="1" si="185"/>
        <v>1386.51</v>
      </c>
      <c r="BQ214" s="113">
        <f t="shared" ca="1" si="186"/>
        <v>1317.2</v>
      </c>
      <c r="BR214" s="113">
        <f t="shared" ca="1" si="187"/>
        <v>60</v>
      </c>
      <c r="BS214" s="113">
        <f t="shared" ca="1" si="188"/>
        <v>60</v>
      </c>
      <c r="BT214" s="109" t="str">
        <f t="shared" ca="1" si="170"/>
        <v xml:space="preserve">1 1386.51 1317.2 0 0 0 0 VCThingLabel 20 </v>
      </c>
      <c r="BU214" s="112">
        <f t="shared" si="171"/>
        <v>0.1</v>
      </c>
      <c r="BV214" s="174">
        <f t="shared" si="172"/>
        <v>0</v>
      </c>
      <c r="BW214" s="114" t="str">
        <f t="shared" si="189"/>
        <v>2vvv</v>
      </c>
      <c r="BX214" s="109"/>
      <c r="BY214" s="113">
        <f t="shared" ca="1" si="190"/>
        <v>1386.51</v>
      </c>
      <c r="BZ214" s="113">
        <f t="shared" ca="1" si="191"/>
        <v>1317.2</v>
      </c>
      <c r="CA214" s="113">
        <f t="shared" ca="1" si="192"/>
        <v>102</v>
      </c>
      <c r="CB214" s="113">
        <f t="shared" ca="1" si="193"/>
        <v>102</v>
      </c>
      <c r="CC214" s="112">
        <f t="shared" si="173"/>
        <v>0.55000000000000004</v>
      </c>
      <c r="CD214" s="109" t="str">
        <f t="shared" si="174"/>
        <v>ellipse</v>
      </c>
      <c r="CE214" s="114" t="str">
        <f t="shared" si="194"/>
        <v>2vvv</v>
      </c>
      <c r="CF214" s="109"/>
      <c r="CG214" s="113">
        <f t="shared" ca="1" si="195"/>
        <v>1386.51</v>
      </c>
      <c r="CH214" s="113">
        <f t="shared" ca="1" si="196"/>
        <v>1317.2</v>
      </c>
      <c r="CI214" s="113">
        <f t="shared" ca="1" si="197"/>
        <v>60</v>
      </c>
      <c r="CJ214" s="113">
        <f t="shared" ca="1" si="198"/>
        <v>60</v>
      </c>
      <c r="CK214" s="112"/>
      <c r="CL214" s="112"/>
      <c r="CM214" s="112">
        <f t="shared" si="175"/>
        <v>1</v>
      </c>
      <c r="CN214" s="115" t="str">
        <f t="shared" si="176"/>
        <v>ellipse</v>
      </c>
      <c r="CO214" s="109" t="str">
        <f t="shared" si="199"/>
        <v>2vvv</v>
      </c>
      <c r="CP214" s="109"/>
      <c r="CQ214" s="113">
        <f t="shared" ca="1" si="200"/>
        <v>1386.51</v>
      </c>
      <c r="CR214" s="113">
        <f t="shared" ca="1" si="201"/>
        <v>1317.2</v>
      </c>
      <c r="CS214" s="113">
        <f t="shared" ca="1" si="202"/>
        <v>60</v>
      </c>
      <c r="CT214" s="113">
        <f t="shared" ca="1" si="203"/>
        <v>60</v>
      </c>
      <c r="CW214" s="76"/>
      <c r="CX214" s="76"/>
    </row>
    <row r="215" spans="1:102" s="105" customFormat="1" ht="16" customHeight="1">
      <c r="A215" s="75" t="str">
        <f t="shared" si="151"/>
        <v>n4-2-1</v>
      </c>
      <c r="B215" s="75" t="str">
        <f t="shared" si="152"/>
        <v>D40</v>
      </c>
      <c r="C215" s="103" t="str">
        <f t="shared" si="163"/>
        <v>even</v>
      </c>
      <c r="D215" s="103"/>
      <c r="E215" s="103"/>
      <c r="F215" s="104">
        <f>ROW()</f>
        <v>215</v>
      </c>
      <c r="G215" s="103"/>
      <c r="H215" s="103"/>
      <c r="I215" s="103" t="str">
        <f t="shared" si="149"/>
        <v>This a short description of D40, giving the briefest explanation of its D40'iness.</v>
      </c>
      <c r="J215" s="103" t="str">
        <f t="shared" si="150"/>
        <v>This is a longer description of D40, going into more detail on what D40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5" s="103" t="str">
        <f t="shared" si="153"/>
        <v>none</v>
      </c>
      <c r="L215" s="103"/>
      <c r="M215" s="103" t="str">
        <f t="shared" si="154"/>
        <v>OpenClose</v>
      </c>
      <c r="N215" s="103"/>
      <c r="O215" s="103"/>
      <c r="P215" s="103"/>
      <c r="Q215" s="103"/>
      <c r="R215" s="103">
        <f t="shared" si="155"/>
        <v>1</v>
      </c>
      <c r="S215" s="103" t="str">
        <f t="shared" si="156"/>
        <v>hover</v>
      </c>
      <c r="T215" s="103"/>
      <c r="U215" s="103"/>
      <c r="V215" s="103"/>
      <c r="W215" s="103"/>
      <c r="X215" s="103" t="str">
        <f t="shared" si="157"/>
        <v>fadeOn=n4-2-1,0.6</v>
      </c>
      <c r="Y215" s="103" t="str">
        <f t="shared" si="158"/>
        <v>fadeOff=n4-2-1,0.6</v>
      </c>
      <c r="Z215" s="103" t="str">
        <f t="shared" si="159"/>
        <v>drawOpen=n4-2-1,0.8</v>
      </c>
      <c r="AA215" s="103" t="str">
        <f t="shared" si="160"/>
        <v>drawClose=n4-2-1,0.8</v>
      </c>
      <c r="AB215" s="103" t="str">
        <f t="shared" si="161"/>
        <v>myQtipStyle</v>
      </c>
      <c r="AD215" s="106"/>
      <c r="AE215" s="116"/>
      <c r="AF215" s="75" t="s">
        <v>405</v>
      </c>
      <c r="AG215" s="73">
        <f t="shared" si="164"/>
        <v>0</v>
      </c>
      <c r="AH215" s="75" t="str">
        <f t="shared" si="162"/>
        <v>n4-2-1</v>
      </c>
      <c r="AI215" s="75" t="str">
        <f t="shared" si="165"/>
        <v>D40</v>
      </c>
      <c r="AJ215" s="73">
        <f t="shared" si="204"/>
        <v>3</v>
      </c>
      <c r="AK215" s="105">
        <v>4</v>
      </c>
      <c r="AL215" s="105">
        <v>2</v>
      </c>
      <c r="AM215" s="105">
        <v>1</v>
      </c>
      <c r="AR215" s="105">
        <v>8</v>
      </c>
      <c r="AS215" s="105">
        <v>4</v>
      </c>
      <c r="AT215" s="105">
        <v>3</v>
      </c>
      <c r="AX215" s="108">
        <f t="shared" si="177"/>
        <v>-31.875</v>
      </c>
      <c r="AY215" s="105">
        <f t="shared" ca="1" si="178"/>
        <v>640</v>
      </c>
      <c r="AZ215" s="108">
        <f t="shared" si="179"/>
        <v>-141.66666666666666</v>
      </c>
      <c r="BA215" s="105">
        <f t="shared" si="180"/>
        <v>0</v>
      </c>
      <c r="BB215" s="116">
        <f t="shared" ca="1" si="181"/>
        <v>1520.22</v>
      </c>
      <c r="BC215" s="116">
        <f t="shared" ca="1" si="182"/>
        <v>1372.79</v>
      </c>
      <c r="BD215" s="108">
        <f t="shared" ca="1" si="183"/>
        <v>858.33333333333337</v>
      </c>
      <c r="BE215" s="108">
        <f t="shared" ca="1" si="184"/>
        <v>1000</v>
      </c>
      <c r="BH215" s="75" t="str">
        <f t="shared" si="166"/>
        <v>n4-2</v>
      </c>
      <c r="BI215" s="76"/>
      <c r="BJ215" s="109" t="s">
        <v>232</v>
      </c>
      <c r="BK215" s="109"/>
      <c r="BL215" s="109">
        <v>1</v>
      </c>
      <c r="BM215" s="112">
        <f t="shared" si="167"/>
        <v>1</v>
      </c>
      <c r="BN215" s="112" t="str">
        <f t="shared" si="168"/>
        <v>symbol</v>
      </c>
      <c r="BO215" s="109" t="str">
        <f t="shared" si="169"/>
        <v>OpenCircle</v>
      </c>
      <c r="BP215" s="113">
        <f t="shared" ca="1" si="185"/>
        <v>1520.22</v>
      </c>
      <c r="BQ215" s="113">
        <f t="shared" ca="1" si="186"/>
        <v>1372.79</v>
      </c>
      <c r="BR215" s="113">
        <f t="shared" ca="1" si="187"/>
        <v>35</v>
      </c>
      <c r="BS215" s="113">
        <f t="shared" ca="1" si="188"/>
        <v>35</v>
      </c>
      <c r="BT215" s="109" t="str">
        <f t="shared" ca="1" si="170"/>
        <v xml:space="preserve">1 1520.22 1372.79 0 0 0 0 VCThingLabel 10 </v>
      </c>
      <c r="BU215" s="112">
        <f t="shared" si="171"/>
        <v>0.1</v>
      </c>
      <c r="BV215" s="174">
        <f t="shared" si="172"/>
        <v>0</v>
      </c>
      <c r="BW215" s="114" t="str">
        <f t="shared" si="189"/>
        <v>3vvv</v>
      </c>
      <c r="BX215" s="109"/>
      <c r="BY215" s="113">
        <f t="shared" ca="1" si="190"/>
        <v>1520.22</v>
      </c>
      <c r="BZ215" s="113">
        <f t="shared" ca="1" si="191"/>
        <v>1372.79</v>
      </c>
      <c r="CA215" s="113">
        <f t="shared" ca="1" si="192"/>
        <v>59.5</v>
      </c>
      <c r="CB215" s="113">
        <f t="shared" ca="1" si="193"/>
        <v>59.5</v>
      </c>
      <c r="CC215" s="112">
        <f t="shared" si="173"/>
        <v>0.55000000000000004</v>
      </c>
      <c r="CD215" s="109" t="str">
        <f t="shared" si="174"/>
        <v>ellipse</v>
      </c>
      <c r="CE215" s="114" t="str">
        <f t="shared" si="194"/>
        <v>3vvv</v>
      </c>
      <c r="CF215" s="109"/>
      <c r="CG215" s="113">
        <f t="shared" ca="1" si="195"/>
        <v>1520.22</v>
      </c>
      <c r="CH215" s="113">
        <f t="shared" ca="1" si="196"/>
        <v>1372.79</v>
      </c>
      <c r="CI215" s="113">
        <f t="shared" ca="1" si="197"/>
        <v>35</v>
      </c>
      <c r="CJ215" s="113">
        <f t="shared" ca="1" si="198"/>
        <v>35</v>
      </c>
      <c r="CK215" s="112"/>
      <c r="CL215" s="112"/>
      <c r="CM215" s="112">
        <f t="shared" si="175"/>
        <v>1</v>
      </c>
      <c r="CN215" s="115" t="str">
        <f t="shared" si="176"/>
        <v>ellipse</v>
      </c>
      <c r="CO215" s="109" t="str">
        <f t="shared" si="199"/>
        <v>3vvv</v>
      </c>
      <c r="CP215" s="109"/>
      <c r="CQ215" s="113">
        <f t="shared" ca="1" si="200"/>
        <v>1520.22</v>
      </c>
      <c r="CR215" s="113">
        <f t="shared" ca="1" si="201"/>
        <v>1372.79</v>
      </c>
      <c r="CS215" s="113">
        <f t="shared" ca="1" si="202"/>
        <v>35</v>
      </c>
      <c r="CT215" s="113">
        <f t="shared" ca="1" si="203"/>
        <v>35</v>
      </c>
      <c r="CW215" s="76"/>
      <c r="CX215" s="76"/>
    </row>
    <row r="216" spans="1:102" s="105" customFormat="1" ht="16" customHeight="1">
      <c r="A216" s="75" t="str">
        <f t="shared" si="151"/>
        <v>n4-2-1-1</v>
      </c>
      <c r="B216" s="75" t="str">
        <f t="shared" si="152"/>
        <v>E118</v>
      </c>
      <c r="C216" s="103" t="str">
        <f t="shared" si="163"/>
        <v>even</v>
      </c>
      <c r="D216" s="103"/>
      <c r="E216" s="103"/>
      <c r="F216" s="104">
        <f>ROW()</f>
        <v>216</v>
      </c>
      <c r="G216" s="103"/>
      <c r="H216" s="103"/>
      <c r="I216" s="103" t="str">
        <f t="shared" si="149"/>
        <v>This a short description of E118, giving the briefest explanation of its E118'iness.</v>
      </c>
      <c r="J216" s="103" t="str">
        <f t="shared" si="150"/>
        <v>This is a longer description of E118, going into more detail on what E118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6" s="103" t="str">
        <f t="shared" si="153"/>
        <v>none</v>
      </c>
      <c r="L216" s="103"/>
      <c r="M216" s="103" t="str">
        <f t="shared" si="154"/>
        <v>OpenClose</v>
      </c>
      <c r="N216" s="103"/>
      <c r="O216" s="103"/>
      <c r="P216" s="103"/>
      <c r="Q216" s="103"/>
      <c r="R216" s="103">
        <f t="shared" si="155"/>
        <v>1</v>
      </c>
      <c r="S216" s="103" t="str">
        <f t="shared" si="156"/>
        <v>hover</v>
      </c>
      <c r="T216" s="103"/>
      <c r="U216" s="103"/>
      <c r="V216" s="103"/>
      <c r="W216" s="103"/>
      <c r="X216" s="103" t="str">
        <f t="shared" si="157"/>
        <v>fadeOn=n4-2-1-1,0.6</v>
      </c>
      <c r="Y216" s="103" t="str">
        <f t="shared" si="158"/>
        <v>fadeOff=n4-2-1-1,0.6</v>
      </c>
      <c r="Z216" s="103" t="str">
        <f t="shared" si="159"/>
        <v>drawOpen=n4-2-1-1,0.8</v>
      </c>
      <c r="AA216" s="103" t="str">
        <f t="shared" si="160"/>
        <v>drawClose=n4-2-1-1,0.8</v>
      </c>
      <c r="AB216" s="103" t="str">
        <f t="shared" si="161"/>
        <v>myQtipStyle</v>
      </c>
      <c r="AD216" s="106"/>
      <c r="AE216" s="116"/>
      <c r="AF216" s="75" t="s">
        <v>382</v>
      </c>
      <c r="AG216" s="73">
        <f t="shared" si="164"/>
        <v>0</v>
      </c>
      <c r="AH216" s="75" t="str">
        <f t="shared" si="162"/>
        <v>n4-2-1-1</v>
      </c>
      <c r="AI216" s="75" t="str">
        <f t="shared" si="165"/>
        <v>E118</v>
      </c>
      <c r="AJ216" s="73">
        <f t="shared" si="204"/>
        <v>4</v>
      </c>
      <c r="AK216" s="105">
        <v>4</v>
      </c>
      <c r="AL216" s="105">
        <v>2</v>
      </c>
      <c r="AM216" s="105">
        <v>1</v>
      </c>
      <c r="AN216" s="105">
        <v>1</v>
      </c>
      <c r="AR216" s="105">
        <v>8</v>
      </c>
      <c r="AS216" s="105">
        <v>4</v>
      </c>
      <c r="AT216" s="105">
        <v>3</v>
      </c>
      <c r="AU216" s="105">
        <v>3</v>
      </c>
      <c r="AX216" s="108">
        <f t="shared" si="177"/>
        <v>-33.125</v>
      </c>
      <c r="AY216" s="105">
        <f t="shared" ca="1" si="178"/>
        <v>740</v>
      </c>
      <c r="AZ216" s="108">
        <f t="shared" si="179"/>
        <v>-147.2222222222222</v>
      </c>
      <c r="BA216" s="105">
        <f t="shared" si="180"/>
        <v>0</v>
      </c>
      <c r="BB216" s="116">
        <f t="shared" ca="1" si="181"/>
        <v>1610.77</v>
      </c>
      <c r="BC216" s="116">
        <f t="shared" ca="1" si="182"/>
        <v>1417.81</v>
      </c>
      <c r="BD216" s="108">
        <f t="shared" ca="1" si="183"/>
        <v>852.77777777777783</v>
      </c>
      <c r="BE216" s="108">
        <f t="shared" ca="1" si="184"/>
        <v>1000</v>
      </c>
      <c r="BH216" s="75" t="str">
        <f t="shared" si="166"/>
        <v>n4-2-1</v>
      </c>
      <c r="BI216" s="76"/>
      <c r="BJ216" s="109" t="s">
        <v>232</v>
      </c>
      <c r="BK216" s="109"/>
      <c r="BL216" s="109">
        <v>1</v>
      </c>
      <c r="BM216" s="112">
        <f t="shared" si="167"/>
        <v>1</v>
      </c>
      <c r="BN216" s="112" t="str">
        <f t="shared" si="168"/>
        <v>symbol</v>
      </c>
      <c r="BO216" s="109" t="str">
        <f t="shared" si="169"/>
        <v>OpenCircle</v>
      </c>
      <c r="BP216" s="113">
        <f t="shared" ca="1" si="185"/>
        <v>1610.77</v>
      </c>
      <c r="BQ216" s="113">
        <f t="shared" ca="1" si="186"/>
        <v>1417.81</v>
      </c>
      <c r="BR216" s="113">
        <f t="shared" ca="1" si="187"/>
        <v>12</v>
      </c>
      <c r="BS216" s="113">
        <f t="shared" ca="1" si="188"/>
        <v>12</v>
      </c>
      <c r="BT216" s="109" t="str">
        <f t="shared" ca="1" si="170"/>
        <v xml:space="preserve">0 1610.77 1417.81 0 0 0 0 VCThingLabel  </v>
      </c>
      <c r="BU216" s="112">
        <f t="shared" si="171"/>
        <v>0.1</v>
      </c>
      <c r="BV216" s="174">
        <f t="shared" si="172"/>
        <v>0</v>
      </c>
      <c r="BW216" s="114" t="str">
        <f t="shared" si="189"/>
        <v>4vvv</v>
      </c>
      <c r="BX216" s="109"/>
      <c r="BY216" s="113">
        <f t="shared" ca="1" si="190"/>
        <v>1610.77</v>
      </c>
      <c r="BZ216" s="113">
        <f t="shared" ca="1" si="191"/>
        <v>1417.81</v>
      </c>
      <c r="CA216" s="113">
        <f t="shared" ca="1" si="192"/>
        <v>20.399999999999999</v>
      </c>
      <c r="CB216" s="113">
        <f t="shared" ca="1" si="193"/>
        <v>20.399999999999999</v>
      </c>
      <c r="CC216" s="112">
        <f t="shared" si="173"/>
        <v>0.55000000000000004</v>
      </c>
      <c r="CD216" s="109" t="str">
        <f t="shared" si="174"/>
        <v>ellipse</v>
      </c>
      <c r="CE216" s="114" t="str">
        <f t="shared" si="194"/>
        <v>4vvv</v>
      </c>
      <c r="CF216" s="109"/>
      <c r="CG216" s="113">
        <f t="shared" ca="1" si="195"/>
        <v>1610.77</v>
      </c>
      <c r="CH216" s="113">
        <f t="shared" ca="1" si="196"/>
        <v>1417.81</v>
      </c>
      <c r="CI216" s="113">
        <f t="shared" ca="1" si="197"/>
        <v>12</v>
      </c>
      <c r="CJ216" s="113">
        <f t="shared" ca="1" si="198"/>
        <v>12</v>
      </c>
      <c r="CK216" s="112"/>
      <c r="CL216" s="112"/>
      <c r="CM216" s="112">
        <f t="shared" si="175"/>
        <v>1</v>
      </c>
      <c r="CN216" s="115" t="str">
        <f t="shared" si="176"/>
        <v>ellipse</v>
      </c>
      <c r="CO216" s="109" t="str">
        <f t="shared" si="199"/>
        <v>4vvv</v>
      </c>
      <c r="CP216" s="109"/>
      <c r="CQ216" s="113">
        <f t="shared" ca="1" si="200"/>
        <v>1610.77</v>
      </c>
      <c r="CR216" s="113">
        <f t="shared" ca="1" si="201"/>
        <v>1417.81</v>
      </c>
      <c r="CS216" s="113">
        <f t="shared" ca="1" si="202"/>
        <v>12</v>
      </c>
      <c r="CT216" s="113">
        <f t="shared" ca="1" si="203"/>
        <v>12</v>
      </c>
      <c r="CW216" s="76"/>
      <c r="CX216" s="76"/>
    </row>
    <row r="217" spans="1:102" s="105" customFormat="1" ht="16" customHeight="1">
      <c r="A217" s="75" t="str">
        <f t="shared" si="151"/>
        <v>n4-2-1-2</v>
      </c>
      <c r="B217" s="75" t="str">
        <f t="shared" si="152"/>
        <v>E119</v>
      </c>
      <c r="C217" s="103" t="str">
        <f t="shared" si="163"/>
        <v>odd</v>
      </c>
      <c r="D217" s="103"/>
      <c r="E217" s="103"/>
      <c r="F217" s="104">
        <f>ROW()</f>
        <v>217</v>
      </c>
      <c r="G217" s="103"/>
      <c r="H217" s="103"/>
      <c r="I217" s="103" t="str">
        <f t="shared" si="149"/>
        <v>This a short description of E119, giving the briefest explanation of its E119'iness.</v>
      </c>
      <c r="J217" s="103" t="str">
        <f t="shared" si="150"/>
        <v>This is a longer description of E119, going into more detail on what E119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7" s="103" t="str">
        <f t="shared" si="153"/>
        <v>none</v>
      </c>
      <c r="L217" s="103"/>
      <c r="M217" s="103" t="str">
        <f t="shared" si="154"/>
        <v>OpenClose</v>
      </c>
      <c r="N217" s="103"/>
      <c r="O217" s="103"/>
      <c r="P217" s="103"/>
      <c r="Q217" s="103"/>
      <c r="R217" s="103">
        <f t="shared" si="155"/>
        <v>1</v>
      </c>
      <c r="S217" s="103" t="str">
        <f t="shared" si="156"/>
        <v>hover</v>
      </c>
      <c r="T217" s="103"/>
      <c r="U217" s="103"/>
      <c r="V217" s="103"/>
      <c r="W217" s="103"/>
      <c r="X217" s="103" t="str">
        <f t="shared" si="157"/>
        <v>fadeOn=n4-2-1-2,0.6</v>
      </c>
      <c r="Y217" s="103" t="str">
        <f t="shared" si="158"/>
        <v>fadeOff=n4-2-1-2,0.6</v>
      </c>
      <c r="Z217" s="103" t="str">
        <f t="shared" si="159"/>
        <v>drawOpen=n4-2-1-2,0.8</v>
      </c>
      <c r="AA217" s="103" t="str">
        <f t="shared" si="160"/>
        <v>drawClose=n4-2-1-2,0.8</v>
      </c>
      <c r="AB217" s="103" t="str">
        <f t="shared" si="161"/>
        <v>myQtipStyle</v>
      </c>
      <c r="AD217" s="106"/>
      <c r="AE217" s="116"/>
      <c r="AF217" s="75" t="s">
        <v>383</v>
      </c>
      <c r="AG217" s="73">
        <f t="shared" si="164"/>
        <v>0</v>
      </c>
      <c r="AH217" s="75" t="str">
        <f t="shared" si="162"/>
        <v>n4-2-1-2</v>
      </c>
      <c r="AI217" s="75" t="str">
        <f t="shared" si="165"/>
        <v>E119</v>
      </c>
      <c r="AJ217" s="73">
        <f t="shared" si="204"/>
        <v>4</v>
      </c>
      <c r="AK217" s="105">
        <v>4</v>
      </c>
      <c r="AL217" s="105">
        <v>2</v>
      </c>
      <c r="AM217" s="105">
        <v>1</v>
      </c>
      <c r="AN217" s="105">
        <v>2</v>
      </c>
      <c r="AR217" s="105">
        <v>8</v>
      </c>
      <c r="AS217" s="105">
        <v>4</v>
      </c>
      <c r="AT217" s="105">
        <v>3</v>
      </c>
      <c r="AU217" s="105">
        <v>3</v>
      </c>
      <c r="AX217" s="108">
        <f t="shared" si="177"/>
        <v>-31.875</v>
      </c>
      <c r="AY217" s="105">
        <f t="shared" ca="1" si="178"/>
        <v>740</v>
      </c>
      <c r="AZ217" s="108">
        <f t="shared" si="179"/>
        <v>-141.66666666666666</v>
      </c>
      <c r="BA217" s="105">
        <f t="shared" si="180"/>
        <v>0</v>
      </c>
      <c r="BB217" s="116">
        <f t="shared" ca="1" si="181"/>
        <v>1601.51</v>
      </c>
      <c r="BC217" s="116">
        <f t="shared" ca="1" si="182"/>
        <v>1431.03</v>
      </c>
      <c r="BD217" s="108">
        <f t="shared" ca="1" si="183"/>
        <v>858.33333333333337</v>
      </c>
      <c r="BE217" s="108">
        <f t="shared" ca="1" si="184"/>
        <v>1000</v>
      </c>
      <c r="BH217" s="75" t="str">
        <f t="shared" si="166"/>
        <v>n4-2-1</v>
      </c>
      <c r="BI217" s="76"/>
      <c r="BJ217" s="109" t="s">
        <v>232</v>
      </c>
      <c r="BK217" s="109"/>
      <c r="BL217" s="109">
        <v>1</v>
      </c>
      <c r="BM217" s="112">
        <f t="shared" si="167"/>
        <v>1</v>
      </c>
      <c r="BN217" s="112" t="str">
        <f t="shared" si="168"/>
        <v>symbol</v>
      </c>
      <c r="BO217" s="109" t="str">
        <f t="shared" si="169"/>
        <v>OpenCircle</v>
      </c>
      <c r="BP217" s="113">
        <f t="shared" ca="1" si="185"/>
        <v>1601.51</v>
      </c>
      <c r="BQ217" s="113">
        <f t="shared" ca="1" si="186"/>
        <v>1431.03</v>
      </c>
      <c r="BR217" s="113">
        <f t="shared" ca="1" si="187"/>
        <v>12</v>
      </c>
      <c r="BS217" s="113">
        <f t="shared" ca="1" si="188"/>
        <v>12</v>
      </c>
      <c r="BT217" s="109" t="str">
        <f t="shared" ca="1" si="170"/>
        <v xml:space="preserve">0 1601.51 1431.03 0 0 0 0 VCThingLabel  </v>
      </c>
      <c r="BU217" s="112">
        <f t="shared" si="171"/>
        <v>0.1</v>
      </c>
      <c r="BV217" s="174">
        <f t="shared" si="172"/>
        <v>0</v>
      </c>
      <c r="BW217" s="114" t="str">
        <f t="shared" si="189"/>
        <v>4vvv</v>
      </c>
      <c r="BX217" s="109"/>
      <c r="BY217" s="113">
        <f t="shared" ca="1" si="190"/>
        <v>1601.51</v>
      </c>
      <c r="BZ217" s="113">
        <f t="shared" ca="1" si="191"/>
        <v>1431.03</v>
      </c>
      <c r="CA217" s="113">
        <f t="shared" ca="1" si="192"/>
        <v>20.399999999999999</v>
      </c>
      <c r="CB217" s="113">
        <f t="shared" ca="1" si="193"/>
        <v>20.399999999999999</v>
      </c>
      <c r="CC217" s="112">
        <f t="shared" si="173"/>
        <v>0.55000000000000004</v>
      </c>
      <c r="CD217" s="109" t="str">
        <f t="shared" si="174"/>
        <v>ellipse</v>
      </c>
      <c r="CE217" s="114" t="str">
        <f t="shared" si="194"/>
        <v>4vvv</v>
      </c>
      <c r="CF217" s="109"/>
      <c r="CG217" s="113">
        <f t="shared" ca="1" si="195"/>
        <v>1601.51</v>
      </c>
      <c r="CH217" s="113">
        <f t="shared" ca="1" si="196"/>
        <v>1431.03</v>
      </c>
      <c r="CI217" s="113">
        <f t="shared" ca="1" si="197"/>
        <v>12</v>
      </c>
      <c r="CJ217" s="113">
        <f t="shared" ca="1" si="198"/>
        <v>12</v>
      </c>
      <c r="CK217" s="112"/>
      <c r="CL217" s="112"/>
      <c r="CM217" s="112">
        <f t="shared" si="175"/>
        <v>1</v>
      </c>
      <c r="CN217" s="115" t="str">
        <f t="shared" si="176"/>
        <v>ellipse</v>
      </c>
      <c r="CO217" s="109" t="str">
        <f t="shared" si="199"/>
        <v>4vvv</v>
      </c>
      <c r="CP217" s="109"/>
      <c r="CQ217" s="113">
        <f t="shared" ca="1" si="200"/>
        <v>1601.51</v>
      </c>
      <c r="CR217" s="113">
        <f t="shared" ca="1" si="201"/>
        <v>1431.03</v>
      </c>
      <c r="CS217" s="113">
        <f t="shared" ca="1" si="202"/>
        <v>12</v>
      </c>
      <c r="CT217" s="113">
        <f t="shared" ca="1" si="203"/>
        <v>12</v>
      </c>
      <c r="CW217" s="76"/>
      <c r="CX217" s="76"/>
    </row>
    <row r="218" spans="1:102" s="105" customFormat="1" ht="16" customHeight="1">
      <c r="A218" s="75" t="str">
        <f t="shared" si="151"/>
        <v>n4-2-1-3</v>
      </c>
      <c r="B218" s="75" t="str">
        <f t="shared" si="152"/>
        <v>E120</v>
      </c>
      <c r="C218" s="103" t="str">
        <f t="shared" si="163"/>
        <v>even</v>
      </c>
      <c r="D218" s="103"/>
      <c r="E218" s="103"/>
      <c r="F218" s="104">
        <f>ROW()</f>
        <v>218</v>
      </c>
      <c r="G218" s="103"/>
      <c r="H218" s="103"/>
      <c r="I218" s="103" t="str">
        <f t="shared" si="149"/>
        <v>This a short description of E120, giving the briefest explanation of its E120'iness.</v>
      </c>
      <c r="J218" s="103" t="str">
        <f t="shared" si="150"/>
        <v>This is a longer description of E120, going into more detail on what E120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8" s="103" t="str">
        <f t="shared" si="153"/>
        <v>none</v>
      </c>
      <c r="L218" s="103"/>
      <c r="M218" s="103" t="str">
        <f t="shared" si="154"/>
        <v>OpenClose</v>
      </c>
      <c r="N218" s="103"/>
      <c r="O218" s="103"/>
      <c r="P218" s="103"/>
      <c r="Q218" s="103"/>
      <c r="R218" s="103">
        <f t="shared" si="155"/>
        <v>1</v>
      </c>
      <c r="S218" s="103" t="str">
        <f t="shared" si="156"/>
        <v>hover</v>
      </c>
      <c r="T218" s="103"/>
      <c r="U218" s="103"/>
      <c r="V218" s="103"/>
      <c r="W218" s="103"/>
      <c r="X218" s="103" t="str">
        <f t="shared" si="157"/>
        <v>fadeOn=n4-2-1-3,0.6</v>
      </c>
      <c r="Y218" s="103" t="str">
        <f t="shared" si="158"/>
        <v>fadeOff=n4-2-1-3,0.6</v>
      </c>
      <c r="Z218" s="103" t="str">
        <f t="shared" si="159"/>
        <v>drawOpen=n4-2-1-3,0.8</v>
      </c>
      <c r="AA218" s="103" t="str">
        <f t="shared" si="160"/>
        <v>drawClose=n4-2-1-3,0.8</v>
      </c>
      <c r="AB218" s="103" t="str">
        <f t="shared" si="161"/>
        <v>myQtipStyle</v>
      </c>
      <c r="AD218" s="106"/>
      <c r="AE218" s="116"/>
      <c r="AF218" s="75" t="s">
        <v>384</v>
      </c>
      <c r="AG218" s="73">
        <f t="shared" si="164"/>
        <v>0</v>
      </c>
      <c r="AH218" s="75" t="str">
        <f t="shared" si="162"/>
        <v>n4-2-1-3</v>
      </c>
      <c r="AI218" s="75" t="str">
        <f t="shared" si="165"/>
        <v>E120</v>
      </c>
      <c r="AJ218" s="73">
        <f t="shared" si="204"/>
        <v>4</v>
      </c>
      <c r="AK218" s="105">
        <v>4</v>
      </c>
      <c r="AL218" s="105">
        <v>2</v>
      </c>
      <c r="AM218" s="105">
        <v>1</v>
      </c>
      <c r="AN218" s="105">
        <v>3</v>
      </c>
      <c r="AR218" s="105">
        <v>8</v>
      </c>
      <c r="AS218" s="105">
        <v>4</v>
      </c>
      <c r="AT218" s="105">
        <v>3</v>
      </c>
      <c r="AU218" s="105">
        <v>3</v>
      </c>
      <c r="AX218" s="108">
        <f t="shared" si="177"/>
        <v>-30.625</v>
      </c>
      <c r="AY218" s="105">
        <f t="shared" ca="1" si="178"/>
        <v>740</v>
      </c>
      <c r="AZ218" s="108">
        <f t="shared" si="179"/>
        <v>-136.11111111111109</v>
      </c>
      <c r="BA218" s="105">
        <f t="shared" si="180"/>
        <v>0</v>
      </c>
      <c r="BB218" s="116">
        <f t="shared" ca="1" si="181"/>
        <v>1591.96</v>
      </c>
      <c r="BC218" s="116">
        <f t="shared" ca="1" si="182"/>
        <v>1444.05</v>
      </c>
      <c r="BD218" s="108">
        <f t="shared" ca="1" si="183"/>
        <v>863.88888888888891</v>
      </c>
      <c r="BE218" s="108">
        <f t="shared" ca="1" si="184"/>
        <v>1000</v>
      </c>
      <c r="BH218" s="75" t="str">
        <f t="shared" si="166"/>
        <v>n4-2-1</v>
      </c>
      <c r="BI218" s="76"/>
      <c r="BJ218" s="109" t="s">
        <v>232</v>
      </c>
      <c r="BK218" s="109"/>
      <c r="BL218" s="109">
        <v>1</v>
      </c>
      <c r="BM218" s="112">
        <f t="shared" si="167"/>
        <v>1</v>
      </c>
      <c r="BN218" s="112" t="str">
        <f t="shared" si="168"/>
        <v>symbol</v>
      </c>
      <c r="BO218" s="109" t="str">
        <f t="shared" si="169"/>
        <v>OpenCircle</v>
      </c>
      <c r="BP218" s="113">
        <f t="shared" ca="1" si="185"/>
        <v>1591.96</v>
      </c>
      <c r="BQ218" s="113">
        <f t="shared" ca="1" si="186"/>
        <v>1444.05</v>
      </c>
      <c r="BR218" s="113">
        <f t="shared" ca="1" si="187"/>
        <v>12</v>
      </c>
      <c r="BS218" s="113">
        <f t="shared" ca="1" si="188"/>
        <v>12</v>
      </c>
      <c r="BT218" s="109" t="str">
        <f t="shared" ca="1" si="170"/>
        <v xml:space="preserve">0 1591.96 1444.05 0 0 0 0 VCThingLabel  </v>
      </c>
      <c r="BU218" s="112">
        <f t="shared" si="171"/>
        <v>0.1</v>
      </c>
      <c r="BV218" s="174">
        <f t="shared" si="172"/>
        <v>0</v>
      </c>
      <c r="BW218" s="114" t="str">
        <f t="shared" si="189"/>
        <v>4vvv</v>
      </c>
      <c r="BX218" s="109"/>
      <c r="BY218" s="113">
        <f t="shared" ca="1" si="190"/>
        <v>1591.96</v>
      </c>
      <c r="BZ218" s="113">
        <f t="shared" ca="1" si="191"/>
        <v>1444.05</v>
      </c>
      <c r="CA218" s="113">
        <f t="shared" ca="1" si="192"/>
        <v>20.399999999999999</v>
      </c>
      <c r="CB218" s="113">
        <f t="shared" ca="1" si="193"/>
        <v>20.399999999999999</v>
      </c>
      <c r="CC218" s="112">
        <f t="shared" si="173"/>
        <v>0.55000000000000004</v>
      </c>
      <c r="CD218" s="109" t="str">
        <f t="shared" si="174"/>
        <v>ellipse</v>
      </c>
      <c r="CE218" s="114" t="str">
        <f t="shared" si="194"/>
        <v>4vvv</v>
      </c>
      <c r="CF218" s="109"/>
      <c r="CG218" s="113">
        <f t="shared" ca="1" si="195"/>
        <v>1591.96</v>
      </c>
      <c r="CH218" s="113">
        <f t="shared" ca="1" si="196"/>
        <v>1444.05</v>
      </c>
      <c r="CI218" s="113">
        <f t="shared" ca="1" si="197"/>
        <v>12</v>
      </c>
      <c r="CJ218" s="113">
        <f t="shared" ca="1" si="198"/>
        <v>12</v>
      </c>
      <c r="CK218" s="112"/>
      <c r="CL218" s="112"/>
      <c r="CM218" s="112">
        <f t="shared" si="175"/>
        <v>1</v>
      </c>
      <c r="CN218" s="115" t="str">
        <f t="shared" si="176"/>
        <v>ellipse</v>
      </c>
      <c r="CO218" s="109" t="str">
        <f t="shared" si="199"/>
        <v>4vvv</v>
      </c>
      <c r="CP218" s="109"/>
      <c r="CQ218" s="113">
        <f t="shared" ca="1" si="200"/>
        <v>1591.96</v>
      </c>
      <c r="CR218" s="113">
        <f t="shared" ca="1" si="201"/>
        <v>1444.05</v>
      </c>
      <c r="CS218" s="113">
        <f t="shared" ca="1" si="202"/>
        <v>12</v>
      </c>
      <c r="CT218" s="113">
        <f t="shared" ca="1" si="203"/>
        <v>12</v>
      </c>
      <c r="CW218" s="76"/>
      <c r="CX218" s="76"/>
    </row>
    <row r="219" spans="1:102" s="105" customFormat="1" ht="16" customHeight="1">
      <c r="A219" s="75" t="str">
        <f t="shared" si="151"/>
        <v>n4-2-2</v>
      </c>
      <c r="B219" s="75" t="str">
        <f t="shared" si="152"/>
        <v>D41</v>
      </c>
      <c r="C219" s="103" t="str">
        <f t="shared" si="163"/>
        <v>odd</v>
      </c>
      <c r="D219" s="103"/>
      <c r="E219" s="103"/>
      <c r="F219" s="104">
        <f>ROW()</f>
        <v>219</v>
      </c>
      <c r="G219" s="103"/>
      <c r="H219" s="103"/>
      <c r="I219" s="103" t="str">
        <f t="shared" si="149"/>
        <v>This a short description of D41, giving the briefest explanation of its D41'iness.</v>
      </c>
      <c r="J219" s="103" t="str">
        <f t="shared" si="150"/>
        <v>This is a longer description of D41, going into more detail on what D41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19" s="103" t="str">
        <f t="shared" si="153"/>
        <v>none</v>
      </c>
      <c r="L219" s="103"/>
      <c r="M219" s="103" t="str">
        <f t="shared" si="154"/>
        <v>OpenClose</v>
      </c>
      <c r="N219" s="103"/>
      <c r="O219" s="103"/>
      <c r="P219" s="103"/>
      <c r="Q219" s="103"/>
      <c r="R219" s="103">
        <f t="shared" si="155"/>
        <v>1</v>
      </c>
      <c r="S219" s="103" t="str">
        <f t="shared" si="156"/>
        <v>hover</v>
      </c>
      <c r="T219" s="103"/>
      <c r="U219" s="103"/>
      <c r="V219" s="103"/>
      <c r="W219" s="103"/>
      <c r="X219" s="103" t="str">
        <f t="shared" si="157"/>
        <v>fadeOn=n4-2-2,0.6</v>
      </c>
      <c r="Y219" s="103" t="str">
        <f t="shared" si="158"/>
        <v>fadeOff=n4-2-2,0.6</v>
      </c>
      <c r="Z219" s="103" t="str">
        <f t="shared" si="159"/>
        <v>drawOpen=n4-2-2,0.8</v>
      </c>
      <c r="AA219" s="103" t="str">
        <f t="shared" si="160"/>
        <v>drawClose=n4-2-2,0.8</v>
      </c>
      <c r="AB219" s="103" t="str">
        <f t="shared" si="161"/>
        <v>myQtipStyle</v>
      </c>
      <c r="AD219" s="106"/>
      <c r="AE219" s="116"/>
      <c r="AF219" s="75" t="s">
        <v>406</v>
      </c>
      <c r="AG219" s="73">
        <f t="shared" si="164"/>
        <v>0</v>
      </c>
      <c r="AH219" s="75" t="str">
        <f t="shared" si="162"/>
        <v>n4-2-2</v>
      </c>
      <c r="AI219" s="75" t="str">
        <f t="shared" si="165"/>
        <v>D41</v>
      </c>
      <c r="AJ219" s="73">
        <f t="shared" si="204"/>
        <v>3</v>
      </c>
      <c r="AK219" s="105">
        <v>4</v>
      </c>
      <c r="AL219" s="105">
        <v>2</v>
      </c>
      <c r="AM219" s="105">
        <v>2</v>
      </c>
      <c r="AR219" s="105">
        <v>8</v>
      </c>
      <c r="AS219" s="105">
        <v>4</v>
      </c>
      <c r="AT219" s="105">
        <v>3</v>
      </c>
      <c r="AX219" s="108">
        <f t="shared" si="177"/>
        <v>-28.125</v>
      </c>
      <c r="AY219" s="105">
        <f t="shared" ca="1" si="178"/>
        <v>640</v>
      </c>
      <c r="AZ219" s="108">
        <f t="shared" si="179"/>
        <v>-125</v>
      </c>
      <c r="BA219" s="105">
        <f t="shared" si="180"/>
        <v>0</v>
      </c>
      <c r="BB219" s="116">
        <f t="shared" ca="1" si="181"/>
        <v>1494.73</v>
      </c>
      <c r="BC219" s="116">
        <f t="shared" ca="1" si="182"/>
        <v>1406.01</v>
      </c>
      <c r="BD219" s="108">
        <f t="shared" ca="1" si="183"/>
        <v>875</v>
      </c>
      <c r="BE219" s="108">
        <f t="shared" ca="1" si="184"/>
        <v>1000</v>
      </c>
      <c r="BH219" s="75" t="str">
        <f t="shared" si="166"/>
        <v>n4-2</v>
      </c>
      <c r="BI219" s="76"/>
      <c r="BJ219" s="109" t="s">
        <v>232</v>
      </c>
      <c r="BK219" s="109"/>
      <c r="BL219" s="109">
        <v>1</v>
      </c>
      <c r="BM219" s="112">
        <f t="shared" si="167"/>
        <v>1</v>
      </c>
      <c r="BN219" s="112" t="str">
        <f t="shared" si="168"/>
        <v>symbol</v>
      </c>
      <c r="BO219" s="109" t="str">
        <f t="shared" si="169"/>
        <v>OpenCircle</v>
      </c>
      <c r="BP219" s="113">
        <f t="shared" ca="1" si="185"/>
        <v>1494.73</v>
      </c>
      <c r="BQ219" s="113">
        <f t="shared" ca="1" si="186"/>
        <v>1406.01</v>
      </c>
      <c r="BR219" s="113">
        <f t="shared" ca="1" si="187"/>
        <v>35</v>
      </c>
      <c r="BS219" s="113">
        <f t="shared" ca="1" si="188"/>
        <v>35</v>
      </c>
      <c r="BT219" s="109" t="str">
        <f t="shared" ca="1" si="170"/>
        <v xml:space="preserve">1 1494.73 1406.01 0 0 0 0 VCThingLabel 10 </v>
      </c>
      <c r="BU219" s="112">
        <f t="shared" si="171"/>
        <v>0.1</v>
      </c>
      <c r="BV219" s="174">
        <f t="shared" si="172"/>
        <v>0</v>
      </c>
      <c r="BW219" s="114" t="str">
        <f t="shared" si="189"/>
        <v>3vvv</v>
      </c>
      <c r="BX219" s="109"/>
      <c r="BY219" s="113">
        <f t="shared" ca="1" si="190"/>
        <v>1494.73</v>
      </c>
      <c r="BZ219" s="113">
        <f t="shared" ca="1" si="191"/>
        <v>1406.01</v>
      </c>
      <c r="CA219" s="113">
        <f t="shared" ca="1" si="192"/>
        <v>59.5</v>
      </c>
      <c r="CB219" s="113">
        <f t="shared" ca="1" si="193"/>
        <v>59.5</v>
      </c>
      <c r="CC219" s="112">
        <f t="shared" si="173"/>
        <v>0.55000000000000004</v>
      </c>
      <c r="CD219" s="109" t="str">
        <f t="shared" si="174"/>
        <v>ellipse</v>
      </c>
      <c r="CE219" s="114" t="str">
        <f t="shared" si="194"/>
        <v>3vvv</v>
      </c>
      <c r="CF219" s="109"/>
      <c r="CG219" s="113">
        <f t="shared" ca="1" si="195"/>
        <v>1494.73</v>
      </c>
      <c r="CH219" s="113">
        <f t="shared" ca="1" si="196"/>
        <v>1406.01</v>
      </c>
      <c r="CI219" s="113">
        <f t="shared" ca="1" si="197"/>
        <v>35</v>
      </c>
      <c r="CJ219" s="113">
        <f t="shared" ca="1" si="198"/>
        <v>35</v>
      </c>
      <c r="CK219" s="112"/>
      <c r="CL219" s="112"/>
      <c r="CM219" s="112">
        <f t="shared" si="175"/>
        <v>1</v>
      </c>
      <c r="CN219" s="115" t="str">
        <f t="shared" si="176"/>
        <v>ellipse</v>
      </c>
      <c r="CO219" s="109" t="str">
        <f t="shared" si="199"/>
        <v>3vvv</v>
      </c>
      <c r="CP219" s="109"/>
      <c r="CQ219" s="113">
        <f t="shared" ca="1" si="200"/>
        <v>1494.73</v>
      </c>
      <c r="CR219" s="113">
        <f t="shared" ca="1" si="201"/>
        <v>1406.01</v>
      </c>
      <c r="CS219" s="113">
        <f t="shared" ca="1" si="202"/>
        <v>35</v>
      </c>
      <c r="CT219" s="113">
        <f t="shared" ca="1" si="203"/>
        <v>35</v>
      </c>
      <c r="CW219" s="76"/>
      <c r="CX219" s="76"/>
    </row>
    <row r="220" spans="1:102" s="105" customFormat="1" ht="16" customHeight="1">
      <c r="A220" s="75" t="str">
        <f t="shared" si="151"/>
        <v>n4-2-2-1</v>
      </c>
      <c r="B220" s="75" t="str">
        <f t="shared" si="152"/>
        <v>E121</v>
      </c>
      <c r="C220" s="103" t="str">
        <f t="shared" si="163"/>
        <v>odd</v>
      </c>
      <c r="D220" s="103"/>
      <c r="E220" s="103"/>
      <c r="F220" s="104">
        <f>ROW()</f>
        <v>220</v>
      </c>
      <c r="G220" s="103"/>
      <c r="H220" s="103"/>
      <c r="I220" s="103" t="str">
        <f t="shared" si="149"/>
        <v>This a short description of E121, giving the briefest explanation of its E121'iness.</v>
      </c>
      <c r="J220" s="103" t="str">
        <f t="shared" si="150"/>
        <v>This is a longer description of E121, going into more detail on what E121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0" s="103" t="str">
        <f t="shared" si="153"/>
        <v>none</v>
      </c>
      <c r="L220" s="103"/>
      <c r="M220" s="103" t="str">
        <f t="shared" si="154"/>
        <v>OpenClose</v>
      </c>
      <c r="N220" s="103"/>
      <c r="O220" s="103"/>
      <c r="P220" s="103"/>
      <c r="Q220" s="103"/>
      <c r="R220" s="103">
        <f t="shared" si="155"/>
        <v>1</v>
      </c>
      <c r="S220" s="103" t="str">
        <f t="shared" si="156"/>
        <v>hover</v>
      </c>
      <c r="T220" s="103"/>
      <c r="U220" s="103"/>
      <c r="V220" s="103"/>
      <c r="W220" s="103"/>
      <c r="X220" s="103" t="str">
        <f t="shared" si="157"/>
        <v>fadeOn=n4-2-2-1,0.6</v>
      </c>
      <c r="Y220" s="103" t="str">
        <f t="shared" si="158"/>
        <v>fadeOff=n4-2-2-1,0.6</v>
      </c>
      <c r="Z220" s="103" t="str">
        <f t="shared" si="159"/>
        <v>drawOpen=n4-2-2-1,0.8</v>
      </c>
      <c r="AA220" s="103" t="str">
        <f t="shared" si="160"/>
        <v>drawClose=n4-2-2-1,0.8</v>
      </c>
      <c r="AB220" s="103" t="str">
        <f t="shared" si="161"/>
        <v>myQtipStyle</v>
      </c>
      <c r="AD220" s="106"/>
      <c r="AE220" s="116"/>
      <c r="AF220" s="75" t="s">
        <v>385</v>
      </c>
      <c r="AG220" s="73">
        <f t="shared" si="164"/>
        <v>0</v>
      </c>
      <c r="AH220" s="75" t="str">
        <f t="shared" si="162"/>
        <v>n4-2-2-1</v>
      </c>
      <c r="AI220" s="75" t="str">
        <f t="shared" si="165"/>
        <v>E121</v>
      </c>
      <c r="AJ220" s="73">
        <f t="shared" si="204"/>
        <v>4</v>
      </c>
      <c r="AK220" s="105">
        <v>4</v>
      </c>
      <c r="AL220" s="105">
        <v>2</v>
      </c>
      <c r="AM220" s="105">
        <v>2</v>
      </c>
      <c r="AN220" s="105">
        <v>1</v>
      </c>
      <c r="AR220" s="105">
        <v>8</v>
      </c>
      <c r="AS220" s="105">
        <v>4</v>
      </c>
      <c r="AT220" s="105">
        <v>3</v>
      </c>
      <c r="AU220" s="105">
        <v>3</v>
      </c>
      <c r="AX220" s="108">
        <f t="shared" si="177"/>
        <v>-29.375</v>
      </c>
      <c r="AY220" s="105">
        <f t="shared" ca="1" si="178"/>
        <v>740</v>
      </c>
      <c r="AZ220" s="108">
        <f t="shared" si="179"/>
        <v>-130.55555555555554</v>
      </c>
      <c r="BA220" s="105">
        <f t="shared" si="180"/>
        <v>0</v>
      </c>
      <c r="BB220" s="116">
        <f t="shared" ca="1" si="181"/>
        <v>1582.13</v>
      </c>
      <c r="BC220" s="116">
        <f t="shared" ca="1" si="182"/>
        <v>1456.8600000000001</v>
      </c>
      <c r="BD220" s="108">
        <f t="shared" ca="1" si="183"/>
        <v>869.44444444444446</v>
      </c>
      <c r="BE220" s="108">
        <f t="shared" ca="1" si="184"/>
        <v>1000</v>
      </c>
      <c r="BH220" s="75" t="str">
        <f t="shared" si="166"/>
        <v>n4-2-2</v>
      </c>
      <c r="BI220" s="76"/>
      <c r="BJ220" s="109" t="s">
        <v>232</v>
      </c>
      <c r="BK220" s="109"/>
      <c r="BL220" s="109">
        <v>1</v>
      </c>
      <c r="BM220" s="112">
        <f t="shared" si="167"/>
        <v>1</v>
      </c>
      <c r="BN220" s="112" t="str">
        <f t="shared" si="168"/>
        <v>symbol</v>
      </c>
      <c r="BO220" s="109" t="str">
        <f t="shared" si="169"/>
        <v>OpenCircle</v>
      </c>
      <c r="BP220" s="113">
        <f t="shared" ca="1" si="185"/>
        <v>1582.13</v>
      </c>
      <c r="BQ220" s="113">
        <f t="shared" ca="1" si="186"/>
        <v>1456.86</v>
      </c>
      <c r="BR220" s="113">
        <f t="shared" ca="1" si="187"/>
        <v>12</v>
      </c>
      <c r="BS220" s="113">
        <f t="shared" ca="1" si="188"/>
        <v>12</v>
      </c>
      <c r="BT220" s="109" t="str">
        <f t="shared" ca="1" si="170"/>
        <v xml:space="preserve">0 1582.13 1456.86 0 0 0 0 VCThingLabel  </v>
      </c>
      <c r="BU220" s="112">
        <f t="shared" si="171"/>
        <v>0.1</v>
      </c>
      <c r="BV220" s="174">
        <f t="shared" si="172"/>
        <v>0</v>
      </c>
      <c r="BW220" s="114" t="str">
        <f t="shared" si="189"/>
        <v>4vvv</v>
      </c>
      <c r="BX220" s="109"/>
      <c r="BY220" s="113">
        <f t="shared" ca="1" si="190"/>
        <v>1582.13</v>
      </c>
      <c r="BZ220" s="113">
        <f t="shared" ca="1" si="191"/>
        <v>1456.86</v>
      </c>
      <c r="CA220" s="113">
        <f t="shared" ca="1" si="192"/>
        <v>20.399999999999999</v>
      </c>
      <c r="CB220" s="113">
        <f t="shared" ca="1" si="193"/>
        <v>20.399999999999999</v>
      </c>
      <c r="CC220" s="112">
        <f t="shared" si="173"/>
        <v>0.55000000000000004</v>
      </c>
      <c r="CD220" s="109" t="str">
        <f t="shared" si="174"/>
        <v>ellipse</v>
      </c>
      <c r="CE220" s="114" t="str">
        <f t="shared" si="194"/>
        <v>4vvv</v>
      </c>
      <c r="CF220" s="109"/>
      <c r="CG220" s="113">
        <f t="shared" ca="1" si="195"/>
        <v>1582.13</v>
      </c>
      <c r="CH220" s="113">
        <f t="shared" ca="1" si="196"/>
        <v>1456.86</v>
      </c>
      <c r="CI220" s="113">
        <f t="shared" ca="1" si="197"/>
        <v>12</v>
      </c>
      <c r="CJ220" s="113">
        <f t="shared" ca="1" si="198"/>
        <v>12</v>
      </c>
      <c r="CK220" s="112"/>
      <c r="CL220" s="112"/>
      <c r="CM220" s="112">
        <f t="shared" si="175"/>
        <v>1</v>
      </c>
      <c r="CN220" s="115" t="str">
        <f t="shared" si="176"/>
        <v>ellipse</v>
      </c>
      <c r="CO220" s="109" t="str">
        <f t="shared" si="199"/>
        <v>4vvv</v>
      </c>
      <c r="CP220" s="109"/>
      <c r="CQ220" s="113">
        <f t="shared" ca="1" si="200"/>
        <v>1582.13</v>
      </c>
      <c r="CR220" s="113">
        <f t="shared" ca="1" si="201"/>
        <v>1456.86</v>
      </c>
      <c r="CS220" s="113">
        <f t="shared" ca="1" si="202"/>
        <v>12</v>
      </c>
      <c r="CT220" s="113">
        <f t="shared" ca="1" si="203"/>
        <v>12</v>
      </c>
      <c r="CW220" s="76"/>
      <c r="CX220" s="76"/>
    </row>
    <row r="221" spans="1:102" s="105" customFormat="1" ht="16" customHeight="1">
      <c r="A221" s="75" t="str">
        <f t="shared" si="151"/>
        <v>n4-2-2-2</v>
      </c>
      <c r="B221" s="75" t="str">
        <f t="shared" si="152"/>
        <v>E122</v>
      </c>
      <c r="C221" s="103" t="str">
        <f t="shared" si="163"/>
        <v>even</v>
      </c>
      <c r="D221" s="103"/>
      <c r="E221" s="103"/>
      <c r="F221" s="104">
        <f>ROW()</f>
        <v>221</v>
      </c>
      <c r="G221" s="103"/>
      <c r="H221" s="103"/>
      <c r="I221" s="103" t="str">
        <f t="shared" si="149"/>
        <v>This a short description of E122, giving the briefest explanation of its E122'iness.</v>
      </c>
      <c r="J221" s="103" t="str">
        <f t="shared" si="150"/>
        <v>This is a longer description of E122, going into more detail on what E122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1" s="103" t="str">
        <f t="shared" si="153"/>
        <v>none</v>
      </c>
      <c r="L221" s="103"/>
      <c r="M221" s="103" t="str">
        <f t="shared" si="154"/>
        <v>OpenClose</v>
      </c>
      <c r="N221" s="103"/>
      <c r="O221" s="103"/>
      <c r="P221" s="103"/>
      <c r="Q221" s="103"/>
      <c r="R221" s="103">
        <f t="shared" si="155"/>
        <v>1</v>
      </c>
      <c r="S221" s="103" t="str">
        <f t="shared" si="156"/>
        <v>hover</v>
      </c>
      <c r="T221" s="103"/>
      <c r="U221" s="103"/>
      <c r="V221" s="103"/>
      <c r="W221" s="103"/>
      <c r="X221" s="103" t="str">
        <f t="shared" si="157"/>
        <v>fadeOn=n4-2-2-2,0.6</v>
      </c>
      <c r="Y221" s="103" t="str">
        <f t="shared" si="158"/>
        <v>fadeOff=n4-2-2-2,0.6</v>
      </c>
      <c r="Z221" s="103" t="str">
        <f t="shared" si="159"/>
        <v>drawOpen=n4-2-2-2,0.8</v>
      </c>
      <c r="AA221" s="103" t="str">
        <f t="shared" si="160"/>
        <v>drawClose=n4-2-2-2,0.8</v>
      </c>
      <c r="AB221" s="103" t="str">
        <f t="shared" si="161"/>
        <v>myQtipStyle</v>
      </c>
      <c r="AD221" s="106"/>
      <c r="AE221" s="116"/>
      <c r="AF221" s="75" t="s">
        <v>386</v>
      </c>
      <c r="AG221" s="73">
        <f t="shared" si="164"/>
        <v>0</v>
      </c>
      <c r="AH221" s="75" t="str">
        <f t="shared" si="162"/>
        <v>n4-2-2-2</v>
      </c>
      <c r="AI221" s="75" t="str">
        <f t="shared" si="165"/>
        <v>E122</v>
      </c>
      <c r="AJ221" s="73">
        <f t="shared" si="204"/>
        <v>4</v>
      </c>
      <c r="AK221" s="105">
        <v>4</v>
      </c>
      <c r="AL221" s="105">
        <v>2</v>
      </c>
      <c r="AM221" s="105">
        <v>2</v>
      </c>
      <c r="AN221" s="105">
        <v>2</v>
      </c>
      <c r="AR221" s="105">
        <v>8</v>
      </c>
      <c r="AS221" s="105">
        <v>4</v>
      </c>
      <c r="AT221" s="105">
        <v>3</v>
      </c>
      <c r="AU221" s="105">
        <v>3</v>
      </c>
      <c r="AX221" s="108">
        <f t="shared" si="177"/>
        <v>-28.125</v>
      </c>
      <c r="AY221" s="105">
        <f t="shared" ca="1" si="178"/>
        <v>740</v>
      </c>
      <c r="AZ221" s="108">
        <f t="shared" si="179"/>
        <v>-125</v>
      </c>
      <c r="BA221" s="105">
        <f t="shared" si="180"/>
        <v>0</v>
      </c>
      <c r="BB221" s="116">
        <f t="shared" ca="1" si="181"/>
        <v>1572.03</v>
      </c>
      <c r="BC221" s="116">
        <f t="shared" ca="1" si="182"/>
        <v>1469.45</v>
      </c>
      <c r="BD221" s="108">
        <f t="shared" ca="1" si="183"/>
        <v>875</v>
      </c>
      <c r="BE221" s="108">
        <f t="shared" ca="1" si="184"/>
        <v>1000</v>
      </c>
      <c r="BH221" s="75" t="str">
        <f t="shared" si="166"/>
        <v>n4-2-2</v>
      </c>
      <c r="BI221" s="76"/>
      <c r="BJ221" s="109" t="s">
        <v>232</v>
      </c>
      <c r="BK221" s="109"/>
      <c r="BL221" s="109">
        <v>1</v>
      </c>
      <c r="BM221" s="112">
        <f t="shared" si="167"/>
        <v>1</v>
      </c>
      <c r="BN221" s="112" t="str">
        <f t="shared" si="168"/>
        <v>symbol</v>
      </c>
      <c r="BO221" s="109" t="str">
        <f t="shared" si="169"/>
        <v>OpenCircle</v>
      </c>
      <c r="BP221" s="113">
        <f t="shared" ca="1" si="185"/>
        <v>1572.03</v>
      </c>
      <c r="BQ221" s="113">
        <f t="shared" ca="1" si="186"/>
        <v>1469.45</v>
      </c>
      <c r="BR221" s="113">
        <f t="shared" ca="1" si="187"/>
        <v>12</v>
      </c>
      <c r="BS221" s="113">
        <f t="shared" ca="1" si="188"/>
        <v>12</v>
      </c>
      <c r="BT221" s="109" t="str">
        <f t="shared" ca="1" si="170"/>
        <v xml:space="preserve">0 1572.03 1469.45 0 0 0 0 VCThingLabel  </v>
      </c>
      <c r="BU221" s="112">
        <f t="shared" si="171"/>
        <v>0.1</v>
      </c>
      <c r="BV221" s="174">
        <f t="shared" si="172"/>
        <v>0</v>
      </c>
      <c r="BW221" s="114" t="str">
        <f t="shared" si="189"/>
        <v>4vvv</v>
      </c>
      <c r="BX221" s="109"/>
      <c r="BY221" s="113">
        <f t="shared" ca="1" si="190"/>
        <v>1572.03</v>
      </c>
      <c r="BZ221" s="113">
        <f t="shared" ca="1" si="191"/>
        <v>1469.45</v>
      </c>
      <c r="CA221" s="113">
        <f t="shared" ca="1" si="192"/>
        <v>20.399999999999999</v>
      </c>
      <c r="CB221" s="113">
        <f t="shared" ca="1" si="193"/>
        <v>20.399999999999999</v>
      </c>
      <c r="CC221" s="112">
        <f t="shared" si="173"/>
        <v>0.55000000000000004</v>
      </c>
      <c r="CD221" s="109" t="str">
        <f t="shared" si="174"/>
        <v>ellipse</v>
      </c>
      <c r="CE221" s="114" t="str">
        <f t="shared" si="194"/>
        <v>4vvv</v>
      </c>
      <c r="CF221" s="109"/>
      <c r="CG221" s="113">
        <f t="shared" ca="1" si="195"/>
        <v>1572.03</v>
      </c>
      <c r="CH221" s="113">
        <f t="shared" ca="1" si="196"/>
        <v>1469.45</v>
      </c>
      <c r="CI221" s="113">
        <f t="shared" ca="1" si="197"/>
        <v>12</v>
      </c>
      <c r="CJ221" s="113">
        <f t="shared" ca="1" si="198"/>
        <v>12</v>
      </c>
      <c r="CK221" s="112"/>
      <c r="CL221" s="112"/>
      <c r="CM221" s="112">
        <f t="shared" si="175"/>
        <v>1</v>
      </c>
      <c r="CN221" s="115" t="str">
        <f t="shared" si="176"/>
        <v>ellipse</v>
      </c>
      <c r="CO221" s="109" t="str">
        <f t="shared" si="199"/>
        <v>4vvv</v>
      </c>
      <c r="CP221" s="109"/>
      <c r="CQ221" s="113">
        <f t="shared" ca="1" si="200"/>
        <v>1572.03</v>
      </c>
      <c r="CR221" s="113">
        <f t="shared" ca="1" si="201"/>
        <v>1469.45</v>
      </c>
      <c r="CS221" s="113">
        <f t="shared" ca="1" si="202"/>
        <v>12</v>
      </c>
      <c r="CT221" s="113">
        <f t="shared" ca="1" si="203"/>
        <v>12</v>
      </c>
      <c r="CW221" s="76"/>
      <c r="CX221" s="76"/>
    </row>
    <row r="222" spans="1:102" s="105" customFormat="1" ht="16" customHeight="1">
      <c r="A222" s="75" t="str">
        <f t="shared" si="151"/>
        <v>n4-2-2-3</v>
      </c>
      <c r="B222" s="75" t="str">
        <f t="shared" si="152"/>
        <v>E123</v>
      </c>
      <c r="C222" s="103" t="str">
        <f t="shared" si="163"/>
        <v>odd</v>
      </c>
      <c r="D222" s="103"/>
      <c r="E222" s="103"/>
      <c r="F222" s="104">
        <f>ROW()</f>
        <v>222</v>
      </c>
      <c r="G222" s="103"/>
      <c r="H222" s="103"/>
      <c r="I222" s="103" t="str">
        <f t="shared" si="149"/>
        <v>This a short description of E123, giving the briefest explanation of its E123'iness.</v>
      </c>
      <c r="J222" s="103" t="str">
        <f t="shared" si="150"/>
        <v>This is a longer description of E123, going into more detail on what E123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2" s="103" t="str">
        <f t="shared" si="153"/>
        <v>none</v>
      </c>
      <c r="L222" s="103"/>
      <c r="M222" s="103" t="str">
        <f t="shared" si="154"/>
        <v>OpenClose</v>
      </c>
      <c r="N222" s="103"/>
      <c r="O222" s="103"/>
      <c r="P222" s="103"/>
      <c r="Q222" s="103"/>
      <c r="R222" s="103">
        <f t="shared" si="155"/>
        <v>1</v>
      </c>
      <c r="S222" s="103" t="str">
        <f t="shared" si="156"/>
        <v>hover</v>
      </c>
      <c r="T222" s="103"/>
      <c r="U222" s="103"/>
      <c r="V222" s="103"/>
      <c r="W222" s="103"/>
      <c r="X222" s="103" t="str">
        <f t="shared" si="157"/>
        <v>fadeOn=n4-2-2-3,0.6</v>
      </c>
      <c r="Y222" s="103" t="str">
        <f t="shared" si="158"/>
        <v>fadeOff=n4-2-2-3,0.6</v>
      </c>
      <c r="Z222" s="103" t="str">
        <f t="shared" si="159"/>
        <v>drawOpen=n4-2-2-3,0.8</v>
      </c>
      <c r="AA222" s="103" t="str">
        <f t="shared" si="160"/>
        <v>drawClose=n4-2-2-3,0.8</v>
      </c>
      <c r="AB222" s="103" t="str">
        <f t="shared" si="161"/>
        <v>myQtipStyle</v>
      </c>
      <c r="AD222" s="106"/>
      <c r="AE222" s="116"/>
      <c r="AF222" s="75" t="s">
        <v>387</v>
      </c>
      <c r="AG222" s="73">
        <f t="shared" si="164"/>
        <v>0</v>
      </c>
      <c r="AH222" s="75" t="str">
        <f t="shared" si="162"/>
        <v>n4-2-2-3</v>
      </c>
      <c r="AI222" s="75" t="str">
        <f t="shared" si="165"/>
        <v>E123</v>
      </c>
      <c r="AJ222" s="73">
        <f t="shared" si="204"/>
        <v>4</v>
      </c>
      <c r="AK222" s="105">
        <v>4</v>
      </c>
      <c r="AL222" s="105">
        <v>2</v>
      </c>
      <c r="AM222" s="105">
        <v>2</v>
      </c>
      <c r="AN222" s="105">
        <v>3</v>
      </c>
      <c r="AR222" s="105">
        <v>8</v>
      </c>
      <c r="AS222" s="105">
        <v>4</v>
      </c>
      <c r="AT222" s="105">
        <v>3</v>
      </c>
      <c r="AU222" s="105">
        <v>3</v>
      </c>
      <c r="AX222" s="108">
        <f t="shared" si="177"/>
        <v>-26.875</v>
      </c>
      <c r="AY222" s="105">
        <f t="shared" ca="1" si="178"/>
        <v>740</v>
      </c>
      <c r="AZ222" s="108">
        <f t="shared" si="179"/>
        <v>-119.44444444444444</v>
      </c>
      <c r="BA222" s="105">
        <f t="shared" si="180"/>
        <v>0</v>
      </c>
      <c r="BB222" s="116">
        <f t="shared" ca="1" si="181"/>
        <v>1561.65</v>
      </c>
      <c r="BC222" s="116">
        <f t="shared" ca="1" si="182"/>
        <v>1481.82</v>
      </c>
      <c r="BD222" s="108">
        <f t="shared" ca="1" si="183"/>
        <v>880.55555555555554</v>
      </c>
      <c r="BE222" s="108">
        <f t="shared" ca="1" si="184"/>
        <v>1000</v>
      </c>
      <c r="BH222" s="75" t="str">
        <f t="shared" si="166"/>
        <v>n4-2-2</v>
      </c>
      <c r="BI222" s="76"/>
      <c r="BJ222" s="109" t="s">
        <v>232</v>
      </c>
      <c r="BK222" s="109"/>
      <c r="BL222" s="109">
        <v>1</v>
      </c>
      <c r="BM222" s="112">
        <f t="shared" si="167"/>
        <v>1</v>
      </c>
      <c r="BN222" s="112" t="str">
        <f t="shared" si="168"/>
        <v>symbol</v>
      </c>
      <c r="BO222" s="109" t="str">
        <f t="shared" si="169"/>
        <v>OpenCircle</v>
      </c>
      <c r="BP222" s="113">
        <f t="shared" ca="1" si="185"/>
        <v>1561.65</v>
      </c>
      <c r="BQ222" s="113">
        <f t="shared" ca="1" si="186"/>
        <v>1481.82</v>
      </c>
      <c r="BR222" s="113">
        <f t="shared" ca="1" si="187"/>
        <v>12</v>
      </c>
      <c r="BS222" s="113">
        <f t="shared" ca="1" si="188"/>
        <v>12</v>
      </c>
      <c r="BT222" s="109" t="str">
        <f t="shared" ca="1" si="170"/>
        <v xml:space="preserve">0 1561.65 1481.82 0 0 0 0 VCThingLabel  </v>
      </c>
      <c r="BU222" s="112">
        <f t="shared" si="171"/>
        <v>0.1</v>
      </c>
      <c r="BV222" s="174">
        <f t="shared" si="172"/>
        <v>0</v>
      </c>
      <c r="BW222" s="114" t="str">
        <f t="shared" si="189"/>
        <v>4vvv</v>
      </c>
      <c r="BX222" s="109"/>
      <c r="BY222" s="113">
        <f t="shared" ca="1" si="190"/>
        <v>1561.65</v>
      </c>
      <c r="BZ222" s="113">
        <f t="shared" ca="1" si="191"/>
        <v>1481.82</v>
      </c>
      <c r="CA222" s="113">
        <f t="shared" ca="1" si="192"/>
        <v>20.399999999999999</v>
      </c>
      <c r="CB222" s="113">
        <f t="shared" ca="1" si="193"/>
        <v>20.399999999999999</v>
      </c>
      <c r="CC222" s="112">
        <f t="shared" si="173"/>
        <v>0.55000000000000004</v>
      </c>
      <c r="CD222" s="109" t="str">
        <f t="shared" si="174"/>
        <v>ellipse</v>
      </c>
      <c r="CE222" s="114" t="str">
        <f t="shared" si="194"/>
        <v>4vvv</v>
      </c>
      <c r="CF222" s="109"/>
      <c r="CG222" s="113">
        <f t="shared" ca="1" si="195"/>
        <v>1561.65</v>
      </c>
      <c r="CH222" s="113">
        <f t="shared" ca="1" si="196"/>
        <v>1481.82</v>
      </c>
      <c r="CI222" s="113">
        <f t="shared" ca="1" si="197"/>
        <v>12</v>
      </c>
      <c r="CJ222" s="113">
        <f t="shared" ca="1" si="198"/>
        <v>12</v>
      </c>
      <c r="CK222" s="112"/>
      <c r="CL222" s="112"/>
      <c r="CM222" s="112">
        <f t="shared" si="175"/>
        <v>1</v>
      </c>
      <c r="CN222" s="115" t="str">
        <f t="shared" si="176"/>
        <v>ellipse</v>
      </c>
      <c r="CO222" s="109" t="str">
        <f t="shared" si="199"/>
        <v>4vvv</v>
      </c>
      <c r="CP222" s="109"/>
      <c r="CQ222" s="113">
        <f t="shared" ca="1" si="200"/>
        <v>1561.65</v>
      </c>
      <c r="CR222" s="113">
        <f t="shared" ca="1" si="201"/>
        <v>1481.82</v>
      </c>
      <c r="CS222" s="113">
        <f t="shared" ca="1" si="202"/>
        <v>12</v>
      </c>
      <c r="CT222" s="113">
        <f t="shared" ca="1" si="203"/>
        <v>12</v>
      </c>
      <c r="CW222" s="76"/>
      <c r="CX222" s="76"/>
    </row>
    <row r="223" spans="1:102" s="105" customFormat="1" ht="16" customHeight="1">
      <c r="A223" s="75" t="str">
        <f t="shared" si="151"/>
        <v>n4-2-3</v>
      </c>
      <c r="B223" s="75" t="str">
        <f t="shared" si="152"/>
        <v>D42</v>
      </c>
      <c r="C223" s="103" t="str">
        <f t="shared" si="163"/>
        <v>even</v>
      </c>
      <c r="D223" s="103"/>
      <c r="E223" s="103"/>
      <c r="F223" s="104">
        <f>ROW()</f>
        <v>223</v>
      </c>
      <c r="G223" s="103"/>
      <c r="H223" s="103"/>
      <c r="I223" s="103" t="str">
        <f t="shared" si="149"/>
        <v>This a short description of D42, giving the briefest explanation of its D42'iness.</v>
      </c>
      <c r="J223" s="103" t="str">
        <f t="shared" si="150"/>
        <v>This is a longer description of D42, going into more detail on what D42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3" s="103" t="str">
        <f t="shared" si="153"/>
        <v>none</v>
      </c>
      <c r="L223" s="103"/>
      <c r="M223" s="103" t="str">
        <f t="shared" si="154"/>
        <v>OpenClose</v>
      </c>
      <c r="N223" s="103"/>
      <c r="O223" s="103"/>
      <c r="P223" s="103"/>
      <c r="Q223" s="103"/>
      <c r="R223" s="103">
        <f t="shared" si="155"/>
        <v>1</v>
      </c>
      <c r="S223" s="103" t="str">
        <f t="shared" si="156"/>
        <v>hover</v>
      </c>
      <c r="T223" s="103"/>
      <c r="U223" s="103"/>
      <c r="V223" s="103"/>
      <c r="W223" s="103"/>
      <c r="X223" s="103" t="str">
        <f t="shared" si="157"/>
        <v>fadeOn=n4-2-3,0.6</v>
      </c>
      <c r="Y223" s="103" t="str">
        <f t="shared" si="158"/>
        <v>fadeOff=n4-2-3,0.6</v>
      </c>
      <c r="Z223" s="103" t="str">
        <f t="shared" si="159"/>
        <v>drawOpen=n4-2-3,0.8</v>
      </c>
      <c r="AA223" s="103" t="str">
        <f t="shared" si="160"/>
        <v>drawClose=n4-2-3,0.8</v>
      </c>
      <c r="AB223" s="103" t="str">
        <f t="shared" si="161"/>
        <v>myQtipStyle</v>
      </c>
      <c r="AD223" s="106"/>
      <c r="AE223" s="116"/>
      <c r="AF223" s="75" t="s">
        <v>503</v>
      </c>
      <c r="AG223" s="73">
        <f t="shared" si="164"/>
        <v>0</v>
      </c>
      <c r="AH223" s="75" t="str">
        <f t="shared" si="162"/>
        <v>n4-2-3</v>
      </c>
      <c r="AI223" s="75" t="str">
        <f t="shared" si="165"/>
        <v>D42</v>
      </c>
      <c r="AJ223" s="73">
        <f t="shared" si="204"/>
        <v>3</v>
      </c>
      <c r="AK223" s="105">
        <v>4</v>
      </c>
      <c r="AL223" s="105">
        <v>2</v>
      </c>
      <c r="AM223" s="105">
        <v>3</v>
      </c>
      <c r="AR223" s="105">
        <v>8</v>
      </c>
      <c r="AS223" s="105">
        <v>4</v>
      </c>
      <c r="AT223" s="105">
        <v>3</v>
      </c>
      <c r="AX223" s="108">
        <f t="shared" si="177"/>
        <v>-24.375</v>
      </c>
      <c r="AY223" s="105">
        <f t="shared" ca="1" si="178"/>
        <v>640</v>
      </c>
      <c r="AZ223" s="108">
        <f t="shared" si="179"/>
        <v>-108.33333333333333</v>
      </c>
      <c r="BA223" s="105">
        <f t="shared" si="180"/>
        <v>0</v>
      </c>
      <c r="BB223" s="116">
        <f t="shared" ca="1" si="181"/>
        <v>1467.1100000000001</v>
      </c>
      <c r="BC223" s="116">
        <f t="shared" ca="1" si="182"/>
        <v>1437.5</v>
      </c>
      <c r="BD223" s="108">
        <f t="shared" ca="1" si="183"/>
        <v>891.66666666666663</v>
      </c>
      <c r="BE223" s="108">
        <f t="shared" ca="1" si="184"/>
        <v>1000</v>
      </c>
      <c r="BH223" s="75" t="str">
        <f t="shared" si="166"/>
        <v>n4-2</v>
      </c>
      <c r="BI223" s="76"/>
      <c r="BJ223" s="109" t="s">
        <v>232</v>
      </c>
      <c r="BK223" s="109"/>
      <c r="BL223" s="109">
        <v>1</v>
      </c>
      <c r="BM223" s="112">
        <f t="shared" si="167"/>
        <v>1</v>
      </c>
      <c r="BN223" s="112" t="str">
        <f t="shared" si="168"/>
        <v>symbol</v>
      </c>
      <c r="BO223" s="109" t="str">
        <f t="shared" si="169"/>
        <v>OpenCircle</v>
      </c>
      <c r="BP223" s="113">
        <f t="shared" ca="1" si="185"/>
        <v>1467.11</v>
      </c>
      <c r="BQ223" s="113">
        <f t="shared" ca="1" si="186"/>
        <v>1437.5</v>
      </c>
      <c r="BR223" s="113">
        <f t="shared" ca="1" si="187"/>
        <v>35</v>
      </c>
      <c r="BS223" s="113">
        <f t="shared" ca="1" si="188"/>
        <v>35</v>
      </c>
      <c r="BT223" s="109" t="str">
        <f t="shared" ca="1" si="170"/>
        <v xml:space="preserve">1 1467.11 1437.5 0 0 0 0 VCThingLabel 10 </v>
      </c>
      <c r="BU223" s="112">
        <f t="shared" si="171"/>
        <v>0.1</v>
      </c>
      <c r="BV223" s="174">
        <f t="shared" si="172"/>
        <v>0</v>
      </c>
      <c r="BW223" s="114" t="str">
        <f t="shared" si="189"/>
        <v>3vvv</v>
      </c>
      <c r="BX223" s="109"/>
      <c r="BY223" s="113">
        <f t="shared" ca="1" si="190"/>
        <v>1467.11</v>
      </c>
      <c r="BZ223" s="113">
        <f t="shared" ca="1" si="191"/>
        <v>1437.5</v>
      </c>
      <c r="CA223" s="113">
        <f t="shared" ca="1" si="192"/>
        <v>59.5</v>
      </c>
      <c r="CB223" s="113">
        <f t="shared" ca="1" si="193"/>
        <v>59.5</v>
      </c>
      <c r="CC223" s="112">
        <f t="shared" si="173"/>
        <v>0.55000000000000004</v>
      </c>
      <c r="CD223" s="109" t="str">
        <f t="shared" si="174"/>
        <v>ellipse</v>
      </c>
      <c r="CE223" s="114" t="str">
        <f t="shared" si="194"/>
        <v>3vvv</v>
      </c>
      <c r="CF223" s="109"/>
      <c r="CG223" s="113">
        <f t="shared" ca="1" si="195"/>
        <v>1467.11</v>
      </c>
      <c r="CH223" s="113">
        <f t="shared" ca="1" si="196"/>
        <v>1437.5</v>
      </c>
      <c r="CI223" s="113">
        <f t="shared" ca="1" si="197"/>
        <v>35</v>
      </c>
      <c r="CJ223" s="113">
        <f t="shared" ca="1" si="198"/>
        <v>35</v>
      </c>
      <c r="CK223" s="112"/>
      <c r="CL223" s="112"/>
      <c r="CM223" s="112">
        <f t="shared" si="175"/>
        <v>1</v>
      </c>
      <c r="CN223" s="115" t="str">
        <f t="shared" si="176"/>
        <v>ellipse</v>
      </c>
      <c r="CO223" s="109" t="str">
        <f t="shared" si="199"/>
        <v>3vvv</v>
      </c>
      <c r="CP223" s="109"/>
      <c r="CQ223" s="113">
        <f t="shared" ca="1" si="200"/>
        <v>1467.11</v>
      </c>
      <c r="CR223" s="113">
        <f t="shared" ca="1" si="201"/>
        <v>1437.5</v>
      </c>
      <c r="CS223" s="113">
        <f t="shared" ca="1" si="202"/>
        <v>35</v>
      </c>
      <c r="CT223" s="113">
        <f t="shared" ca="1" si="203"/>
        <v>35</v>
      </c>
      <c r="CW223" s="76"/>
      <c r="CX223" s="76"/>
    </row>
    <row r="224" spans="1:102" s="105" customFormat="1" ht="16" customHeight="1">
      <c r="A224" s="75" t="str">
        <f t="shared" si="151"/>
        <v>n4-2-3-1</v>
      </c>
      <c r="B224" s="75" t="str">
        <f t="shared" si="152"/>
        <v>E124</v>
      </c>
      <c r="C224" s="103" t="str">
        <f t="shared" si="163"/>
        <v>even</v>
      </c>
      <c r="D224" s="103"/>
      <c r="E224" s="103"/>
      <c r="F224" s="104">
        <f>ROW()</f>
        <v>224</v>
      </c>
      <c r="G224" s="103"/>
      <c r="H224" s="103"/>
      <c r="I224" s="103" t="str">
        <f t="shared" si="149"/>
        <v>This a short description of E124, giving the briefest explanation of its E124'iness.</v>
      </c>
      <c r="J224" s="103" t="str">
        <f t="shared" si="150"/>
        <v>This is a longer description of E124, going into more detail on what E124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4" s="103" t="str">
        <f t="shared" si="153"/>
        <v>none</v>
      </c>
      <c r="L224" s="103"/>
      <c r="M224" s="103" t="str">
        <f t="shared" si="154"/>
        <v>OpenClose</v>
      </c>
      <c r="N224" s="103"/>
      <c r="O224" s="103"/>
      <c r="P224" s="103"/>
      <c r="Q224" s="103"/>
      <c r="R224" s="103">
        <f t="shared" si="155"/>
        <v>1</v>
      </c>
      <c r="S224" s="103" t="str">
        <f t="shared" si="156"/>
        <v>hover</v>
      </c>
      <c r="T224" s="103"/>
      <c r="U224" s="103"/>
      <c r="V224" s="103"/>
      <c r="W224" s="103"/>
      <c r="X224" s="103" t="str">
        <f t="shared" si="157"/>
        <v>fadeOn=n4-2-3-1,0.6</v>
      </c>
      <c r="Y224" s="103" t="str">
        <f t="shared" si="158"/>
        <v>fadeOff=n4-2-3-1,0.6</v>
      </c>
      <c r="Z224" s="103" t="str">
        <f t="shared" si="159"/>
        <v>drawOpen=n4-2-3-1,0.8</v>
      </c>
      <c r="AA224" s="103" t="str">
        <f t="shared" si="160"/>
        <v>drawClose=n4-2-3-1,0.8</v>
      </c>
      <c r="AB224" s="103" t="str">
        <f t="shared" si="161"/>
        <v>myQtipStyle</v>
      </c>
      <c r="AD224" s="106"/>
      <c r="AE224" s="116"/>
      <c r="AF224" s="75" t="s">
        <v>504</v>
      </c>
      <c r="AG224" s="73">
        <f t="shared" si="164"/>
        <v>0</v>
      </c>
      <c r="AH224" s="75" t="str">
        <f t="shared" si="162"/>
        <v>n4-2-3-1</v>
      </c>
      <c r="AI224" s="75" t="str">
        <f t="shared" si="165"/>
        <v>E124</v>
      </c>
      <c r="AJ224" s="73">
        <f t="shared" si="204"/>
        <v>4</v>
      </c>
      <c r="AK224" s="105">
        <v>4</v>
      </c>
      <c r="AL224" s="105">
        <v>2</v>
      </c>
      <c r="AM224" s="105">
        <v>3</v>
      </c>
      <c r="AN224" s="105">
        <v>1</v>
      </c>
      <c r="AR224" s="105">
        <v>8</v>
      </c>
      <c r="AS224" s="105">
        <v>4</v>
      </c>
      <c r="AT224" s="105">
        <v>3</v>
      </c>
      <c r="AU224" s="105">
        <v>3</v>
      </c>
      <c r="AX224" s="108">
        <f t="shared" si="177"/>
        <v>-25.625</v>
      </c>
      <c r="AY224" s="105">
        <f t="shared" ca="1" si="178"/>
        <v>740</v>
      </c>
      <c r="AZ224" s="108">
        <f t="shared" si="179"/>
        <v>-113.88888888888889</v>
      </c>
      <c r="BA224" s="105">
        <f t="shared" si="180"/>
        <v>0</v>
      </c>
      <c r="BB224" s="116">
        <f t="shared" ca="1" si="181"/>
        <v>1551.01</v>
      </c>
      <c r="BC224" s="116">
        <f t="shared" ca="1" si="182"/>
        <v>1493.96</v>
      </c>
      <c r="BD224" s="108">
        <f t="shared" ca="1" si="183"/>
        <v>886.11111111111109</v>
      </c>
      <c r="BE224" s="108">
        <f t="shared" ca="1" si="184"/>
        <v>1000</v>
      </c>
      <c r="BH224" s="75" t="str">
        <f t="shared" si="166"/>
        <v>n4-2-3</v>
      </c>
      <c r="BI224" s="76"/>
      <c r="BJ224" s="109" t="s">
        <v>232</v>
      </c>
      <c r="BK224" s="109"/>
      <c r="BL224" s="109">
        <v>1</v>
      </c>
      <c r="BM224" s="112">
        <f t="shared" si="167"/>
        <v>1</v>
      </c>
      <c r="BN224" s="112" t="str">
        <f t="shared" si="168"/>
        <v>symbol</v>
      </c>
      <c r="BO224" s="109" t="str">
        <f t="shared" si="169"/>
        <v>OpenCircle</v>
      </c>
      <c r="BP224" s="113">
        <f t="shared" ca="1" si="185"/>
        <v>1551.01</v>
      </c>
      <c r="BQ224" s="113">
        <f t="shared" ca="1" si="186"/>
        <v>1493.96</v>
      </c>
      <c r="BR224" s="113">
        <f t="shared" ca="1" si="187"/>
        <v>12</v>
      </c>
      <c r="BS224" s="113">
        <f t="shared" ca="1" si="188"/>
        <v>12</v>
      </c>
      <c r="BT224" s="109" t="str">
        <f t="shared" ca="1" si="170"/>
        <v xml:space="preserve">0 1551.01 1493.96 0 0 0 0 VCThingLabel  </v>
      </c>
      <c r="BU224" s="112">
        <f t="shared" si="171"/>
        <v>0.1</v>
      </c>
      <c r="BV224" s="174">
        <f t="shared" si="172"/>
        <v>0</v>
      </c>
      <c r="BW224" s="114" t="str">
        <f t="shared" si="189"/>
        <v>4vvv</v>
      </c>
      <c r="BX224" s="109"/>
      <c r="BY224" s="113">
        <f t="shared" ca="1" si="190"/>
        <v>1551.01</v>
      </c>
      <c r="BZ224" s="113">
        <f t="shared" ca="1" si="191"/>
        <v>1493.96</v>
      </c>
      <c r="CA224" s="113">
        <f t="shared" ca="1" si="192"/>
        <v>20.399999999999999</v>
      </c>
      <c r="CB224" s="113">
        <f t="shared" ca="1" si="193"/>
        <v>20.399999999999999</v>
      </c>
      <c r="CC224" s="112">
        <f t="shared" si="173"/>
        <v>0.55000000000000004</v>
      </c>
      <c r="CD224" s="109" t="str">
        <f t="shared" si="174"/>
        <v>ellipse</v>
      </c>
      <c r="CE224" s="114" t="str">
        <f t="shared" si="194"/>
        <v>4vvv</v>
      </c>
      <c r="CF224" s="109"/>
      <c r="CG224" s="113">
        <f t="shared" ca="1" si="195"/>
        <v>1551.01</v>
      </c>
      <c r="CH224" s="113">
        <f t="shared" ca="1" si="196"/>
        <v>1493.96</v>
      </c>
      <c r="CI224" s="113">
        <f t="shared" ca="1" si="197"/>
        <v>12</v>
      </c>
      <c r="CJ224" s="113">
        <f t="shared" ca="1" si="198"/>
        <v>12</v>
      </c>
      <c r="CK224" s="112"/>
      <c r="CL224" s="112"/>
      <c r="CM224" s="112">
        <f t="shared" si="175"/>
        <v>1</v>
      </c>
      <c r="CN224" s="115" t="str">
        <f t="shared" si="176"/>
        <v>ellipse</v>
      </c>
      <c r="CO224" s="109" t="str">
        <f t="shared" si="199"/>
        <v>4vvv</v>
      </c>
      <c r="CP224" s="109"/>
      <c r="CQ224" s="113">
        <f t="shared" ca="1" si="200"/>
        <v>1551.01</v>
      </c>
      <c r="CR224" s="113">
        <f t="shared" ca="1" si="201"/>
        <v>1493.96</v>
      </c>
      <c r="CS224" s="113">
        <f t="shared" ca="1" si="202"/>
        <v>12</v>
      </c>
      <c r="CT224" s="113">
        <f t="shared" ca="1" si="203"/>
        <v>12</v>
      </c>
      <c r="CW224" s="76"/>
      <c r="CX224" s="76"/>
    </row>
    <row r="225" spans="1:102" s="105" customFormat="1" ht="16" customHeight="1">
      <c r="A225" s="75" t="str">
        <f t="shared" si="151"/>
        <v>n4-2-3-2</v>
      </c>
      <c r="B225" s="75" t="str">
        <f t="shared" si="152"/>
        <v>E125</v>
      </c>
      <c r="C225" s="103" t="str">
        <f t="shared" si="163"/>
        <v>odd</v>
      </c>
      <c r="D225" s="103"/>
      <c r="E225" s="103"/>
      <c r="F225" s="104">
        <f>ROW()</f>
        <v>225</v>
      </c>
      <c r="G225" s="103"/>
      <c r="H225" s="103"/>
      <c r="I225" s="103" t="str">
        <f t="shared" si="149"/>
        <v>This a short description of E125, giving the briefest explanation of its E125'iness.</v>
      </c>
      <c r="J225" s="103" t="str">
        <f t="shared" si="150"/>
        <v>This is a longer description of E125, going into more detail on what E125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5" s="103" t="str">
        <f t="shared" si="153"/>
        <v>none</v>
      </c>
      <c r="L225" s="103"/>
      <c r="M225" s="103" t="str">
        <f t="shared" si="154"/>
        <v>OpenClose</v>
      </c>
      <c r="N225" s="103"/>
      <c r="O225" s="103"/>
      <c r="P225" s="103"/>
      <c r="Q225" s="103"/>
      <c r="R225" s="103">
        <f t="shared" si="155"/>
        <v>1</v>
      </c>
      <c r="S225" s="103" t="str">
        <f t="shared" si="156"/>
        <v>hover</v>
      </c>
      <c r="T225" s="103"/>
      <c r="U225" s="103"/>
      <c r="V225" s="103"/>
      <c r="W225" s="103"/>
      <c r="X225" s="103" t="str">
        <f t="shared" si="157"/>
        <v>fadeOn=n4-2-3-2,0.6</v>
      </c>
      <c r="Y225" s="103" t="str">
        <f t="shared" si="158"/>
        <v>fadeOff=n4-2-3-2,0.6</v>
      </c>
      <c r="Z225" s="103" t="str">
        <f t="shared" si="159"/>
        <v>drawOpen=n4-2-3-2,0.8</v>
      </c>
      <c r="AA225" s="103" t="str">
        <f t="shared" si="160"/>
        <v>drawClose=n4-2-3-2,0.8</v>
      </c>
      <c r="AB225" s="103" t="str">
        <f t="shared" si="161"/>
        <v>myQtipStyle</v>
      </c>
      <c r="AD225" s="106"/>
      <c r="AE225" s="116"/>
      <c r="AF225" s="75" t="s">
        <v>505</v>
      </c>
      <c r="AG225" s="73">
        <f t="shared" si="164"/>
        <v>0</v>
      </c>
      <c r="AH225" s="75" t="str">
        <f t="shared" si="162"/>
        <v>n4-2-3-2</v>
      </c>
      <c r="AI225" s="75" t="str">
        <f t="shared" si="165"/>
        <v>E125</v>
      </c>
      <c r="AJ225" s="73">
        <f t="shared" si="204"/>
        <v>4</v>
      </c>
      <c r="AK225" s="105">
        <v>4</v>
      </c>
      <c r="AL225" s="105">
        <v>2</v>
      </c>
      <c r="AM225" s="105">
        <v>3</v>
      </c>
      <c r="AN225" s="105">
        <v>2</v>
      </c>
      <c r="AR225" s="105">
        <v>8</v>
      </c>
      <c r="AS225" s="105">
        <v>4</v>
      </c>
      <c r="AT225" s="105">
        <v>3</v>
      </c>
      <c r="AU225" s="105">
        <v>3</v>
      </c>
      <c r="AX225" s="108">
        <f t="shared" si="177"/>
        <v>-24.375</v>
      </c>
      <c r="AY225" s="105">
        <f t="shared" ca="1" si="178"/>
        <v>740</v>
      </c>
      <c r="AZ225" s="108">
        <f t="shared" si="179"/>
        <v>-108.33333333333333</v>
      </c>
      <c r="BA225" s="105">
        <f t="shared" si="180"/>
        <v>0</v>
      </c>
      <c r="BB225" s="116">
        <f t="shared" ca="1" si="181"/>
        <v>1540.1</v>
      </c>
      <c r="BC225" s="116">
        <f t="shared" ca="1" si="182"/>
        <v>1505.8600000000001</v>
      </c>
      <c r="BD225" s="108">
        <f t="shared" ca="1" si="183"/>
        <v>891.66666666666663</v>
      </c>
      <c r="BE225" s="108">
        <f t="shared" ca="1" si="184"/>
        <v>1000</v>
      </c>
      <c r="BH225" s="75" t="str">
        <f t="shared" si="166"/>
        <v>n4-2-3</v>
      </c>
      <c r="BI225" s="76"/>
      <c r="BJ225" s="109" t="s">
        <v>232</v>
      </c>
      <c r="BK225" s="109"/>
      <c r="BL225" s="109">
        <v>1</v>
      </c>
      <c r="BM225" s="112">
        <f t="shared" si="167"/>
        <v>1</v>
      </c>
      <c r="BN225" s="112" t="str">
        <f t="shared" si="168"/>
        <v>symbol</v>
      </c>
      <c r="BO225" s="109" t="str">
        <f t="shared" si="169"/>
        <v>OpenCircle</v>
      </c>
      <c r="BP225" s="113">
        <f t="shared" ca="1" si="185"/>
        <v>1540.1</v>
      </c>
      <c r="BQ225" s="113">
        <f t="shared" ca="1" si="186"/>
        <v>1505.86</v>
      </c>
      <c r="BR225" s="113">
        <f t="shared" ca="1" si="187"/>
        <v>12</v>
      </c>
      <c r="BS225" s="113">
        <f t="shared" ca="1" si="188"/>
        <v>12</v>
      </c>
      <c r="BT225" s="109" t="str">
        <f t="shared" ca="1" si="170"/>
        <v xml:space="preserve">0 1540.1 1505.86 0 0 0 0 VCThingLabel  </v>
      </c>
      <c r="BU225" s="112">
        <f t="shared" si="171"/>
        <v>0.1</v>
      </c>
      <c r="BV225" s="174">
        <f t="shared" si="172"/>
        <v>0</v>
      </c>
      <c r="BW225" s="114" t="str">
        <f t="shared" si="189"/>
        <v>4vvv</v>
      </c>
      <c r="BX225" s="109"/>
      <c r="BY225" s="113">
        <f t="shared" ca="1" si="190"/>
        <v>1540.1</v>
      </c>
      <c r="BZ225" s="113">
        <f t="shared" ca="1" si="191"/>
        <v>1505.86</v>
      </c>
      <c r="CA225" s="113">
        <f t="shared" ca="1" si="192"/>
        <v>20.399999999999999</v>
      </c>
      <c r="CB225" s="113">
        <f t="shared" ca="1" si="193"/>
        <v>20.399999999999999</v>
      </c>
      <c r="CC225" s="112">
        <f t="shared" si="173"/>
        <v>0.55000000000000004</v>
      </c>
      <c r="CD225" s="109" t="str">
        <f t="shared" si="174"/>
        <v>ellipse</v>
      </c>
      <c r="CE225" s="114" t="str">
        <f t="shared" si="194"/>
        <v>4vvv</v>
      </c>
      <c r="CF225" s="109"/>
      <c r="CG225" s="113">
        <f t="shared" ca="1" si="195"/>
        <v>1540.1</v>
      </c>
      <c r="CH225" s="113">
        <f t="shared" ca="1" si="196"/>
        <v>1505.86</v>
      </c>
      <c r="CI225" s="113">
        <f t="shared" ca="1" si="197"/>
        <v>12</v>
      </c>
      <c r="CJ225" s="113">
        <f t="shared" ca="1" si="198"/>
        <v>12</v>
      </c>
      <c r="CK225" s="112"/>
      <c r="CL225" s="112"/>
      <c r="CM225" s="112">
        <f t="shared" si="175"/>
        <v>1</v>
      </c>
      <c r="CN225" s="115" t="str">
        <f t="shared" si="176"/>
        <v>ellipse</v>
      </c>
      <c r="CO225" s="109" t="str">
        <f t="shared" si="199"/>
        <v>4vvv</v>
      </c>
      <c r="CP225" s="109"/>
      <c r="CQ225" s="113">
        <f t="shared" ca="1" si="200"/>
        <v>1540.1</v>
      </c>
      <c r="CR225" s="113">
        <f t="shared" ca="1" si="201"/>
        <v>1505.86</v>
      </c>
      <c r="CS225" s="113">
        <f t="shared" ca="1" si="202"/>
        <v>12</v>
      </c>
      <c r="CT225" s="113">
        <f t="shared" ca="1" si="203"/>
        <v>12</v>
      </c>
      <c r="CW225" s="76"/>
      <c r="CX225" s="76"/>
    </row>
    <row r="226" spans="1:102" s="105" customFormat="1" ht="16" customHeight="1">
      <c r="A226" s="75" t="str">
        <f t="shared" si="151"/>
        <v>n4-2-3-3</v>
      </c>
      <c r="B226" s="75" t="str">
        <f t="shared" si="152"/>
        <v>E126</v>
      </c>
      <c r="C226" s="103" t="str">
        <f t="shared" si="163"/>
        <v>even</v>
      </c>
      <c r="D226" s="103"/>
      <c r="E226" s="103"/>
      <c r="F226" s="104">
        <f>ROW()</f>
        <v>226</v>
      </c>
      <c r="G226" s="103"/>
      <c r="H226" s="103"/>
      <c r="I226" s="103" t="str">
        <f t="shared" si="149"/>
        <v>This a short description of E126, giving the briefest explanation of its E126'iness.</v>
      </c>
      <c r="J226" s="103" t="str">
        <f t="shared" si="150"/>
        <v>This is a longer description of E126, going into more detail on what E126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6" s="103" t="str">
        <f t="shared" si="153"/>
        <v>none</v>
      </c>
      <c r="L226" s="103"/>
      <c r="M226" s="103" t="str">
        <f t="shared" si="154"/>
        <v>OpenClose</v>
      </c>
      <c r="N226" s="103"/>
      <c r="O226" s="103"/>
      <c r="P226" s="103"/>
      <c r="Q226" s="103"/>
      <c r="R226" s="103">
        <f t="shared" si="155"/>
        <v>1</v>
      </c>
      <c r="S226" s="103" t="str">
        <f t="shared" si="156"/>
        <v>hover</v>
      </c>
      <c r="T226" s="103"/>
      <c r="U226" s="103"/>
      <c r="V226" s="103"/>
      <c r="W226" s="103"/>
      <c r="X226" s="103" t="str">
        <f t="shared" si="157"/>
        <v>fadeOn=n4-2-3-3,0.6</v>
      </c>
      <c r="Y226" s="103" t="str">
        <f t="shared" si="158"/>
        <v>fadeOff=n4-2-3-3,0.6</v>
      </c>
      <c r="Z226" s="103" t="str">
        <f t="shared" si="159"/>
        <v>drawOpen=n4-2-3-3,0.8</v>
      </c>
      <c r="AA226" s="103" t="str">
        <f t="shared" si="160"/>
        <v>drawClose=n4-2-3-3,0.8</v>
      </c>
      <c r="AB226" s="103" t="str">
        <f t="shared" si="161"/>
        <v>myQtipStyle</v>
      </c>
      <c r="AD226" s="106"/>
      <c r="AE226" s="116"/>
      <c r="AF226" s="75" t="s">
        <v>506</v>
      </c>
      <c r="AG226" s="73">
        <f t="shared" si="164"/>
        <v>0</v>
      </c>
      <c r="AH226" s="75" t="str">
        <f t="shared" si="162"/>
        <v>n4-2-3-3</v>
      </c>
      <c r="AI226" s="75" t="str">
        <f t="shared" si="165"/>
        <v>E126</v>
      </c>
      <c r="AJ226" s="73">
        <f t="shared" si="204"/>
        <v>4</v>
      </c>
      <c r="AK226" s="105">
        <v>4</v>
      </c>
      <c r="AL226" s="105">
        <v>2</v>
      </c>
      <c r="AM226" s="105">
        <v>3</v>
      </c>
      <c r="AN226" s="105">
        <v>3</v>
      </c>
      <c r="AR226" s="105">
        <v>8</v>
      </c>
      <c r="AS226" s="105">
        <v>4</v>
      </c>
      <c r="AT226" s="105">
        <v>3</v>
      </c>
      <c r="AU226" s="105">
        <v>3</v>
      </c>
      <c r="AX226" s="108">
        <f t="shared" si="177"/>
        <v>-23.125</v>
      </c>
      <c r="AY226" s="105">
        <f t="shared" ca="1" si="178"/>
        <v>740</v>
      </c>
      <c r="AZ226" s="108">
        <f t="shared" si="179"/>
        <v>-102.77777777777777</v>
      </c>
      <c r="BA226" s="105">
        <f t="shared" si="180"/>
        <v>0</v>
      </c>
      <c r="BB226" s="116">
        <f t="shared" ca="1" si="181"/>
        <v>1528.94</v>
      </c>
      <c r="BC226" s="116">
        <f t="shared" ca="1" si="182"/>
        <v>1517.52</v>
      </c>
      <c r="BD226" s="108">
        <f t="shared" ca="1" si="183"/>
        <v>897.22222222222217</v>
      </c>
      <c r="BE226" s="108">
        <f t="shared" ca="1" si="184"/>
        <v>1000</v>
      </c>
      <c r="BH226" s="75" t="str">
        <f t="shared" si="166"/>
        <v>n4-2-3</v>
      </c>
      <c r="BI226" s="76"/>
      <c r="BJ226" s="109" t="s">
        <v>232</v>
      </c>
      <c r="BK226" s="109"/>
      <c r="BL226" s="109">
        <v>1</v>
      </c>
      <c r="BM226" s="112">
        <f t="shared" si="167"/>
        <v>1</v>
      </c>
      <c r="BN226" s="112" t="str">
        <f t="shared" si="168"/>
        <v>symbol</v>
      </c>
      <c r="BO226" s="109" t="str">
        <f t="shared" si="169"/>
        <v>OpenCircle</v>
      </c>
      <c r="BP226" s="113">
        <f t="shared" ca="1" si="185"/>
        <v>1528.94</v>
      </c>
      <c r="BQ226" s="113">
        <f t="shared" ca="1" si="186"/>
        <v>1517.52</v>
      </c>
      <c r="BR226" s="113">
        <f t="shared" ca="1" si="187"/>
        <v>12</v>
      </c>
      <c r="BS226" s="113">
        <f t="shared" ca="1" si="188"/>
        <v>12</v>
      </c>
      <c r="BT226" s="109" t="str">
        <f t="shared" ca="1" si="170"/>
        <v xml:space="preserve">0 1528.94 1517.52 0 0 0 0 VCThingLabel  </v>
      </c>
      <c r="BU226" s="112">
        <f t="shared" si="171"/>
        <v>0.1</v>
      </c>
      <c r="BV226" s="174">
        <f t="shared" si="172"/>
        <v>0</v>
      </c>
      <c r="BW226" s="114" t="str">
        <f t="shared" si="189"/>
        <v>4vvv</v>
      </c>
      <c r="BX226" s="109"/>
      <c r="BY226" s="113">
        <f t="shared" ca="1" si="190"/>
        <v>1528.94</v>
      </c>
      <c r="BZ226" s="113">
        <f t="shared" ca="1" si="191"/>
        <v>1517.52</v>
      </c>
      <c r="CA226" s="113">
        <f t="shared" ca="1" si="192"/>
        <v>20.399999999999999</v>
      </c>
      <c r="CB226" s="113">
        <f t="shared" ca="1" si="193"/>
        <v>20.399999999999999</v>
      </c>
      <c r="CC226" s="112">
        <f t="shared" si="173"/>
        <v>0.55000000000000004</v>
      </c>
      <c r="CD226" s="109" t="str">
        <f t="shared" si="174"/>
        <v>ellipse</v>
      </c>
      <c r="CE226" s="114" t="str">
        <f t="shared" si="194"/>
        <v>4vvv</v>
      </c>
      <c r="CF226" s="109"/>
      <c r="CG226" s="113">
        <f t="shared" ca="1" si="195"/>
        <v>1528.94</v>
      </c>
      <c r="CH226" s="113">
        <f t="shared" ca="1" si="196"/>
        <v>1517.52</v>
      </c>
      <c r="CI226" s="113">
        <f t="shared" ca="1" si="197"/>
        <v>12</v>
      </c>
      <c r="CJ226" s="113">
        <f t="shared" ca="1" si="198"/>
        <v>12</v>
      </c>
      <c r="CK226" s="112"/>
      <c r="CL226" s="112"/>
      <c r="CM226" s="112">
        <f t="shared" si="175"/>
        <v>1</v>
      </c>
      <c r="CN226" s="115" t="str">
        <f t="shared" si="176"/>
        <v>ellipse</v>
      </c>
      <c r="CO226" s="109" t="str">
        <f t="shared" si="199"/>
        <v>4vvv</v>
      </c>
      <c r="CP226" s="109"/>
      <c r="CQ226" s="113">
        <f t="shared" ca="1" si="200"/>
        <v>1528.94</v>
      </c>
      <c r="CR226" s="113">
        <f t="shared" ca="1" si="201"/>
        <v>1517.52</v>
      </c>
      <c r="CS226" s="113">
        <f t="shared" ca="1" si="202"/>
        <v>12</v>
      </c>
      <c r="CT226" s="113">
        <f t="shared" ca="1" si="203"/>
        <v>12</v>
      </c>
      <c r="CW226" s="76"/>
      <c r="CX226" s="76"/>
    </row>
    <row r="227" spans="1:102" s="105" customFormat="1" ht="16" customHeight="1">
      <c r="A227" s="75" t="str">
        <f t="shared" si="151"/>
        <v>n4-3</v>
      </c>
      <c r="B227" s="75" t="str">
        <f t="shared" si="152"/>
        <v>C15</v>
      </c>
      <c r="C227" s="103" t="str">
        <f t="shared" si="163"/>
        <v>odd</v>
      </c>
      <c r="D227" s="103"/>
      <c r="E227" s="103"/>
      <c r="F227" s="104">
        <f>ROW()</f>
        <v>227</v>
      </c>
      <c r="G227" s="103"/>
      <c r="H227" s="103"/>
      <c r="I227" s="103" t="str">
        <f t="shared" si="149"/>
        <v>This a short description of C15, giving the briefest explanation of its C15'iness.</v>
      </c>
      <c r="J227" s="103" t="str">
        <f t="shared" si="150"/>
        <v>This is a longer description of C15, going into more detail on what C15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7" s="103" t="str">
        <f t="shared" si="153"/>
        <v>none</v>
      </c>
      <c r="L227" s="103"/>
      <c r="M227" s="103" t="str">
        <f t="shared" si="154"/>
        <v>OpenClose</v>
      </c>
      <c r="N227" s="103"/>
      <c r="O227" s="103"/>
      <c r="P227" s="103"/>
      <c r="Q227" s="103"/>
      <c r="R227" s="103">
        <f t="shared" si="155"/>
        <v>1</v>
      </c>
      <c r="S227" s="103" t="str">
        <f t="shared" si="156"/>
        <v>hover</v>
      </c>
      <c r="T227" s="103"/>
      <c r="U227" s="103"/>
      <c r="V227" s="103"/>
      <c r="W227" s="103"/>
      <c r="X227" s="103" t="str">
        <f t="shared" si="157"/>
        <v>fadeOn=n4-3,0.6</v>
      </c>
      <c r="Y227" s="103" t="str">
        <f t="shared" si="158"/>
        <v>fadeOff=n4-3,0.6</v>
      </c>
      <c r="Z227" s="103" t="str">
        <f t="shared" si="159"/>
        <v>drawOpen=n4-3,0.8</v>
      </c>
      <c r="AA227" s="103" t="str">
        <f t="shared" si="160"/>
        <v>drawClose=n4-3,0.8</v>
      </c>
      <c r="AB227" s="103" t="str">
        <f t="shared" si="161"/>
        <v>myQtipStyle</v>
      </c>
      <c r="AD227" s="106"/>
      <c r="AE227" s="116"/>
      <c r="AF227" s="75" t="s">
        <v>407</v>
      </c>
      <c r="AG227" s="73">
        <f t="shared" si="164"/>
        <v>0</v>
      </c>
      <c r="AH227" s="75" t="str">
        <f t="shared" si="162"/>
        <v>n4-3</v>
      </c>
      <c r="AI227" s="75" t="str">
        <f t="shared" si="165"/>
        <v>C15</v>
      </c>
      <c r="AJ227" s="73">
        <f t="shared" si="204"/>
        <v>2</v>
      </c>
      <c r="AK227" s="105">
        <v>4</v>
      </c>
      <c r="AL227" s="105">
        <v>3</v>
      </c>
      <c r="AR227" s="105">
        <v>8</v>
      </c>
      <c r="AS227" s="105">
        <v>4</v>
      </c>
      <c r="AX227" s="108">
        <f t="shared" si="177"/>
        <v>-16.875</v>
      </c>
      <c r="AY227" s="105">
        <f t="shared" ca="1" si="178"/>
        <v>500</v>
      </c>
      <c r="AZ227" s="108">
        <f t="shared" si="179"/>
        <v>-75</v>
      </c>
      <c r="BA227" s="105">
        <f t="shared" si="180"/>
        <v>0</v>
      </c>
      <c r="BB227" s="116">
        <f t="shared" ca="1" si="181"/>
        <v>1317.2</v>
      </c>
      <c r="BC227" s="116">
        <f t="shared" ca="1" si="182"/>
        <v>1386.51</v>
      </c>
      <c r="BD227" s="108">
        <f t="shared" ca="1" si="183"/>
        <v>925</v>
      </c>
      <c r="BE227" s="108">
        <f t="shared" ca="1" si="184"/>
        <v>1000</v>
      </c>
      <c r="BH227" s="75" t="str">
        <f t="shared" si="166"/>
        <v>n3-4-3-3</v>
      </c>
      <c r="BI227" s="76"/>
      <c r="BJ227" s="109" t="s">
        <v>232</v>
      </c>
      <c r="BK227" s="109"/>
      <c r="BL227" s="109">
        <v>1</v>
      </c>
      <c r="BM227" s="112">
        <f t="shared" si="167"/>
        <v>1</v>
      </c>
      <c r="BN227" s="112" t="str">
        <f t="shared" si="168"/>
        <v>symbol</v>
      </c>
      <c r="BO227" s="109" t="str">
        <f t="shared" si="169"/>
        <v>OpenCircle</v>
      </c>
      <c r="BP227" s="113">
        <f t="shared" ca="1" si="185"/>
        <v>1317.2</v>
      </c>
      <c r="BQ227" s="113">
        <f t="shared" ca="1" si="186"/>
        <v>1386.51</v>
      </c>
      <c r="BR227" s="113">
        <f t="shared" ca="1" si="187"/>
        <v>60</v>
      </c>
      <c r="BS227" s="113">
        <f t="shared" ca="1" si="188"/>
        <v>60</v>
      </c>
      <c r="BT227" s="109" t="str">
        <f t="shared" ca="1" si="170"/>
        <v xml:space="preserve">1 1317.2 1386.51 0 0 0 0 VCThingLabel 20 </v>
      </c>
      <c r="BU227" s="112">
        <f t="shared" si="171"/>
        <v>0.1</v>
      </c>
      <c r="BV227" s="174">
        <f t="shared" si="172"/>
        <v>0</v>
      </c>
      <c r="BW227" s="114" t="str">
        <f t="shared" si="189"/>
        <v>2vvv</v>
      </c>
      <c r="BX227" s="109"/>
      <c r="BY227" s="113">
        <f t="shared" ca="1" si="190"/>
        <v>1317.2</v>
      </c>
      <c r="BZ227" s="113">
        <f t="shared" ca="1" si="191"/>
        <v>1386.51</v>
      </c>
      <c r="CA227" s="113">
        <f t="shared" ca="1" si="192"/>
        <v>102</v>
      </c>
      <c r="CB227" s="113">
        <f t="shared" ca="1" si="193"/>
        <v>102</v>
      </c>
      <c r="CC227" s="112">
        <f t="shared" si="173"/>
        <v>0.55000000000000004</v>
      </c>
      <c r="CD227" s="109" t="str">
        <f t="shared" si="174"/>
        <v>ellipse</v>
      </c>
      <c r="CE227" s="114" t="str">
        <f t="shared" si="194"/>
        <v>2vvv</v>
      </c>
      <c r="CF227" s="109"/>
      <c r="CG227" s="113">
        <f t="shared" ca="1" si="195"/>
        <v>1317.2</v>
      </c>
      <c r="CH227" s="113">
        <f t="shared" ca="1" si="196"/>
        <v>1386.51</v>
      </c>
      <c r="CI227" s="113">
        <f t="shared" ca="1" si="197"/>
        <v>60</v>
      </c>
      <c r="CJ227" s="113">
        <f t="shared" ca="1" si="198"/>
        <v>60</v>
      </c>
      <c r="CK227" s="112"/>
      <c r="CL227" s="112"/>
      <c r="CM227" s="112">
        <f t="shared" si="175"/>
        <v>1</v>
      </c>
      <c r="CN227" s="115" t="str">
        <f t="shared" si="176"/>
        <v>ellipse</v>
      </c>
      <c r="CO227" s="109" t="str">
        <f t="shared" si="199"/>
        <v>2vvv</v>
      </c>
      <c r="CP227" s="109"/>
      <c r="CQ227" s="113">
        <f t="shared" ca="1" si="200"/>
        <v>1317.2</v>
      </c>
      <c r="CR227" s="113">
        <f t="shared" ca="1" si="201"/>
        <v>1386.51</v>
      </c>
      <c r="CS227" s="113">
        <f t="shared" ca="1" si="202"/>
        <v>60</v>
      </c>
      <c r="CT227" s="113">
        <f t="shared" ca="1" si="203"/>
        <v>60</v>
      </c>
      <c r="CW227" s="76"/>
      <c r="CX227" s="76"/>
    </row>
    <row r="228" spans="1:102" s="105" customFormat="1" ht="16" customHeight="1">
      <c r="A228" s="75" t="str">
        <f t="shared" si="151"/>
        <v>n4-3-1</v>
      </c>
      <c r="B228" s="75" t="str">
        <f t="shared" si="152"/>
        <v>D43</v>
      </c>
      <c r="C228" s="103" t="str">
        <f t="shared" si="163"/>
        <v>odd</v>
      </c>
      <c r="D228" s="103"/>
      <c r="E228" s="103"/>
      <c r="F228" s="104">
        <f>ROW()</f>
        <v>228</v>
      </c>
      <c r="G228" s="103"/>
      <c r="H228" s="103"/>
      <c r="I228" s="103" t="str">
        <f t="shared" si="149"/>
        <v>This a short description of D43, giving the briefest explanation of its D43'iness.</v>
      </c>
      <c r="J228" s="103" t="str">
        <f t="shared" si="150"/>
        <v>This is a longer description of D43, going into more detail on what D43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8" s="103" t="str">
        <f t="shared" si="153"/>
        <v>none</v>
      </c>
      <c r="L228" s="103"/>
      <c r="M228" s="103" t="str">
        <f t="shared" si="154"/>
        <v>OpenClose</v>
      </c>
      <c r="N228" s="103"/>
      <c r="O228" s="103"/>
      <c r="P228" s="103"/>
      <c r="Q228" s="103"/>
      <c r="R228" s="103">
        <f t="shared" si="155"/>
        <v>1</v>
      </c>
      <c r="S228" s="103" t="str">
        <f t="shared" si="156"/>
        <v>hover</v>
      </c>
      <c r="T228" s="103"/>
      <c r="U228" s="103"/>
      <c r="V228" s="103"/>
      <c r="W228" s="103"/>
      <c r="X228" s="103" t="str">
        <f t="shared" si="157"/>
        <v>fadeOn=n4-3-1,0.6</v>
      </c>
      <c r="Y228" s="103" t="str">
        <f t="shared" si="158"/>
        <v>fadeOff=n4-3-1,0.6</v>
      </c>
      <c r="Z228" s="103" t="str">
        <f t="shared" si="159"/>
        <v>drawOpen=n4-3-1,0.8</v>
      </c>
      <c r="AA228" s="103" t="str">
        <f t="shared" si="160"/>
        <v>drawClose=n4-3-1,0.8</v>
      </c>
      <c r="AB228" s="103" t="str">
        <f t="shared" si="161"/>
        <v>myQtipStyle</v>
      </c>
      <c r="AD228" s="106"/>
      <c r="AE228" s="116"/>
      <c r="AF228" s="75" t="s">
        <v>408</v>
      </c>
      <c r="AG228" s="73">
        <f t="shared" si="164"/>
        <v>0</v>
      </c>
      <c r="AH228" s="75" t="str">
        <f t="shared" si="162"/>
        <v>n4-3-1</v>
      </c>
      <c r="AI228" s="75" t="str">
        <f t="shared" si="165"/>
        <v>D43</v>
      </c>
      <c r="AJ228" s="73">
        <f t="shared" si="204"/>
        <v>3</v>
      </c>
      <c r="AK228" s="105">
        <v>4</v>
      </c>
      <c r="AL228" s="105">
        <v>3</v>
      </c>
      <c r="AM228" s="105">
        <v>1</v>
      </c>
      <c r="AR228" s="105">
        <v>8</v>
      </c>
      <c r="AS228" s="105">
        <v>4</v>
      </c>
      <c r="AT228" s="105">
        <v>3</v>
      </c>
      <c r="AX228" s="108">
        <f t="shared" si="177"/>
        <v>-20.625</v>
      </c>
      <c r="AY228" s="105">
        <f t="shared" ca="1" si="178"/>
        <v>640</v>
      </c>
      <c r="AZ228" s="108">
        <f t="shared" si="179"/>
        <v>-91.666666666666657</v>
      </c>
      <c r="BA228" s="105">
        <f t="shared" si="180"/>
        <v>0</v>
      </c>
      <c r="BB228" s="116">
        <f t="shared" ca="1" si="181"/>
        <v>1437.5</v>
      </c>
      <c r="BC228" s="116">
        <f t="shared" ca="1" si="182"/>
        <v>1467.1100000000001</v>
      </c>
      <c r="BD228" s="108">
        <f t="shared" ca="1" si="183"/>
        <v>908.33333333333337</v>
      </c>
      <c r="BE228" s="108">
        <f t="shared" ca="1" si="184"/>
        <v>1000</v>
      </c>
      <c r="BH228" s="75" t="str">
        <f t="shared" si="166"/>
        <v>n4-3</v>
      </c>
      <c r="BI228" s="76"/>
      <c r="BJ228" s="109" t="s">
        <v>232</v>
      </c>
      <c r="BK228" s="109"/>
      <c r="BL228" s="109">
        <v>1</v>
      </c>
      <c r="BM228" s="112">
        <f t="shared" si="167"/>
        <v>1</v>
      </c>
      <c r="BN228" s="112" t="str">
        <f t="shared" si="168"/>
        <v>symbol</v>
      </c>
      <c r="BO228" s="109" t="str">
        <f t="shared" si="169"/>
        <v>OpenCircle</v>
      </c>
      <c r="BP228" s="113">
        <f t="shared" ca="1" si="185"/>
        <v>1437.5</v>
      </c>
      <c r="BQ228" s="113">
        <f t="shared" ca="1" si="186"/>
        <v>1467.11</v>
      </c>
      <c r="BR228" s="113">
        <f t="shared" ca="1" si="187"/>
        <v>35</v>
      </c>
      <c r="BS228" s="113">
        <f t="shared" ca="1" si="188"/>
        <v>35</v>
      </c>
      <c r="BT228" s="109" t="str">
        <f t="shared" ca="1" si="170"/>
        <v xml:space="preserve">1 1437.5 1467.11 0 0 0 0 VCThingLabel 10 </v>
      </c>
      <c r="BU228" s="112">
        <f t="shared" si="171"/>
        <v>0.1</v>
      </c>
      <c r="BV228" s="174">
        <f t="shared" si="172"/>
        <v>0</v>
      </c>
      <c r="BW228" s="114" t="str">
        <f t="shared" si="189"/>
        <v>3vvv</v>
      </c>
      <c r="BX228" s="109"/>
      <c r="BY228" s="113">
        <f t="shared" ca="1" si="190"/>
        <v>1437.5</v>
      </c>
      <c r="BZ228" s="113">
        <f t="shared" ca="1" si="191"/>
        <v>1467.11</v>
      </c>
      <c r="CA228" s="113">
        <f t="shared" ca="1" si="192"/>
        <v>59.5</v>
      </c>
      <c r="CB228" s="113">
        <f t="shared" ca="1" si="193"/>
        <v>59.5</v>
      </c>
      <c r="CC228" s="112">
        <f t="shared" si="173"/>
        <v>0.55000000000000004</v>
      </c>
      <c r="CD228" s="109" t="str">
        <f t="shared" si="174"/>
        <v>ellipse</v>
      </c>
      <c r="CE228" s="114" t="str">
        <f t="shared" si="194"/>
        <v>3vvv</v>
      </c>
      <c r="CF228" s="109"/>
      <c r="CG228" s="113">
        <f t="shared" ca="1" si="195"/>
        <v>1437.5</v>
      </c>
      <c r="CH228" s="113">
        <f t="shared" ca="1" si="196"/>
        <v>1467.11</v>
      </c>
      <c r="CI228" s="113">
        <f t="shared" ca="1" si="197"/>
        <v>35</v>
      </c>
      <c r="CJ228" s="113">
        <f t="shared" ca="1" si="198"/>
        <v>35</v>
      </c>
      <c r="CK228" s="112"/>
      <c r="CL228" s="112"/>
      <c r="CM228" s="112">
        <f t="shared" si="175"/>
        <v>1</v>
      </c>
      <c r="CN228" s="115" t="str">
        <f t="shared" si="176"/>
        <v>ellipse</v>
      </c>
      <c r="CO228" s="109" t="str">
        <f t="shared" si="199"/>
        <v>3vvv</v>
      </c>
      <c r="CP228" s="109"/>
      <c r="CQ228" s="113">
        <f t="shared" ca="1" si="200"/>
        <v>1437.5</v>
      </c>
      <c r="CR228" s="113">
        <f t="shared" ca="1" si="201"/>
        <v>1467.11</v>
      </c>
      <c r="CS228" s="113">
        <f t="shared" ca="1" si="202"/>
        <v>35</v>
      </c>
      <c r="CT228" s="113">
        <f t="shared" ca="1" si="203"/>
        <v>35</v>
      </c>
      <c r="CW228" s="76"/>
      <c r="CX228" s="76"/>
    </row>
    <row r="229" spans="1:102" s="105" customFormat="1" ht="16" customHeight="1">
      <c r="A229" s="75" t="str">
        <f t="shared" si="151"/>
        <v>n4-3-1-1</v>
      </c>
      <c r="B229" s="75" t="str">
        <f t="shared" si="152"/>
        <v>E127</v>
      </c>
      <c r="C229" s="103" t="str">
        <f t="shared" si="163"/>
        <v>odd</v>
      </c>
      <c r="D229" s="103"/>
      <c r="E229" s="103"/>
      <c r="F229" s="104">
        <f>ROW()</f>
        <v>229</v>
      </c>
      <c r="G229" s="103"/>
      <c r="H229" s="103"/>
      <c r="I229" s="103" t="str">
        <f t="shared" si="149"/>
        <v>This a short description of E127, giving the briefest explanation of its E127'iness.</v>
      </c>
      <c r="J229" s="103" t="str">
        <f t="shared" si="150"/>
        <v>This is a longer description of E127, going into more detail on what E127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29" s="103" t="str">
        <f t="shared" si="153"/>
        <v>none</v>
      </c>
      <c r="L229" s="103"/>
      <c r="M229" s="103" t="str">
        <f t="shared" si="154"/>
        <v>OpenClose</v>
      </c>
      <c r="N229" s="103"/>
      <c r="O229" s="103"/>
      <c r="P229" s="103"/>
      <c r="Q229" s="103"/>
      <c r="R229" s="103">
        <f t="shared" si="155"/>
        <v>1</v>
      </c>
      <c r="S229" s="103" t="str">
        <f t="shared" si="156"/>
        <v>hover</v>
      </c>
      <c r="T229" s="103"/>
      <c r="U229" s="103"/>
      <c r="V229" s="103"/>
      <c r="W229" s="103"/>
      <c r="X229" s="103" t="str">
        <f t="shared" si="157"/>
        <v>fadeOn=n4-3-1-1,0.6</v>
      </c>
      <c r="Y229" s="103" t="str">
        <f t="shared" si="158"/>
        <v>fadeOff=n4-3-1-1,0.6</v>
      </c>
      <c r="Z229" s="103" t="str">
        <f t="shared" si="159"/>
        <v>drawOpen=n4-3-1-1,0.8</v>
      </c>
      <c r="AA229" s="103" t="str">
        <f t="shared" si="160"/>
        <v>drawClose=n4-3-1-1,0.8</v>
      </c>
      <c r="AB229" s="103" t="str">
        <f t="shared" si="161"/>
        <v>myQtipStyle</v>
      </c>
      <c r="AD229" s="106"/>
      <c r="AE229" s="116"/>
      <c r="AF229" s="75" t="s">
        <v>388</v>
      </c>
      <c r="AG229" s="73">
        <f t="shared" si="164"/>
        <v>0</v>
      </c>
      <c r="AH229" s="75" t="str">
        <f t="shared" si="162"/>
        <v>n4-3-1-1</v>
      </c>
      <c r="AI229" s="75" t="str">
        <f t="shared" si="165"/>
        <v>E127</v>
      </c>
      <c r="AJ229" s="73">
        <f t="shared" si="204"/>
        <v>4</v>
      </c>
      <c r="AK229" s="105">
        <v>4</v>
      </c>
      <c r="AL229" s="105">
        <v>3</v>
      </c>
      <c r="AM229" s="105">
        <v>1</v>
      </c>
      <c r="AN229" s="105">
        <v>1</v>
      </c>
      <c r="AR229" s="105">
        <v>8</v>
      </c>
      <c r="AS229" s="105">
        <v>4</v>
      </c>
      <c r="AT229" s="105">
        <v>3</v>
      </c>
      <c r="AU229" s="105">
        <v>3</v>
      </c>
      <c r="AX229" s="108">
        <f t="shared" si="177"/>
        <v>-21.875</v>
      </c>
      <c r="AY229" s="105">
        <f t="shared" ca="1" si="178"/>
        <v>740</v>
      </c>
      <c r="AZ229" s="108">
        <f t="shared" si="179"/>
        <v>-97.222222222222214</v>
      </c>
      <c r="BA229" s="105">
        <f t="shared" si="180"/>
        <v>0</v>
      </c>
      <c r="BB229" s="116">
        <f t="shared" ca="1" si="181"/>
        <v>1517.52</v>
      </c>
      <c r="BC229" s="116">
        <f t="shared" ca="1" si="182"/>
        <v>1528.94</v>
      </c>
      <c r="BD229" s="108">
        <f t="shared" ca="1" si="183"/>
        <v>902.77777777777783</v>
      </c>
      <c r="BE229" s="108">
        <f t="shared" ca="1" si="184"/>
        <v>1000</v>
      </c>
      <c r="BH229" s="75" t="str">
        <f t="shared" si="166"/>
        <v>n4-3-1</v>
      </c>
      <c r="BI229" s="76"/>
      <c r="BJ229" s="109" t="s">
        <v>232</v>
      </c>
      <c r="BK229" s="109"/>
      <c r="BL229" s="109">
        <v>1</v>
      </c>
      <c r="BM229" s="112">
        <f t="shared" si="167"/>
        <v>1</v>
      </c>
      <c r="BN229" s="112" t="str">
        <f t="shared" si="168"/>
        <v>symbol</v>
      </c>
      <c r="BO229" s="109" t="str">
        <f t="shared" si="169"/>
        <v>OpenCircle</v>
      </c>
      <c r="BP229" s="113">
        <f t="shared" ca="1" si="185"/>
        <v>1517.52</v>
      </c>
      <c r="BQ229" s="113">
        <f t="shared" ca="1" si="186"/>
        <v>1528.94</v>
      </c>
      <c r="BR229" s="113">
        <f t="shared" ca="1" si="187"/>
        <v>12</v>
      </c>
      <c r="BS229" s="113">
        <f t="shared" ca="1" si="188"/>
        <v>12</v>
      </c>
      <c r="BT229" s="109" t="str">
        <f t="shared" ca="1" si="170"/>
        <v xml:space="preserve">0 1517.52 1528.94 0 0 0 0 VCThingLabel  </v>
      </c>
      <c r="BU229" s="112">
        <f t="shared" si="171"/>
        <v>0.1</v>
      </c>
      <c r="BV229" s="174">
        <f t="shared" si="172"/>
        <v>0</v>
      </c>
      <c r="BW229" s="114" t="str">
        <f t="shared" si="189"/>
        <v>4vvv</v>
      </c>
      <c r="BX229" s="109"/>
      <c r="BY229" s="113">
        <f t="shared" ca="1" si="190"/>
        <v>1517.52</v>
      </c>
      <c r="BZ229" s="113">
        <f t="shared" ca="1" si="191"/>
        <v>1528.94</v>
      </c>
      <c r="CA229" s="113">
        <f t="shared" ca="1" si="192"/>
        <v>20.399999999999999</v>
      </c>
      <c r="CB229" s="113">
        <f t="shared" ca="1" si="193"/>
        <v>20.399999999999999</v>
      </c>
      <c r="CC229" s="112">
        <f t="shared" si="173"/>
        <v>0.55000000000000004</v>
      </c>
      <c r="CD229" s="109" t="str">
        <f t="shared" si="174"/>
        <v>ellipse</v>
      </c>
      <c r="CE229" s="114" t="str">
        <f t="shared" si="194"/>
        <v>4vvv</v>
      </c>
      <c r="CF229" s="109"/>
      <c r="CG229" s="113">
        <f t="shared" ca="1" si="195"/>
        <v>1517.52</v>
      </c>
      <c r="CH229" s="113">
        <f t="shared" ca="1" si="196"/>
        <v>1528.94</v>
      </c>
      <c r="CI229" s="113">
        <f t="shared" ca="1" si="197"/>
        <v>12</v>
      </c>
      <c r="CJ229" s="113">
        <f t="shared" ca="1" si="198"/>
        <v>12</v>
      </c>
      <c r="CK229" s="112"/>
      <c r="CL229" s="112"/>
      <c r="CM229" s="112">
        <f t="shared" si="175"/>
        <v>1</v>
      </c>
      <c r="CN229" s="115" t="str">
        <f t="shared" si="176"/>
        <v>ellipse</v>
      </c>
      <c r="CO229" s="109" t="str">
        <f t="shared" si="199"/>
        <v>4vvv</v>
      </c>
      <c r="CP229" s="109"/>
      <c r="CQ229" s="113">
        <f t="shared" ca="1" si="200"/>
        <v>1517.52</v>
      </c>
      <c r="CR229" s="113">
        <f t="shared" ca="1" si="201"/>
        <v>1528.94</v>
      </c>
      <c r="CS229" s="113">
        <f t="shared" ca="1" si="202"/>
        <v>12</v>
      </c>
      <c r="CT229" s="113">
        <f t="shared" ca="1" si="203"/>
        <v>12</v>
      </c>
      <c r="CW229" s="76"/>
      <c r="CX229" s="76"/>
    </row>
    <row r="230" spans="1:102" s="105" customFormat="1" ht="16" customHeight="1">
      <c r="A230" s="75" t="str">
        <f t="shared" si="151"/>
        <v>n4-3-1-2</v>
      </c>
      <c r="B230" s="75" t="str">
        <f t="shared" si="152"/>
        <v>E128</v>
      </c>
      <c r="C230" s="103" t="str">
        <f t="shared" si="163"/>
        <v>even</v>
      </c>
      <c r="D230" s="103"/>
      <c r="E230" s="103"/>
      <c r="F230" s="104">
        <f>ROW()</f>
        <v>230</v>
      </c>
      <c r="G230" s="103"/>
      <c r="H230" s="103"/>
      <c r="I230" s="103" t="str">
        <f t="shared" si="149"/>
        <v>This a short description of E128, giving the briefest explanation of its E128'iness.</v>
      </c>
      <c r="J230" s="103" t="str">
        <f t="shared" si="150"/>
        <v>This is a longer description of E128, going into more detail on what E128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0" s="103" t="str">
        <f t="shared" si="153"/>
        <v>none</v>
      </c>
      <c r="L230" s="103"/>
      <c r="M230" s="103" t="str">
        <f t="shared" si="154"/>
        <v>OpenClose</v>
      </c>
      <c r="N230" s="103"/>
      <c r="O230" s="103"/>
      <c r="P230" s="103"/>
      <c r="Q230" s="103"/>
      <c r="R230" s="103">
        <f t="shared" si="155"/>
        <v>1</v>
      </c>
      <c r="S230" s="103" t="str">
        <f t="shared" si="156"/>
        <v>hover</v>
      </c>
      <c r="T230" s="103"/>
      <c r="U230" s="103"/>
      <c r="V230" s="103"/>
      <c r="W230" s="103"/>
      <c r="X230" s="103" t="str">
        <f t="shared" si="157"/>
        <v>fadeOn=n4-3-1-2,0.6</v>
      </c>
      <c r="Y230" s="103" t="str">
        <f t="shared" si="158"/>
        <v>fadeOff=n4-3-1-2,0.6</v>
      </c>
      <c r="Z230" s="103" t="str">
        <f t="shared" si="159"/>
        <v>drawOpen=n4-3-1-2,0.8</v>
      </c>
      <c r="AA230" s="103" t="str">
        <f t="shared" si="160"/>
        <v>drawClose=n4-3-1-2,0.8</v>
      </c>
      <c r="AB230" s="103" t="str">
        <f t="shared" si="161"/>
        <v>myQtipStyle</v>
      </c>
      <c r="AD230" s="106"/>
      <c r="AE230" s="116"/>
      <c r="AF230" s="75" t="s">
        <v>389</v>
      </c>
      <c r="AG230" s="73">
        <f t="shared" si="164"/>
        <v>0</v>
      </c>
      <c r="AH230" s="75" t="str">
        <f t="shared" si="162"/>
        <v>n4-3-1-2</v>
      </c>
      <c r="AI230" s="75" t="str">
        <f t="shared" si="165"/>
        <v>E128</v>
      </c>
      <c r="AJ230" s="73">
        <f t="shared" si="204"/>
        <v>4</v>
      </c>
      <c r="AK230" s="105">
        <v>4</v>
      </c>
      <c r="AL230" s="105">
        <v>3</v>
      </c>
      <c r="AM230" s="105">
        <v>1</v>
      </c>
      <c r="AN230" s="105">
        <v>2</v>
      </c>
      <c r="AR230" s="105">
        <v>8</v>
      </c>
      <c r="AS230" s="105">
        <v>4</v>
      </c>
      <c r="AT230" s="105">
        <v>3</v>
      </c>
      <c r="AU230" s="105">
        <v>3</v>
      </c>
      <c r="AX230" s="108">
        <f t="shared" si="177"/>
        <v>-20.625</v>
      </c>
      <c r="AY230" s="105">
        <f t="shared" ca="1" si="178"/>
        <v>740</v>
      </c>
      <c r="AZ230" s="108">
        <f t="shared" si="179"/>
        <v>-91.666666666666657</v>
      </c>
      <c r="BA230" s="105">
        <f t="shared" si="180"/>
        <v>0</v>
      </c>
      <c r="BB230" s="116">
        <f t="shared" ca="1" si="181"/>
        <v>1505.8600000000001</v>
      </c>
      <c r="BC230" s="116">
        <f t="shared" ca="1" si="182"/>
        <v>1540.1</v>
      </c>
      <c r="BD230" s="108">
        <f t="shared" ca="1" si="183"/>
        <v>908.33333333333337</v>
      </c>
      <c r="BE230" s="108">
        <f t="shared" ca="1" si="184"/>
        <v>1000</v>
      </c>
      <c r="BH230" s="75" t="str">
        <f t="shared" si="166"/>
        <v>n4-3-1</v>
      </c>
      <c r="BI230" s="76"/>
      <c r="BJ230" s="109" t="s">
        <v>232</v>
      </c>
      <c r="BK230" s="109"/>
      <c r="BL230" s="109">
        <v>1</v>
      </c>
      <c r="BM230" s="112">
        <f t="shared" si="167"/>
        <v>1</v>
      </c>
      <c r="BN230" s="112" t="str">
        <f t="shared" si="168"/>
        <v>symbol</v>
      </c>
      <c r="BO230" s="109" t="str">
        <f t="shared" si="169"/>
        <v>OpenCircle</v>
      </c>
      <c r="BP230" s="113">
        <f t="shared" ca="1" si="185"/>
        <v>1505.86</v>
      </c>
      <c r="BQ230" s="113">
        <f t="shared" ca="1" si="186"/>
        <v>1540.1</v>
      </c>
      <c r="BR230" s="113">
        <f t="shared" ca="1" si="187"/>
        <v>12</v>
      </c>
      <c r="BS230" s="113">
        <f t="shared" ca="1" si="188"/>
        <v>12</v>
      </c>
      <c r="BT230" s="109" t="str">
        <f t="shared" ca="1" si="170"/>
        <v xml:space="preserve">0 1505.86 1540.1 0 0 0 0 VCThingLabel  </v>
      </c>
      <c r="BU230" s="112">
        <f t="shared" si="171"/>
        <v>0.1</v>
      </c>
      <c r="BV230" s="174">
        <f t="shared" si="172"/>
        <v>0</v>
      </c>
      <c r="BW230" s="114" t="str">
        <f t="shared" si="189"/>
        <v>4vvv</v>
      </c>
      <c r="BX230" s="109"/>
      <c r="BY230" s="113">
        <f t="shared" ca="1" si="190"/>
        <v>1505.86</v>
      </c>
      <c r="BZ230" s="113">
        <f t="shared" ca="1" si="191"/>
        <v>1540.1</v>
      </c>
      <c r="CA230" s="113">
        <f t="shared" ca="1" si="192"/>
        <v>20.399999999999999</v>
      </c>
      <c r="CB230" s="113">
        <f t="shared" ca="1" si="193"/>
        <v>20.399999999999999</v>
      </c>
      <c r="CC230" s="112">
        <f t="shared" si="173"/>
        <v>0.55000000000000004</v>
      </c>
      <c r="CD230" s="109" t="str">
        <f t="shared" si="174"/>
        <v>ellipse</v>
      </c>
      <c r="CE230" s="114" t="str">
        <f t="shared" si="194"/>
        <v>4vvv</v>
      </c>
      <c r="CF230" s="109"/>
      <c r="CG230" s="113">
        <f t="shared" ca="1" si="195"/>
        <v>1505.86</v>
      </c>
      <c r="CH230" s="113">
        <f t="shared" ca="1" si="196"/>
        <v>1540.1</v>
      </c>
      <c r="CI230" s="113">
        <f t="shared" ca="1" si="197"/>
        <v>12</v>
      </c>
      <c r="CJ230" s="113">
        <f t="shared" ca="1" si="198"/>
        <v>12</v>
      </c>
      <c r="CK230" s="112"/>
      <c r="CL230" s="112"/>
      <c r="CM230" s="112">
        <f t="shared" si="175"/>
        <v>1</v>
      </c>
      <c r="CN230" s="115" t="str">
        <f t="shared" si="176"/>
        <v>ellipse</v>
      </c>
      <c r="CO230" s="109" t="str">
        <f t="shared" si="199"/>
        <v>4vvv</v>
      </c>
      <c r="CP230" s="109"/>
      <c r="CQ230" s="113">
        <f t="shared" ca="1" si="200"/>
        <v>1505.86</v>
      </c>
      <c r="CR230" s="113">
        <f t="shared" ca="1" si="201"/>
        <v>1540.1</v>
      </c>
      <c r="CS230" s="113">
        <f t="shared" ca="1" si="202"/>
        <v>12</v>
      </c>
      <c r="CT230" s="113">
        <f t="shared" ca="1" si="203"/>
        <v>12</v>
      </c>
      <c r="CW230" s="76"/>
      <c r="CX230" s="76"/>
    </row>
    <row r="231" spans="1:102" s="105" customFormat="1" ht="16" customHeight="1">
      <c r="A231" s="75" t="str">
        <f t="shared" si="151"/>
        <v>n4-3-1-3</v>
      </c>
      <c r="B231" s="75" t="str">
        <f t="shared" si="152"/>
        <v>E129</v>
      </c>
      <c r="C231" s="103" t="str">
        <f t="shared" si="163"/>
        <v>odd</v>
      </c>
      <c r="D231" s="103"/>
      <c r="E231" s="103"/>
      <c r="F231" s="104">
        <f>ROW()</f>
        <v>231</v>
      </c>
      <c r="G231" s="103"/>
      <c r="H231" s="103"/>
      <c r="I231" s="103" t="str">
        <f t="shared" si="149"/>
        <v>This a short description of E129, giving the briefest explanation of its E129'iness.</v>
      </c>
      <c r="J231" s="103" t="str">
        <f t="shared" si="150"/>
        <v>This is a longer description of E129, going into more detail on what E129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1" s="103" t="str">
        <f t="shared" si="153"/>
        <v>none</v>
      </c>
      <c r="L231" s="103"/>
      <c r="M231" s="103" t="str">
        <f t="shared" si="154"/>
        <v>OpenClose</v>
      </c>
      <c r="N231" s="103"/>
      <c r="O231" s="103"/>
      <c r="P231" s="103"/>
      <c r="Q231" s="103"/>
      <c r="R231" s="103">
        <f t="shared" si="155"/>
        <v>1</v>
      </c>
      <c r="S231" s="103" t="str">
        <f t="shared" si="156"/>
        <v>hover</v>
      </c>
      <c r="T231" s="103"/>
      <c r="U231" s="103"/>
      <c r="V231" s="103"/>
      <c r="W231" s="103"/>
      <c r="X231" s="103" t="str">
        <f t="shared" si="157"/>
        <v>fadeOn=n4-3-1-3,0.6</v>
      </c>
      <c r="Y231" s="103" t="str">
        <f t="shared" si="158"/>
        <v>fadeOff=n4-3-1-3,0.6</v>
      </c>
      <c r="Z231" s="103" t="str">
        <f t="shared" si="159"/>
        <v>drawOpen=n4-3-1-3,0.8</v>
      </c>
      <c r="AA231" s="103" t="str">
        <f t="shared" si="160"/>
        <v>drawClose=n4-3-1-3,0.8</v>
      </c>
      <c r="AB231" s="103" t="str">
        <f t="shared" si="161"/>
        <v>myQtipStyle</v>
      </c>
      <c r="AD231" s="106"/>
      <c r="AE231" s="116"/>
      <c r="AF231" s="75" t="s">
        <v>390</v>
      </c>
      <c r="AG231" s="73">
        <f t="shared" si="164"/>
        <v>0</v>
      </c>
      <c r="AH231" s="75" t="str">
        <f t="shared" si="162"/>
        <v>n4-3-1-3</v>
      </c>
      <c r="AI231" s="75" t="str">
        <f t="shared" si="165"/>
        <v>E129</v>
      </c>
      <c r="AJ231" s="73">
        <f t="shared" si="204"/>
        <v>4</v>
      </c>
      <c r="AK231" s="105">
        <v>4</v>
      </c>
      <c r="AL231" s="105">
        <v>3</v>
      </c>
      <c r="AM231" s="105">
        <v>1</v>
      </c>
      <c r="AN231" s="105">
        <v>3</v>
      </c>
      <c r="AR231" s="105">
        <v>8</v>
      </c>
      <c r="AS231" s="105">
        <v>4</v>
      </c>
      <c r="AT231" s="105">
        <v>3</v>
      </c>
      <c r="AU231" s="105">
        <v>3</v>
      </c>
      <c r="AX231" s="108">
        <f t="shared" si="177"/>
        <v>-19.375</v>
      </c>
      <c r="AY231" s="105">
        <f t="shared" ca="1" si="178"/>
        <v>740</v>
      </c>
      <c r="AZ231" s="108">
        <f t="shared" si="179"/>
        <v>-86.1111111111111</v>
      </c>
      <c r="BA231" s="105">
        <f t="shared" si="180"/>
        <v>0</v>
      </c>
      <c r="BB231" s="116">
        <f t="shared" ca="1" si="181"/>
        <v>1493.96</v>
      </c>
      <c r="BC231" s="116">
        <f t="shared" ca="1" si="182"/>
        <v>1551.01</v>
      </c>
      <c r="BD231" s="108">
        <f t="shared" ca="1" si="183"/>
        <v>913.88888888888891</v>
      </c>
      <c r="BE231" s="108">
        <f t="shared" ca="1" si="184"/>
        <v>1000</v>
      </c>
      <c r="BH231" s="75" t="str">
        <f t="shared" si="166"/>
        <v>n4-3-1</v>
      </c>
      <c r="BI231" s="76"/>
      <c r="BJ231" s="109" t="s">
        <v>232</v>
      </c>
      <c r="BK231" s="109"/>
      <c r="BL231" s="109">
        <v>1</v>
      </c>
      <c r="BM231" s="112">
        <f t="shared" si="167"/>
        <v>1</v>
      </c>
      <c r="BN231" s="112" t="str">
        <f t="shared" si="168"/>
        <v>symbol</v>
      </c>
      <c r="BO231" s="109" t="str">
        <f t="shared" si="169"/>
        <v>OpenCircle</v>
      </c>
      <c r="BP231" s="113">
        <f t="shared" ca="1" si="185"/>
        <v>1493.96</v>
      </c>
      <c r="BQ231" s="113">
        <f t="shared" ca="1" si="186"/>
        <v>1551.01</v>
      </c>
      <c r="BR231" s="113">
        <f t="shared" ca="1" si="187"/>
        <v>12</v>
      </c>
      <c r="BS231" s="113">
        <f t="shared" ca="1" si="188"/>
        <v>12</v>
      </c>
      <c r="BT231" s="109" t="str">
        <f t="shared" ca="1" si="170"/>
        <v xml:space="preserve">0 1493.96 1551.01 0 0 0 0 VCThingLabel  </v>
      </c>
      <c r="BU231" s="112">
        <f t="shared" si="171"/>
        <v>0.1</v>
      </c>
      <c r="BV231" s="174">
        <f t="shared" si="172"/>
        <v>0</v>
      </c>
      <c r="BW231" s="114" t="str">
        <f t="shared" si="189"/>
        <v>4vvv</v>
      </c>
      <c r="BX231" s="109"/>
      <c r="BY231" s="113">
        <f t="shared" ca="1" si="190"/>
        <v>1493.96</v>
      </c>
      <c r="BZ231" s="113">
        <f t="shared" ca="1" si="191"/>
        <v>1551.01</v>
      </c>
      <c r="CA231" s="113">
        <f t="shared" ca="1" si="192"/>
        <v>20.399999999999999</v>
      </c>
      <c r="CB231" s="113">
        <f t="shared" ca="1" si="193"/>
        <v>20.399999999999999</v>
      </c>
      <c r="CC231" s="112">
        <f t="shared" si="173"/>
        <v>0.55000000000000004</v>
      </c>
      <c r="CD231" s="109" t="str">
        <f t="shared" si="174"/>
        <v>ellipse</v>
      </c>
      <c r="CE231" s="114" t="str">
        <f t="shared" si="194"/>
        <v>4vvv</v>
      </c>
      <c r="CF231" s="109"/>
      <c r="CG231" s="113">
        <f t="shared" ca="1" si="195"/>
        <v>1493.96</v>
      </c>
      <c r="CH231" s="113">
        <f t="shared" ca="1" si="196"/>
        <v>1551.01</v>
      </c>
      <c r="CI231" s="113">
        <f t="shared" ca="1" si="197"/>
        <v>12</v>
      </c>
      <c r="CJ231" s="113">
        <f t="shared" ca="1" si="198"/>
        <v>12</v>
      </c>
      <c r="CK231" s="112"/>
      <c r="CL231" s="112"/>
      <c r="CM231" s="112">
        <f t="shared" si="175"/>
        <v>1</v>
      </c>
      <c r="CN231" s="115" t="str">
        <f t="shared" si="176"/>
        <v>ellipse</v>
      </c>
      <c r="CO231" s="109" t="str">
        <f t="shared" si="199"/>
        <v>4vvv</v>
      </c>
      <c r="CP231" s="109"/>
      <c r="CQ231" s="113">
        <f t="shared" ca="1" si="200"/>
        <v>1493.96</v>
      </c>
      <c r="CR231" s="113">
        <f t="shared" ca="1" si="201"/>
        <v>1551.01</v>
      </c>
      <c r="CS231" s="113">
        <f t="shared" ca="1" si="202"/>
        <v>12</v>
      </c>
      <c r="CT231" s="113">
        <f t="shared" ca="1" si="203"/>
        <v>12</v>
      </c>
      <c r="CW231" s="76"/>
      <c r="CX231" s="76"/>
    </row>
    <row r="232" spans="1:102" s="105" customFormat="1" ht="16" customHeight="1">
      <c r="A232" s="75" t="str">
        <f t="shared" si="151"/>
        <v>n4-3-2</v>
      </c>
      <c r="B232" s="75" t="str">
        <f t="shared" si="152"/>
        <v>D44</v>
      </c>
      <c r="C232" s="103" t="str">
        <f t="shared" si="163"/>
        <v>even</v>
      </c>
      <c r="D232" s="103"/>
      <c r="E232" s="103"/>
      <c r="F232" s="104">
        <f>ROW()</f>
        <v>232</v>
      </c>
      <c r="G232" s="103"/>
      <c r="H232" s="103"/>
      <c r="I232" s="103" t="str">
        <f t="shared" ref="I232:I295" si="205">"This a short description of "&amp;B232&amp;", giving the briefest explanation of its "&amp;B232&amp;"'iness."</f>
        <v>This a short description of D44, giving the briefest explanation of its D44'iness.</v>
      </c>
      <c r="J232" s="103" t="str">
        <f t="shared" ref="J232:J295" si="206">"This is a longer description of "&amp;B232&amp;", going into more detail on what "&amp;B232&amp;" is all about.  
"&amp;$J$20</f>
        <v>This is a longer description of D44, going into more detail on what D44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2" s="103" t="str">
        <f t="shared" si="153"/>
        <v>none</v>
      </c>
      <c r="L232" s="103"/>
      <c r="M232" s="103" t="str">
        <f t="shared" si="154"/>
        <v>OpenClose</v>
      </c>
      <c r="N232" s="103"/>
      <c r="O232" s="103"/>
      <c r="P232" s="103"/>
      <c r="Q232" s="103"/>
      <c r="R232" s="103">
        <f t="shared" si="155"/>
        <v>1</v>
      </c>
      <c r="S232" s="103" t="str">
        <f t="shared" si="156"/>
        <v>hover</v>
      </c>
      <c r="T232" s="103"/>
      <c r="U232" s="103"/>
      <c r="V232" s="103"/>
      <c r="W232" s="103"/>
      <c r="X232" s="103" t="str">
        <f t="shared" si="157"/>
        <v>fadeOn=n4-3-2,0.6</v>
      </c>
      <c r="Y232" s="103" t="str">
        <f t="shared" si="158"/>
        <v>fadeOff=n4-3-2,0.6</v>
      </c>
      <c r="Z232" s="103" t="str">
        <f t="shared" si="159"/>
        <v>drawOpen=n4-3-2,0.8</v>
      </c>
      <c r="AA232" s="103" t="str">
        <f t="shared" si="160"/>
        <v>drawClose=n4-3-2,0.8</v>
      </c>
      <c r="AB232" s="103" t="str">
        <f t="shared" si="161"/>
        <v>myQtipStyle</v>
      </c>
      <c r="AD232" s="106"/>
      <c r="AE232" s="116"/>
      <c r="AF232" s="75" t="s">
        <v>409</v>
      </c>
      <c r="AG232" s="73">
        <f t="shared" si="164"/>
        <v>0</v>
      </c>
      <c r="AH232" s="75" t="str">
        <f t="shared" si="162"/>
        <v>n4-3-2</v>
      </c>
      <c r="AI232" s="75" t="str">
        <f t="shared" si="165"/>
        <v>D44</v>
      </c>
      <c r="AJ232" s="73">
        <f t="shared" si="204"/>
        <v>3</v>
      </c>
      <c r="AK232" s="105">
        <v>4</v>
      </c>
      <c r="AL232" s="105">
        <v>3</v>
      </c>
      <c r="AM232" s="105">
        <v>2</v>
      </c>
      <c r="AR232" s="105">
        <v>8</v>
      </c>
      <c r="AS232" s="105">
        <v>4</v>
      </c>
      <c r="AT232" s="105">
        <v>3</v>
      </c>
      <c r="AX232" s="108">
        <f t="shared" si="177"/>
        <v>-16.875</v>
      </c>
      <c r="AY232" s="105">
        <f t="shared" ca="1" si="178"/>
        <v>640</v>
      </c>
      <c r="AZ232" s="108">
        <f t="shared" si="179"/>
        <v>-75</v>
      </c>
      <c r="BA232" s="105">
        <f t="shared" si="180"/>
        <v>0</v>
      </c>
      <c r="BB232" s="116">
        <f t="shared" ca="1" si="181"/>
        <v>1406.01</v>
      </c>
      <c r="BC232" s="116">
        <f t="shared" ca="1" si="182"/>
        <v>1494.73</v>
      </c>
      <c r="BD232" s="108">
        <f t="shared" ca="1" si="183"/>
        <v>925</v>
      </c>
      <c r="BE232" s="108">
        <f t="shared" ca="1" si="184"/>
        <v>1000</v>
      </c>
      <c r="BH232" s="75" t="str">
        <f t="shared" si="166"/>
        <v>n4-3</v>
      </c>
      <c r="BI232" s="76"/>
      <c r="BJ232" s="109" t="s">
        <v>232</v>
      </c>
      <c r="BK232" s="109"/>
      <c r="BL232" s="109">
        <v>1</v>
      </c>
      <c r="BM232" s="112">
        <f t="shared" si="167"/>
        <v>1</v>
      </c>
      <c r="BN232" s="112" t="str">
        <f t="shared" si="168"/>
        <v>symbol</v>
      </c>
      <c r="BO232" s="109" t="str">
        <f t="shared" si="169"/>
        <v>OpenCircle</v>
      </c>
      <c r="BP232" s="113">
        <f t="shared" ca="1" si="185"/>
        <v>1406.01</v>
      </c>
      <c r="BQ232" s="113">
        <f t="shared" ca="1" si="186"/>
        <v>1494.73</v>
      </c>
      <c r="BR232" s="113">
        <f t="shared" ca="1" si="187"/>
        <v>35</v>
      </c>
      <c r="BS232" s="113">
        <f t="shared" ca="1" si="188"/>
        <v>35</v>
      </c>
      <c r="BT232" s="109" t="str">
        <f t="shared" ca="1" si="170"/>
        <v xml:space="preserve">1 1406.01 1494.73 0 0 0 0 VCThingLabel 10 </v>
      </c>
      <c r="BU232" s="112">
        <f t="shared" si="171"/>
        <v>0.1</v>
      </c>
      <c r="BV232" s="174">
        <f t="shared" si="172"/>
        <v>0</v>
      </c>
      <c r="BW232" s="114" t="str">
        <f t="shared" si="189"/>
        <v>3vvv</v>
      </c>
      <c r="BX232" s="109"/>
      <c r="BY232" s="113">
        <f t="shared" ca="1" si="190"/>
        <v>1406.01</v>
      </c>
      <c r="BZ232" s="113">
        <f t="shared" ca="1" si="191"/>
        <v>1494.73</v>
      </c>
      <c r="CA232" s="113">
        <f t="shared" ca="1" si="192"/>
        <v>59.5</v>
      </c>
      <c r="CB232" s="113">
        <f t="shared" ca="1" si="193"/>
        <v>59.5</v>
      </c>
      <c r="CC232" s="112">
        <f t="shared" si="173"/>
        <v>0.55000000000000004</v>
      </c>
      <c r="CD232" s="109" t="str">
        <f t="shared" si="174"/>
        <v>ellipse</v>
      </c>
      <c r="CE232" s="114" t="str">
        <f t="shared" si="194"/>
        <v>3vvv</v>
      </c>
      <c r="CF232" s="109"/>
      <c r="CG232" s="113">
        <f t="shared" ca="1" si="195"/>
        <v>1406.01</v>
      </c>
      <c r="CH232" s="113">
        <f t="shared" ca="1" si="196"/>
        <v>1494.73</v>
      </c>
      <c r="CI232" s="113">
        <f t="shared" ca="1" si="197"/>
        <v>35</v>
      </c>
      <c r="CJ232" s="113">
        <f t="shared" ca="1" si="198"/>
        <v>35</v>
      </c>
      <c r="CK232" s="112"/>
      <c r="CL232" s="112"/>
      <c r="CM232" s="112">
        <f t="shared" si="175"/>
        <v>1</v>
      </c>
      <c r="CN232" s="115" t="str">
        <f t="shared" si="176"/>
        <v>ellipse</v>
      </c>
      <c r="CO232" s="109" t="str">
        <f t="shared" si="199"/>
        <v>3vvv</v>
      </c>
      <c r="CP232" s="109"/>
      <c r="CQ232" s="113">
        <f t="shared" ca="1" si="200"/>
        <v>1406.01</v>
      </c>
      <c r="CR232" s="113">
        <f t="shared" ca="1" si="201"/>
        <v>1494.73</v>
      </c>
      <c r="CS232" s="113">
        <f t="shared" ca="1" si="202"/>
        <v>35</v>
      </c>
      <c r="CT232" s="113">
        <f t="shared" ca="1" si="203"/>
        <v>35</v>
      </c>
      <c r="CW232" s="76"/>
      <c r="CX232" s="76"/>
    </row>
    <row r="233" spans="1:102" s="105" customFormat="1" ht="16" customHeight="1">
      <c r="A233" s="75" t="str">
        <f t="shared" ref="A233:A296" si="207">AH233</f>
        <v>n4-3-2-1</v>
      </c>
      <c r="B233" s="75" t="str">
        <f t="shared" ref="B233:B296" si="208">AI233</f>
        <v>E130</v>
      </c>
      <c r="C233" s="103" t="str">
        <f t="shared" si="163"/>
        <v>even</v>
      </c>
      <c r="D233" s="103"/>
      <c r="E233" s="103"/>
      <c r="F233" s="104">
        <f>ROW()</f>
        <v>233</v>
      </c>
      <c r="G233" s="103"/>
      <c r="H233" s="103"/>
      <c r="I233" s="103" t="str">
        <f t="shared" si="205"/>
        <v>This a short description of E130, giving the briefest explanation of its E130'iness.</v>
      </c>
      <c r="J233" s="103" t="str">
        <f t="shared" si="206"/>
        <v>This is a longer description of E130, going into more detail on what E130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3" s="103" t="str">
        <f t="shared" ref="K233:K296" si="209">$K$12</f>
        <v>none</v>
      </c>
      <c r="L233" s="103"/>
      <c r="M233" s="103" t="str">
        <f t="shared" ref="M233:M296" si="210">$M$12</f>
        <v>OpenClose</v>
      </c>
      <c r="N233" s="103"/>
      <c r="O233" s="103"/>
      <c r="P233" s="103"/>
      <c r="Q233" s="103"/>
      <c r="R233" s="103">
        <f t="shared" ref="R233:R296" si="211">$R$12</f>
        <v>1</v>
      </c>
      <c r="S233" s="103" t="str">
        <f t="shared" ref="S233:S296" si="212">$S$12</f>
        <v>hover</v>
      </c>
      <c r="T233" s="103"/>
      <c r="U233" s="103"/>
      <c r="V233" s="103"/>
      <c r="W233" s="103"/>
      <c r="X233" s="103" t="str">
        <f t="shared" ref="X233:X296" si="213">$X$12&amp;A233&amp;","&amp;$X$13</f>
        <v>fadeOn=n4-3-2-1,0.6</v>
      </c>
      <c r="Y233" s="103" t="str">
        <f t="shared" ref="Y233:Y296" si="214">$Y$12&amp;A233&amp;","&amp;$Y$13</f>
        <v>fadeOff=n4-3-2-1,0.6</v>
      </c>
      <c r="Z233" s="103" t="str">
        <f t="shared" ref="Z233:Z296" si="215">$Z$12&amp;A233&amp;","&amp;$Z$13</f>
        <v>drawOpen=n4-3-2-1,0.8</v>
      </c>
      <c r="AA233" s="103" t="str">
        <f t="shared" ref="AA233:AA296" si="216">$AA$12&amp;A233&amp;","&amp;$AA$13</f>
        <v>drawClose=n4-3-2-1,0.8</v>
      </c>
      <c r="AB233" s="103" t="str">
        <f t="shared" ref="AB233:AB296" si="217">$AB$12</f>
        <v>myQtipStyle</v>
      </c>
      <c r="AD233" s="106"/>
      <c r="AE233" s="116"/>
      <c r="AF233" s="75" t="s">
        <v>391</v>
      </c>
      <c r="AG233" s="73">
        <f t="shared" si="164"/>
        <v>0</v>
      </c>
      <c r="AH233" s="75" t="str">
        <f t="shared" ref="AH233:AH296" si="218">"n"&amp;AF233</f>
        <v>n4-3-2-1</v>
      </c>
      <c r="AI233" s="75" t="str">
        <f t="shared" si="165"/>
        <v>E130</v>
      </c>
      <c r="AJ233" s="73">
        <f t="shared" si="204"/>
        <v>4</v>
      </c>
      <c r="AK233" s="105">
        <v>4</v>
      </c>
      <c r="AL233" s="105">
        <v>3</v>
      </c>
      <c r="AM233" s="105">
        <v>2</v>
      </c>
      <c r="AN233" s="105">
        <v>1</v>
      </c>
      <c r="AR233" s="105">
        <v>8</v>
      </c>
      <c r="AS233" s="105">
        <v>4</v>
      </c>
      <c r="AT233" s="105">
        <v>3</v>
      </c>
      <c r="AU233" s="105">
        <v>3</v>
      </c>
      <c r="AX233" s="108">
        <f t="shared" si="177"/>
        <v>-18.125</v>
      </c>
      <c r="AY233" s="105">
        <f t="shared" ca="1" si="178"/>
        <v>740</v>
      </c>
      <c r="AZ233" s="108">
        <f t="shared" si="179"/>
        <v>-80.555555555555557</v>
      </c>
      <c r="BA233" s="105">
        <f t="shared" si="180"/>
        <v>0</v>
      </c>
      <c r="BB233" s="116">
        <f t="shared" ca="1" si="181"/>
        <v>1481.82</v>
      </c>
      <c r="BC233" s="116">
        <f t="shared" ca="1" si="182"/>
        <v>1561.65</v>
      </c>
      <c r="BD233" s="108">
        <f t="shared" ca="1" si="183"/>
        <v>919.44444444444446</v>
      </c>
      <c r="BE233" s="108">
        <f t="shared" ca="1" si="184"/>
        <v>1000</v>
      </c>
      <c r="BH233" s="75" t="str">
        <f t="shared" si="166"/>
        <v>n4-3-2</v>
      </c>
      <c r="BI233" s="76"/>
      <c r="BJ233" s="109" t="s">
        <v>232</v>
      </c>
      <c r="BK233" s="109"/>
      <c r="BL233" s="109">
        <v>1</v>
      </c>
      <c r="BM233" s="112">
        <f t="shared" si="167"/>
        <v>1</v>
      </c>
      <c r="BN233" s="112" t="str">
        <f t="shared" si="168"/>
        <v>symbol</v>
      </c>
      <c r="BO233" s="109" t="str">
        <f t="shared" si="169"/>
        <v>OpenCircle</v>
      </c>
      <c r="BP233" s="113">
        <f t="shared" ca="1" si="185"/>
        <v>1481.82</v>
      </c>
      <c r="BQ233" s="113">
        <f t="shared" ca="1" si="186"/>
        <v>1561.65</v>
      </c>
      <c r="BR233" s="113">
        <f t="shared" ca="1" si="187"/>
        <v>12</v>
      </c>
      <c r="BS233" s="113">
        <f t="shared" ca="1" si="188"/>
        <v>12</v>
      </c>
      <c r="BT233" s="109" t="str">
        <f t="shared" ca="1" si="170"/>
        <v xml:space="preserve">0 1481.82 1561.65 0 0 0 0 VCThingLabel  </v>
      </c>
      <c r="BU233" s="112">
        <f t="shared" si="171"/>
        <v>0.1</v>
      </c>
      <c r="BV233" s="174">
        <f t="shared" si="172"/>
        <v>0</v>
      </c>
      <c r="BW233" s="114" t="str">
        <f t="shared" si="189"/>
        <v>4vvv</v>
      </c>
      <c r="BX233" s="109"/>
      <c r="BY233" s="113">
        <f t="shared" ca="1" si="190"/>
        <v>1481.82</v>
      </c>
      <c r="BZ233" s="113">
        <f t="shared" ca="1" si="191"/>
        <v>1561.65</v>
      </c>
      <c r="CA233" s="113">
        <f t="shared" ca="1" si="192"/>
        <v>20.399999999999999</v>
      </c>
      <c r="CB233" s="113">
        <f t="shared" ca="1" si="193"/>
        <v>20.399999999999999</v>
      </c>
      <c r="CC233" s="112">
        <f t="shared" si="173"/>
        <v>0.55000000000000004</v>
      </c>
      <c r="CD233" s="109" t="str">
        <f t="shared" si="174"/>
        <v>ellipse</v>
      </c>
      <c r="CE233" s="114" t="str">
        <f t="shared" si="194"/>
        <v>4vvv</v>
      </c>
      <c r="CF233" s="109"/>
      <c r="CG233" s="113">
        <f t="shared" ca="1" si="195"/>
        <v>1481.82</v>
      </c>
      <c r="CH233" s="113">
        <f t="shared" ca="1" si="196"/>
        <v>1561.65</v>
      </c>
      <c r="CI233" s="113">
        <f t="shared" ca="1" si="197"/>
        <v>12</v>
      </c>
      <c r="CJ233" s="113">
        <f t="shared" ca="1" si="198"/>
        <v>12</v>
      </c>
      <c r="CK233" s="112"/>
      <c r="CL233" s="112"/>
      <c r="CM233" s="112">
        <f t="shared" si="175"/>
        <v>1</v>
      </c>
      <c r="CN233" s="115" t="str">
        <f t="shared" si="176"/>
        <v>ellipse</v>
      </c>
      <c r="CO233" s="109" t="str">
        <f t="shared" si="199"/>
        <v>4vvv</v>
      </c>
      <c r="CP233" s="109"/>
      <c r="CQ233" s="113">
        <f t="shared" ca="1" si="200"/>
        <v>1481.82</v>
      </c>
      <c r="CR233" s="113">
        <f t="shared" ca="1" si="201"/>
        <v>1561.65</v>
      </c>
      <c r="CS233" s="113">
        <f t="shared" ca="1" si="202"/>
        <v>12</v>
      </c>
      <c r="CT233" s="113">
        <f t="shared" ca="1" si="203"/>
        <v>12</v>
      </c>
      <c r="CW233" s="76"/>
      <c r="CX233" s="76"/>
    </row>
    <row r="234" spans="1:102" s="105" customFormat="1" ht="16" customHeight="1">
      <c r="A234" s="75" t="str">
        <f t="shared" si="207"/>
        <v>n4-3-2-2</v>
      </c>
      <c r="B234" s="75" t="str">
        <f t="shared" si="208"/>
        <v>E131</v>
      </c>
      <c r="C234" s="103" t="str">
        <f t="shared" ref="C234:C297" si="219">IF(ISODD(RIGHT(B234,1)),"odd","even")</f>
        <v>odd</v>
      </c>
      <c r="D234" s="103"/>
      <c r="E234" s="103"/>
      <c r="F234" s="104">
        <f>ROW()</f>
        <v>234</v>
      </c>
      <c r="G234" s="103"/>
      <c r="H234" s="103"/>
      <c r="I234" s="103" t="str">
        <f t="shared" si="205"/>
        <v>This a short description of E131, giving the briefest explanation of its E131'iness.</v>
      </c>
      <c r="J234" s="103" t="str">
        <f t="shared" si="206"/>
        <v>This is a longer description of E131, going into more detail on what E131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4" s="103" t="str">
        <f t="shared" si="209"/>
        <v>none</v>
      </c>
      <c r="L234" s="103"/>
      <c r="M234" s="103" t="str">
        <f t="shared" si="210"/>
        <v>OpenClose</v>
      </c>
      <c r="N234" s="103"/>
      <c r="O234" s="103"/>
      <c r="P234" s="103"/>
      <c r="Q234" s="103"/>
      <c r="R234" s="103">
        <f t="shared" si="211"/>
        <v>1</v>
      </c>
      <c r="S234" s="103" t="str">
        <f t="shared" si="212"/>
        <v>hover</v>
      </c>
      <c r="T234" s="103"/>
      <c r="U234" s="103"/>
      <c r="V234" s="103"/>
      <c r="W234" s="103"/>
      <c r="X234" s="103" t="str">
        <f t="shared" si="213"/>
        <v>fadeOn=n4-3-2-2,0.6</v>
      </c>
      <c r="Y234" s="103" t="str">
        <f t="shared" si="214"/>
        <v>fadeOff=n4-3-2-2,0.6</v>
      </c>
      <c r="Z234" s="103" t="str">
        <f t="shared" si="215"/>
        <v>drawOpen=n4-3-2-2,0.8</v>
      </c>
      <c r="AA234" s="103" t="str">
        <f t="shared" si="216"/>
        <v>drawClose=n4-3-2-2,0.8</v>
      </c>
      <c r="AB234" s="103" t="str">
        <f t="shared" si="217"/>
        <v>myQtipStyle</v>
      </c>
      <c r="AD234" s="106"/>
      <c r="AE234" s="116"/>
      <c r="AF234" s="75" t="s">
        <v>392</v>
      </c>
      <c r="AG234" s="73">
        <f t="shared" ref="AG234:AG297" si="220">AG233</f>
        <v>0</v>
      </c>
      <c r="AH234" s="75" t="str">
        <f t="shared" si="218"/>
        <v>n4-3-2-2</v>
      </c>
      <c r="AI234" s="75" t="str">
        <f t="shared" ref="AI234:AI297" si="221">IF(AJ234=1,"B"&amp;AK234,
IF(AJ234=2,"C"&amp;(AK234-1)*AS234+AL234,
IF(AJ234=3,"D"&amp;(((AK234-1)*AS234+AL234)-1)*AT234+AM234,
IF(AJ234=4,"E"&amp;(((((AK234-1)*AS234+AL234)-1)*AT234+AM234)-1)*AU234+AN234,"NA"))))</f>
        <v>E131</v>
      </c>
      <c r="AJ234" s="73">
        <f t="shared" si="204"/>
        <v>4</v>
      </c>
      <c r="AK234" s="105">
        <v>4</v>
      </c>
      <c r="AL234" s="105">
        <v>3</v>
      </c>
      <c r="AM234" s="105">
        <v>2</v>
      </c>
      <c r="AN234" s="105">
        <v>2</v>
      </c>
      <c r="AR234" s="105">
        <v>8</v>
      </c>
      <c r="AS234" s="105">
        <v>4</v>
      </c>
      <c r="AT234" s="105">
        <v>3</v>
      </c>
      <c r="AU234" s="105">
        <v>3</v>
      </c>
      <c r="AX234" s="108">
        <f t="shared" si="177"/>
        <v>-16.875</v>
      </c>
      <c r="AY234" s="105">
        <f t="shared" ca="1" si="178"/>
        <v>740</v>
      </c>
      <c r="AZ234" s="108">
        <f t="shared" si="179"/>
        <v>-75</v>
      </c>
      <c r="BA234" s="105">
        <f t="shared" si="180"/>
        <v>0</v>
      </c>
      <c r="BB234" s="116">
        <f t="shared" ca="1" si="181"/>
        <v>1469.45</v>
      </c>
      <c r="BC234" s="116">
        <f t="shared" ca="1" si="182"/>
        <v>1572.03</v>
      </c>
      <c r="BD234" s="108">
        <f t="shared" ca="1" si="183"/>
        <v>925</v>
      </c>
      <c r="BE234" s="108">
        <f t="shared" ca="1" si="184"/>
        <v>1000</v>
      </c>
      <c r="BH234" s="75" t="str">
        <f t="shared" ref="BH234:BH297" si="222">IF(ISNUMBER(SEARCH("-",AF234)), VLOOKUP( LEFT( AF234, LEN( AF234 ) - FIND( "-", AF234 )), $AF$40:$AI$499, 3), $AH$40)</f>
        <v>n4-3-2</v>
      </c>
      <c r="BI234" s="76"/>
      <c r="BJ234" s="109" t="s">
        <v>232</v>
      </c>
      <c r="BK234" s="109"/>
      <c r="BL234" s="109">
        <v>1</v>
      </c>
      <c r="BM234" s="112">
        <f t="shared" ref="BM234:BM297" si="223">$BM$12</f>
        <v>1</v>
      </c>
      <c r="BN234" s="112" t="str">
        <f t="shared" ref="BN234:BN297" si="224">$BN$12</f>
        <v>symbol</v>
      </c>
      <c r="BO234" s="109" t="str">
        <f t="shared" ref="BO234:BO297" si="225">$BO$12</f>
        <v>OpenCircle</v>
      </c>
      <c r="BP234" s="113">
        <f t="shared" ca="1" si="185"/>
        <v>1469.45</v>
      </c>
      <c r="BQ234" s="113">
        <f t="shared" ca="1" si="186"/>
        <v>1572.03</v>
      </c>
      <c r="BR234" s="113">
        <f t="shared" ca="1" si="187"/>
        <v>12</v>
      </c>
      <c r="BS234" s="113">
        <f t="shared" ca="1" si="188"/>
        <v>12</v>
      </c>
      <c r="BT234" s="109" t="str">
        <f t="shared" ref="BT234:BT297" ca="1" si="226">IF(AJ234=1,$BU$20&amp;" "&amp;BP234&amp;" "&amp;BQ234&amp;" "&amp;$BU$21&amp;" "&amp;$BU$22&amp;" "&amp;$BU$23&amp;" "&amp;$BU$24&amp;" "&amp;$BU$25&amp;" "&amp;$BU$26&amp;" "&amp;$BU$27,
IF(AJ234=2,$BV$20&amp;" "&amp;BP234&amp;" "&amp;BQ234&amp;" "&amp;$BU$21&amp;" "&amp;$BU$22&amp;" "&amp;$BU$23&amp;" "&amp;$BU$24&amp;" "&amp;$BU$25&amp;" "&amp;$BV$26&amp;" "&amp;$BU$27,
IF(AJ234=3,$BW$20&amp;" "&amp;BP234&amp;" "&amp;BQ234&amp;" "&amp;$BU$21&amp;" "&amp;$BU$22&amp;" "&amp;$BU$23&amp;" "&amp;$BU$24&amp;" "&amp;$BU$25&amp;" "&amp;$BW$26&amp;" "&amp;$BU$27,
IF(AJ234=4,$BX$20&amp;" "&amp;BP234&amp;" "&amp;BQ234&amp;" "&amp;$BU$21&amp;" "&amp;$BU$22&amp;" "&amp;$BU$23&amp;" "&amp;$BU$24&amp;" "&amp;$BU$25&amp;" "&amp;$BX$26&amp;" "&amp;$BU$27,
IF(AJ234=5,$BY$20&amp;" "&amp;BP234&amp;" "&amp;BQ234&amp;" "&amp;$BU$21&amp;" "&amp;$BU$22&amp;" "&amp;$BU$23&amp;" "&amp;$BU$24&amp;" "&amp;$BU$25&amp;" "&amp;$BY$26&amp;" "&amp;$BU$27,
IF(AJ234=6,$BZ$20&amp;" "&amp;BP234&amp;" "&amp;BQ234&amp;" "&amp;$BU$21&amp;" "&amp;$BU$22&amp;" "&amp;$BU$23&amp;" "&amp;$BU$24&amp;" "&amp;$BU$25&amp;" "&amp;$BZ$26&amp;" "&amp;$BU$27,""))))))</f>
        <v xml:space="preserve">0 1469.45 1572.03 0 0 0 0 VCThingLabel  </v>
      </c>
      <c r="BU234" s="112">
        <f t="shared" ref="BU234:BU297" si="227">$BU$12</f>
        <v>0.1</v>
      </c>
      <c r="BV234" s="174">
        <f t="shared" ref="BV234:BV297" si="228">$BV$12</f>
        <v>0</v>
      </c>
      <c r="BW234" s="114" t="str">
        <f t="shared" si="189"/>
        <v>4vvv</v>
      </c>
      <c r="BX234" s="109"/>
      <c r="BY234" s="113">
        <f t="shared" ca="1" si="190"/>
        <v>1469.45</v>
      </c>
      <c r="BZ234" s="113">
        <f t="shared" ca="1" si="191"/>
        <v>1572.03</v>
      </c>
      <c r="CA234" s="113">
        <f t="shared" ca="1" si="192"/>
        <v>20.399999999999999</v>
      </c>
      <c r="CB234" s="113">
        <f t="shared" ca="1" si="193"/>
        <v>20.399999999999999</v>
      </c>
      <c r="CC234" s="112">
        <f t="shared" ref="CC234:CC297" si="229">$CC$12</f>
        <v>0.55000000000000004</v>
      </c>
      <c r="CD234" s="109" t="str">
        <f t="shared" ref="CD234:CD297" si="230">$CD$12</f>
        <v>ellipse</v>
      </c>
      <c r="CE234" s="114" t="str">
        <f t="shared" si="194"/>
        <v>4vvv</v>
      </c>
      <c r="CF234" s="109"/>
      <c r="CG234" s="113">
        <f t="shared" ca="1" si="195"/>
        <v>1469.45</v>
      </c>
      <c r="CH234" s="113">
        <f t="shared" ca="1" si="196"/>
        <v>1572.03</v>
      </c>
      <c r="CI234" s="113">
        <f t="shared" ca="1" si="197"/>
        <v>12</v>
      </c>
      <c r="CJ234" s="113">
        <f t="shared" ca="1" si="198"/>
        <v>12</v>
      </c>
      <c r="CK234" s="112"/>
      <c r="CL234" s="112"/>
      <c r="CM234" s="112">
        <f t="shared" ref="CM234:CM297" si="231">$CM$12</f>
        <v>1</v>
      </c>
      <c r="CN234" s="115" t="str">
        <f t="shared" ref="CN234:CN297" si="232">$CN$12</f>
        <v>ellipse</v>
      </c>
      <c r="CO234" s="109" t="str">
        <f t="shared" si="199"/>
        <v>4vvv</v>
      </c>
      <c r="CP234" s="109"/>
      <c r="CQ234" s="113">
        <f t="shared" ca="1" si="200"/>
        <v>1469.45</v>
      </c>
      <c r="CR234" s="113">
        <f t="shared" ca="1" si="201"/>
        <v>1572.03</v>
      </c>
      <c r="CS234" s="113">
        <f t="shared" ca="1" si="202"/>
        <v>12</v>
      </c>
      <c r="CT234" s="113">
        <f t="shared" ca="1" si="203"/>
        <v>12</v>
      </c>
      <c r="CW234" s="76"/>
      <c r="CX234" s="76"/>
    </row>
    <row r="235" spans="1:102" s="105" customFormat="1" ht="16" customHeight="1">
      <c r="A235" s="75" t="str">
        <f t="shared" si="207"/>
        <v>n4-3-2-3</v>
      </c>
      <c r="B235" s="75" t="str">
        <f t="shared" si="208"/>
        <v>E132</v>
      </c>
      <c r="C235" s="103" t="str">
        <f t="shared" si="219"/>
        <v>even</v>
      </c>
      <c r="D235" s="103"/>
      <c r="E235" s="103"/>
      <c r="F235" s="104">
        <f>ROW()</f>
        <v>235</v>
      </c>
      <c r="G235" s="103"/>
      <c r="H235" s="103"/>
      <c r="I235" s="103" t="str">
        <f t="shared" si="205"/>
        <v>This a short description of E132, giving the briefest explanation of its E132'iness.</v>
      </c>
      <c r="J235" s="103" t="str">
        <f t="shared" si="206"/>
        <v>This is a longer description of E132, going into more detail on what E132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5" s="103" t="str">
        <f t="shared" si="209"/>
        <v>none</v>
      </c>
      <c r="L235" s="103"/>
      <c r="M235" s="103" t="str">
        <f t="shared" si="210"/>
        <v>OpenClose</v>
      </c>
      <c r="N235" s="103"/>
      <c r="O235" s="103"/>
      <c r="P235" s="103"/>
      <c r="Q235" s="103"/>
      <c r="R235" s="103">
        <f t="shared" si="211"/>
        <v>1</v>
      </c>
      <c r="S235" s="103" t="str">
        <f t="shared" si="212"/>
        <v>hover</v>
      </c>
      <c r="T235" s="103"/>
      <c r="U235" s="103"/>
      <c r="V235" s="103"/>
      <c r="W235" s="103"/>
      <c r="X235" s="103" t="str">
        <f t="shared" si="213"/>
        <v>fadeOn=n4-3-2-3,0.6</v>
      </c>
      <c r="Y235" s="103" t="str">
        <f t="shared" si="214"/>
        <v>fadeOff=n4-3-2-3,0.6</v>
      </c>
      <c r="Z235" s="103" t="str">
        <f t="shared" si="215"/>
        <v>drawOpen=n4-3-2-3,0.8</v>
      </c>
      <c r="AA235" s="103" t="str">
        <f t="shared" si="216"/>
        <v>drawClose=n4-3-2-3,0.8</v>
      </c>
      <c r="AB235" s="103" t="str">
        <f t="shared" si="217"/>
        <v>myQtipStyle</v>
      </c>
      <c r="AD235" s="106"/>
      <c r="AE235" s="116"/>
      <c r="AF235" s="75" t="s">
        <v>393</v>
      </c>
      <c r="AG235" s="73">
        <f t="shared" si="220"/>
        <v>0</v>
      </c>
      <c r="AH235" s="75" t="str">
        <f t="shared" si="218"/>
        <v>n4-3-2-3</v>
      </c>
      <c r="AI235" s="75" t="str">
        <f t="shared" si="221"/>
        <v>E132</v>
      </c>
      <c r="AJ235" s="73">
        <f t="shared" si="204"/>
        <v>4</v>
      </c>
      <c r="AK235" s="105">
        <v>4</v>
      </c>
      <c r="AL235" s="105">
        <v>3</v>
      </c>
      <c r="AM235" s="105">
        <v>2</v>
      </c>
      <c r="AN235" s="105">
        <v>3</v>
      </c>
      <c r="AR235" s="105">
        <v>8</v>
      </c>
      <c r="AS235" s="105">
        <v>4</v>
      </c>
      <c r="AT235" s="105">
        <v>3</v>
      </c>
      <c r="AU235" s="105">
        <v>3</v>
      </c>
      <c r="AX235" s="108">
        <f t="shared" ref="AX235:AX298" si="233">IF(AR235&lt;&gt;"",$AY$14/AR235*(AK235-1)-($AY$14)/2 + ($AY$14/AR235/2),0) +
IF(AS235&lt;&gt;"",$AY$14/AR235/AS235*(AL235-1)-($AY$14/AR235)/2 + ($AY$14/AR235/AS235/2),0) +
IF(AT235&lt;&gt;"",$AY$14/AR235/AS235/AT235*(AM235-1)-($AY$14/AR235/AS235)/2 + ($AY$14/AR235/AS235/AT235/2),0) +
IF(AU235&lt;&gt;"",$AY$14/AR235/AS235/AT235/AU235*(AN235-1)-($AY$14/AR235/AS235/AT235)/2 + ($AY$14/AR235/AS235/AT235/AU235/2),0) +
IF(AV235&lt;&gt;"",$AY$14/AR235/AS235/AT235/AU235/AV235*(AO235-1)-($AY$14/AR235/AS235/AT235/AU235)/2 + ($AY$14/AR235/AS235/AT235/AU235/AV235/2),0) +
IF(AW235&lt;&gt;"",$AY$14/AR235/AS235/AT235/AU235/AV235/AW235*(AP235-1)-($AY$14/AR235/AS235/AT235/AU235/AV235)/2 + ($AY$14/AR235/AS235/AT235/AU235/AV235/AW235/2),0)</f>
        <v>-15.625</v>
      </c>
      <c r="AY235" s="105">
        <f t="shared" ref="AY235:AY298" ca="1" si="234">INDIRECT("AY"&amp;20+AJ235)</f>
        <v>740</v>
      </c>
      <c r="AZ235" s="108">
        <f t="shared" ref="AZ235:AZ298" si="235">IF(AR235&lt;&gt;"",$AZ$14/AR235*(AK235-1)-($AZ$14)/2 + ($AZ$14/AR235/2),0) +
IF(AS235&lt;&gt;"",$AZ$14/AR235/AS235*(AL235-1)-($AZ$14/AR235)/2 + ($AZ$14/AR235/AS235/2),0) +
IF(AT235&lt;&gt;"",$AZ$14/AR235/AS235/AT235*(AM235-1)-($AZ$14/AR235/AS235)/2 + ($AZ$14/AR235/AS235/AT235/2),0) +
IF(AU235&lt;&gt;"",$AZ$14/AR235/AS235/AT235/AU235*(AN235-1)-($AZ$14/AR235/AS235/AT235)/2 + ($AZ$14/AR235/AS235/AT235/AU235/2),0) +
IF(AV235&lt;&gt;"",$AZ$14/AR235/AS235/AT235/AU235/AV235*(AO235-1)-($AZ$14/AR235/AS235/AT235/AU235)/2 + ($AZ$14/AR235/AS235/AT235/AU235/AV235/2),0) +
IF(AW235&lt;&gt;"",$AZ$14/AR235/AS235/AT235/AU235/AV235/AW235*(AP235-1)-($AZ$14/AR235/AS235/AT235/AU235/AV235)/2 + ($AZ$14/AR235/AS235/AT235/AU235/AV235/AW235/2),0)</f>
        <v>-69.444444444444443</v>
      </c>
      <c r="BA235" s="105">
        <f t="shared" ref="BA235:BA298" si="236">IF(AR235&lt;&gt;"",$BA$14/AR235*(AK235-1)-($BA$14)/2 + ($BA$14/AR235/2),0) +
IF(AS235&lt;&gt;"",$BA$14/AR235/AS235*(AL235-1)-($BA$14/AR235)/2 + ($BA$14/AR235/AS235/2),0) +
IF(AT235&lt;&gt;"",$BA$14/AR235/AS235/AT235*(AM235-1)-($BA$14/AR235/AS235)/2 + ($BA$14/AR235/AS235/AT235/2),0) +
IF(AU235&lt;&gt;"",$BA$14/AR235/AS235/AT235/AU235*(AN235-1)-($BA$14/AR235/AS235/AT235)/2 + ($BA$14/AR235/AS235/AT235/AU235/2),0) +
IF(AV235&lt;&gt;"",$BA$14/AR235/AS235/AT235/AU235/AV235*(AO235-1)-($BA$14/AR235/AS235/AT235/AU235)/2 + ($BA$14/AR235/AS235/AT235/AU235/AV235/2),0) +
IF(AW235&lt;&gt;"",$BA$14/AR235/AS235/AT235/AU235/AV235/AW235*(AP235-1)-($BA$14/AR235/AS235/AT235/AU235/AV235)/2 + ($BA$14/AR235/AS235/AT235/AU235/AV235/AW235/2),0)</f>
        <v>0</v>
      </c>
      <c r="BB235" s="116">
        <f t="shared" ref="BB235:BB298" ca="1" si="237">ROUND(AY235*COS(RADIANS(AX235+$AY$13)),2)+$AZ$12</f>
        <v>1456.8600000000001</v>
      </c>
      <c r="BC235" s="116">
        <f t="shared" ref="BC235:BC298" ca="1" si="238">ROUND(AY235*SIN(RADIANS(AX235+$AY$13)),2)+$BA$12</f>
        <v>1582.13</v>
      </c>
      <c r="BD235" s="108">
        <f t="shared" ref="BD235:BD298" ca="1" si="239">$AZ$12+AZ235+INDIRECT("AZ"&amp;20+AJ235)</f>
        <v>930.55555555555554</v>
      </c>
      <c r="BE235" s="108">
        <f t="shared" ref="BE235:BE298" ca="1" si="240">$AZ$12+BA235+INDIRECT("BA"&amp;20+AJ235)</f>
        <v>1000</v>
      </c>
      <c r="BH235" s="75" t="str">
        <f t="shared" si="222"/>
        <v>n4-3-2</v>
      </c>
      <c r="BI235" s="76"/>
      <c r="BJ235" s="109" t="s">
        <v>232</v>
      </c>
      <c r="BK235" s="109"/>
      <c r="BL235" s="109">
        <v>1</v>
      </c>
      <c r="BM235" s="112">
        <f t="shared" si="223"/>
        <v>1</v>
      </c>
      <c r="BN235" s="112" t="str">
        <f t="shared" si="224"/>
        <v>symbol</v>
      </c>
      <c r="BO235" s="109" t="str">
        <f t="shared" si="225"/>
        <v>OpenCircle</v>
      </c>
      <c r="BP235" s="113">
        <f t="shared" ref="BP235:BP298" ca="1" si="241">IF($BP$12=0, ROUND(BB235,2),ROUND(BD235,2))</f>
        <v>1456.86</v>
      </c>
      <c r="BQ235" s="113">
        <f t="shared" ref="BQ235:BQ298" ca="1" si="242">IF($BP$12=0, ROUND(BC235,2),ROUND(BE235,2))</f>
        <v>1582.13</v>
      </c>
      <c r="BR235" s="113">
        <f t="shared" ref="BR235:BR298" ca="1" si="243">INDIRECT("BR"&amp;20+AJ235)</f>
        <v>12</v>
      </c>
      <c r="BS235" s="113">
        <f t="shared" ref="BS235:BS298" ca="1" si="244">INDIRECT("BS"&amp;20+AJ235)</f>
        <v>12</v>
      </c>
      <c r="BT235" s="109" t="str">
        <f t="shared" ca="1" si="226"/>
        <v xml:space="preserve">0 1456.86 1582.13 0 0 0 0 VCThingLabel  </v>
      </c>
      <c r="BU235" s="112">
        <f t="shared" si="227"/>
        <v>0.1</v>
      </c>
      <c r="BV235" s="174">
        <f t="shared" si="228"/>
        <v>0</v>
      </c>
      <c r="BW235" s="114" t="str">
        <f t="shared" ref="BW235:BW298" si="245">AJ235&amp;"vvv"</f>
        <v>4vvv</v>
      </c>
      <c r="BX235" s="109"/>
      <c r="BY235" s="113">
        <f t="shared" ref="BY235:BY298" ca="1" si="246">BP235</f>
        <v>1456.86</v>
      </c>
      <c r="BZ235" s="113">
        <f t="shared" ref="BZ235:BZ298" ca="1" si="247">BQ235</f>
        <v>1582.13</v>
      </c>
      <c r="CA235" s="113">
        <f t="shared" ref="CA235:CA298" ca="1" si="248">BR235*$CA$20</f>
        <v>20.399999999999999</v>
      </c>
      <c r="CB235" s="113">
        <f t="shared" ref="CB235:CB298" ca="1" si="249">BS235*$CB$20</f>
        <v>20.399999999999999</v>
      </c>
      <c r="CC235" s="112">
        <f t="shared" si="229"/>
        <v>0.55000000000000004</v>
      </c>
      <c r="CD235" s="109" t="str">
        <f t="shared" si="230"/>
        <v>ellipse</v>
      </c>
      <c r="CE235" s="114" t="str">
        <f t="shared" ref="CE235:CE298" si="250">AJ235&amp;"vvv"</f>
        <v>4vvv</v>
      </c>
      <c r="CF235" s="109"/>
      <c r="CG235" s="113">
        <f t="shared" ref="CG235:CG298" ca="1" si="251">BP235</f>
        <v>1456.86</v>
      </c>
      <c r="CH235" s="113">
        <f t="shared" ref="CH235:CH298" ca="1" si="252">BQ235</f>
        <v>1582.13</v>
      </c>
      <c r="CI235" s="113">
        <f t="shared" ref="CI235:CI298" ca="1" si="253">BR235</f>
        <v>12</v>
      </c>
      <c r="CJ235" s="113">
        <f t="shared" ref="CJ235:CJ298" ca="1" si="254">BS235</f>
        <v>12</v>
      </c>
      <c r="CK235" s="112"/>
      <c r="CL235" s="112"/>
      <c r="CM235" s="112">
        <f t="shared" si="231"/>
        <v>1</v>
      </c>
      <c r="CN235" s="115" t="str">
        <f t="shared" si="232"/>
        <v>ellipse</v>
      </c>
      <c r="CO235" s="109" t="str">
        <f t="shared" ref="CO235:CO298" si="255">AJ235&amp;"vvv"</f>
        <v>4vvv</v>
      </c>
      <c r="CP235" s="109"/>
      <c r="CQ235" s="113">
        <f t="shared" ref="CQ235:CQ298" ca="1" si="256">BP235</f>
        <v>1456.86</v>
      </c>
      <c r="CR235" s="113">
        <f t="shared" ref="CR235:CR298" ca="1" si="257">BQ235</f>
        <v>1582.13</v>
      </c>
      <c r="CS235" s="113">
        <f t="shared" ref="CS235:CS298" ca="1" si="258">BR235</f>
        <v>12</v>
      </c>
      <c r="CT235" s="113">
        <f t="shared" ref="CT235:CT298" ca="1" si="259">BS235</f>
        <v>12</v>
      </c>
      <c r="CW235" s="76"/>
      <c r="CX235" s="76"/>
    </row>
    <row r="236" spans="1:102" s="105" customFormat="1" ht="16" customHeight="1">
      <c r="A236" s="75" t="str">
        <f t="shared" si="207"/>
        <v>n4-3-3</v>
      </c>
      <c r="B236" s="75" t="str">
        <f t="shared" si="208"/>
        <v>D45</v>
      </c>
      <c r="C236" s="103" t="str">
        <f t="shared" si="219"/>
        <v>odd</v>
      </c>
      <c r="D236" s="103"/>
      <c r="E236" s="103"/>
      <c r="F236" s="104">
        <f>ROW()</f>
        <v>236</v>
      </c>
      <c r="G236" s="103"/>
      <c r="H236" s="103"/>
      <c r="I236" s="103" t="str">
        <f t="shared" si="205"/>
        <v>This a short description of D45, giving the briefest explanation of its D45'iness.</v>
      </c>
      <c r="J236" s="103" t="str">
        <f t="shared" si="206"/>
        <v>This is a longer description of D45, going into more detail on what D45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6" s="103" t="str">
        <f t="shared" si="209"/>
        <v>none</v>
      </c>
      <c r="L236" s="103"/>
      <c r="M236" s="103" t="str">
        <f t="shared" si="210"/>
        <v>OpenClose</v>
      </c>
      <c r="N236" s="103"/>
      <c r="O236" s="103"/>
      <c r="P236" s="103"/>
      <c r="Q236" s="103"/>
      <c r="R236" s="103">
        <f t="shared" si="211"/>
        <v>1</v>
      </c>
      <c r="S236" s="103" t="str">
        <f t="shared" si="212"/>
        <v>hover</v>
      </c>
      <c r="T236" s="103"/>
      <c r="U236" s="103"/>
      <c r="V236" s="103"/>
      <c r="W236" s="103"/>
      <c r="X236" s="103" t="str">
        <f t="shared" si="213"/>
        <v>fadeOn=n4-3-3,0.6</v>
      </c>
      <c r="Y236" s="103" t="str">
        <f t="shared" si="214"/>
        <v>fadeOff=n4-3-3,0.6</v>
      </c>
      <c r="Z236" s="103" t="str">
        <f t="shared" si="215"/>
        <v>drawOpen=n4-3-3,0.8</v>
      </c>
      <c r="AA236" s="103" t="str">
        <f t="shared" si="216"/>
        <v>drawClose=n4-3-3,0.8</v>
      </c>
      <c r="AB236" s="103" t="str">
        <f t="shared" si="217"/>
        <v>myQtipStyle</v>
      </c>
      <c r="AD236" s="106"/>
      <c r="AE236" s="116"/>
      <c r="AF236" s="75" t="s">
        <v>507</v>
      </c>
      <c r="AG236" s="73">
        <f t="shared" si="220"/>
        <v>0</v>
      </c>
      <c r="AH236" s="75" t="str">
        <f t="shared" si="218"/>
        <v>n4-3-3</v>
      </c>
      <c r="AI236" s="75" t="str">
        <f t="shared" si="221"/>
        <v>D45</v>
      </c>
      <c r="AJ236" s="73">
        <f t="shared" ref="AJ236:AJ299" si="260">IF(AP236&lt;&gt;"",6,
IF(AO236&lt;&gt;"",5,
IF(AN236&lt;&gt;"",4,
IF(AM236&lt;&gt;"",3,
IF(AL236&lt;&gt;"",2,
IF(AK236&lt;&gt;"",1,0))))))</f>
        <v>3</v>
      </c>
      <c r="AK236" s="105">
        <v>4</v>
      </c>
      <c r="AL236" s="105">
        <v>3</v>
      </c>
      <c r="AM236" s="105">
        <v>3</v>
      </c>
      <c r="AR236" s="105">
        <v>8</v>
      </c>
      <c r="AS236" s="105">
        <v>4</v>
      </c>
      <c r="AT236" s="105">
        <v>3</v>
      </c>
      <c r="AX236" s="108">
        <f t="shared" si="233"/>
        <v>-13.125</v>
      </c>
      <c r="AY236" s="105">
        <f t="shared" ca="1" si="234"/>
        <v>640</v>
      </c>
      <c r="AZ236" s="108">
        <f t="shared" si="235"/>
        <v>-58.333333333333329</v>
      </c>
      <c r="BA236" s="105">
        <f t="shared" si="236"/>
        <v>0</v>
      </c>
      <c r="BB236" s="116">
        <f t="shared" ca="1" si="237"/>
        <v>1372.79</v>
      </c>
      <c r="BC236" s="116">
        <f t="shared" ca="1" si="238"/>
        <v>1520.22</v>
      </c>
      <c r="BD236" s="108">
        <f t="shared" ca="1" si="239"/>
        <v>941.66666666666663</v>
      </c>
      <c r="BE236" s="108">
        <f t="shared" ca="1" si="240"/>
        <v>1000</v>
      </c>
      <c r="BH236" s="75" t="str">
        <f t="shared" si="222"/>
        <v>n4-3</v>
      </c>
      <c r="BI236" s="76"/>
      <c r="BJ236" s="109" t="s">
        <v>232</v>
      </c>
      <c r="BK236" s="109"/>
      <c r="BL236" s="109">
        <v>1</v>
      </c>
      <c r="BM236" s="112">
        <f t="shared" si="223"/>
        <v>1</v>
      </c>
      <c r="BN236" s="112" t="str">
        <f t="shared" si="224"/>
        <v>symbol</v>
      </c>
      <c r="BO236" s="109" t="str">
        <f t="shared" si="225"/>
        <v>OpenCircle</v>
      </c>
      <c r="BP236" s="113">
        <f t="shared" ca="1" si="241"/>
        <v>1372.79</v>
      </c>
      <c r="BQ236" s="113">
        <f t="shared" ca="1" si="242"/>
        <v>1520.22</v>
      </c>
      <c r="BR236" s="113">
        <f t="shared" ca="1" si="243"/>
        <v>35</v>
      </c>
      <c r="BS236" s="113">
        <f t="shared" ca="1" si="244"/>
        <v>35</v>
      </c>
      <c r="BT236" s="109" t="str">
        <f t="shared" ca="1" si="226"/>
        <v xml:space="preserve">1 1372.79 1520.22 0 0 0 0 VCThingLabel 10 </v>
      </c>
      <c r="BU236" s="112">
        <f t="shared" si="227"/>
        <v>0.1</v>
      </c>
      <c r="BV236" s="174">
        <f t="shared" si="228"/>
        <v>0</v>
      </c>
      <c r="BW236" s="114" t="str">
        <f t="shared" si="245"/>
        <v>3vvv</v>
      </c>
      <c r="BX236" s="109"/>
      <c r="BY236" s="113">
        <f t="shared" ca="1" si="246"/>
        <v>1372.79</v>
      </c>
      <c r="BZ236" s="113">
        <f t="shared" ca="1" si="247"/>
        <v>1520.22</v>
      </c>
      <c r="CA236" s="113">
        <f t="shared" ca="1" si="248"/>
        <v>59.5</v>
      </c>
      <c r="CB236" s="113">
        <f t="shared" ca="1" si="249"/>
        <v>59.5</v>
      </c>
      <c r="CC236" s="112">
        <f t="shared" si="229"/>
        <v>0.55000000000000004</v>
      </c>
      <c r="CD236" s="109" t="str">
        <f t="shared" si="230"/>
        <v>ellipse</v>
      </c>
      <c r="CE236" s="114" t="str">
        <f t="shared" si="250"/>
        <v>3vvv</v>
      </c>
      <c r="CF236" s="109"/>
      <c r="CG236" s="113">
        <f t="shared" ca="1" si="251"/>
        <v>1372.79</v>
      </c>
      <c r="CH236" s="113">
        <f t="shared" ca="1" si="252"/>
        <v>1520.22</v>
      </c>
      <c r="CI236" s="113">
        <f t="shared" ca="1" si="253"/>
        <v>35</v>
      </c>
      <c r="CJ236" s="113">
        <f t="shared" ca="1" si="254"/>
        <v>35</v>
      </c>
      <c r="CK236" s="112"/>
      <c r="CL236" s="112"/>
      <c r="CM236" s="112">
        <f t="shared" si="231"/>
        <v>1</v>
      </c>
      <c r="CN236" s="115" t="str">
        <f t="shared" si="232"/>
        <v>ellipse</v>
      </c>
      <c r="CO236" s="109" t="str">
        <f t="shared" si="255"/>
        <v>3vvv</v>
      </c>
      <c r="CP236" s="109"/>
      <c r="CQ236" s="113">
        <f t="shared" ca="1" si="256"/>
        <v>1372.79</v>
      </c>
      <c r="CR236" s="113">
        <f t="shared" ca="1" si="257"/>
        <v>1520.22</v>
      </c>
      <c r="CS236" s="113">
        <f t="shared" ca="1" si="258"/>
        <v>35</v>
      </c>
      <c r="CT236" s="113">
        <f t="shared" ca="1" si="259"/>
        <v>35</v>
      </c>
      <c r="CW236" s="76"/>
      <c r="CX236" s="76"/>
    </row>
    <row r="237" spans="1:102" s="105" customFormat="1" ht="16" customHeight="1">
      <c r="A237" s="75" t="str">
        <f t="shared" si="207"/>
        <v>n4-3-3-1</v>
      </c>
      <c r="B237" s="75" t="str">
        <f t="shared" si="208"/>
        <v>E133</v>
      </c>
      <c r="C237" s="103" t="str">
        <f t="shared" si="219"/>
        <v>odd</v>
      </c>
      <c r="D237" s="103"/>
      <c r="E237" s="103"/>
      <c r="F237" s="104">
        <f>ROW()</f>
        <v>237</v>
      </c>
      <c r="G237" s="103"/>
      <c r="H237" s="103"/>
      <c r="I237" s="103" t="str">
        <f t="shared" si="205"/>
        <v>This a short description of E133, giving the briefest explanation of its E133'iness.</v>
      </c>
      <c r="J237" s="103" t="str">
        <f t="shared" si="206"/>
        <v>This is a longer description of E133, going into more detail on what E133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7" s="103" t="str">
        <f t="shared" si="209"/>
        <v>none</v>
      </c>
      <c r="L237" s="103"/>
      <c r="M237" s="103" t="str">
        <f t="shared" si="210"/>
        <v>OpenClose</v>
      </c>
      <c r="N237" s="103"/>
      <c r="O237" s="103"/>
      <c r="P237" s="103"/>
      <c r="Q237" s="103"/>
      <c r="R237" s="103">
        <f t="shared" si="211"/>
        <v>1</v>
      </c>
      <c r="S237" s="103" t="str">
        <f t="shared" si="212"/>
        <v>hover</v>
      </c>
      <c r="T237" s="103"/>
      <c r="U237" s="103"/>
      <c r="V237" s="103"/>
      <c r="W237" s="103"/>
      <c r="X237" s="103" t="str">
        <f t="shared" si="213"/>
        <v>fadeOn=n4-3-3-1,0.6</v>
      </c>
      <c r="Y237" s="103" t="str">
        <f t="shared" si="214"/>
        <v>fadeOff=n4-3-3-1,0.6</v>
      </c>
      <c r="Z237" s="103" t="str">
        <f t="shared" si="215"/>
        <v>drawOpen=n4-3-3-1,0.8</v>
      </c>
      <c r="AA237" s="103" t="str">
        <f t="shared" si="216"/>
        <v>drawClose=n4-3-3-1,0.8</v>
      </c>
      <c r="AB237" s="103" t="str">
        <f t="shared" si="217"/>
        <v>myQtipStyle</v>
      </c>
      <c r="AD237" s="106"/>
      <c r="AE237" s="116"/>
      <c r="AF237" s="75" t="s">
        <v>508</v>
      </c>
      <c r="AG237" s="73">
        <f t="shared" si="220"/>
        <v>0</v>
      </c>
      <c r="AH237" s="75" t="str">
        <f t="shared" si="218"/>
        <v>n4-3-3-1</v>
      </c>
      <c r="AI237" s="75" t="str">
        <f t="shared" si="221"/>
        <v>E133</v>
      </c>
      <c r="AJ237" s="73">
        <f t="shared" si="260"/>
        <v>4</v>
      </c>
      <c r="AK237" s="105">
        <v>4</v>
      </c>
      <c r="AL237" s="105">
        <v>3</v>
      </c>
      <c r="AM237" s="105">
        <v>3</v>
      </c>
      <c r="AN237" s="105">
        <v>1</v>
      </c>
      <c r="AR237" s="105">
        <v>8</v>
      </c>
      <c r="AS237" s="105">
        <v>4</v>
      </c>
      <c r="AT237" s="105">
        <v>3</v>
      </c>
      <c r="AU237" s="105">
        <v>3</v>
      </c>
      <c r="AX237" s="108">
        <f t="shared" si="233"/>
        <v>-14.375</v>
      </c>
      <c r="AY237" s="105">
        <f t="shared" ca="1" si="234"/>
        <v>740</v>
      </c>
      <c r="AZ237" s="108">
        <f t="shared" si="235"/>
        <v>-63.888888888888886</v>
      </c>
      <c r="BA237" s="105">
        <f t="shared" si="236"/>
        <v>0</v>
      </c>
      <c r="BB237" s="116">
        <f t="shared" ca="1" si="237"/>
        <v>1444.05</v>
      </c>
      <c r="BC237" s="116">
        <f t="shared" ca="1" si="238"/>
        <v>1591.96</v>
      </c>
      <c r="BD237" s="108">
        <f t="shared" ca="1" si="239"/>
        <v>936.11111111111109</v>
      </c>
      <c r="BE237" s="108">
        <f t="shared" ca="1" si="240"/>
        <v>1000</v>
      </c>
      <c r="BH237" s="75" t="str">
        <f t="shared" si="222"/>
        <v>n4-3-3</v>
      </c>
      <c r="BI237" s="76"/>
      <c r="BJ237" s="109" t="s">
        <v>232</v>
      </c>
      <c r="BK237" s="109"/>
      <c r="BL237" s="109">
        <v>1</v>
      </c>
      <c r="BM237" s="112">
        <f t="shared" si="223"/>
        <v>1</v>
      </c>
      <c r="BN237" s="112" t="str">
        <f t="shared" si="224"/>
        <v>symbol</v>
      </c>
      <c r="BO237" s="109" t="str">
        <f t="shared" si="225"/>
        <v>OpenCircle</v>
      </c>
      <c r="BP237" s="113">
        <f t="shared" ca="1" si="241"/>
        <v>1444.05</v>
      </c>
      <c r="BQ237" s="113">
        <f t="shared" ca="1" si="242"/>
        <v>1591.96</v>
      </c>
      <c r="BR237" s="113">
        <f t="shared" ca="1" si="243"/>
        <v>12</v>
      </c>
      <c r="BS237" s="113">
        <f t="shared" ca="1" si="244"/>
        <v>12</v>
      </c>
      <c r="BT237" s="109" t="str">
        <f t="shared" ca="1" si="226"/>
        <v xml:space="preserve">0 1444.05 1591.96 0 0 0 0 VCThingLabel  </v>
      </c>
      <c r="BU237" s="112">
        <f t="shared" si="227"/>
        <v>0.1</v>
      </c>
      <c r="BV237" s="174">
        <f t="shared" si="228"/>
        <v>0</v>
      </c>
      <c r="BW237" s="114" t="str">
        <f t="shared" si="245"/>
        <v>4vvv</v>
      </c>
      <c r="BX237" s="109"/>
      <c r="BY237" s="113">
        <f t="shared" ca="1" si="246"/>
        <v>1444.05</v>
      </c>
      <c r="BZ237" s="113">
        <f t="shared" ca="1" si="247"/>
        <v>1591.96</v>
      </c>
      <c r="CA237" s="113">
        <f t="shared" ca="1" si="248"/>
        <v>20.399999999999999</v>
      </c>
      <c r="CB237" s="113">
        <f t="shared" ca="1" si="249"/>
        <v>20.399999999999999</v>
      </c>
      <c r="CC237" s="112">
        <f t="shared" si="229"/>
        <v>0.55000000000000004</v>
      </c>
      <c r="CD237" s="109" t="str">
        <f t="shared" si="230"/>
        <v>ellipse</v>
      </c>
      <c r="CE237" s="114" t="str">
        <f t="shared" si="250"/>
        <v>4vvv</v>
      </c>
      <c r="CF237" s="109"/>
      <c r="CG237" s="113">
        <f t="shared" ca="1" si="251"/>
        <v>1444.05</v>
      </c>
      <c r="CH237" s="113">
        <f t="shared" ca="1" si="252"/>
        <v>1591.96</v>
      </c>
      <c r="CI237" s="113">
        <f t="shared" ca="1" si="253"/>
        <v>12</v>
      </c>
      <c r="CJ237" s="113">
        <f t="shared" ca="1" si="254"/>
        <v>12</v>
      </c>
      <c r="CK237" s="112"/>
      <c r="CL237" s="112"/>
      <c r="CM237" s="112">
        <f t="shared" si="231"/>
        <v>1</v>
      </c>
      <c r="CN237" s="115" t="str">
        <f t="shared" si="232"/>
        <v>ellipse</v>
      </c>
      <c r="CO237" s="109" t="str">
        <f t="shared" si="255"/>
        <v>4vvv</v>
      </c>
      <c r="CP237" s="109"/>
      <c r="CQ237" s="113">
        <f t="shared" ca="1" si="256"/>
        <v>1444.05</v>
      </c>
      <c r="CR237" s="113">
        <f t="shared" ca="1" si="257"/>
        <v>1591.96</v>
      </c>
      <c r="CS237" s="113">
        <f t="shared" ca="1" si="258"/>
        <v>12</v>
      </c>
      <c r="CT237" s="113">
        <f t="shared" ca="1" si="259"/>
        <v>12</v>
      </c>
      <c r="CW237" s="76"/>
      <c r="CX237" s="76"/>
    </row>
    <row r="238" spans="1:102" s="105" customFormat="1" ht="16" customHeight="1">
      <c r="A238" s="75" t="str">
        <f t="shared" si="207"/>
        <v>n4-3-3-2</v>
      </c>
      <c r="B238" s="75" t="str">
        <f t="shared" si="208"/>
        <v>E134</v>
      </c>
      <c r="C238" s="103" t="str">
        <f t="shared" si="219"/>
        <v>even</v>
      </c>
      <c r="D238" s="103"/>
      <c r="E238" s="103"/>
      <c r="F238" s="104">
        <f>ROW()</f>
        <v>238</v>
      </c>
      <c r="G238" s="103"/>
      <c r="H238" s="103"/>
      <c r="I238" s="103" t="str">
        <f t="shared" si="205"/>
        <v>This a short description of E134, giving the briefest explanation of its E134'iness.</v>
      </c>
      <c r="J238" s="103" t="str">
        <f t="shared" si="206"/>
        <v>This is a longer description of E134, going into more detail on what E134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8" s="103" t="str">
        <f t="shared" si="209"/>
        <v>none</v>
      </c>
      <c r="L238" s="103"/>
      <c r="M238" s="103" t="str">
        <f t="shared" si="210"/>
        <v>OpenClose</v>
      </c>
      <c r="N238" s="103"/>
      <c r="O238" s="103"/>
      <c r="P238" s="103"/>
      <c r="Q238" s="103"/>
      <c r="R238" s="103">
        <f t="shared" si="211"/>
        <v>1</v>
      </c>
      <c r="S238" s="103" t="str">
        <f t="shared" si="212"/>
        <v>hover</v>
      </c>
      <c r="T238" s="103"/>
      <c r="U238" s="103"/>
      <c r="V238" s="103"/>
      <c r="W238" s="103"/>
      <c r="X238" s="103" t="str">
        <f t="shared" si="213"/>
        <v>fadeOn=n4-3-3-2,0.6</v>
      </c>
      <c r="Y238" s="103" t="str">
        <f t="shared" si="214"/>
        <v>fadeOff=n4-3-3-2,0.6</v>
      </c>
      <c r="Z238" s="103" t="str">
        <f t="shared" si="215"/>
        <v>drawOpen=n4-3-3-2,0.8</v>
      </c>
      <c r="AA238" s="103" t="str">
        <f t="shared" si="216"/>
        <v>drawClose=n4-3-3-2,0.8</v>
      </c>
      <c r="AB238" s="103" t="str">
        <f t="shared" si="217"/>
        <v>myQtipStyle</v>
      </c>
      <c r="AD238" s="106"/>
      <c r="AE238" s="116"/>
      <c r="AF238" s="75" t="s">
        <v>509</v>
      </c>
      <c r="AG238" s="73">
        <f t="shared" si="220"/>
        <v>0</v>
      </c>
      <c r="AH238" s="75" t="str">
        <f t="shared" si="218"/>
        <v>n4-3-3-2</v>
      </c>
      <c r="AI238" s="75" t="str">
        <f t="shared" si="221"/>
        <v>E134</v>
      </c>
      <c r="AJ238" s="73">
        <f t="shared" si="260"/>
        <v>4</v>
      </c>
      <c r="AK238" s="105">
        <v>4</v>
      </c>
      <c r="AL238" s="105">
        <v>3</v>
      </c>
      <c r="AM238" s="105">
        <v>3</v>
      </c>
      <c r="AN238" s="105">
        <v>2</v>
      </c>
      <c r="AR238" s="105">
        <v>8</v>
      </c>
      <c r="AS238" s="105">
        <v>4</v>
      </c>
      <c r="AT238" s="105">
        <v>3</v>
      </c>
      <c r="AU238" s="105">
        <v>3</v>
      </c>
      <c r="AX238" s="108">
        <f t="shared" si="233"/>
        <v>-13.125</v>
      </c>
      <c r="AY238" s="105">
        <f t="shared" ca="1" si="234"/>
        <v>740</v>
      </c>
      <c r="AZ238" s="108">
        <f t="shared" si="235"/>
        <v>-58.333333333333329</v>
      </c>
      <c r="BA238" s="105">
        <f t="shared" si="236"/>
        <v>0</v>
      </c>
      <c r="BB238" s="116">
        <f t="shared" ca="1" si="237"/>
        <v>1431.03</v>
      </c>
      <c r="BC238" s="116">
        <f t="shared" ca="1" si="238"/>
        <v>1601.51</v>
      </c>
      <c r="BD238" s="108">
        <f t="shared" ca="1" si="239"/>
        <v>941.66666666666663</v>
      </c>
      <c r="BE238" s="108">
        <f t="shared" ca="1" si="240"/>
        <v>1000</v>
      </c>
      <c r="BH238" s="75" t="str">
        <f t="shared" si="222"/>
        <v>n4-3-3</v>
      </c>
      <c r="BI238" s="76"/>
      <c r="BJ238" s="109" t="s">
        <v>232</v>
      </c>
      <c r="BK238" s="109"/>
      <c r="BL238" s="109">
        <v>1</v>
      </c>
      <c r="BM238" s="112">
        <f t="shared" si="223"/>
        <v>1</v>
      </c>
      <c r="BN238" s="112" t="str">
        <f t="shared" si="224"/>
        <v>symbol</v>
      </c>
      <c r="BO238" s="109" t="str">
        <f t="shared" si="225"/>
        <v>OpenCircle</v>
      </c>
      <c r="BP238" s="113">
        <f t="shared" ca="1" si="241"/>
        <v>1431.03</v>
      </c>
      <c r="BQ238" s="113">
        <f t="shared" ca="1" si="242"/>
        <v>1601.51</v>
      </c>
      <c r="BR238" s="113">
        <f t="shared" ca="1" si="243"/>
        <v>12</v>
      </c>
      <c r="BS238" s="113">
        <f t="shared" ca="1" si="244"/>
        <v>12</v>
      </c>
      <c r="BT238" s="109" t="str">
        <f t="shared" ca="1" si="226"/>
        <v xml:space="preserve">0 1431.03 1601.51 0 0 0 0 VCThingLabel  </v>
      </c>
      <c r="BU238" s="112">
        <f t="shared" si="227"/>
        <v>0.1</v>
      </c>
      <c r="BV238" s="174">
        <f t="shared" si="228"/>
        <v>0</v>
      </c>
      <c r="BW238" s="114" t="str">
        <f t="shared" si="245"/>
        <v>4vvv</v>
      </c>
      <c r="BX238" s="109"/>
      <c r="BY238" s="113">
        <f t="shared" ca="1" si="246"/>
        <v>1431.03</v>
      </c>
      <c r="BZ238" s="113">
        <f t="shared" ca="1" si="247"/>
        <v>1601.51</v>
      </c>
      <c r="CA238" s="113">
        <f t="shared" ca="1" si="248"/>
        <v>20.399999999999999</v>
      </c>
      <c r="CB238" s="113">
        <f t="shared" ca="1" si="249"/>
        <v>20.399999999999999</v>
      </c>
      <c r="CC238" s="112">
        <f t="shared" si="229"/>
        <v>0.55000000000000004</v>
      </c>
      <c r="CD238" s="109" t="str">
        <f t="shared" si="230"/>
        <v>ellipse</v>
      </c>
      <c r="CE238" s="114" t="str">
        <f t="shared" si="250"/>
        <v>4vvv</v>
      </c>
      <c r="CF238" s="109"/>
      <c r="CG238" s="113">
        <f t="shared" ca="1" si="251"/>
        <v>1431.03</v>
      </c>
      <c r="CH238" s="113">
        <f t="shared" ca="1" si="252"/>
        <v>1601.51</v>
      </c>
      <c r="CI238" s="113">
        <f t="shared" ca="1" si="253"/>
        <v>12</v>
      </c>
      <c r="CJ238" s="113">
        <f t="shared" ca="1" si="254"/>
        <v>12</v>
      </c>
      <c r="CK238" s="112"/>
      <c r="CL238" s="112"/>
      <c r="CM238" s="112">
        <f t="shared" si="231"/>
        <v>1</v>
      </c>
      <c r="CN238" s="115" t="str">
        <f t="shared" si="232"/>
        <v>ellipse</v>
      </c>
      <c r="CO238" s="109" t="str">
        <f t="shared" si="255"/>
        <v>4vvv</v>
      </c>
      <c r="CP238" s="109"/>
      <c r="CQ238" s="113">
        <f t="shared" ca="1" si="256"/>
        <v>1431.03</v>
      </c>
      <c r="CR238" s="113">
        <f t="shared" ca="1" si="257"/>
        <v>1601.51</v>
      </c>
      <c r="CS238" s="113">
        <f t="shared" ca="1" si="258"/>
        <v>12</v>
      </c>
      <c r="CT238" s="113">
        <f t="shared" ca="1" si="259"/>
        <v>12</v>
      </c>
      <c r="CW238" s="76"/>
      <c r="CX238" s="76"/>
    </row>
    <row r="239" spans="1:102" s="105" customFormat="1" ht="16" customHeight="1">
      <c r="A239" s="75" t="str">
        <f t="shared" si="207"/>
        <v>n4-3-3-3</v>
      </c>
      <c r="B239" s="75" t="str">
        <f t="shared" si="208"/>
        <v>E135</v>
      </c>
      <c r="C239" s="103" t="str">
        <f t="shared" si="219"/>
        <v>odd</v>
      </c>
      <c r="D239" s="103"/>
      <c r="E239" s="103"/>
      <c r="F239" s="104">
        <f>ROW()</f>
        <v>239</v>
      </c>
      <c r="G239" s="103"/>
      <c r="H239" s="103"/>
      <c r="I239" s="103" t="str">
        <f t="shared" si="205"/>
        <v>This a short description of E135, giving the briefest explanation of its E135'iness.</v>
      </c>
      <c r="J239" s="103" t="str">
        <f t="shared" si="206"/>
        <v>This is a longer description of E135, going into more detail on what E135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39" s="103" t="str">
        <f t="shared" si="209"/>
        <v>none</v>
      </c>
      <c r="L239" s="103"/>
      <c r="M239" s="103" t="str">
        <f t="shared" si="210"/>
        <v>OpenClose</v>
      </c>
      <c r="N239" s="103"/>
      <c r="O239" s="103"/>
      <c r="P239" s="103"/>
      <c r="Q239" s="103"/>
      <c r="R239" s="103">
        <f t="shared" si="211"/>
        <v>1</v>
      </c>
      <c r="S239" s="103" t="str">
        <f t="shared" si="212"/>
        <v>hover</v>
      </c>
      <c r="T239" s="103"/>
      <c r="U239" s="103"/>
      <c r="V239" s="103"/>
      <c r="W239" s="103"/>
      <c r="X239" s="103" t="str">
        <f t="shared" si="213"/>
        <v>fadeOn=n4-3-3-3,0.6</v>
      </c>
      <c r="Y239" s="103" t="str">
        <f t="shared" si="214"/>
        <v>fadeOff=n4-3-3-3,0.6</v>
      </c>
      <c r="Z239" s="103" t="str">
        <f t="shared" si="215"/>
        <v>drawOpen=n4-3-3-3,0.8</v>
      </c>
      <c r="AA239" s="103" t="str">
        <f t="shared" si="216"/>
        <v>drawClose=n4-3-3-3,0.8</v>
      </c>
      <c r="AB239" s="103" t="str">
        <f t="shared" si="217"/>
        <v>myQtipStyle</v>
      </c>
      <c r="AD239" s="106"/>
      <c r="AE239" s="116"/>
      <c r="AF239" s="75" t="s">
        <v>510</v>
      </c>
      <c r="AG239" s="73">
        <f t="shared" si="220"/>
        <v>0</v>
      </c>
      <c r="AH239" s="75" t="str">
        <f t="shared" si="218"/>
        <v>n4-3-3-3</v>
      </c>
      <c r="AI239" s="75" t="str">
        <f t="shared" si="221"/>
        <v>E135</v>
      </c>
      <c r="AJ239" s="73">
        <f t="shared" si="260"/>
        <v>4</v>
      </c>
      <c r="AK239" s="105">
        <v>4</v>
      </c>
      <c r="AL239" s="105">
        <v>3</v>
      </c>
      <c r="AM239" s="105">
        <v>3</v>
      </c>
      <c r="AN239" s="105">
        <v>3</v>
      </c>
      <c r="AR239" s="105">
        <v>8</v>
      </c>
      <c r="AS239" s="105">
        <v>4</v>
      </c>
      <c r="AT239" s="105">
        <v>3</v>
      </c>
      <c r="AU239" s="105">
        <v>3</v>
      </c>
      <c r="AX239" s="108">
        <f t="shared" si="233"/>
        <v>-11.875</v>
      </c>
      <c r="AY239" s="105">
        <f t="shared" ca="1" si="234"/>
        <v>740</v>
      </c>
      <c r="AZ239" s="108">
        <f t="shared" si="235"/>
        <v>-52.777777777777771</v>
      </c>
      <c r="BA239" s="105">
        <f t="shared" si="236"/>
        <v>0</v>
      </c>
      <c r="BB239" s="116">
        <f t="shared" ca="1" si="237"/>
        <v>1417.81</v>
      </c>
      <c r="BC239" s="116">
        <f t="shared" ca="1" si="238"/>
        <v>1610.77</v>
      </c>
      <c r="BD239" s="108">
        <f t="shared" ca="1" si="239"/>
        <v>947.22222222222217</v>
      </c>
      <c r="BE239" s="108">
        <f t="shared" ca="1" si="240"/>
        <v>1000</v>
      </c>
      <c r="BH239" s="75" t="str">
        <f t="shared" si="222"/>
        <v>n4-3-3</v>
      </c>
      <c r="BI239" s="76"/>
      <c r="BJ239" s="109" t="s">
        <v>232</v>
      </c>
      <c r="BK239" s="109"/>
      <c r="BL239" s="109">
        <v>1</v>
      </c>
      <c r="BM239" s="112">
        <f t="shared" si="223"/>
        <v>1</v>
      </c>
      <c r="BN239" s="112" t="str">
        <f t="shared" si="224"/>
        <v>symbol</v>
      </c>
      <c r="BO239" s="109" t="str">
        <f t="shared" si="225"/>
        <v>OpenCircle</v>
      </c>
      <c r="BP239" s="113">
        <f t="shared" ca="1" si="241"/>
        <v>1417.81</v>
      </c>
      <c r="BQ239" s="113">
        <f t="shared" ca="1" si="242"/>
        <v>1610.77</v>
      </c>
      <c r="BR239" s="113">
        <f t="shared" ca="1" si="243"/>
        <v>12</v>
      </c>
      <c r="BS239" s="113">
        <f t="shared" ca="1" si="244"/>
        <v>12</v>
      </c>
      <c r="BT239" s="109" t="str">
        <f t="shared" ca="1" si="226"/>
        <v xml:space="preserve">0 1417.81 1610.77 0 0 0 0 VCThingLabel  </v>
      </c>
      <c r="BU239" s="112">
        <f t="shared" si="227"/>
        <v>0.1</v>
      </c>
      <c r="BV239" s="174">
        <f t="shared" si="228"/>
        <v>0</v>
      </c>
      <c r="BW239" s="114" t="str">
        <f t="shared" si="245"/>
        <v>4vvv</v>
      </c>
      <c r="BX239" s="109"/>
      <c r="BY239" s="113">
        <f t="shared" ca="1" si="246"/>
        <v>1417.81</v>
      </c>
      <c r="BZ239" s="113">
        <f t="shared" ca="1" si="247"/>
        <v>1610.77</v>
      </c>
      <c r="CA239" s="113">
        <f t="shared" ca="1" si="248"/>
        <v>20.399999999999999</v>
      </c>
      <c r="CB239" s="113">
        <f t="shared" ca="1" si="249"/>
        <v>20.399999999999999</v>
      </c>
      <c r="CC239" s="112">
        <f t="shared" si="229"/>
        <v>0.55000000000000004</v>
      </c>
      <c r="CD239" s="109" t="str">
        <f t="shared" si="230"/>
        <v>ellipse</v>
      </c>
      <c r="CE239" s="114" t="str">
        <f t="shared" si="250"/>
        <v>4vvv</v>
      </c>
      <c r="CF239" s="109"/>
      <c r="CG239" s="113">
        <f t="shared" ca="1" si="251"/>
        <v>1417.81</v>
      </c>
      <c r="CH239" s="113">
        <f t="shared" ca="1" si="252"/>
        <v>1610.77</v>
      </c>
      <c r="CI239" s="113">
        <f t="shared" ca="1" si="253"/>
        <v>12</v>
      </c>
      <c r="CJ239" s="113">
        <f t="shared" ca="1" si="254"/>
        <v>12</v>
      </c>
      <c r="CK239" s="112"/>
      <c r="CL239" s="112"/>
      <c r="CM239" s="112">
        <f t="shared" si="231"/>
        <v>1</v>
      </c>
      <c r="CN239" s="115" t="str">
        <f t="shared" si="232"/>
        <v>ellipse</v>
      </c>
      <c r="CO239" s="109" t="str">
        <f t="shared" si="255"/>
        <v>4vvv</v>
      </c>
      <c r="CP239" s="109"/>
      <c r="CQ239" s="113">
        <f t="shared" ca="1" si="256"/>
        <v>1417.81</v>
      </c>
      <c r="CR239" s="113">
        <f t="shared" ca="1" si="257"/>
        <v>1610.77</v>
      </c>
      <c r="CS239" s="113">
        <f t="shared" ca="1" si="258"/>
        <v>12</v>
      </c>
      <c r="CT239" s="113">
        <f t="shared" ca="1" si="259"/>
        <v>12</v>
      </c>
      <c r="CW239" s="76"/>
      <c r="CX239" s="76"/>
    </row>
    <row r="240" spans="1:102" s="105" customFormat="1" ht="16" customHeight="1">
      <c r="A240" s="75" t="str">
        <f t="shared" si="207"/>
        <v>n4-4</v>
      </c>
      <c r="B240" s="75" t="str">
        <f t="shared" si="208"/>
        <v>C16</v>
      </c>
      <c r="C240" s="103" t="str">
        <f t="shared" si="219"/>
        <v>even</v>
      </c>
      <c r="D240" s="103"/>
      <c r="E240" s="103"/>
      <c r="F240" s="104">
        <f>ROW()</f>
        <v>240</v>
      </c>
      <c r="G240" s="103"/>
      <c r="H240" s="103"/>
      <c r="I240" s="103" t="str">
        <f t="shared" si="205"/>
        <v>This a short description of C16, giving the briefest explanation of its C16'iness.</v>
      </c>
      <c r="J240" s="103" t="str">
        <f t="shared" si="206"/>
        <v>This is a longer description of C16, going into more detail on what C16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0" s="103" t="str">
        <f t="shared" si="209"/>
        <v>none</v>
      </c>
      <c r="L240" s="103"/>
      <c r="M240" s="103" t="str">
        <f t="shared" si="210"/>
        <v>OpenClose</v>
      </c>
      <c r="N240" s="103"/>
      <c r="O240" s="103"/>
      <c r="P240" s="103"/>
      <c r="Q240" s="103"/>
      <c r="R240" s="103">
        <f t="shared" si="211"/>
        <v>1</v>
      </c>
      <c r="S240" s="103" t="str">
        <f t="shared" si="212"/>
        <v>hover</v>
      </c>
      <c r="T240" s="103"/>
      <c r="U240" s="103"/>
      <c r="V240" s="103"/>
      <c r="W240" s="103"/>
      <c r="X240" s="103" t="str">
        <f t="shared" si="213"/>
        <v>fadeOn=n4-4,0.6</v>
      </c>
      <c r="Y240" s="103" t="str">
        <f t="shared" si="214"/>
        <v>fadeOff=n4-4,0.6</v>
      </c>
      <c r="Z240" s="103" t="str">
        <f t="shared" si="215"/>
        <v>drawOpen=n4-4,0.8</v>
      </c>
      <c r="AA240" s="103" t="str">
        <f t="shared" si="216"/>
        <v>drawClose=n4-4,0.8</v>
      </c>
      <c r="AB240" s="103" t="str">
        <f t="shared" si="217"/>
        <v>myQtipStyle</v>
      </c>
      <c r="AD240" s="106"/>
      <c r="AE240" s="116"/>
      <c r="AF240" s="75" t="s">
        <v>511</v>
      </c>
      <c r="AG240" s="73">
        <f t="shared" si="220"/>
        <v>0</v>
      </c>
      <c r="AH240" s="75" t="str">
        <f t="shared" si="218"/>
        <v>n4-4</v>
      </c>
      <c r="AI240" s="75" t="str">
        <f t="shared" si="221"/>
        <v>C16</v>
      </c>
      <c r="AJ240" s="73">
        <f t="shared" si="260"/>
        <v>2</v>
      </c>
      <c r="AK240" s="105">
        <v>4</v>
      </c>
      <c r="AL240" s="105">
        <v>4</v>
      </c>
      <c r="AR240" s="105">
        <v>8</v>
      </c>
      <c r="AS240" s="105">
        <v>4</v>
      </c>
      <c r="AX240" s="108">
        <f t="shared" si="233"/>
        <v>-5.625</v>
      </c>
      <c r="AY240" s="105">
        <f t="shared" ca="1" si="234"/>
        <v>500</v>
      </c>
      <c r="AZ240" s="108">
        <f t="shared" si="235"/>
        <v>-25</v>
      </c>
      <c r="BA240" s="105">
        <f t="shared" si="236"/>
        <v>0</v>
      </c>
      <c r="BB240" s="116">
        <f t="shared" ca="1" si="237"/>
        <v>1235.7</v>
      </c>
      <c r="BC240" s="116">
        <f t="shared" ca="1" si="238"/>
        <v>1440.96</v>
      </c>
      <c r="BD240" s="108">
        <f t="shared" ca="1" si="239"/>
        <v>975</v>
      </c>
      <c r="BE240" s="108">
        <f t="shared" ca="1" si="240"/>
        <v>1000</v>
      </c>
      <c r="BH240" s="75" t="str">
        <f t="shared" si="222"/>
        <v>n3-4-3-3</v>
      </c>
      <c r="BI240" s="76"/>
      <c r="BJ240" s="109" t="s">
        <v>232</v>
      </c>
      <c r="BK240" s="109"/>
      <c r="BL240" s="109">
        <v>1</v>
      </c>
      <c r="BM240" s="112">
        <f t="shared" si="223"/>
        <v>1</v>
      </c>
      <c r="BN240" s="112" t="str">
        <f t="shared" si="224"/>
        <v>symbol</v>
      </c>
      <c r="BO240" s="109" t="str">
        <f t="shared" si="225"/>
        <v>OpenCircle</v>
      </c>
      <c r="BP240" s="113">
        <f t="shared" ca="1" si="241"/>
        <v>1235.7</v>
      </c>
      <c r="BQ240" s="113">
        <f t="shared" ca="1" si="242"/>
        <v>1440.96</v>
      </c>
      <c r="BR240" s="113">
        <f t="shared" ca="1" si="243"/>
        <v>60</v>
      </c>
      <c r="BS240" s="113">
        <f t="shared" ca="1" si="244"/>
        <v>60</v>
      </c>
      <c r="BT240" s="109" t="str">
        <f t="shared" ca="1" si="226"/>
        <v xml:space="preserve">1 1235.7 1440.96 0 0 0 0 VCThingLabel 20 </v>
      </c>
      <c r="BU240" s="112">
        <f t="shared" si="227"/>
        <v>0.1</v>
      </c>
      <c r="BV240" s="174">
        <f t="shared" si="228"/>
        <v>0</v>
      </c>
      <c r="BW240" s="114" t="str">
        <f t="shared" si="245"/>
        <v>2vvv</v>
      </c>
      <c r="BX240" s="109"/>
      <c r="BY240" s="113">
        <f t="shared" ca="1" si="246"/>
        <v>1235.7</v>
      </c>
      <c r="BZ240" s="113">
        <f t="shared" ca="1" si="247"/>
        <v>1440.96</v>
      </c>
      <c r="CA240" s="113">
        <f t="shared" ca="1" si="248"/>
        <v>102</v>
      </c>
      <c r="CB240" s="113">
        <f t="shared" ca="1" si="249"/>
        <v>102</v>
      </c>
      <c r="CC240" s="112">
        <f t="shared" si="229"/>
        <v>0.55000000000000004</v>
      </c>
      <c r="CD240" s="109" t="str">
        <f t="shared" si="230"/>
        <v>ellipse</v>
      </c>
      <c r="CE240" s="114" t="str">
        <f t="shared" si="250"/>
        <v>2vvv</v>
      </c>
      <c r="CF240" s="109"/>
      <c r="CG240" s="113">
        <f t="shared" ca="1" si="251"/>
        <v>1235.7</v>
      </c>
      <c r="CH240" s="113">
        <f t="shared" ca="1" si="252"/>
        <v>1440.96</v>
      </c>
      <c r="CI240" s="113">
        <f t="shared" ca="1" si="253"/>
        <v>60</v>
      </c>
      <c r="CJ240" s="113">
        <f t="shared" ca="1" si="254"/>
        <v>60</v>
      </c>
      <c r="CK240" s="112"/>
      <c r="CL240" s="112"/>
      <c r="CM240" s="112">
        <f t="shared" si="231"/>
        <v>1</v>
      </c>
      <c r="CN240" s="115" t="str">
        <f t="shared" si="232"/>
        <v>ellipse</v>
      </c>
      <c r="CO240" s="109" t="str">
        <f t="shared" si="255"/>
        <v>2vvv</v>
      </c>
      <c r="CP240" s="109"/>
      <c r="CQ240" s="113">
        <f t="shared" ca="1" si="256"/>
        <v>1235.7</v>
      </c>
      <c r="CR240" s="113">
        <f t="shared" ca="1" si="257"/>
        <v>1440.96</v>
      </c>
      <c r="CS240" s="113">
        <f t="shared" ca="1" si="258"/>
        <v>60</v>
      </c>
      <c r="CT240" s="113">
        <f t="shared" ca="1" si="259"/>
        <v>60</v>
      </c>
      <c r="CW240" s="76"/>
      <c r="CX240" s="76"/>
    </row>
    <row r="241" spans="1:102" s="105" customFormat="1" ht="16" customHeight="1">
      <c r="A241" s="75" t="str">
        <f t="shared" si="207"/>
        <v>n4-4-1</v>
      </c>
      <c r="B241" s="75" t="str">
        <f t="shared" si="208"/>
        <v>D46</v>
      </c>
      <c r="C241" s="103" t="str">
        <f t="shared" si="219"/>
        <v>even</v>
      </c>
      <c r="D241" s="103"/>
      <c r="E241" s="103"/>
      <c r="F241" s="104">
        <f>ROW()</f>
        <v>241</v>
      </c>
      <c r="G241" s="103"/>
      <c r="H241" s="103"/>
      <c r="I241" s="103" t="str">
        <f t="shared" si="205"/>
        <v>This a short description of D46, giving the briefest explanation of its D46'iness.</v>
      </c>
      <c r="J241" s="103" t="str">
        <f t="shared" si="206"/>
        <v>This is a longer description of D46, going into more detail on what D46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1" s="103" t="str">
        <f t="shared" si="209"/>
        <v>none</v>
      </c>
      <c r="L241" s="103"/>
      <c r="M241" s="103" t="str">
        <f t="shared" si="210"/>
        <v>OpenClose</v>
      </c>
      <c r="N241" s="103"/>
      <c r="O241" s="103"/>
      <c r="P241" s="103"/>
      <c r="Q241" s="103"/>
      <c r="R241" s="103">
        <f t="shared" si="211"/>
        <v>1</v>
      </c>
      <c r="S241" s="103" t="str">
        <f t="shared" si="212"/>
        <v>hover</v>
      </c>
      <c r="T241" s="103"/>
      <c r="U241" s="103"/>
      <c r="V241" s="103"/>
      <c r="W241" s="103"/>
      <c r="X241" s="103" t="str">
        <f t="shared" si="213"/>
        <v>fadeOn=n4-4-1,0.6</v>
      </c>
      <c r="Y241" s="103" t="str">
        <f t="shared" si="214"/>
        <v>fadeOff=n4-4-1,0.6</v>
      </c>
      <c r="Z241" s="103" t="str">
        <f t="shared" si="215"/>
        <v>drawOpen=n4-4-1,0.8</v>
      </c>
      <c r="AA241" s="103" t="str">
        <f t="shared" si="216"/>
        <v>drawClose=n4-4-1,0.8</v>
      </c>
      <c r="AB241" s="103" t="str">
        <f t="shared" si="217"/>
        <v>myQtipStyle</v>
      </c>
      <c r="AD241" s="106"/>
      <c r="AE241" s="116"/>
      <c r="AF241" s="75" t="s">
        <v>512</v>
      </c>
      <c r="AG241" s="73">
        <f t="shared" si="220"/>
        <v>0</v>
      </c>
      <c r="AH241" s="75" t="str">
        <f t="shared" si="218"/>
        <v>n4-4-1</v>
      </c>
      <c r="AI241" s="75" t="str">
        <f t="shared" si="221"/>
        <v>D46</v>
      </c>
      <c r="AJ241" s="73">
        <f t="shared" si="260"/>
        <v>3</v>
      </c>
      <c r="AK241" s="105">
        <v>4</v>
      </c>
      <c r="AL241" s="105">
        <v>4</v>
      </c>
      <c r="AM241" s="105">
        <v>1</v>
      </c>
      <c r="AR241" s="105">
        <v>8</v>
      </c>
      <c r="AS241" s="105">
        <v>4</v>
      </c>
      <c r="AT241" s="105">
        <v>3</v>
      </c>
      <c r="AX241" s="108">
        <f t="shared" si="233"/>
        <v>-9.375</v>
      </c>
      <c r="AY241" s="105">
        <f t="shared" ca="1" si="234"/>
        <v>640</v>
      </c>
      <c r="AZ241" s="108">
        <f t="shared" si="235"/>
        <v>-41.666666666666664</v>
      </c>
      <c r="BA241" s="105">
        <f t="shared" si="236"/>
        <v>0</v>
      </c>
      <c r="BB241" s="116">
        <f t="shared" ca="1" si="237"/>
        <v>1337.96</v>
      </c>
      <c r="BC241" s="116">
        <f t="shared" ca="1" si="238"/>
        <v>1543.49</v>
      </c>
      <c r="BD241" s="108">
        <f t="shared" ca="1" si="239"/>
        <v>958.33333333333337</v>
      </c>
      <c r="BE241" s="108">
        <f t="shared" ca="1" si="240"/>
        <v>1000</v>
      </c>
      <c r="BH241" s="75" t="str">
        <f t="shared" si="222"/>
        <v>n4-4</v>
      </c>
      <c r="BI241" s="76"/>
      <c r="BJ241" s="109" t="s">
        <v>232</v>
      </c>
      <c r="BK241" s="109"/>
      <c r="BL241" s="109">
        <v>1</v>
      </c>
      <c r="BM241" s="112">
        <f t="shared" si="223"/>
        <v>1</v>
      </c>
      <c r="BN241" s="112" t="str">
        <f t="shared" si="224"/>
        <v>symbol</v>
      </c>
      <c r="BO241" s="109" t="str">
        <f t="shared" si="225"/>
        <v>OpenCircle</v>
      </c>
      <c r="BP241" s="113">
        <f t="shared" ca="1" si="241"/>
        <v>1337.96</v>
      </c>
      <c r="BQ241" s="113">
        <f t="shared" ca="1" si="242"/>
        <v>1543.49</v>
      </c>
      <c r="BR241" s="113">
        <f t="shared" ca="1" si="243"/>
        <v>35</v>
      </c>
      <c r="BS241" s="113">
        <f t="shared" ca="1" si="244"/>
        <v>35</v>
      </c>
      <c r="BT241" s="109" t="str">
        <f t="shared" ca="1" si="226"/>
        <v xml:space="preserve">1 1337.96 1543.49 0 0 0 0 VCThingLabel 10 </v>
      </c>
      <c r="BU241" s="112">
        <f t="shared" si="227"/>
        <v>0.1</v>
      </c>
      <c r="BV241" s="174">
        <f t="shared" si="228"/>
        <v>0</v>
      </c>
      <c r="BW241" s="114" t="str">
        <f t="shared" si="245"/>
        <v>3vvv</v>
      </c>
      <c r="BX241" s="109"/>
      <c r="BY241" s="113">
        <f t="shared" ca="1" si="246"/>
        <v>1337.96</v>
      </c>
      <c r="BZ241" s="113">
        <f t="shared" ca="1" si="247"/>
        <v>1543.49</v>
      </c>
      <c r="CA241" s="113">
        <f t="shared" ca="1" si="248"/>
        <v>59.5</v>
      </c>
      <c r="CB241" s="113">
        <f t="shared" ca="1" si="249"/>
        <v>59.5</v>
      </c>
      <c r="CC241" s="112">
        <f t="shared" si="229"/>
        <v>0.55000000000000004</v>
      </c>
      <c r="CD241" s="109" t="str">
        <f t="shared" si="230"/>
        <v>ellipse</v>
      </c>
      <c r="CE241" s="114" t="str">
        <f t="shared" si="250"/>
        <v>3vvv</v>
      </c>
      <c r="CF241" s="109"/>
      <c r="CG241" s="113">
        <f t="shared" ca="1" si="251"/>
        <v>1337.96</v>
      </c>
      <c r="CH241" s="113">
        <f t="shared" ca="1" si="252"/>
        <v>1543.49</v>
      </c>
      <c r="CI241" s="113">
        <f t="shared" ca="1" si="253"/>
        <v>35</v>
      </c>
      <c r="CJ241" s="113">
        <f t="shared" ca="1" si="254"/>
        <v>35</v>
      </c>
      <c r="CK241" s="112"/>
      <c r="CL241" s="112"/>
      <c r="CM241" s="112">
        <f t="shared" si="231"/>
        <v>1</v>
      </c>
      <c r="CN241" s="115" t="str">
        <f t="shared" si="232"/>
        <v>ellipse</v>
      </c>
      <c r="CO241" s="109" t="str">
        <f t="shared" si="255"/>
        <v>3vvv</v>
      </c>
      <c r="CP241" s="109"/>
      <c r="CQ241" s="113">
        <f t="shared" ca="1" si="256"/>
        <v>1337.96</v>
      </c>
      <c r="CR241" s="113">
        <f t="shared" ca="1" si="257"/>
        <v>1543.49</v>
      </c>
      <c r="CS241" s="113">
        <f t="shared" ca="1" si="258"/>
        <v>35</v>
      </c>
      <c r="CT241" s="113">
        <f t="shared" ca="1" si="259"/>
        <v>35</v>
      </c>
      <c r="CW241" s="76"/>
      <c r="CX241" s="76"/>
    </row>
    <row r="242" spans="1:102" s="105" customFormat="1" ht="16" customHeight="1">
      <c r="A242" s="75" t="str">
        <f t="shared" si="207"/>
        <v>n4-4-1-1</v>
      </c>
      <c r="B242" s="75" t="str">
        <f t="shared" si="208"/>
        <v>E136</v>
      </c>
      <c r="C242" s="103" t="str">
        <f t="shared" si="219"/>
        <v>even</v>
      </c>
      <c r="D242" s="103"/>
      <c r="E242" s="103"/>
      <c r="F242" s="104">
        <f>ROW()</f>
        <v>242</v>
      </c>
      <c r="G242" s="103"/>
      <c r="H242" s="103"/>
      <c r="I242" s="103" t="str">
        <f t="shared" si="205"/>
        <v>This a short description of E136, giving the briefest explanation of its E136'iness.</v>
      </c>
      <c r="J242" s="103" t="str">
        <f t="shared" si="206"/>
        <v>This is a longer description of E136, going into more detail on what E136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2" s="103" t="str">
        <f t="shared" si="209"/>
        <v>none</v>
      </c>
      <c r="L242" s="103"/>
      <c r="M242" s="103" t="str">
        <f t="shared" si="210"/>
        <v>OpenClose</v>
      </c>
      <c r="N242" s="103"/>
      <c r="O242" s="103"/>
      <c r="P242" s="103"/>
      <c r="Q242" s="103"/>
      <c r="R242" s="103">
        <f t="shared" si="211"/>
        <v>1</v>
      </c>
      <c r="S242" s="103" t="str">
        <f t="shared" si="212"/>
        <v>hover</v>
      </c>
      <c r="T242" s="103"/>
      <c r="U242" s="103"/>
      <c r="V242" s="103"/>
      <c r="W242" s="103"/>
      <c r="X242" s="103" t="str">
        <f t="shared" si="213"/>
        <v>fadeOn=n4-4-1-1,0.6</v>
      </c>
      <c r="Y242" s="103" t="str">
        <f t="shared" si="214"/>
        <v>fadeOff=n4-4-1-1,0.6</v>
      </c>
      <c r="Z242" s="103" t="str">
        <f t="shared" si="215"/>
        <v>drawOpen=n4-4-1-1,0.8</v>
      </c>
      <c r="AA242" s="103" t="str">
        <f t="shared" si="216"/>
        <v>drawClose=n4-4-1-1,0.8</v>
      </c>
      <c r="AB242" s="103" t="str">
        <f t="shared" si="217"/>
        <v>myQtipStyle</v>
      </c>
      <c r="AD242" s="106"/>
      <c r="AE242" s="116"/>
      <c r="AF242" s="75" t="s">
        <v>513</v>
      </c>
      <c r="AG242" s="73">
        <f t="shared" si="220"/>
        <v>0</v>
      </c>
      <c r="AH242" s="75" t="str">
        <f t="shared" si="218"/>
        <v>n4-4-1-1</v>
      </c>
      <c r="AI242" s="75" t="str">
        <f t="shared" si="221"/>
        <v>E136</v>
      </c>
      <c r="AJ242" s="73">
        <f t="shared" si="260"/>
        <v>4</v>
      </c>
      <c r="AK242" s="105">
        <v>4</v>
      </c>
      <c r="AL242" s="105">
        <v>4</v>
      </c>
      <c r="AM242" s="105">
        <v>1</v>
      </c>
      <c r="AN242" s="105">
        <v>1</v>
      </c>
      <c r="AR242" s="105">
        <v>8</v>
      </c>
      <c r="AS242" s="105">
        <v>4</v>
      </c>
      <c r="AT242" s="105">
        <v>3</v>
      </c>
      <c r="AU242" s="105">
        <v>3</v>
      </c>
      <c r="AX242" s="108">
        <f t="shared" si="233"/>
        <v>-10.625</v>
      </c>
      <c r="AY242" s="105">
        <f t="shared" ca="1" si="234"/>
        <v>740</v>
      </c>
      <c r="AZ242" s="108">
        <f t="shared" si="235"/>
        <v>-47.222222222222221</v>
      </c>
      <c r="BA242" s="105">
        <f t="shared" si="236"/>
        <v>0</v>
      </c>
      <c r="BB242" s="116">
        <f t="shared" ca="1" si="237"/>
        <v>1404.3899999999999</v>
      </c>
      <c r="BC242" s="116">
        <f t="shared" ca="1" si="238"/>
        <v>1619.74</v>
      </c>
      <c r="BD242" s="108">
        <f t="shared" ca="1" si="239"/>
        <v>952.77777777777783</v>
      </c>
      <c r="BE242" s="108">
        <f t="shared" ca="1" si="240"/>
        <v>1000</v>
      </c>
      <c r="BH242" s="75" t="str">
        <f t="shared" si="222"/>
        <v>n4-4-1</v>
      </c>
      <c r="BI242" s="76"/>
      <c r="BJ242" s="109" t="s">
        <v>232</v>
      </c>
      <c r="BK242" s="109"/>
      <c r="BL242" s="109">
        <v>1</v>
      </c>
      <c r="BM242" s="112">
        <f t="shared" si="223"/>
        <v>1</v>
      </c>
      <c r="BN242" s="112" t="str">
        <f t="shared" si="224"/>
        <v>symbol</v>
      </c>
      <c r="BO242" s="109" t="str">
        <f t="shared" si="225"/>
        <v>OpenCircle</v>
      </c>
      <c r="BP242" s="113">
        <f t="shared" ca="1" si="241"/>
        <v>1404.39</v>
      </c>
      <c r="BQ242" s="113">
        <f t="shared" ca="1" si="242"/>
        <v>1619.74</v>
      </c>
      <c r="BR242" s="113">
        <f t="shared" ca="1" si="243"/>
        <v>12</v>
      </c>
      <c r="BS242" s="113">
        <f t="shared" ca="1" si="244"/>
        <v>12</v>
      </c>
      <c r="BT242" s="109" t="str">
        <f t="shared" ca="1" si="226"/>
        <v xml:space="preserve">0 1404.39 1619.74 0 0 0 0 VCThingLabel  </v>
      </c>
      <c r="BU242" s="112">
        <f t="shared" si="227"/>
        <v>0.1</v>
      </c>
      <c r="BV242" s="174">
        <f t="shared" si="228"/>
        <v>0</v>
      </c>
      <c r="BW242" s="114" t="str">
        <f t="shared" si="245"/>
        <v>4vvv</v>
      </c>
      <c r="BX242" s="109"/>
      <c r="BY242" s="113">
        <f t="shared" ca="1" si="246"/>
        <v>1404.39</v>
      </c>
      <c r="BZ242" s="113">
        <f t="shared" ca="1" si="247"/>
        <v>1619.74</v>
      </c>
      <c r="CA242" s="113">
        <f t="shared" ca="1" si="248"/>
        <v>20.399999999999999</v>
      </c>
      <c r="CB242" s="113">
        <f t="shared" ca="1" si="249"/>
        <v>20.399999999999999</v>
      </c>
      <c r="CC242" s="112">
        <f t="shared" si="229"/>
        <v>0.55000000000000004</v>
      </c>
      <c r="CD242" s="109" t="str">
        <f t="shared" si="230"/>
        <v>ellipse</v>
      </c>
      <c r="CE242" s="114" t="str">
        <f t="shared" si="250"/>
        <v>4vvv</v>
      </c>
      <c r="CF242" s="109"/>
      <c r="CG242" s="113">
        <f t="shared" ca="1" si="251"/>
        <v>1404.39</v>
      </c>
      <c r="CH242" s="113">
        <f t="shared" ca="1" si="252"/>
        <v>1619.74</v>
      </c>
      <c r="CI242" s="113">
        <f t="shared" ca="1" si="253"/>
        <v>12</v>
      </c>
      <c r="CJ242" s="113">
        <f t="shared" ca="1" si="254"/>
        <v>12</v>
      </c>
      <c r="CK242" s="112"/>
      <c r="CL242" s="112"/>
      <c r="CM242" s="112">
        <f t="shared" si="231"/>
        <v>1</v>
      </c>
      <c r="CN242" s="115" t="str">
        <f t="shared" si="232"/>
        <v>ellipse</v>
      </c>
      <c r="CO242" s="109" t="str">
        <f t="shared" si="255"/>
        <v>4vvv</v>
      </c>
      <c r="CP242" s="109"/>
      <c r="CQ242" s="113">
        <f t="shared" ca="1" si="256"/>
        <v>1404.39</v>
      </c>
      <c r="CR242" s="113">
        <f t="shared" ca="1" si="257"/>
        <v>1619.74</v>
      </c>
      <c r="CS242" s="113">
        <f t="shared" ca="1" si="258"/>
        <v>12</v>
      </c>
      <c r="CT242" s="113">
        <f t="shared" ca="1" si="259"/>
        <v>12</v>
      </c>
      <c r="CW242" s="76"/>
      <c r="CX242" s="76"/>
    </row>
    <row r="243" spans="1:102" s="105" customFormat="1" ht="16" customHeight="1">
      <c r="A243" s="75" t="str">
        <f t="shared" si="207"/>
        <v>n4-4-1-2</v>
      </c>
      <c r="B243" s="75" t="str">
        <f t="shared" si="208"/>
        <v>E137</v>
      </c>
      <c r="C243" s="103" t="str">
        <f t="shared" si="219"/>
        <v>odd</v>
      </c>
      <c r="D243" s="103"/>
      <c r="E243" s="103"/>
      <c r="F243" s="104">
        <f>ROW()</f>
        <v>243</v>
      </c>
      <c r="G243" s="103"/>
      <c r="H243" s="103"/>
      <c r="I243" s="103" t="str">
        <f t="shared" si="205"/>
        <v>This a short description of E137, giving the briefest explanation of its E137'iness.</v>
      </c>
      <c r="J243" s="103" t="str">
        <f t="shared" si="206"/>
        <v>This is a longer description of E137, going into more detail on what E137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3" s="103" t="str">
        <f t="shared" si="209"/>
        <v>none</v>
      </c>
      <c r="L243" s="103"/>
      <c r="M243" s="103" t="str">
        <f t="shared" si="210"/>
        <v>OpenClose</v>
      </c>
      <c r="N243" s="103"/>
      <c r="O243" s="103"/>
      <c r="P243" s="103"/>
      <c r="Q243" s="103"/>
      <c r="R243" s="103">
        <f t="shared" si="211"/>
        <v>1</v>
      </c>
      <c r="S243" s="103" t="str">
        <f t="shared" si="212"/>
        <v>hover</v>
      </c>
      <c r="T243" s="103"/>
      <c r="U243" s="103"/>
      <c r="V243" s="103"/>
      <c r="W243" s="103"/>
      <c r="X243" s="103" t="str">
        <f t="shared" si="213"/>
        <v>fadeOn=n4-4-1-2,0.6</v>
      </c>
      <c r="Y243" s="103" t="str">
        <f t="shared" si="214"/>
        <v>fadeOff=n4-4-1-2,0.6</v>
      </c>
      <c r="Z243" s="103" t="str">
        <f t="shared" si="215"/>
        <v>drawOpen=n4-4-1-2,0.8</v>
      </c>
      <c r="AA243" s="103" t="str">
        <f t="shared" si="216"/>
        <v>drawClose=n4-4-1-2,0.8</v>
      </c>
      <c r="AB243" s="103" t="str">
        <f t="shared" si="217"/>
        <v>myQtipStyle</v>
      </c>
      <c r="AD243" s="106"/>
      <c r="AE243" s="116"/>
      <c r="AF243" s="75" t="s">
        <v>514</v>
      </c>
      <c r="AG243" s="73">
        <f t="shared" si="220"/>
        <v>0</v>
      </c>
      <c r="AH243" s="75" t="str">
        <f t="shared" si="218"/>
        <v>n4-4-1-2</v>
      </c>
      <c r="AI243" s="75" t="str">
        <f t="shared" si="221"/>
        <v>E137</v>
      </c>
      <c r="AJ243" s="73">
        <f t="shared" si="260"/>
        <v>4</v>
      </c>
      <c r="AK243" s="105">
        <v>4</v>
      </c>
      <c r="AL243" s="105">
        <v>4</v>
      </c>
      <c r="AM243" s="105">
        <v>1</v>
      </c>
      <c r="AN243" s="105">
        <v>2</v>
      </c>
      <c r="AR243" s="105">
        <v>8</v>
      </c>
      <c r="AS243" s="105">
        <v>4</v>
      </c>
      <c r="AT243" s="105">
        <v>3</v>
      </c>
      <c r="AU243" s="105">
        <v>3</v>
      </c>
      <c r="AX243" s="108">
        <f t="shared" si="233"/>
        <v>-9.375</v>
      </c>
      <c r="AY243" s="105">
        <f t="shared" ca="1" si="234"/>
        <v>740</v>
      </c>
      <c r="AZ243" s="108">
        <f t="shared" si="235"/>
        <v>-41.666666666666664</v>
      </c>
      <c r="BA243" s="105">
        <f t="shared" si="236"/>
        <v>0</v>
      </c>
      <c r="BB243" s="116">
        <f t="shared" ca="1" si="237"/>
        <v>1390.77</v>
      </c>
      <c r="BC243" s="116">
        <f t="shared" ca="1" si="238"/>
        <v>1628.4099999999999</v>
      </c>
      <c r="BD243" s="108">
        <f t="shared" ca="1" si="239"/>
        <v>958.33333333333337</v>
      </c>
      <c r="BE243" s="108">
        <f t="shared" ca="1" si="240"/>
        <v>1000</v>
      </c>
      <c r="BH243" s="75" t="str">
        <f t="shared" si="222"/>
        <v>n4-4-1</v>
      </c>
      <c r="BI243" s="76"/>
      <c r="BJ243" s="109" t="s">
        <v>232</v>
      </c>
      <c r="BK243" s="109"/>
      <c r="BL243" s="109">
        <v>1</v>
      </c>
      <c r="BM243" s="112">
        <f t="shared" si="223"/>
        <v>1</v>
      </c>
      <c r="BN243" s="112" t="str">
        <f t="shared" si="224"/>
        <v>symbol</v>
      </c>
      <c r="BO243" s="109" t="str">
        <f t="shared" si="225"/>
        <v>OpenCircle</v>
      </c>
      <c r="BP243" s="113">
        <f t="shared" ca="1" si="241"/>
        <v>1390.77</v>
      </c>
      <c r="BQ243" s="113">
        <f t="shared" ca="1" si="242"/>
        <v>1628.41</v>
      </c>
      <c r="BR243" s="113">
        <f t="shared" ca="1" si="243"/>
        <v>12</v>
      </c>
      <c r="BS243" s="113">
        <f t="shared" ca="1" si="244"/>
        <v>12</v>
      </c>
      <c r="BT243" s="109" t="str">
        <f t="shared" ca="1" si="226"/>
        <v xml:space="preserve">0 1390.77 1628.41 0 0 0 0 VCThingLabel  </v>
      </c>
      <c r="BU243" s="112">
        <f t="shared" si="227"/>
        <v>0.1</v>
      </c>
      <c r="BV243" s="174">
        <f t="shared" si="228"/>
        <v>0</v>
      </c>
      <c r="BW243" s="114" t="str">
        <f t="shared" si="245"/>
        <v>4vvv</v>
      </c>
      <c r="BX243" s="109"/>
      <c r="BY243" s="113">
        <f t="shared" ca="1" si="246"/>
        <v>1390.77</v>
      </c>
      <c r="BZ243" s="113">
        <f t="shared" ca="1" si="247"/>
        <v>1628.41</v>
      </c>
      <c r="CA243" s="113">
        <f t="shared" ca="1" si="248"/>
        <v>20.399999999999999</v>
      </c>
      <c r="CB243" s="113">
        <f t="shared" ca="1" si="249"/>
        <v>20.399999999999999</v>
      </c>
      <c r="CC243" s="112">
        <f t="shared" si="229"/>
        <v>0.55000000000000004</v>
      </c>
      <c r="CD243" s="109" t="str">
        <f t="shared" si="230"/>
        <v>ellipse</v>
      </c>
      <c r="CE243" s="114" t="str">
        <f t="shared" si="250"/>
        <v>4vvv</v>
      </c>
      <c r="CF243" s="109"/>
      <c r="CG243" s="113">
        <f t="shared" ca="1" si="251"/>
        <v>1390.77</v>
      </c>
      <c r="CH243" s="113">
        <f t="shared" ca="1" si="252"/>
        <v>1628.41</v>
      </c>
      <c r="CI243" s="113">
        <f t="shared" ca="1" si="253"/>
        <v>12</v>
      </c>
      <c r="CJ243" s="113">
        <f t="shared" ca="1" si="254"/>
        <v>12</v>
      </c>
      <c r="CK243" s="112"/>
      <c r="CL243" s="112"/>
      <c r="CM243" s="112">
        <f t="shared" si="231"/>
        <v>1</v>
      </c>
      <c r="CN243" s="115" t="str">
        <f t="shared" si="232"/>
        <v>ellipse</v>
      </c>
      <c r="CO243" s="109" t="str">
        <f t="shared" si="255"/>
        <v>4vvv</v>
      </c>
      <c r="CP243" s="109"/>
      <c r="CQ243" s="113">
        <f t="shared" ca="1" si="256"/>
        <v>1390.77</v>
      </c>
      <c r="CR243" s="113">
        <f t="shared" ca="1" si="257"/>
        <v>1628.41</v>
      </c>
      <c r="CS243" s="113">
        <f t="shared" ca="1" si="258"/>
        <v>12</v>
      </c>
      <c r="CT243" s="113">
        <f t="shared" ca="1" si="259"/>
        <v>12</v>
      </c>
      <c r="CW243" s="76"/>
      <c r="CX243" s="76"/>
    </row>
    <row r="244" spans="1:102" s="105" customFormat="1" ht="16" customHeight="1">
      <c r="A244" s="75" t="str">
        <f t="shared" si="207"/>
        <v>n4-4-1-3</v>
      </c>
      <c r="B244" s="75" t="str">
        <f t="shared" si="208"/>
        <v>E138</v>
      </c>
      <c r="C244" s="103" t="str">
        <f t="shared" si="219"/>
        <v>even</v>
      </c>
      <c r="D244" s="103"/>
      <c r="E244" s="103"/>
      <c r="F244" s="104">
        <f>ROW()</f>
        <v>244</v>
      </c>
      <c r="G244" s="103"/>
      <c r="H244" s="103"/>
      <c r="I244" s="103" t="str">
        <f t="shared" si="205"/>
        <v>This a short description of E138, giving the briefest explanation of its E138'iness.</v>
      </c>
      <c r="J244" s="103" t="str">
        <f t="shared" si="206"/>
        <v>This is a longer description of E138, going into more detail on what E138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4" s="103" t="str">
        <f t="shared" si="209"/>
        <v>none</v>
      </c>
      <c r="L244" s="103"/>
      <c r="M244" s="103" t="str">
        <f t="shared" si="210"/>
        <v>OpenClose</v>
      </c>
      <c r="N244" s="103"/>
      <c r="O244" s="103"/>
      <c r="P244" s="103"/>
      <c r="Q244" s="103"/>
      <c r="R244" s="103">
        <f t="shared" si="211"/>
        <v>1</v>
      </c>
      <c r="S244" s="103" t="str">
        <f t="shared" si="212"/>
        <v>hover</v>
      </c>
      <c r="T244" s="103"/>
      <c r="U244" s="103"/>
      <c r="V244" s="103"/>
      <c r="W244" s="103"/>
      <c r="X244" s="103" t="str">
        <f t="shared" si="213"/>
        <v>fadeOn=n4-4-1-3,0.6</v>
      </c>
      <c r="Y244" s="103" t="str">
        <f t="shared" si="214"/>
        <v>fadeOff=n4-4-1-3,0.6</v>
      </c>
      <c r="Z244" s="103" t="str">
        <f t="shared" si="215"/>
        <v>drawOpen=n4-4-1-3,0.8</v>
      </c>
      <c r="AA244" s="103" t="str">
        <f t="shared" si="216"/>
        <v>drawClose=n4-4-1-3,0.8</v>
      </c>
      <c r="AB244" s="103" t="str">
        <f t="shared" si="217"/>
        <v>myQtipStyle</v>
      </c>
      <c r="AD244" s="106"/>
      <c r="AE244" s="116"/>
      <c r="AF244" s="75" t="s">
        <v>515</v>
      </c>
      <c r="AG244" s="73">
        <f t="shared" si="220"/>
        <v>0</v>
      </c>
      <c r="AH244" s="75" t="str">
        <f t="shared" si="218"/>
        <v>n4-4-1-3</v>
      </c>
      <c r="AI244" s="75" t="str">
        <f t="shared" si="221"/>
        <v>E138</v>
      </c>
      <c r="AJ244" s="73">
        <f t="shared" si="260"/>
        <v>4</v>
      </c>
      <c r="AK244" s="105">
        <v>4</v>
      </c>
      <c r="AL244" s="105">
        <v>4</v>
      </c>
      <c r="AM244" s="105">
        <v>1</v>
      </c>
      <c r="AN244" s="105">
        <v>3</v>
      </c>
      <c r="AR244" s="105">
        <v>8</v>
      </c>
      <c r="AS244" s="105">
        <v>4</v>
      </c>
      <c r="AT244" s="105">
        <v>3</v>
      </c>
      <c r="AU244" s="105">
        <v>3</v>
      </c>
      <c r="AX244" s="108">
        <f t="shared" si="233"/>
        <v>-8.125</v>
      </c>
      <c r="AY244" s="105">
        <f t="shared" ca="1" si="234"/>
        <v>740</v>
      </c>
      <c r="AZ244" s="108">
        <f t="shared" si="235"/>
        <v>-36.111111111111107</v>
      </c>
      <c r="BA244" s="105">
        <f t="shared" si="236"/>
        <v>0</v>
      </c>
      <c r="BB244" s="116">
        <f t="shared" ca="1" si="237"/>
        <v>1376.97</v>
      </c>
      <c r="BC244" s="116">
        <f t="shared" ca="1" si="238"/>
        <v>1636.78</v>
      </c>
      <c r="BD244" s="108">
        <f t="shared" ca="1" si="239"/>
        <v>963.88888888888891</v>
      </c>
      <c r="BE244" s="108">
        <f t="shared" ca="1" si="240"/>
        <v>1000</v>
      </c>
      <c r="BH244" s="75" t="str">
        <f t="shared" si="222"/>
        <v>n4-4-1</v>
      </c>
      <c r="BI244" s="76"/>
      <c r="BJ244" s="109" t="s">
        <v>232</v>
      </c>
      <c r="BK244" s="109"/>
      <c r="BL244" s="109">
        <v>1</v>
      </c>
      <c r="BM244" s="112">
        <f t="shared" si="223"/>
        <v>1</v>
      </c>
      <c r="BN244" s="112" t="str">
        <f t="shared" si="224"/>
        <v>symbol</v>
      </c>
      <c r="BO244" s="109" t="str">
        <f t="shared" si="225"/>
        <v>OpenCircle</v>
      </c>
      <c r="BP244" s="113">
        <f t="shared" ca="1" si="241"/>
        <v>1376.97</v>
      </c>
      <c r="BQ244" s="113">
        <f t="shared" ca="1" si="242"/>
        <v>1636.78</v>
      </c>
      <c r="BR244" s="113">
        <f t="shared" ca="1" si="243"/>
        <v>12</v>
      </c>
      <c r="BS244" s="113">
        <f t="shared" ca="1" si="244"/>
        <v>12</v>
      </c>
      <c r="BT244" s="109" t="str">
        <f t="shared" ca="1" si="226"/>
        <v xml:space="preserve">0 1376.97 1636.78 0 0 0 0 VCThingLabel  </v>
      </c>
      <c r="BU244" s="112">
        <f t="shared" si="227"/>
        <v>0.1</v>
      </c>
      <c r="BV244" s="174">
        <f t="shared" si="228"/>
        <v>0</v>
      </c>
      <c r="BW244" s="114" t="str">
        <f t="shared" si="245"/>
        <v>4vvv</v>
      </c>
      <c r="BX244" s="109"/>
      <c r="BY244" s="113">
        <f t="shared" ca="1" si="246"/>
        <v>1376.97</v>
      </c>
      <c r="BZ244" s="113">
        <f t="shared" ca="1" si="247"/>
        <v>1636.78</v>
      </c>
      <c r="CA244" s="113">
        <f t="shared" ca="1" si="248"/>
        <v>20.399999999999999</v>
      </c>
      <c r="CB244" s="113">
        <f t="shared" ca="1" si="249"/>
        <v>20.399999999999999</v>
      </c>
      <c r="CC244" s="112">
        <f t="shared" si="229"/>
        <v>0.55000000000000004</v>
      </c>
      <c r="CD244" s="109" t="str">
        <f t="shared" si="230"/>
        <v>ellipse</v>
      </c>
      <c r="CE244" s="114" t="str">
        <f t="shared" si="250"/>
        <v>4vvv</v>
      </c>
      <c r="CF244" s="109"/>
      <c r="CG244" s="113">
        <f t="shared" ca="1" si="251"/>
        <v>1376.97</v>
      </c>
      <c r="CH244" s="113">
        <f t="shared" ca="1" si="252"/>
        <v>1636.78</v>
      </c>
      <c r="CI244" s="113">
        <f t="shared" ca="1" si="253"/>
        <v>12</v>
      </c>
      <c r="CJ244" s="113">
        <f t="shared" ca="1" si="254"/>
        <v>12</v>
      </c>
      <c r="CK244" s="112"/>
      <c r="CL244" s="112"/>
      <c r="CM244" s="112">
        <f t="shared" si="231"/>
        <v>1</v>
      </c>
      <c r="CN244" s="115" t="str">
        <f t="shared" si="232"/>
        <v>ellipse</v>
      </c>
      <c r="CO244" s="109" t="str">
        <f t="shared" si="255"/>
        <v>4vvv</v>
      </c>
      <c r="CP244" s="109"/>
      <c r="CQ244" s="113">
        <f t="shared" ca="1" si="256"/>
        <v>1376.97</v>
      </c>
      <c r="CR244" s="113">
        <f t="shared" ca="1" si="257"/>
        <v>1636.78</v>
      </c>
      <c r="CS244" s="113">
        <f t="shared" ca="1" si="258"/>
        <v>12</v>
      </c>
      <c r="CT244" s="113">
        <f t="shared" ca="1" si="259"/>
        <v>12</v>
      </c>
      <c r="CW244" s="76"/>
      <c r="CX244" s="76"/>
    </row>
    <row r="245" spans="1:102" s="105" customFormat="1" ht="16" customHeight="1">
      <c r="A245" s="75" t="str">
        <f t="shared" si="207"/>
        <v>n4-4-2</v>
      </c>
      <c r="B245" s="75" t="str">
        <f t="shared" si="208"/>
        <v>D47</v>
      </c>
      <c r="C245" s="103" t="str">
        <f t="shared" si="219"/>
        <v>odd</v>
      </c>
      <c r="D245" s="103"/>
      <c r="E245" s="103"/>
      <c r="F245" s="104">
        <f>ROW()</f>
        <v>245</v>
      </c>
      <c r="G245" s="103"/>
      <c r="H245" s="103"/>
      <c r="I245" s="103" t="str">
        <f t="shared" si="205"/>
        <v>This a short description of D47, giving the briefest explanation of its D47'iness.</v>
      </c>
      <c r="J245" s="103" t="str">
        <f t="shared" si="206"/>
        <v>This is a longer description of D47, going into more detail on what D47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5" s="103" t="str">
        <f t="shared" si="209"/>
        <v>none</v>
      </c>
      <c r="L245" s="103"/>
      <c r="M245" s="103" t="str">
        <f t="shared" si="210"/>
        <v>OpenClose</v>
      </c>
      <c r="N245" s="103"/>
      <c r="O245" s="103"/>
      <c r="P245" s="103"/>
      <c r="Q245" s="103"/>
      <c r="R245" s="103">
        <f t="shared" si="211"/>
        <v>1</v>
      </c>
      <c r="S245" s="103" t="str">
        <f t="shared" si="212"/>
        <v>hover</v>
      </c>
      <c r="T245" s="103"/>
      <c r="U245" s="103"/>
      <c r="V245" s="103"/>
      <c r="W245" s="103"/>
      <c r="X245" s="103" t="str">
        <f t="shared" si="213"/>
        <v>fadeOn=n4-4-2,0.6</v>
      </c>
      <c r="Y245" s="103" t="str">
        <f t="shared" si="214"/>
        <v>fadeOff=n4-4-2,0.6</v>
      </c>
      <c r="Z245" s="103" t="str">
        <f t="shared" si="215"/>
        <v>drawOpen=n4-4-2,0.8</v>
      </c>
      <c r="AA245" s="103" t="str">
        <f t="shared" si="216"/>
        <v>drawClose=n4-4-2,0.8</v>
      </c>
      <c r="AB245" s="103" t="str">
        <f t="shared" si="217"/>
        <v>myQtipStyle</v>
      </c>
      <c r="AD245" s="106"/>
      <c r="AE245" s="116"/>
      <c r="AF245" s="75" t="s">
        <v>516</v>
      </c>
      <c r="AG245" s="73">
        <f t="shared" si="220"/>
        <v>0</v>
      </c>
      <c r="AH245" s="75" t="str">
        <f t="shared" si="218"/>
        <v>n4-4-2</v>
      </c>
      <c r="AI245" s="75" t="str">
        <f t="shared" si="221"/>
        <v>D47</v>
      </c>
      <c r="AJ245" s="73">
        <f t="shared" si="260"/>
        <v>3</v>
      </c>
      <c r="AK245" s="105">
        <v>4</v>
      </c>
      <c r="AL245" s="105">
        <v>4</v>
      </c>
      <c r="AM245" s="105">
        <v>2</v>
      </c>
      <c r="AR245" s="105">
        <v>8</v>
      </c>
      <c r="AS245" s="105">
        <v>4</v>
      </c>
      <c r="AT245" s="105">
        <v>3</v>
      </c>
      <c r="AX245" s="108">
        <f t="shared" si="233"/>
        <v>-5.625</v>
      </c>
      <c r="AY245" s="105">
        <f t="shared" ca="1" si="234"/>
        <v>640</v>
      </c>
      <c r="AZ245" s="108">
        <f t="shared" si="235"/>
        <v>-25</v>
      </c>
      <c r="BA245" s="105">
        <f t="shared" si="236"/>
        <v>0</v>
      </c>
      <c r="BB245" s="116">
        <f t="shared" ca="1" si="237"/>
        <v>1301.69</v>
      </c>
      <c r="BC245" s="116">
        <f t="shared" ca="1" si="238"/>
        <v>1564.4299999999998</v>
      </c>
      <c r="BD245" s="108">
        <f t="shared" ca="1" si="239"/>
        <v>975</v>
      </c>
      <c r="BE245" s="108">
        <f t="shared" ca="1" si="240"/>
        <v>1000</v>
      </c>
      <c r="BH245" s="75" t="str">
        <f t="shared" si="222"/>
        <v>n4-4</v>
      </c>
      <c r="BI245" s="76"/>
      <c r="BJ245" s="109" t="s">
        <v>232</v>
      </c>
      <c r="BK245" s="109"/>
      <c r="BL245" s="109">
        <v>1</v>
      </c>
      <c r="BM245" s="112">
        <f t="shared" si="223"/>
        <v>1</v>
      </c>
      <c r="BN245" s="112" t="str">
        <f t="shared" si="224"/>
        <v>symbol</v>
      </c>
      <c r="BO245" s="109" t="str">
        <f t="shared" si="225"/>
        <v>OpenCircle</v>
      </c>
      <c r="BP245" s="113">
        <f t="shared" ca="1" si="241"/>
        <v>1301.69</v>
      </c>
      <c r="BQ245" s="113">
        <f t="shared" ca="1" si="242"/>
        <v>1564.43</v>
      </c>
      <c r="BR245" s="113">
        <f t="shared" ca="1" si="243"/>
        <v>35</v>
      </c>
      <c r="BS245" s="113">
        <f t="shared" ca="1" si="244"/>
        <v>35</v>
      </c>
      <c r="BT245" s="109" t="str">
        <f t="shared" ca="1" si="226"/>
        <v xml:space="preserve">1 1301.69 1564.43 0 0 0 0 VCThingLabel 10 </v>
      </c>
      <c r="BU245" s="112">
        <f t="shared" si="227"/>
        <v>0.1</v>
      </c>
      <c r="BV245" s="174">
        <f t="shared" si="228"/>
        <v>0</v>
      </c>
      <c r="BW245" s="114" t="str">
        <f t="shared" si="245"/>
        <v>3vvv</v>
      </c>
      <c r="BX245" s="109"/>
      <c r="BY245" s="113">
        <f t="shared" ca="1" si="246"/>
        <v>1301.69</v>
      </c>
      <c r="BZ245" s="113">
        <f t="shared" ca="1" si="247"/>
        <v>1564.43</v>
      </c>
      <c r="CA245" s="113">
        <f t="shared" ca="1" si="248"/>
        <v>59.5</v>
      </c>
      <c r="CB245" s="113">
        <f t="shared" ca="1" si="249"/>
        <v>59.5</v>
      </c>
      <c r="CC245" s="112">
        <f t="shared" si="229"/>
        <v>0.55000000000000004</v>
      </c>
      <c r="CD245" s="109" t="str">
        <f t="shared" si="230"/>
        <v>ellipse</v>
      </c>
      <c r="CE245" s="114" t="str">
        <f t="shared" si="250"/>
        <v>3vvv</v>
      </c>
      <c r="CF245" s="109"/>
      <c r="CG245" s="113">
        <f t="shared" ca="1" si="251"/>
        <v>1301.69</v>
      </c>
      <c r="CH245" s="113">
        <f t="shared" ca="1" si="252"/>
        <v>1564.43</v>
      </c>
      <c r="CI245" s="113">
        <f t="shared" ca="1" si="253"/>
        <v>35</v>
      </c>
      <c r="CJ245" s="113">
        <f t="shared" ca="1" si="254"/>
        <v>35</v>
      </c>
      <c r="CK245" s="112"/>
      <c r="CL245" s="112"/>
      <c r="CM245" s="112">
        <f t="shared" si="231"/>
        <v>1</v>
      </c>
      <c r="CN245" s="115" t="str">
        <f t="shared" si="232"/>
        <v>ellipse</v>
      </c>
      <c r="CO245" s="109" t="str">
        <f t="shared" si="255"/>
        <v>3vvv</v>
      </c>
      <c r="CP245" s="109"/>
      <c r="CQ245" s="113">
        <f t="shared" ca="1" si="256"/>
        <v>1301.69</v>
      </c>
      <c r="CR245" s="113">
        <f t="shared" ca="1" si="257"/>
        <v>1564.43</v>
      </c>
      <c r="CS245" s="113">
        <f t="shared" ca="1" si="258"/>
        <v>35</v>
      </c>
      <c r="CT245" s="113">
        <f t="shared" ca="1" si="259"/>
        <v>35</v>
      </c>
      <c r="CW245" s="76"/>
      <c r="CX245" s="76"/>
    </row>
    <row r="246" spans="1:102" s="105" customFormat="1" ht="16" customHeight="1">
      <c r="A246" s="75" t="str">
        <f t="shared" si="207"/>
        <v>n4-4-2-1</v>
      </c>
      <c r="B246" s="75" t="str">
        <f t="shared" si="208"/>
        <v>E139</v>
      </c>
      <c r="C246" s="103" t="str">
        <f t="shared" si="219"/>
        <v>odd</v>
      </c>
      <c r="D246" s="103"/>
      <c r="E246" s="103"/>
      <c r="F246" s="104">
        <f>ROW()</f>
        <v>246</v>
      </c>
      <c r="G246" s="103"/>
      <c r="H246" s="103"/>
      <c r="I246" s="103" t="str">
        <f t="shared" si="205"/>
        <v>This a short description of E139, giving the briefest explanation of its E139'iness.</v>
      </c>
      <c r="J246" s="103" t="str">
        <f t="shared" si="206"/>
        <v>This is a longer description of E139, going into more detail on what E139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6" s="103" t="str">
        <f t="shared" si="209"/>
        <v>none</v>
      </c>
      <c r="L246" s="103"/>
      <c r="M246" s="103" t="str">
        <f t="shared" si="210"/>
        <v>OpenClose</v>
      </c>
      <c r="N246" s="103"/>
      <c r="O246" s="103"/>
      <c r="P246" s="103"/>
      <c r="Q246" s="103"/>
      <c r="R246" s="103">
        <f t="shared" si="211"/>
        <v>1</v>
      </c>
      <c r="S246" s="103" t="str">
        <f t="shared" si="212"/>
        <v>hover</v>
      </c>
      <c r="T246" s="103"/>
      <c r="U246" s="103"/>
      <c r="V246" s="103"/>
      <c r="W246" s="103"/>
      <c r="X246" s="103" t="str">
        <f t="shared" si="213"/>
        <v>fadeOn=n4-4-2-1,0.6</v>
      </c>
      <c r="Y246" s="103" t="str">
        <f t="shared" si="214"/>
        <v>fadeOff=n4-4-2-1,0.6</v>
      </c>
      <c r="Z246" s="103" t="str">
        <f t="shared" si="215"/>
        <v>drawOpen=n4-4-2-1,0.8</v>
      </c>
      <c r="AA246" s="103" t="str">
        <f t="shared" si="216"/>
        <v>drawClose=n4-4-2-1,0.8</v>
      </c>
      <c r="AB246" s="103" t="str">
        <f t="shared" si="217"/>
        <v>myQtipStyle</v>
      </c>
      <c r="AD246" s="106"/>
      <c r="AE246" s="116"/>
      <c r="AF246" s="75" t="s">
        <v>517</v>
      </c>
      <c r="AG246" s="73">
        <f t="shared" si="220"/>
        <v>0</v>
      </c>
      <c r="AH246" s="75" t="str">
        <f t="shared" si="218"/>
        <v>n4-4-2-1</v>
      </c>
      <c r="AI246" s="75" t="str">
        <f t="shared" si="221"/>
        <v>E139</v>
      </c>
      <c r="AJ246" s="73">
        <f t="shared" si="260"/>
        <v>4</v>
      </c>
      <c r="AK246" s="105">
        <v>4</v>
      </c>
      <c r="AL246" s="105">
        <v>4</v>
      </c>
      <c r="AM246" s="105">
        <v>2</v>
      </c>
      <c r="AN246" s="105">
        <v>1</v>
      </c>
      <c r="AR246" s="105">
        <v>8</v>
      </c>
      <c r="AS246" s="105">
        <v>4</v>
      </c>
      <c r="AT246" s="105">
        <v>3</v>
      </c>
      <c r="AU246" s="105">
        <v>3</v>
      </c>
      <c r="AX246" s="108">
        <f t="shared" si="233"/>
        <v>-6.875</v>
      </c>
      <c r="AY246" s="105">
        <f t="shared" ca="1" si="234"/>
        <v>740</v>
      </c>
      <c r="AZ246" s="108">
        <f t="shared" si="235"/>
        <v>-30.555555555555557</v>
      </c>
      <c r="BA246" s="105">
        <f t="shared" si="236"/>
        <v>0</v>
      </c>
      <c r="BB246" s="116">
        <f t="shared" ca="1" si="237"/>
        <v>1362.99</v>
      </c>
      <c r="BC246" s="116">
        <f t="shared" ca="1" si="238"/>
        <v>1644.8600000000001</v>
      </c>
      <c r="BD246" s="108">
        <f t="shared" ca="1" si="239"/>
        <v>969.44444444444446</v>
      </c>
      <c r="BE246" s="108">
        <f t="shared" ca="1" si="240"/>
        <v>1000</v>
      </c>
      <c r="BH246" s="75" t="str">
        <f t="shared" si="222"/>
        <v>n4-4-2</v>
      </c>
      <c r="BI246" s="76"/>
      <c r="BJ246" s="109" t="s">
        <v>232</v>
      </c>
      <c r="BK246" s="109"/>
      <c r="BL246" s="109">
        <v>1</v>
      </c>
      <c r="BM246" s="112">
        <f t="shared" si="223"/>
        <v>1</v>
      </c>
      <c r="BN246" s="112" t="str">
        <f t="shared" si="224"/>
        <v>symbol</v>
      </c>
      <c r="BO246" s="109" t="str">
        <f t="shared" si="225"/>
        <v>OpenCircle</v>
      </c>
      <c r="BP246" s="113">
        <f t="shared" ca="1" si="241"/>
        <v>1362.99</v>
      </c>
      <c r="BQ246" s="113">
        <f t="shared" ca="1" si="242"/>
        <v>1644.86</v>
      </c>
      <c r="BR246" s="113">
        <f t="shared" ca="1" si="243"/>
        <v>12</v>
      </c>
      <c r="BS246" s="113">
        <f t="shared" ca="1" si="244"/>
        <v>12</v>
      </c>
      <c r="BT246" s="109" t="str">
        <f t="shared" ca="1" si="226"/>
        <v xml:space="preserve">0 1362.99 1644.86 0 0 0 0 VCThingLabel  </v>
      </c>
      <c r="BU246" s="112">
        <f t="shared" si="227"/>
        <v>0.1</v>
      </c>
      <c r="BV246" s="174">
        <f t="shared" si="228"/>
        <v>0</v>
      </c>
      <c r="BW246" s="114" t="str">
        <f t="shared" si="245"/>
        <v>4vvv</v>
      </c>
      <c r="BX246" s="109"/>
      <c r="BY246" s="113">
        <f t="shared" ca="1" si="246"/>
        <v>1362.99</v>
      </c>
      <c r="BZ246" s="113">
        <f t="shared" ca="1" si="247"/>
        <v>1644.86</v>
      </c>
      <c r="CA246" s="113">
        <f t="shared" ca="1" si="248"/>
        <v>20.399999999999999</v>
      </c>
      <c r="CB246" s="113">
        <f t="shared" ca="1" si="249"/>
        <v>20.399999999999999</v>
      </c>
      <c r="CC246" s="112">
        <f t="shared" si="229"/>
        <v>0.55000000000000004</v>
      </c>
      <c r="CD246" s="109" t="str">
        <f t="shared" si="230"/>
        <v>ellipse</v>
      </c>
      <c r="CE246" s="114" t="str">
        <f t="shared" si="250"/>
        <v>4vvv</v>
      </c>
      <c r="CF246" s="109"/>
      <c r="CG246" s="113">
        <f t="shared" ca="1" si="251"/>
        <v>1362.99</v>
      </c>
      <c r="CH246" s="113">
        <f t="shared" ca="1" si="252"/>
        <v>1644.86</v>
      </c>
      <c r="CI246" s="113">
        <f t="shared" ca="1" si="253"/>
        <v>12</v>
      </c>
      <c r="CJ246" s="113">
        <f t="shared" ca="1" si="254"/>
        <v>12</v>
      </c>
      <c r="CK246" s="112"/>
      <c r="CL246" s="112"/>
      <c r="CM246" s="112">
        <f t="shared" si="231"/>
        <v>1</v>
      </c>
      <c r="CN246" s="115" t="str">
        <f t="shared" si="232"/>
        <v>ellipse</v>
      </c>
      <c r="CO246" s="109" t="str">
        <f t="shared" si="255"/>
        <v>4vvv</v>
      </c>
      <c r="CP246" s="109"/>
      <c r="CQ246" s="113">
        <f t="shared" ca="1" si="256"/>
        <v>1362.99</v>
      </c>
      <c r="CR246" s="113">
        <f t="shared" ca="1" si="257"/>
        <v>1644.86</v>
      </c>
      <c r="CS246" s="113">
        <f t="shared" ca="1" si="258"/>
        <v>12</v>
      </c>
      <c r="CT246" s="113">
        <f t="shared" ca="1" si="259"/>
        <v>12</v>
      </c>
      <c r="CW246" s="76"/>
      <c r="CX246" s="76"/>
    </row>
    <row r="247" spans="1:102" s="105" customFormat="1" ht="16" customHeight="1">
      <c r="A247" s="75" t="str">
        <f t="shared" si="207"/>
        <v>n4-4-2-2</v>
      </c>
      <c r="B247" s="75" t="str">
        <f t="shared" si="208"/>
        <v>E140</v>
      </c>
      <c r="C247" s="103" t="str">
        <f t="shared" si="219"/>
        <v>even</v>
      </c>
      <c r="D247" s="103"/>
      <c r="E247" s="103"/>
      <c r="F247" s="104">
        <f>ROW()</f>
        <v>247</v>
      </c>
      <c r="G247" s="103"/>
      <c r="H247" s="103"/>
      <c r="I247" s="103" t="str">
        <f t="shared" si="205"/>
        <v>This a short description of E140, giving the briefest explanation of its E140'iness.</v>
      </c>
      <c r="J247" s="103" t="str">
        <f t="shared" si="206"/>
        <v>This is a longer description of E140, going into more detail on what E140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7" s="103" t="str">
        <f t="shared" si="209"/>
        <v>none</v>
      </c>
      <c r="L247" s="103"/>
      <c r="M247" s="103" t="str">
        <f t="shared" si="210"/>
        <v>OpenClose</v>
      </c>
      <c r="N247" s="103"/>
      <c r="O247" s="103"/>
      <c r="P247" s="103"/>
      <c r="Q247" s="103"/>
      <c r="R247" s="103">
        <f t="shared" si="211"/>
        <v>1</v>
      </c>
      <c r="S247" s="103" t="str">
        <f t="shared" si="212"/>
        <v>hover</v>
      </c>
      <c r="T247" s="103"/>
      <c r="U247" s="103"/>
      <c r="V247" s="103"/>
      <c r="W247" s="103"/>
      <c r="X247" s="103" t="str">
        <f t="shared" si="213"/>
        <v>fadeOn=n4-4-2-2,0.6</v>
      </c>
      <c r="Y247" s="103" t="str">
        <f t="shared" si="214"/>
        <v>fadeOff=n4-4-2-2,0.6</v>
      </c>
      <c r="Z247" s="103" t="str">
        <f t="shared" si="215"/>
        <v>drawOpen=n4-4-2-2,0.8</v>
      </c>
      <c r="AA247" s="103" t="str">
        <f t="shared" si="216"/>
        <v>drawClose=n4-4-2-2,0.8</v>
      </c>
      <c r="AB247" s="103" t="str">
        <f t="shared" si="217"/>
        <v>myQtipStyle</v>
      </c>
      <c r="AD247" s="106"/>
      <c r="AE247" s="116"/>
      <c r="AF247" s="75" t="s">
        <v>518</v>
      </c>
      <c r="AG247" s="73">
        <f t="shared" si="220"/>
        <v>0</v>
      </c>
      <c r="AH247" s="75" t="str">
        <f t="shared" si="218"/>
        <v>n4-4-2-2</v>
      </c>
      <c r="AI247" s="75" t="str">
        <f t="shared" si="221"/>
        <v>E140</v>
      </c>
      <c r="AJ247" s="73">
        <f t="shared" si="260"/>
        <v>4</v>
      </c>
      <c r="AK247" s="105">
        <v>4</v>
      </c>
      <c r="AL247" s="105">
        <v>4</v>
      </c>
      <c r="AM247" s="105">
        <v>2</v>
      </c>
      <c r="AN247" s="105">
        <v>2</v>
      </c>
      <c r="AR247" s="105">
        <v>8</v>
      </c>
      <c r="AS247" s="105">
        <v>4</v>
      </c>
      <c r="AT247" s="105">
        <v>3</v>
      </c>
      <c r="AU247" s="105">
        <v>3</v>
      </c>
      <c r="AX247" s="108">
        <f t="shared" si="233"/>
        <v>-5.625</v>
      </c>
      <c r="AY247" s="105">
        <f t="shared" ca="1" si="234"/>
        <v>740</v>
      </c>
      <c r="AZ247" s="108">
        <f t="shared" si="235"/>
        <v>-25</v>
      </c>
      <c r="BA247" s="105">
        <f t="shared" si="236"/>
        <v>0</v>
      </c>
      <c r="BB247" s="116">
        <f t="shared" ca="1" si="237"/>
        <v>1348.83</v>
      </c>
      <c r="BC247" s="116">
        <f t="shared" ca="1" si="238"/>
        <v>1652.62</v>
      </c>
      <c r="BD247" s="108">
        <f t="shared" ca="1" si="239"/>
        <v>975</v>
      </c>
      <c r="BE247" s="108">
        <f t="shared" ca="1" si="240"/>
        <v>1000</v>
      </c>
      <c r="BH247" s="75" t="str">
        <f t="shared" si="222"/>
        <v>n4-4-2</v>
      </c>
      <c r="BI247" s="76"/>
      <c r="BJ247" s="109" t="s">
        <v>232</v>
      </c>
      <c r="BK247" s="109"/>
      <c r="BL247" s="109">
        <v>1</v>
      </c>
      <c r="BM247" s="112">
        <f t="shared" si="223"/>
        <v>1</v>
      </c>
      <c r="BN247" s="112" t="str">
        <f t="shared" si="224"/>
        <v>symbol</v>
      </c>
      <c r="BO247" s="109" t="str">
        <f t="shared" si="225"/>
        <v>OpenCircle</v>
      </c>
      <c r="BP247" s="113">
        <f t="shared" ca="1" si="241"/>
        <v>1348.83</v>
      </c>
      <c r="BQ247" s="113">
        <f t="shared" ca="1" si="242"/>
        <v>1652.62</v>
      </c>
      <c r="BR247" s="113">
        <f t="shared" ca="1" si="243"/>
        <v>12</v>
      </c>
      <c r="BS247" s="113">
        <f t="shared" ca="1" si="244"/>
        <v>12</v>
      </c>
      <c r="BT247" s="109" t="str">
        <f t="shared" ca="1" si="226"/>
        <v xml:space="preserve">0 1348.83 1652.62 0 0 0 0 VCThingLabel  </v>
      </c>
      <c r="BU247" s="112">
        <f t="shared" si="227"/>
        <v>0.1</v>
      </c>
      <c r="BV247" s="174">
        <f t="shared" si="228"/>
        <v>0</v>
      </c>
      <c r="BW247" s="114" t="str">
        <f t="shared" si="245"/>
        <v>4vvv</v>
      </c>
      <c r="BX247" s="109"/>
      <c r="BY247" s="113">
        <f t="shared" ca="1" si="246"/>
        <v>1348.83</v>
      </c>
      <c r="BZ247" s="113">
        <f t="shared" ca="1" si="247"/>
        <v>1652.62</v>
      </c>
      <c r="CA247" s="113">
        <f t="shared" ca="1" si="248"/>
        <v>20.399999999999999</v>
      </c>
      <c r="CB247" s="113">
        <f t="shared" ca="1" si="249"/>
        <v>20.399999999999999</v>
      </c>
      <c r="CC247" s="112">
        <f t="shared" si="229"/>
        <v>0.55000000000000004</v>
      </c>
      <c r="CD247" s="109" t="str">
        <f t="shared" si="230"/>
        <v>ellipse</v>
      </c>
      <c r="CE247" s="114" t="str">
        <f t="shared" si="250"/>
        <v>4vvv</v>
      </c>
      <c r="CF247" s="109"/>
      <c r="CG247" s="113">
        <f t="shared" ca="1" si="251"/>
        <v>1348.83</v>
      </c>
      <c r="CH247" s="113">
        <f t="shared" ca="1" si="252"/>
        <v>1652.62</v>
      </c>
      <c r="CI247" s="113">
        <f t="shared" ca="1" si="253"/>
        <v>12</v>
      </c>
      <c r="CJ247" s="113">
        <f t="shared" ca="1" si="254"/>
        <v>12</v>
      </c>
      <c r="CK247" s="112"/>
      <c r="CL247" s="112"/>
      <c r="CM247" s="112">
        <f t="shared" si="231"/>
        <v>1</v>
      </c>
      <c r="CN247" s="115" t="str">
        <f t="shared" si="232"/>
        <v>ellipse</v>
      </c>
      <c r="CO247" s="109" t="str">
        <f t="shared" si="255"/>
        <v>4vvv</v>
      </c>
      <c r="CP247" s="109"/>
      <c r="CQ247" s="113">
        <f t="shared" ca="1" si="256"/>
        <v>1348.83</v>
      </c>
      <c r="CR247" s="113">
        <f t="shared" ca="1" si="257"/>
        <v>1652.62</v>
      </c>
      <c r="CS247" s="113">
        <f t="shared" ca="1" si="258"/>
        <v>12</v>
      </c>
      <c r="CT247" s="113">
        <f t="shared" ca="1" si="259"/>
        <v>12</v>
      </c>
      <c r="CW247" s="76"/>
      <c r="CX247" s="76"/>
    </row>
    <row r="248" spans="1:102" s="105" customFormat="1" ht="16" customHeight="1">
      <c r="A248" s="75" t="str">
        <f t="shared" si="207"/>
        <v>n4-4-2-3</v>
      </c>
      <c r="B248" s="75" t="str">
        <f t="shared" si="208"/>
        <v>E141</v>
      </c>
      <c r="C248" s="103" t="str">
        <f t="shared" si="219"/>
        <v>odd</v>
      </c>
      <c r="D248" s="103"/>
      <c r="E248" s="103"/>
      <c r="F248" s="104">
        <f>ROW()</f>
        <v>248</v>
      </c>
      <c r="G248" s="103"/>
      <c r="H248" s="103"/>
      <c r="I248" s="103" t="str">
        <f t="shared" si="205"/>
        <v>This a short description of E141, giving the briefest explanation of its E141'iness.</v>
      </c>
      <c r="J248" s="103" t="str">
        <f t="shared" si="206"/>
        <v>This is a longer description of E141, going into more detail on what E141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8" s="103" t="str">
        <f t="shared" si="209"/>
        <v>none</v>
      </c>
      <c r="L248" s="103"/>
      <c r="M248" s="103" t="str">
        <f t="shared" si="210"/>
        <v>OpenClose</v>
      </c>
      <c r="N248" s="103"/>
      <c r="O248" s="103"/>
      <c r="P248" s="103"/>
      <c r="Q248" s="103"/>
      <c r="R248" s="103">
        <f t="shared" si="211"/>
        <v>1</v>
      </c>
      <c r="S248" s="103" t="str">
        <f t="shared" si="212"/>
        <v>hover</v>
      </c>
      <c r="T248" s="103"/>
      <c r="U248" s="103"/>
      <c r="V248" s="103"/>
      <c r="W248" s="103"/>
      <c r="X248" s="103" t="str">
        <f t="shared" si="213"/>
        <v>fadeOn=n4-4-2-3,0.6</v>
      </c>
      <c r="Y248" s="103" t="str">
        <f t="shared" si="214"/>
        <v>fadeOff=n4-4-2-3,0.6</v>
      </c>
      <c r="Z248" s="103" t="str">
        <f t="shared" si="215"/>
        <v>drawOpen=n4-4-2-3,0.8</v>
      </c>
      <c r="AA248" s="103" t="str">
        <f t="shared" si="216"/>
        <v>drawClose=n4-4-2-3,0.8</v>
      </c>
      <c r="AB248" s="103" t="str">
        <f t="shared" si="217"/>
        <v>myQtipStyle</v>
      </c>
      <c r="AD248" s="106"/>
      <c r="AE248" s="116"/>
      <c r="AF248" s="75" t="s">
        <v>519</v>
      </c>
      <c r="AG248" s="73">
        <f t="shared" si="220"/>
        <v>0</v>
      </c>
      <c r="AH248" s="75" t="str">
        <f t="shared" si="218"/>
        <v>n4-4-2-3</v>
      </c>
      <c r="AI248" s="75" t="str">
        <f t="shared" si="221"/>
        <v>E141</v>
      </c>
      <c r="AJ248" s="73">
        <f t="shared" si="260"/>
        <v>4</v>
      </c>
      <c r="AK248" s="105">
        <v>4</v>
      </c>
      <c r="AL248" s="105">
        <v>4</v>
      </c>
      <c r="AM248" s="105">
        <v>2</v>
      </c>
      <c r="AN248" s="105">
        <v>3</v>
      </c>
      <c r="AR248" s="105">
        <v>8</v>
      </c>
      <c r="AS248" s="105">
        <v>4</v>
      </c>
      <c r="AT248" s="105">
        <v>3</v>
      </c>
      <c r="AU248" s="105">
        <v>3</v>
      </c>
      <c r="AX248" s="108">
        <f t="shared" si="233"/>
        <v>-4.375</v>
      </c>
      <c r="AY248" s="105">
        <f t="shared" ca="1" si="234"/>
        <v>740</v>
      </c>
      <c r="AZ248" s="108">
        <f t="shared" si="235"/>
        <v>-19.444444444444443</v>
      </c>
      <c r="BA248" s="105">
        <f t="shared" si="236"/>
        <v>0</v>
      </c>
      <c r="BB248" s="116">
        <f t="shared" ca="1" si="237"/>
        <v>1334.51</v>
      </c>
      <c r="BC248" s="116">
        <f t="shared" ca="1" si="238"/>
        <v>1660.08</v>
      </c>
      <c r="BD248" s="108">
        <f t="shared" ca="1" si="239"/>
        <v>980.55555555555554</v>
      </c>
      <c r="BE248" s="108">
        <f t="shared" ca="1" si="240"/>
        <v>1000</v>
      </c>
      <c r="BH248" s="75" t="str">
        <f t="shared" si="222"/>
        <v>n4-4-2</v>
      </c>
      <c r="BI248" s="76"/>
      <c r="BJ248" s="109" t="s">
        <v>232</v>
      </c>
      <c r="BK248" s="109"/>
      <c r="BL248" s="109">
        <v>1</v>
      </c>
      <c r="BM248" s="112">
        <f t="shared" si="223"/>
        <v>1</v>
      </c>
      <c r="BN248" s="112" t="str">
        <f t="shared" si="224"/>
        <v>symbol</v>
      </c>
      <c r="BO248" s="109" t="str">
        <f t="shared" si="225"/>
        <v>OpenCircle</v>
      </c>
      <c r="BP248" s="113">
        <f t="shared" ca="1" si="241"/>
        <v>1334.51</v>
      </c>
      <c r="BQ248" s="113">
        <f t="shared" ca="1" si="242"/>
        <v>1660.08</v>
      </c>
      <c r="BR248" s="113">
        <f t="shared" ca="1" si="243"/>
        <v>12</v>
      </c>
      <c r="BS248" s="113">
        <f t="shared" ca="1" si="244"/>
        <v>12</v>
      </c>
      <c r="BT248" s="109" t="str">
        <f t="shared" ca="1" si="226"/>
        <v xml:space="preserve">0 1334.51 1660.08 0 0 0 0 VCThingLabel  </v>
      </c>
      <c r="BU248" s="112">
        <f t="shared" si="227"/>
        <v>0.1</v>
      </c>
      <c r="BV248" s="174">
        <f t="shared" si="228"/>
        <v>0</v>
      </c>
      <c r="BW248" s="114" t="str">
        <f t="shared" si="245"/>
        <v>4vvv</v>
      </c>
      <c r="BX248" s="109"/>
      <c r="BY248" s="113">
        <f t="shared" ca="1" si="246"/>
        <v>1334.51</v>
      </c>
      <c r="BZ248" s="113">
        <f t="shared" ca="1" si="247"/>
        <v>1660.08</v>
      </c>
      <c r="CA248" s="113">
        <f t="shared" ca="1" si="248"/>
        <v>20.399999999999999</v>
      </c>
      <c r="CB248" s="113">
        <f t="shared" ca="1" si="249"/>
        <v>20.399999999999999</v>
      </c>
      <c r="CC248" s="112">
        <f t="shared" si="229"/>
        <v>0.55000000000000004</v>
      </c>
      <c r="CD248" s="109" t="str">
        <f t="shared" si="230"/>
        <v>ellipse</v>
      </c>
      <c r="CE248" s="114" t="str">
        <f t="shared" si="250"/>
        <v>4vvv</v>
      </c>
      <c r="CF248" s="109"/>
      <c r="CG248" s="113">
        <f t="shared" ca="1" si="251"/>
        <v>1334.51</v>
      </c>
      <c r="CH248" s="113">
        <f t="shared" ca="1" si="252"/>
        <v>1660.08</v>
      </c>
      <c r="CI248" s="113">
        <f t="shared" ca="1" si="253"/>
        <v>12</v>
      </c>
      <c r="CJ248" s="113">
        <f t="shared" ca="1" si="254"/>
        <v>12</v>
      </c>
      <c r="CK248" s="112"/>
      <c r="CL248" s="112"/>
      <c r="CM248" s="112">
        <f t="shared" si="231"/>
        <v>1</v>
      </c>
      <c r="CN248" s="115" t="str">
        <f t="shared" si="232"/>
        <v>ellipse</v>
      </c>
      <c r="CO248" s="109" t="str">
        <f t="shared" si="255"/>
        <v>4vvv</v>
      </c>
      <c r="CP248" s="109"/>
      <c r="CQ248" s="113">
        <f t="shared" ca="1" si="256"/>
        <v>1334.51</v>
      </c>
      <c r="CR248" s="113">
        <f t="shared" ca="1" si="257"/>
        <v>1660.08</v>
      </c>
      <c r="CS248" s="113">
        <f t="shared" ca="1" si="258"/>
        <v>12</v>
      </c>
      <c r="CT248" s="113">
        <f t="shared" ca="1" si="259"/>
        <v>12</v>
      </c>
      <c r="CW248" s="76"/>
      <c r="CX248" s="76"/>
    </row>
    <row r="249" spans="1:102" s="105" customFormat="1" ht="16" customHeight="1">
      <c r="A249" s="75" t="str">
        <f t="shared" si="207"/>
        <v>n4-4-3</v>
      </c>
      <c r="B249" s="75" t="str">
        <f t="shared" si="208"/>
        <v>D48</v>
      </c>
      <c r="C249" s="103" t="str">
        <f t="shared" si="219"/>
        <v>even</v>
      </c>
      <c r="D249" s="103"/>
      <c r="E249" s="103"/>
      <c r="F249" s="104">
        <f>ROW()</f>
        <v>249</v>
      </c>
      <c r="G249" s="103"/>
      <c r="H249" s="103"/>
      <c r="I249" s="103" t="str">
        <f t="shared" si="205"/>
        <v>This a short description of D48, giving the briefest explanation of its D48'iness.</v>
      </c>
      <c r="J249" s="103" t="str">
        <f t="shared" si="206"/>
        <v>This is a longer description of D48, going into more detail on what D48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49" s="103" t="str">
        <f t="shared" si="209"/>
        <v>none</v>
      </c>
      <c r="L249" s="103"/>
      <c r="M249" s="103" t="str">
        <f t="shared" si="210"/>
        <v>OpenClose</v>
      </c>
      <c r="N249" s="103"/>
      <c r="O249" s="103"/>
      <c r="P249" s="103"/>
      <c r="Q249" s="103"/>
      <c r="R249" s="103">
        <f t="shared" si="211"/>
        <v>1</v>
      </c>
      <c r="S249" s="103" t="str">
        <f t="shared" si="212"/>
        <v>hover</v>
      </c>
      <c r="T249" s="103"/>
      <c r="U249" s="103"/>
      <c r="V249" s="103"/>
      <c r="W249" s="103"/>
      <c r="X249" s="103" t="str">
        <f t="shared" si="213"/>
        <v>fadeOn=n4-4-3,0.6</v>
      </c>
      <c r="Y249" s="103" t="str">
        <f t="shared" si="214"/>
        <v>fadeOff=n4-4-3,0.6</v>
      </c>
      <c r="Z249" s="103" t="str">
        <f t="shared" si="215"/>
        <v>drawOpen=n4-4-3,0.8</v>
      </c>
      <c r="AA249" s="103" t="str">
        <f t="shared" si="216"/>
        <v>drawClose=n4-4-3,0.8</v>
      </c>
      <c r="AB249" s="103" t="str">
        <f t="shared" si="217"/>
        <v>myQtipStyle</v>
      </c>
      <c r="AD249" s="106"/>
      <c r="AE249" s="116"/>
      <c r="AF249" s="75" t="s">
        <v>520</v>
      </c>
      <c r="AG249" s="73">
        <f t="shared" si="220"/>
        <v>0</v>
      </c>
      <c r="AH249" s="75" t="str">
        <f t="shared" si="218"/>
        <v>n4-4-3</v>
      </c>
      <c r="AI249" s="75" t="str">
        <f t="shared" si="221"/>
        <v>D48</v>
      </c>
      <c r="AJ249" s="73">
        <f t="shared" si="260"/>
        <v>3</v>
      </c>
      <c r="AK249" s="105">
        <v>4</v>
      </c>
      <c r="AL249" s="105">
        <v>4</v>
      </c>
      <c r="AM249" s="105">
        <v>3</v>
      </c>
      <c r="AR249" s="105">
        <v>8</v>
      </c>
      <c r="AS249" s="105">
        <v>4</v>
      </c>
      <c r="AT249" s="105">
        <v>3</v>
      </c>
      <c r="AX249" s="108">
        <f t="shared" si="233"/>
        <v>-1.875</v>
      </c>
      <c r="AY249" s="105">
        <f t="shared" ca="1" si="234"/>
        <v>640</v>
      </c>
      <c r="AZ249" s="108">
        <f t="shared" si="235"/>
        <v>-8.3333333333333286</v>
      </c>
      <c r="BA249" s="105">
        <f t="shared" si="236"/>
        <v>0</v>
      </c>
      <c r="BB249" s="116">
        <f t="shared" ca="1" si="237"/>
        <v>1264.1300000000001</v>
      </c>
      <c r="BC249" s="116">
        <f t="shared" ca="1" si="238"/>
        <v>1582.95</v>
      </c>
      <c r="BD249" s="108">
        <f t="shared" ca="1" si="239"/>
        <v>991.66666666666663</v>
      </c>
      <c r="BE249" s="108">
        <f t="shared" ca="1" si="240"/>
        <v>1000</v>
      </c>
      <c r="BH249" s="75" t="str">
        <f t="shared" si="222"/>
        <v>n4-4</v>
      </c>
      <c r="BI249" s="76"/>
      <c r="BJ249" s="109" t="s">
        <v>232</v>
      </c>
      <c r="BK249" s="109"/>
      <c r="BL249" s="109">
        <v>1</v>
      </c>
      <c r="BM249" s="112">
        <f t="shared" si="223"/>
        <v>1</v>
      </c>
      <c r="BN249" s="112" t="str">
        <f t="shared" si="224"/>
        <v>symbol</v>
      </c>
      <c r="BO249" s="109" t="str">
        <f t="shared" si="225"/>
        <v>OpenCircle</v>
      </c>
      <c r="BP249" s="113">
        <f t="shared" ca="1" si="241"/>
        <v>1264.1300000000001</v>
      </c>
      <c r="BQ249" s="113">
        <f t="shared" ca="1" si="242"/>
        <v>1582.95</v>
      </c>
      <c r="BR249" s="113">
        <f t="shared" ca="1" si="243"/>
        <v>35</v>
      </c>
      <c r="BS249" s="113">
        <f t="shared" ca="1" si="244"/>
        <v>35</v>
      </c>
      <c r="BT249" s="109" t="str">
        <f t="shared" ca="1" si="226"/>
        <v xml:space="preserve">1 1264.13 1582.95 0 0 0 0 VCThingLabel 10 </v>
      </c>
      <c r="BU249" s="112">
        <f t="shared" si="227"/>
        <v>0.1</v>
      </c>
      <c r="BV249" s="174">
        <f t="shared" si="228"/>
        <v>0</v>
      </c>
      <c r="BW249" s="114" t="str">
        <f t="shared" si="245"/>
        <v>3vvv</v>
      </c>
      <c r="BX249" s="109"/>
      <c r="BY249" s="113">
        <f t="shared" ca="1" si="246"/>
        <v>1264.1300000000001</v>
      </c>
      <c r="BZ249" s="113">
        <f t="shared" ca="1" si="247"/>
        <v>1582.95</v>
      </c>
      <c r="CA249" s="113">
        <f t="shared" ca="1" si="248"/>
        <v>59.5</v>
      </c>
      <c r="CB249" s="113">
        <f t="shared" ca="1" si="249"/>
        <v>59.5</v>
      </c>
      <c r="CC249" s="112">
        <f t="shared" si="229"/>
        <v>0.55000000000000004</v>
      </c>
      <c r="CD249" s="109" t="str">
        <f t="shared" si="230"/>
        <v>ellipse</v>
      </c>
      <c r="CE249" s="114" t="str">
        <f t="shared" si="250"/>
        <v>3vvv</v>
      </c>
      <c r="CF249" s="109"/>
      <c r="CG249" s="113">
        <f t="shared" ca="1" si="251"/>
        <v>1264.1300000000001</v>
      </c>
      <c r="CH249" s="113">
        <f t="shared" ca="1" si="252"/>
        <v>1582.95</v>
      </c>
      <c r="CI249" s="113">
        <f t="shared" ca="1" si="253"/>
        <v>35</v>
      </c>
      <c r="CJ249" s="113">
        <f t="shared" ca="1" si="254"/>
        <v>35</v>
      </c>
      <c r="CK249" s="112"/>
      <c r="CL249" s="112"/>
      <c r="CM249" s="112">
        <f t="shared" si="231"/>
        <v>1</v>
      </c>
      <c r="CN249" s="115" t="str">
        <f t="shared" si="232"/>
        <v>ellipse</v>
      </c>
      <c r="CO249" s="109" t="str">
        <f t="shared" si="255"/>
        <v>3vvv</v>
      </c>
      <c r="CP249" s="109"/>
      <c r="CQ249" s="113">
        <f t="shared" ca="1" si="256"/>
        <v>1264.1300000000001</v>
      </c>
      <c r="CR249" s="113">
        <f t="shared" ca="1" si="257"/>
        <v>1582.95</v>
      </c>
      <c r="CS249" s="113">
        <f t="shared" ca="1" si="258"/>
        <v>35</v>
      </c>
      <c r="CT249" s="113">
        <f t="shared" ca="1" si="259"/>
        <v>35</v>
      </c>
      <c r="CW249" s="76"/>
      <c r="CX249" s="76"/>
    </row>
    <row r="250" spans="1:102" s="105" customFormat="1" ht="16" customHeight="1">
      <c r="A250" s="75" t="str">
        <f t="shared" si="207"/>
        <v>n4-4-3-1</v>
      </c>
      <c r="B250" s="75" t="str">
        <f t="shared" si="208"/>
        <v>E142</v>
      </c>
      <c r="C250" s="103" t="str">
        <f t="shared" si="219"/>
        <v>even</v>
      </c>
      <c r="D250" s="103"/>
      <c r="E250" s="103"/>
      <c r="F250" s="104">
        <f>ROW()</f>
        <v>250</v>
      </c>
      <c r="G250" s="103"/>
      <c r="H250" s="103"/>
      <c r="I250" s="103" t="str">
        <f t="shared" si="205"/>
        <v>This a short description of E142, giving the briefest explanation of its E142'iness.</v>
      </c>
      <c r="J250" s="103" t="str">
        <f t="shared" si="206"/>
        <v>This is a longer description of E142, going into more detail on what E142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0" s="103" t="str">
        <f t="shared" si="209"/>
        <v>none</v>
      </c>
      <c r="L250" s="103"/>
      <c r="M250" s="103" t="str">
        <f t="shared" si="210"/>
        <v>OpenClose</v>
      </c>
      <c r="N250" s="103"/>
      <c r="O250" s="103"/>
      <c r="P250" s="103"/>
      <c r="Q250" s="103"/>
      <c r="R250" s="103">
        <f t="shared" si="211"/>
        <v>1</v>
      </c>
      <c r="S250" s="103" t="str">
        <f t="shared" si="212"/>
        <v>hover</v>
      </c>
      <c r="T250" s="103"/>
      <c r="U250" s="103"/>
      <c r="V250" s="103"/>
      <c r="W250" s="103"/>
      <c r="X250" s="103" t="str">
        <f t="shared" si="213"/>
        <v>fadeOn=n4-4-3-1,0.6</v>
      </c>
      <c r="Y250" s="103" t="str">
        <f t="shared" si="214"/>
        <v>fadeOff=n4-4-3-1,0.6</v>
      </c>
      <c r="Z250" s="103" t="str">
        <f t="shared" si="215"/>
        <v>drawOpen=n4-4-3-1,0.8</v>
      </c>
      <c r="AA250" s="103" t="str">
        <f t="shared" si="216"/>
        <v>drawClose=n4-4-3-1,0.8</v>
      </c>
      <c r="AB250" s="103" t="str">
        <f t="shared" si="217"/>
        <v>myQtipStyle</v>
      </c>
      <c r="AD250" s="106"/>
      <c r="AE250" s="116"/>
      <c r="AF250" s="75" t="s">
        <v>521</v>
      </c>
      <c r="AG250" s="73">
        <f t="shared" si="220"/>
        <v>0</v>
      </c>
      <c r="AH250" s="75" t="str">
        <f t="shared" si="218"/>
        <v>n4-4-3-1</v>
      </c>
      <c r="AI250" s="75" t="str">
        <f t="shared" si="221"/>
        <v>E142</v>
      </c>
      <c r="AJ250" s="73">
        <f t="shared" si="260"/>
        <v>4</v>
      </c>
      <c r="AK250" s="105">
        <v>4</v>
      </c>
      <c r="AL250" s="105">
        <v>4</v>
      </c>
      <c r="AM250" s="105">
        <v>3</v>
      </c>
      <c r="AN250" s="105">
        <v>1</v>
      </c>
      <c r="AR250" s="105">
        <v>8</v>
      </c>
      <c r="AS250" s="105">
        <v>4</v>
      </c>
      <c r="AT250" s="105">
        <v>3</v>
      </c>
      <c r="AU250" s="105">
        <v>3</v>
      </c>
      <c r="AX250" s="108">
        <f t="shared" si="233"/>
        <v>-3.125</v>
      </c>
      <c r="AY250" s="105">
        <f t="shared" ca="1" si="234"/>
        <v>740</v>
      </c>
      <c r="AZ250" s="108">
        <f t="shared" si="235"/>
        <v>-13.888888888888884</v>
      </c>
      <c r="BA250" s="105">
        <f t="shared" si="236"/>
        <v>0</v>
      </c>
      <c r="BB250" s="116">
        <f t="shared" ca="1" si="237"/>
        <v>1320.03</v>
      </c>
      <c r="BC250" s="116">
        <f t="shared" ca="1" si="238"/>
        <v>1667.22</v>
      </c>
      <c r="BD250" s="108">
        <f t="shared" ca="1" si="239"/>
        <v>986.11111111111109</v>
      </c>
      <c r="BE250" s="108">
        <f t="shared" ca="1" si="240"/>
        <v>1000</v>
      </c>
      <c r="BH250" s="75" t="str">
        <f t="shared" si="222"/>
        <v>n4-4-3</v>
      </c>
      <c r="BI250" s="76"/>
      <c r="BJ250" s="109" t="s">
        <v>232</v>
      </c>
      <c r="BK250" s="109"/>
      <c r="BL250" s="109">
        <v>1</v>
      </c>
      <c r="BM250" s="112">
        <f t="shared" si="223"/>
        <v>1</v>
      </c>
      <c r="BN250" s="112" t="str">
        <f t="shared" si="224"/>
        <v>symbol</v>
      </c>
      <c r="BO250" s="109" t="str">
        <f t="shared" si="225"/>
        <v>OpenCircle</v>
      </c>
      <c r="BP250" s="113">
        <f t="shared" ca="1" si="241"/>
        <v>1320.03</v>
      </c>
      <c r="BQ250" s="113">
        <f t="shared" ca="1" si="242"/>
        <v>1667.22</v>
      </c>
      <c r="BR250" s="113">
        <f t="shared" ca="1" si="243"/>
        <v>12</v>
      </c>
      <c r="BS250" s="113">
        <f t="shared" ca="1" si="244"/>
        <v>12</v>
      </c>
      <c r="BT250" s="109" t="str">
        <f t="shared" ca="1" si="226"/>
        <v xml:space="preserve">0 1320.03 1667.22 0 0 0 0 VCThingLabel  </v>
      </c>
      <c r="BU250" s="112">
        <f t="shared" si="227"/>
        <v>0.1</v>
      </c>
      <c r="BV250" s="174">
        <f t="shared" si="228"/>
        <v>0</v>
      </c>
      <c r="BW250" s="114" t="str">
        <f t="shared" si="245"/>
        <v>4vvv</v>
      </c>
      <c r="BX250" s="109"/>
      <c r="BY250" s="113">
        <f t="shared" ca="1" si="246"/>
        <v>1320.03</v>
      </c>
      <c r="BZ250" s="113">
        <f t="shared" ca="1" si="247"/>
        <v>1667.22</v>
      </c>
      <c r="CA250" s="113">
        <f t="shared" ca="1" si="248"/>
        <v>20.399999999999999</v>
      </c>
      <c r="CB250" s="113">
        <f t="shared" ca="1" si="249"/>
        <v>20.399999999999999</v>
      </c>
      <c r="CC250" s="112">
        <f t="shared" si="229"/>
        <v>0.55000000000000004</v>
      </c>
      <c r="CD250" s="109" t="str">
        <f t="shared" si="230"/>
        <v>ellipse</v>
      </c>
      <c r="CE250" s="114" t="str">
        <f t="shared" si="250"/>
        <v>4vvv</v>
      </c>
      <c r="CF250" s="109"/>
      <c r="CG250" s="113">
        <f t="shared" ca="1" si="251"/>
        <v>1320.03</v>
      </c>
      <c r="CH250" s="113">
        <f t="shared" ca="1" si="252"/>
        <v>1667.22</v>
      </c>
      <c r="CI250" s="113">
        <f t="shared" ca="1" si="253"/>
        <v>12</v>
      </c>
      <c r="CJ250" s="113">
        <f t="shared" ca="1" si="254"/>
        <v>12</v>
      </c>
      <c r="CK250" s="112"/>
      <c r="CL250" s="112"/>
      <c r="CM250" s="112">
        <f t="shared" si="231"/>
        <v>1</v>
      </c>
      <c r="CN250" s="115" t="str">
        <f t="shared" si="232"/>
        <v>ellipse</v>
      </c>
      <c r="CO250" s="109" t="str">
        <f t="shared" si="255"/>
        <v>4vvv</v>
      </c>
      <c r="CP250" s="109"/>
      <c r="CQ250" s="113">
        <f t="shared" ca="1" si="256"/>
        <v>1320.03</v>
      </c>
      <c r="CR250" s="113">
        <f t="shared" ca="1" si="257"/>
        <v>1667.22</v>
      </c>
      <c r="CS250" s="113">
        <f t="shared" ca="1" si="258"/>
        <v>12</v>
      </c>
      <c r="CT250" s="113">
        <f t="shared" ca="1" si="259"/>
        <v>12</v>
      </c>
      <c r="CW250" s="76"/>
      <c r="CX250" s="76"/>
    </row>
    <row r="251" spans="1:102" s="105" customFormat="1" ht="16" customHeight="1">
      <c r="A251" s="75" t="str">
        <f t="shared" si="207"/>
        <v>n4-4-3-2</v>
      </c>
      <c r="B251" s="75" t="str">
        <f t="shared" si="208"/>
        <v>E143</v>
      </c>
      <c r="C251" s="103" t="str">
        <f t="shared" si="219"/>
        <v>odd</v>
      </c>
      <c r="D251" s="103"/>
      <c r="E251" s="103"/>
      <c r="F251" s="104">
        <f>ROW()</f>
        <v>251</v>
      </c>
      <c r="G251" s="103"/>
      <c r="H251" s="103"/>
      <c r="I251" s="103" t="str">
        <f t="shared" si="205"/>
        <v>This a short description of E143, giving the briefest explanation of its E143'iness.</v>
      </c>
      <c r="J251" s="103" t="str">
        <f t="shared" si="206"/>
        <v>This is a longer description of E143, going into more detail on what E143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1" s="103" t="str">
        <f t="shared" si="209"/>
        <v>none</v>
      </c>
      <c r="L251" s="103"/>
      <c r="M251" s="103" t="str">
        <f t="shared" si="210"/>
        <v>OpenClose</v>
      </c>
      <c r="N251" s="103"/>
      <c r="O251" s="103"/>
      <c r="P251" s="103"/>
      <c r="Q251" s="103"/>
      <c r="R251" s="103">
        <f t="shared" si="211"/>
        <v>1</v>
      </c>
      <c r="S251" s="103" t="str">
        <f t="shared" si="212"/>
        <v>hover</v>
      </c>
      <c r="T251" s="103"/>
      <c r="U251" s="103"/>
      <c r="V251" s="103"/>
      <c r="W251" s="103"/>
      <c r="X251" s="103" t="str">
        <f t="shared" si="213"/>
        <v>fadeOn=n4-4-3-2,0.6</v>
      </c>
      <c r="Y251" s="103" t="str">
        <f t="shared" si="214"/>
        <v>fadeOff=n4-4-3-2,0.6</v>
      </c>
      <c r="Z251" s="103" t="str">
        <f t="shared" si="215"/>
        <v>drawOpen=n4-4-3-2,0.8</v>
      </c>
      <c r="AA251" s="103" t="str">
        <f t="shared" si="216"/>
        <v>drawClose=n4-4-3-2,0.8</v>
      </c>
      <c r="AB251" s="103" t="str">
        <f t="shared" si="217"/>
        <v>myQtipStyle</v>
      </c>
      <c r="AD251" s="106"/>
      <c r="AE251" s="116"/>
      <c r="AF251" s="75" t="s">
        <v>522</v>
      </c>
      <c r="AG251" s="73">
        <f t="shared" si="220"/>
        <v>0</v>
      </c>
      <c r="AH251" s="75" t="str">
        <f t="shared" si="218"/>
        <v>n4-4-3-2</v>
      </c>
      <c r="AI251" s="75" t="str">
        <f t="shared" si="221"/>
        <v>E143</v>
      </c>
      <c r="AJ251" s="73">
        <f t="shared" si="260"/>
        <v>4</v>
      </c>
      <c r="AK251" s="105">
        <v>4</v>
      </c>
      <c r="AL251" s="105">
        <v>4</v>
      </c>
      <c r="AM251" s="105">
        <v>3</v>
      </c>
      <c r="AN251" s="105">
        <v>2</v>
      </c>
      <c r="AR251" s="105">
        <v>8</v>
      </c>
      <c r="AS251" s="105">
        <v>4</v>
      </c>
      <c r="AT251" s="105">
        <v>3</v>
      </c>
      <c r="AU251" s="105">
        <v>3</v>
      </c>
      <c r="AX251" s="108">
        <f t="shared" si="233"/>
        <v>-1.875</v>
      </c>
      <c r="AY251" s="105">
        <f t="shared" ca="1" si="234"/>
        <v>740</v>
      </c>
      <c r="AZ251" s="108">
        <f t="shared" si="235"/>
        <v>-8.3333333333333286</v>
      </c>
      <c r="BA251" s="105">
        <f t="shared" si="236"/>
        <v>0</v>
      </c>
      <c r="BB251" s="116">
        <f t="shared" ca="1" si="237"/>
        <v>1305.4000000000001</v>
      </c>
      <c r="BC251" s="116">
        <f t="shared" ca="1" si="238"/>
        <v>1674.04</v>
      </c>
      <c r="BD251" s="108">
        <f t="shared" ca="1" si="239"/>
        <v>991.66666666666663</v>
      </c>
      <c r="BE251" s="108">
        <f t="shared" ca="1" si="240"/>
        <v>1000</v>
      </c>
      <c r="BH251" s="75" t="str">
        <f t="shared" si="222"/>
        <v>n4-4-3</v>
      </c>
      <c r="BI251" s="76"/>
      <c r="BJ251" s="109" t="s">
        <v>232</v>
      </c>
      <c r="BK251" s="109"/>
      <c r="BL251" s="109">
        <v>1</v>
      </c>
      <c r="BM251" s="112">
        <f t="shared" si="223"/>
        <v>1</v>
      </c>
      <c r="BN251" s="112" t="str">
        <f t="shared" si="224"/>
        <v>symbol</v>
      </c>
      <c r="BO251" s="109" t="str">
        <f t="shared" si="225"/>
        <v>OpenCircle</v>
      </c>
      <c r="BP251" s="113">
        <f t="shared" ca="1" si="241"/>
        <v>1305.4000000000001</v>
      </c>
      <c r="BQ251" s="113">
        <f t="shared" ca="1" si="242"/>
        <v>1674.04</v>
      </c>
      <c r="BR251" s="113">
        <f t="shared" ca="1" si="243"/>
        <v>12</v>
      </c>
      <c r="BS251" s="113">
        <f t="shared" ca="1" si="244"/>
        <v>12</v>
      </c>
      <c r="BT251" s="109" t="str">
        <f t="shared" ca="1" si="226"/>
        <v xml:space="preserve">0 1305.4 1674.04 0 0 0 0 VCThingLabel  </v>
      </c>
      <c r="BU251" s="112">
        <f t="shared" si="227"/>
        <v>0.1</v>
      </c>
      <c r="BV251" s="174">
        <f t="shared" si="228"/>
        <v>0</v>
      </c>
      <c r="BW251" s="114" t="str">
        <f t="shared" si="245"/>
        <v>4vvv</v>
      </c>
      <c r="BX251" s="109"/>
      <c r="BY251" s="113">
        <f t="shared" ca="1" si="246"/>
        <v>1305.4000000000001</v>
      </c>
      <c r="BZ251" s="113">
        <f t="shared" ca="1" si="247"/>
        <v>1674.04</v>
      </c>
      <c r="CA251" s="113">
        <f t="shared" ca="1" si="248"/>
        <v>20.399999999999999</v>
      </c>
      <c r="CB251" s="113">
        <f t="shared" ca="1" si="249"/>
        <v>20.399999999999999</v>
      </c>
      <c r="CC251" s="112">
        <f t="shared" si="229"/>
        <v>0.55000000000000004</v>
      </c>
      <c r="CD251" s="109" t="str">
        <f t="shared" si="230"/>
        <v>ellipse</v>
      </c>
      <c r="CE251" s="114" t="str">
        <f t="shared" si="250"/>
        <v>4vvv</v>
      </c>
      <c r="CF251" s="109"/>
      <c r="CG251" s="113">
        <f t="shared" ca="1" si="251"/>
        <v>1305.4000000000001</v>
      </c>
      <c r="CH251" s="113">
        <f t="shared" ca="1" si="252"/>
        <v>1674.04</v>
      </c>
      <c r="CI251" s="113">
        <f t="shared" ca="1" si="253"/>
        <v>12</v>
      </c>
      <c r="CJ251" s="113">
        <f t="shared" ca="1" si="254"/>
        <v>12</v>
      </c>
      <c r="CK251" s="112"/>
      <c r="CL251" s="112"/>
      <c r="CM251" s="112">
        <f t="shared" si="231"/>
        <v>1</v>
      </c>
      <c r="CN251" s="115" t="str">
        <f t="shared" si="232"/>
        <v>ellipse</v>
      </c>
      <c r="CO251" s="109" t="str">
        <f t="shared" si="255"/>
        <v>4vvv</v>
      </c>
      <c r="CP251" s="109"/>
      <c r="CQ251" s="113">
        <f t="shared" ca="1" si="256"/>
        <v>1305.4000000000001</v>
      </c>
      <c r="CR251" s="113">
        <f t="shared" ca="1" si="257"/>
        <v>1674.04</v>
      </c>
      <c r="CS251" s="113">
        <f t="shared" ca="1" si="258"/>
        <v>12</v>
      </c>
      <c r="CT251" s="113">
        <f t="shared" ca="1" si="259"/>
        <v>12</v>
      </c>
      <c r="CW251" s="76"/>
      <c r="CX251" s="76"/>
    </row>
    <row r="252" spans="1:102" s="105" customFormat="1" ht="16" customHeight="1">
      <c r="A252" s="75" t="str">
        <f t="shared" si="207"/>
        <v>n4-4-3-3</v>
      </c>
      <c r="B252" s="75" t="str">
        <f t="shared" si="208"/>
        <v>E144</v>
      </c>
      <c r="C252" s="103" t="str">
        <f t="shared" si="219"/>
        <v>even</v>
      </c>
      <c r="D252" s="103"/>
      <c r="E252" s="103"/>
      <c r="F252" s="104">
        <f>ROW()</f>
        <v>252</v>
      </c>
      <c r="G252" s="103"/>
      <c r="H252" s="103"/>
      <c r="I252" s="103" t="str">
        <f t="shared" si="205"/>
        <v>This a short description of E144, giving the briefest explanation of its E144'iness.</v>
      </c>
      <c r="J252" s="103" t="str">
        <f t="shared" si="206"/>
        <v>This is a longer description of E144, going into more detail on what E144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2" s="103" t="str">
        <f t="shared" si="209"/>
        <v>none</v>
      </c>
      <c r="L252" s="103"/>
      <c r="M252" s="103" t="str">
        <f t="shared" si="210"/>
        <v>OpenClose</v>
      </c>
      <c r="N252" s="103"/>
      <c r="O252" s="103"/>
      <c r="P252" s="103"/>
      <c r="Q252" s="103"/>
      <c r="R252" s="103">
        <f t="shared" si="211"/>
        <v>1</v>
      </c>
      <c r="S252" s="103" t="str">
        <f t="shared" si="212"/>
        <v>hover</v>
      </c>
      <c r="T252" s="103"/>
      <c r="U252" s="103"/>
      <c r="V252" s="103"/>
      <c r="W252" s="103"/>
      <c r="X252" s="103" t="str">
        <f t="shared" si="213"/>
        <v>fadeOn=n4-4-3-3,0.6</v>
      </c>
      <c r="Y252" s="103" t="str">
        <f t="shared" si="214"/>
        <v>fadeOff=n4-4-3-3,0.6</v>
      </c>
      <c r="Z252" s="103" t="str">
        <f t="shared" si="215"/>
        <v>drawOpen=n4-4-3-3,0.8</v>
      </c>
      <c r="AA252" s="103" t="str">
        <f t="shared" si="216"/>
        <v>drawClose=n4-4-3-3,0.8</v>
      </c>
      <c r="AB252" s="103" t="str">
        <f t="shared" si="217"/>
        <v>myQtipStyle</v>
      </c>
      <c r="AD252" s="106"/>
      <c r="AE252" s="116"/>
      <c r="AF252" s="75" t="s">
        <v>523</v>
      </c>
      <c r="AG252" s="73">
        <f t="shared" si="220"/>
        <v>0</v>
      </c>
      <c r="AH252" s="75" t="str">
        <f t="shared" si="218"/>
        <v>n4-4-3-3</v>
      </c>
      <c r="AI252" s="75" t="str">
        <f t="shared" si="221"/>
        <v>E144</v>
      </c>
      <c r="AJ252" s="73">
        <f t="shared" si="260"/>
        <v>4</v>
      </c>
      <c r="AK252" s="105">
        <v>4</v>
      </c>
      <c r="AL252" s="105">
        <v>4</v>
      </c>
      <c r="AM252" s="105">
        <v>3</v>
      </c>
      <c r="AN252" s="105">
        <v>3</v>
      </c>
      <c r="AR252" s="105">
        <v>8</v>
      </c>
      <c r="AS252" s="105">
        <v>4</v>
      </c>
      <c r="AT252" s="105">
        <v>3</v>
      </c>
      <c r="AU252" s="105">
        <v>3</v>
      </c>
      <c r="AX252" s="108">
        <f t="shared" si="233"/>
        <v>-0.625</v>
      </c>
      <c r="AY252" s="105">
        <f t="shared" ca="1" si="234"/>
        <v>740</v>
      </c>
      <c r="AZ252" s="108">
        <f t="shared" si="235"/>
        <v>-2.7777777777777715</v>
      </c>
      <c r="BA252" s="105">
        <f t="shared" si="236"/>
        <v>0</v>
      </c>
      <c r="BB252" s="116">
        <f t="shared" ca="1" si="237"/>
        <v>1290.6300000000001</v>
      </c>
      <c r="BC252" s="116">
        <f t="shared" ca="1" si="238"/>
        <v>1680.54</v>
      </c>
      <c r="BD252" s="108">
        <f t="shared" ca="1" si="239"/>
        <v>997.22222222222217</v>
      </c>
      <c r="BE252" s="108">
        <f t="shared" ca="1" si="240"/>
        <v>1000</v>
      </c>
      <c r="BH252" s="75" t="str">
        <f t="shared" si="222"/>
        <v>n4-4-3</v>
      </c>
      <c r="BI252" s="76"/>
      <c r="BJ252" s="109" t="s">
        <v>232</v>
      </c>
      <c r="BK252" s="109"/>
      <c r="BL252" s="109">
        <v>1</v>
      </c>
      <c r="BM252" s="112">
        <f t="shared" si="223"/>
        <v>1</v>
      </c>
      <c r="BN252" s="112" t="str">
        <f t="shared" si="224"/>
        <v>symbol</v>
      </c>
      <c r="BO252" s="109" t="str">
        <f t="shared" si="225"/>
        <v>OpenCircle</v>
      </c>
      <c r="BP252" s="113">
        <f t="shared" ca="1" si="241"/>
        <v>1290.6300000000001</v>
      </c>
      <c r="BQ252" s="113">
        <f t="shared" ca="1" si="242"/>
        <v>1680.54</v>
      </c>
      <c r="BR252" s="113">
        <f t="shared" ca="1" si="243"/>
        <v>12</v>
      </c>
      <c r="BS252" s="113">
        <f t="shared" ca="1" si="244"/>
        <v>12</v>
      </c>
      <c r="BT252" s="109" t="str">
        <f t="shared" ca="1" si="226"/>
        <v xml:space="preserve">0 1290.63 1680.54 0 0 0 0 VCThingLabel  </v>
      </c>
      <c r="BU252" s="112">
        <f t="shared" si="227"/>
        <v>0.1</v>
      </c>
      <c r="BV252" s="174">
        <f t="shared" si="228"/>
        <v>0</v>
      </c>
      <c r="BW252" s="114" t="str">
        <f t="shared" si="245"/>
        <v>4vvv</v>
      </c>
      <c r="BX252" s="109"/>
      <c r="BY252" s="113">
        <f t="shared" ca="1" si="246"/>
        <v>1290.6300000000001</v>
      </c>
      <c r="BZ252" s="113">
        <f t="shared" ca="1" si="247"/>
        <v>1680.54</v>
      </c>
      <c r="CA252" s="113">
        <f t="shared" ca="1" si="248"/>
        <v>20.399999999999999</v>
      </c>
      <c r="CB252" s="113">
        <f t="shared" ca="1" si="249"/>
        <v>20.399999999999999</v>
      </c>
      <c r="CC252" s="112">
        <f t="shared" si="229"/>
        <v>0.55000000000000004</v>
      </c>
      <c r="CD252" s="109" t="str">
        <f t="shared" si="230"/>
        <v>ellipse</v>
      </c>
      <c r="CE252" s="114" t="str">
        <f t="shared" si="250"/>
        <v>4vvv</v>
      </c>
      <c r="CF252" s="109"/>
      <c r="CG252" s="113">
        <f t="shared" ca="1" si="251"/>
        <v>1290.6300000000001</v>
      </c>
      <c r="CH252" s="113">
        <f t="shared" ca="1" si="252"/>
        <v>1680.54</v>
      </c>
      <c r="CI252" s="113">
        <f t="shared" ca="1" si="253"/>
        <v>12</v>
      </c>
      <c r="CJ252" s="113">
        <f t="shared" ca="1" si="254"/>
        <v>12</v>
      </c>
      <c r="CK252" s="112"/>
      <c r="CL252" s="112"/>
      <c r="CM252" s="112">
        <f t="shared" si="231"/>
        <v>1</v>
      </c>
      <c r="CN252" s="115" t="str">
        <f t="shared" si="232"/>
        <v>ellipse</v>
      </c>
      <c r="CO252" s="109" t="str">
        <f t="shared" si="255"/>
        <v>4vvv</v>
      </c>
      <c r="CP252" s="109"/>
      <c r="CQ252" s="113">
        <f t="shared" ca="1" si="256"/>
        <v>1290.6300000000001</v>
      </c>
      <c r="CR252" s="113">
        <f t="shared" ca="1" si="257"/>
        <v>1680.54</v>
      </c>
      <c r="CS252" s="113">
        <f t="shared" ca="1" si="258"/>
        <v>12</v>
      </c>
      <c r="CT252" s="113">
        <f t="shared" ca="1" si="259"/>
        <v>12</v>
      </c>
      <c r="CW252" s="76"/>
      <c r="CX252" s="76"/>
    </row>
    <row r="253" spans="1:102" s="105" customFormat="1" ht="16" customHeight="1">
      <c r="A253" s="75" t="str">
        <f t="shared" si="207"/>
        <v>n5</v>
      </c>
      <c r="B253" s="75" t="str">
        <f t="shared" si="208"/>
        <v>B5</v>
      </c>
      <c r="C253" s="103" t="str">
        <f t="shared" si="219"/>
        <v>odd</v>
      </c>
      <c r="D253" s="103"/>
      <c r="E253" s="103"/>
      <c r="F253" s="104">
        <f>ROW()</f>
        <v>253</v>
      </c>
      <c r="G253" s="103"/>
      <c r="H253" s="103"/>
      <c r="I253" s="103" t="str">
        <f t="shared" si="205"/>
        <v>This a short description of B5, giving the briefest explanation of its B5'iness.</v>
      </c>
      <c r="J253" s="103" t="str">
        <f t="shared" si="206"/>
        <v>This is a longer description of B5, going into more detail on what B5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3" s="103" t="str">
        <f t="shared" si="209"/>
        <v>none</v>
      </c>
      <c r="L253" s="103"/>
      <c r="M253" s="103" t="str">
        <f t="shared" si="210"/>
        <v>OpenClose</v>
      </c>
      <c r="N253" s="103"/>
      <c r="O253" s="103"/>
      <c r="P253" s="103"/>
      <c r="Q253" s="103"/>
      <c r="R253" s="103">
        <f t="shared" si="211"/>
        <v>1</v>
      </c>
      <c r="S253" s="103" t="str">
        <f t="shared" si="212"/>
        <v>hover</v>
      </c>
      <c r="T253" s="103"/>
      <c r="U253" s="103"/>
      <c r="V253" s="103"/>
      <c r="W253" s="103"/>
      <c r="X253" s="103" t="str">
        <f t="shared" si="213"/>
        <v>fadeOn=n5,0.6</v>
      </c>
      <c r="Y253" s="103" t="str">
        <f t="shared" si="214"/>
        <v>fadeOff=n5,0.6</v>
      </c>
      <c r="Z253" s="103" t="str">
        <f t="shared" si="215"/>
        <v>drawOpen=n5,0.8</v>
      </c>
      <c r="AA253" s="103" t="str">
        <f t="shared" si="216"/>
        <v>drawClose=n5,0.8</v>
      </c>
      <c r="AB253" s="103" t="str">
        <f t="shared" si="217"/>
        <v>myQtipStyle</v>
      </c>
      <c r="AD253" s="106"/>
      <c r="AE253" s="116"/>
      <c r="AF253" s="75">
        <v>5</v>
      </c>
      <c r="AG253" s="73">
        <f t="shared" si="220"/>
        <v>0</v>
      </c>
      <c r="AH253" s="75" t="str">
        <f t="shared" si="218"/>
        <v>n5</v>
      </c>
      <c r="AI253" s="75" t="str">
        <f t="shared" si="221"/>
        <v>B5</v>
      </c>
      <c r="AJ253" s="73">
        <f t="shared" si="260"/>
        <v>1</v>
      </c>
      <c r="AK253" s="105">
        <v>5</v>
      </c>
      <c r="AR253" s="105">
        <v>8</v>
      </c>
      <c r="AX253" s="108">
        <f t="shared" si="233"/>
        <v>22.5</v>
      </c>
      <c r="AY253" s="105">
        <f t="shared" ca="1" si="234"/>
        <v>260</v>
      </c>
      <c r="AZ253" s="108">
        <f t="shared" si="235"/>
        <v>100</v>
      </c>
      <c r="BA253" s="105">
        <f t="shared" si="236"/>
        <v>0</v>
      </c>
      <c r="BB253" s="116">
        <f t="shared" ca="1" si="237"/>
        <v>1000</v>
      </c>
      <c r="BC253" s="116">
        <f t="shared" ca="1" si="238"/>
        <v>1260</v>
      </c>
      <c r="BD253" s="108">
        <f t="shared" ca="1" si="239"/>
        <v>1100</v>
      </c>
      <c r="BE253" s="108">
        <f t="shared" ca="1" si="240"/>
        <v>1000</v>
      </c>
      <c r="BH253" s="75" t="str">
        <f t="shared" si="222"/>
        <v>n0</v>
      </c>
      <c r="BI253" s="76"/>
      <c r="BJ253" s="109" t="s">
        <v>232</v>
      </c>
      <c r="BK253" s="109"/>
      <c r="BL253" s="109">
        <v>1</v>
      </c>
      <c r="BM253" s="112">
        <f t="shared" si="223"/>
        <v>1</v>
      </c>
      <c r="BN253" s="112" t="str">
        <f t="shared" si="224"/>
        <v>symbol</v>
      </c>
      <c r="BO253" s="109" t="str">
        <f t="shared" si="225"/>
        <v>OpenCircle</v>
      </c>
      <c r="BP253" s="113">
        <f t="shared" ca="1" si="241"/>
        <v>1000</v>
      </c>
      <c r="BQ253" s="113">
        <f t="shared" ca="1" si="242"/>
        <v>1260</v>
      </c>
      <c r="BR253" s="113">
        <f t="shared" ca="1" si="243"/>
        <v>95</v>
      </c>
      <c r="BS253" s="113">
        <f t="shared" ca="1" si="244"/>
        <v>95</v>
      </c>
      <c r="BT253" s="109" t="str">
        <f t="shared" ca="1" si="226"/>
        <v xml:space="preserve">1 1000 1260 0 0 0 0 VCThingLabel 36 </v>
      </c>
      <c r="BU253" s="112">
        <f t="shared" si="227"/>
        <v>0.1</v>
      </c>
      <c r="BV253" s="174">
        <f t="shared" si="228"/>
        <v>0</v>
      </c>
      <c r="BW253" s="114" t="str">
        <f t="shared" si="245"/>
        <v>1vvv</v>
      </c>
      <c r="BX253" s="109"/>
      <c r="BY253" s="113">
        <f t="shared" ca="1" si="246"/>
        <v>1000</v>
      </c>
      <c r="BZ253" s="113">
        <f t="shared" ca="1" si="247"/>
        <v>1260</v>
      </c>
      <c r="CA253" s="113">
        <f t="shared" ca="1" si="248"/>
        <v>161.5</v>
      </c>
      <c r="CB253" s="113">
        <f t="shared" ca="1" si="249"/>
        <v>161.5</v>
      </c>
      <c r="CC253" s="112">
        <f t="shared" si="229"/>
        <v>0.55000000000000004</v>
      </c>
      <c r="CD253" s="109" t="str">
        <f t="shared" si="230"/>
        <v>ellipse</v>
      </c>
      <c r="CE253" s="114" t="str">
        <f t="shared" si="250"/>
        <v>1vvv</v>
      </c>
      <c r="CF253" s="109"/>
      <c r="CG253" s="113">
        <f t="shared" ca="1" si="251"/>
        <v>1000</v>
      </c>
      <c r="CH253" s="113">
        <f t="shared" ca="1" si="252"/>
        <v>1260</v>
      </c>
      <c r="CI253" s="113">
        <f t="shared" ca="1" si="253"/>
        <v>95</v>
      </c>
      <c r="CJ253" s="113">
        <f t="shared" ca="1" si="254"/>
        <v>95</v>
      </c>
      <c r="CK253" s="112"/>
      <c r="CL253" s="112"/>
      <c r="CM253" s="112">
        <f t="shared" si="231"/>
        <v>1</v>
      </c>
      <c r="CN253" s="115" t="str">
        <f t="shared" si="232"/>
        <v>ellipse</v>
      </c>
      <c r="CO253" s="109" t="str">
        <f t="shared" si="255"/>
        <v>1vvv</v>
      </c>
      <c r="CP253" s="109"/>
      <c r="CQ253" s="113">
        <f t="shared" ca="1" si="256"/>
        <v>1000</v>
      </c>
      <c r="CR253" s="113">
        <f t="shared" ca="1" si="257"/>
        <v>1260</v>
      </c>
      <c r="CS253" s="113">
        <f t="shared" ca="1" si="258"/>
        <v>95</v>
      </c>
      <c r="CT253" s="113">
        <f t="shared" ca="1" si="259"/>
        <v>95</v>
      </c>
      <c r="CW253" s="76"/>
      <c r="CX253" s="76"/>
    </row>
    <row r="254" spans="1:102" s="105" customFormat="1" ht="16" customHeight="1">
      <c r="A254" s="75" t="str">
        <f t="shared" si="207"/>
        <v>n5-1</v>
      </c>
      <c r="B254" s="75" t="str">
        <f t="shared" si="208"/>
        <v>C17</v>
      </c>
      <c r="C254" s="103" t="str">
        <f t="shared" si="219"/>
        <v>odd</v>
      </c>
      <c r="D254" s="103"/>
      <c r="E254" s="103"/>
      <c r="F254" s="104">
        <f>ROW()</f>
        <v>254</v>
      </c>
      <c r="G254" s="103"/>
      <c r="H254" s="103"/>
      <c r="I254" s="103" t="str">
        <f t="shared" si="205"/>
        <v>This a short description of C17, giving the briefest explanation of its C17'iness.</v>
      </c>
      <c r="J254" s="103" t="str">
        <f t="shared" si="206"/>
        <v>This is a longer description of C17, going into more detail on what C17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4" s="103" t="str">
        <f t="shared" si="209"/>
        <v>none</v>
      </c>
      <c r="L254" s="103"/>
      <c r="M254" s="103" t="str">
        <f t="shared" si="210"/>
        <v>OpenClose</v>
      </c>
      <c r="N254" s="103"/>
      <c r="O254" s="103"/>
      <c r="P254" s="103"/>
      <c r="Q254" s="103"/>
      <c r="R254" s="103">
        <f t="shared" si="211"/>
        <v>1</v>
      </c>
      <c r="S254" s="103" t="str">
        <f t="shared" si="212"/>
        <v>hover</v>
      </c>
      <c r="T254" s="103"/>
      <c r="U254" s="103"/>
      <c r="V254" s="103"/>
      <c r="W254" s="103"/>
      <c r="X254" s="103" t="str">
        <f t="shared" si="213"/>
        <v>fadeOn=n5-1,0.6</v>
      </c>
      <c r="Y254" s="103" t="str">
        <f t="shared" si="214"/>
        <v>fadeOff=n5-1,0.6</v>
      </c>
      <c r="Z254" s="103" t="str">
        <f t="shared" si="215"/>
        <v>drawOpen=n5-1,0.8</v>
      </c>
      <c r="AA254" s="103" t="str">
        <f t="shared" si="216"/>
        <v>drawClose=n5-1,0.8</v>
      </c>
      <c r="AB254" s="103" t="str">
        <f t="shared" si="217"/>
        <v>myQtipStyle</v>
      </c>
      <c r="AD254" s="106"/>
      <c r="AE254" s="116"/>
      <c r="AF254" s="75" t="s">
        <v>524</v>
      </c>
      <c r="AG254" s="73">
        <f t="shared" si="220"/>
        <v>0</v>
      </c>
      <c r="AH254" s="75" t="str">
        <f t="shared" si="218"/>
        <v>n5-1</v>
      </c>
      <c r="AI254" s="75" t="str">
        <f t="shared" si="221"/>
        <v>C17</v>
      </c>
      <c r="AJ254" s="73">
        <f t="shared" si="260"/>
        <v>2</v>
      </c>
      <c r="AK254" s="105">
        <v>5</v>
      </c>
      <c r="AL254" s="105">
        <v>1</v>
      </c>
      <c r="AR254" s="105">
        <v>8</v>
      </c>
      <c r="AS254" s="105">
        <v>4</v>
      </c>
      <c r="AX254" s="108">
        <f t="shared" si="233"/>
        <v>5.625</v>
      </c>
      <c r="AY254" s="105">
        <f t="shared" ca="1" si="234"/>
        <v>500</v>
      </c>
      <c r="AZ254" s="108">
        <f t="shared" si="235"/>
        <v>25</v>
      </c>
      <c r="BA254" s="105">
        <f t="shared" si="236"/>
        <v>0</v>
      </c>
      <c r="BB254" s="116">
        <f t="shared" ca="1" si="237"/>
        <v>1145.1399999999999</v>
      </c>
      <c r="BC254" s="116">
        <f t="shared" ca="1" si="238"/>
        <v>1478.47</v>
      </c>
      <c r="BD254" s="108">
        <f t="shared" ca="1" si="239"/>
        <v>1025</v>
      </c>
      <c r="BE254" s="108">
        <f t="shared" ca="1" si="240"/>
        <v>1000</v>
      </c>
      <c r="BH254" s="75" t="str">
        <f t="shared" si="222"/>
        <v>n4-4-3-3</v>
      </c>
      <c r="BI254" s="76"/>
      <c r="BJ254" s="109" t="s">
        <v>232</v>
      </c>
      <c r="BK254" s="109"/>
      <c r="BL254" s="109">
        <v>1</v>
      </c>
      <c r="BM254" s="112">
        <f t="shared" si="223"/>
        <v>1</v>
      </c>
      <c r="BN254" s="112" t="str">
        <f t="shared" si="224"/>
        <v>symbol</v>
      </c>
      <c r="BO254" s="109" t="str">
        <f t="shared" si="225"/>
        <v>OpenCircle</v>
      </c>
      <c r="BP254" s="113">
        <f t="shared" ca="1" si="241"/>
        <v>1145.1400000000001</v>
      </c>
      <c r="BQ254" s="113">
        <f t="shared" ca="1" si="242"/>
        <v>1478.47</v>
      </c>
      <c r="BR254" s="113">
        <f t="shared" ca="1" si="243"/>
        <v>60</v>
      </c>
      <c r="BS254" s="113">
        <f t="shared" ca="1" si="244"/>
        <v>60</v>
      </c>
      <c r="BT254" s="109" t="str">
        <f t="shared" ca="1" si="226"/>
        <v xml:space="preserve">1 1145.14 1478.47 0 0 0 0 VCThingLabel 20 </v>
      </c>
      <c r="BU254" s="112">
        <f t="shared" si="227"/>
        <v>0.1</v>
      </c>
      <c r="BV254" s="174">
        <f t="shared" si="228"/>
        <v>0</v>
      </c>
      <c r="BW254" s="114" t="str">
        <f t="shared" si="245"/>
        <v>2vvv</v>
      </c>
      <c r="BX254" s="109"/>
      <c r="BY254" s="113">
        <f t="shared" ca="1" si="246"/>
        <v>1145.1400000000001</v>
      </c>
      <c r="BZ254" s="113">
        <f t="shared" ca="1" si="247"/>
        <v>1478.47</v>
      </c>
      <c r="CA254" s="113">
        <f t="shared" ca="1" si="248"/>
        <v>102</v>
      </c>
      <c r="CB254" s="113">
        <f t="shared" ca="1" si="249"/>
        <v>102</v>
      </c>
      <c r="CC254" s="112">
        <f t="shared" si="229"/>
        <v>0.55000000000000004</v>
      </c>
      <c r="CD254" s="109" t="str">
        <f t="shared" si="230"/>
        <v>ellipse</v>
      </c>
      <c r="CE254" s="114" t="str">
        <f t="shared" si="250"/>
        <v>2vvv</v>
      </c>
      <c r="CF254" s="109"/>
      <c r="CG254" s="113">
        <f t="shared" ca="1" si="251"/>
        <v>1145.1400000000001</v>
      </c>
      <c r="CH254" s="113">
        <f t="shared" ca="1" si="252"/>
        <v>1478.47</v>
      </c>
      <c r="CI254" s="113">
        <f t="shared" ca="1" si="253"/>
        <v>60</v>
      </c>
      <c r="CJ254" s="113">
        <f t="shared" ca="1" si="254"/>
        <v>60</v>
      </c>
      <c r="CK254" s="112"/>
      <c r="CL254" s="112"/>
      <c r="CM254" s="112">
        <f t="shared" si="231"/>
        <v>1</v>
      </c>
      <c r="CN254" s="115" t="str">
        <f t="shared" si="232"/>
        <v>ellipse</v>
      </c>
      <c r="CO254" s="109" t="str">
        <f t="shared" si="255"/>
        <v>2vvv</v>
      </c>
      <c r="CP254" s="109"/>
      <c r="CQ254" s="113">
        <f t="shared" ca="1" si="256"/>
        <v>1145.1400000000001</v>
      </c>
      <c r="CR254" s="113">
        <f t="shared" ca="1" si="257"/>
        <v>1478.47</v>
      </c>
      <c r="CS254" s="113">
        <f t="shared" ca="1" si="258"/>
        <v>60</v>
      </c>
      <c r="CT254" s="113">
        <f t="shared" ca="1" si="259"/>
        <v>60</v>
      </c>
      <c r="CW254" s="76"/>
      <c r="CX254" s="76"/>
    </row>
    <row r="255" spans="1:102" s="105" customFormat="1" ht="16" customHeight="1">
      <c r="A255" s="75" t="str">
        <f t="shared" si="207"/>
        <v>n5-1-1</v>
      </c>
      <c r="B255" s="75" t="str">
        <f t="shared" si="208"/>
        <v>D49</v>
      </c>
      <c r="C255" s="103" t="str">
        <f t="shared" si="219"/>
        <v>odd</v>
      </c>
      <c r="D255" s="103"/>
      <c r="E255" s="103"/>
      <c r="F255" s="104">
        <f>ROW()</f>
        <v>255</v>
      </c>
      <c r="G255" s="103"/>
      <c r="H255" s="103"/>
      <c r="I255" s="103" t="str">
        <f t="shared" si="205"/>
        <v>This a short description of D49, giving the briefest explanation of its D49'iness.</v>
      </c>
      <c r="J255" s="103" t="str">
        <f t="shared" si="206"/>
        <v>This is a longer description of D49, going into more detail on what D49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5" s="103" t="str">
        <f t="shared" si="209"/>
        <v>none</v>
      </c>
      <c r="L255" s="103"/>
      <c r="M255" s="103" t="str">
        <f t="shared" si="210"/>
        <v>OpenClose</v>
      </c>
      <c r="N255" s="103"/>
      <c r="O255" s="103"/>
      <c r="P255" s="103"/>
      <c r="Q255" s="103"/>
      <c r="R255" s="103">
        <f t="shared" si="211"/>
        <v>1</v>
      </c>
      <c r="S255" s="103" t="str">
        <f t="shared" si="212"/>
        <v>hover</v>
      </c>
      <c r="T255" s="103"/>
      <c r="U255" s="103"/>
      <c r="V255" s="103"/>
      <c r="W255" s="103"/>
      <c r="X255" s="103" t="str">
        <f t="shared" si="213"/>
        <v>fadeOn=n5-1-1,0.6</v>
      </c>
      <c r="Y255" s="103" t="str">
        <f t="shared" si="214"/>
        <v>fadeOff=n5-1-1,0.6</v>
      </c>
      <c r="Z255" s="103" t="str">
        <f t="shared" si="215"/>
        <v>drawOpen=n5-1-1,0.8</v>
      </c>
      <c r="AA255" s="103" t="str">
        <f t="shared" si="216"/>
        <v>drawClose=n5-1-1,0.8</v>
      </c>
      <c r="AB255" s="103" t="str">
        <f t="shared" si="217"/>
        <v>myQtipStyle</v>
      </c>
      <c r="AD255" s="106"/>
      <c r="AE255" s="116"/>
      <c r="AF255" s="75" t="s">
        <v>525</v>
      </c>
      <c r="AG255" s="73">
        <f t="shared" si="220"/>
        <v>0</v>
      </c>
      <c r="AH255" s="75" t="str">
        <f t="shared" si="218"/>
        <v>n5-1-1</v>
      </c>
      <c r="AI255" s="75" t="str">
        <f t="shared" si="221"/>
        <v>D49</v>
      </c>
      <c r="AJ255" s="73">
        <f t="shared" si="260"/>
        <v>3</v>
      </c>
      <c r="AK255" s="105">
        <v>5</v>
      </c>
      <c r="AL255" s="105">
        <v>1</v>
      </c>
      <c r="AM255" s="105">
        <v>1</v>
      </c>
      <c r="AR255" s="105">
        <v>8</v>
      </c>
      <c r="AS255" s="105">
        <v>4</v>
      </c>
      <c r="AT255" s="105">
        <v>3</v>
      </c>
      <c r="AX255" s="108">
        <f t="shared" si="233"/>
        <v>1.875</v>
      </c>
      <c r="AY255" s="105">
        <f t="shared" ca="1" si="234"/>
        <v>640</v>
      </c>
      <c r="AZ255" s="108">
        <f t="shared" si="235"/>
        <v>8.3333333333333357</v>
      </c>
      <c r="BA255" s="105">
        <f t="shared" si="236"/>
        <v>0</v>
      </c>
      <c r="BB255" s="116">
        <f t="shared" ca="1" si="237"/>
        <v>1225.44</v>
      </c>
      <c r="BC255" s="116">
        <f t="shared" ca="1" si="238"/>
        <v>1598.98</v>
      </c>
      <c r="BD255" s="108">
        <f t="shared" ca="1" si="239"/>
        <v>1008.3333333333334</v>
      </c>
      <c r="BE255" s="108">
        <f t="shared" ca="1" si="240"/>
        <v>1000</v>
      </c>
      <c r="BH255" s="75" t="str">
        <f t="shared" si="222"/>
        <v>n5-1</v>
      </c>
      <c r="BI255" s="76"/>
      <c r="BJ255" s="109" t="s">
        <v>232</v>
      </c>
      <c r="BK255" s="109"/>
      <c r="BL255" s="109">
        <v>1</v>
      </c>
      <c r="BM255" s="112">
        <f t="shared" si="223"/>
        <v>1</v>
      </c>
      <c r="BN255" s="112" t="str">
        <f t="shared" si="224"/>
        <v>symbol</v>
      </c>
      <c r="BO255" s="109" t="str">
        <f t="shared" si="225"/>
        <v>OpenCircle</v>
      </c>
      <c r="BP255" s="113">
        <f t="shared" ca="1" si="241"/>
        <v>1225.44</v>
      </c>
      <c r="BQ255" s="113">
        <f t="shared" ca="1" si="242"/>
        <v>1598.98</v>
      </c>
      <c r="BR255" s="113">
        <f t="shared" ca="1" si="243"/>
        <v>35</v>
      </c>
      <c r="BS255" s="113">
        <f t="shared" ca="1" si="244"/>
        <v>35</v>
      </c>
      <c r="BT255" s="109" t="str">
        <f t="shared" ca="1" si="226"/>
        <v xml:space="preserve">1 1225.44 1598.98 0 0 0 0 VCThingLabel 10 </v>
      </c>
      <c r="BU255" s="112">
        <f t="shared" si="227"/>
        <v>0.1</v>
      </c>
      <c r="BV255" s="174">
        <f t="shared" si="228"/>
        <v>0</v>
      </c>
      <c r="BW255" s="114" t="str">
        <f t="shared" si="245"/>
        <v>3vvv</v>
      </c>
      <c r="BX255" s="109"/>
      <c r="BY255" s="113">
        <f t="shared" ca="1" si="246"/>
        <v>1225.44</v>
      </c>
      <c r="BZ255" s="113">
        <f t="shared" ca="1" si="247"/>
        <v>1598.98</v>
      </c>
      <c r="CA255" s="113">
        <f t="shared" ca="1" si="248"/>
        <v>59.5</v>
      </c>
      <c r="CB255" s="113">
        <f t="shared" ca="1" si="249"/>
        <v>59.5</v>
      </c>
      <c r="CC255" s="112">
        <f t="shared" si="229"/>
        <v>0.55000000000000004</v>
      </c>
      <c r="CD255" s="109" t="str">
        <f t="shared" si="230"/>
        <v>ellipse</v>
      </c>
      <c r="CE255" s="114" t="str">
        <f t="shared" si="250"/>
        <v>3vvv</v>
      </c>
      <c r="CF255" s="109"/>
      <c r="CG255" s="113">
        <f t="shared" ca="1" si="251"/>
        <v>1225.44</v>
      </c>
      <c r="CH255" s="113">
        <f t="shared" ca="1" si="252"/>
        <v>1598.98</v>
      </c>
      <c r="CI255" s="113">
        <f t="shared" ca="1" si="253"/>
        <v>35</v>
      </c>
      <c r="CJ255" s="113">
        <f t="shared" ca="1" si="254"/>
        <v>35</v>
      </c>
      <c r="CK255" s="112"/>
      <c r="CL255" s="112"/>
      <c r="CM255" s="112">
        <f t="shared" si="231"/>
        <v>1</v>
      </c>
      <c r="CN255" s="115" t="str">
        <f t="shared" si="232"/>
        <v>ellipse</v>
      </c>
      <c r="CO255" s="109" t="str">
        <f t="shared" si="255"/>
        <v>3vvv</v>
      </c>
      <c r="CP255" s="109"/>
      <c r="CQ255" s="113">
        <f t="shared" ca="1" si="256"/>
        <v>1225.44</v>
      </c>
      <c r="CR255" s="113">
        <f t="shared" ca="1" si="257"/>
        <v>1598.98</v>
      </c>
      <c r="CS255" s="113">
        <f t="shared" ca="1" si="258"/>
        <v>35</v>
      </c>
      <c r="CT255" s="113">
        <f t="shared" ca="1" si="259"/>
        <v>35</v>
      </c>
      <c r="CW255" s="76"/>
      <c r="CX255" s="76"/>
    </row>
    <row r="256" spans="1:102" s="105" customFormat="1" ht="16" customHeight="1">
      <c r="A256" s="75" t="str">
        <f t="shared" si="207"/>
        <v>n5-1-1-1</v>
      </c>
      <c r="B256" s="75" t="str">
        <f t="shared" si="208"/>
        <v>E145</v>
      </c>
      <c r="C256" s="103" t="str">
        <f t="shared" si="219"/>
        <v>odd</v>
      </c>
      <c r="D256" s="103"/>
      <c r="E256" s="103"/>
      <c r="F256" s="104">
        <f>ROW()</f>
        <v>256</v>
      </c>
      <c r="G256" s="103"/>
      <c r="H256" s="103"/>
      <c r="I256" s="103" t="str">
        <f t="shared" si="205"/>
        <v>This a short description of E145, giving the briefest explanation of its E145'iness.</v>
      </c>
      <c r="J256" s="103" t="str">
        <f t="shared" si="206"/>
        <v>This is a longer description of E145, going into more detail on what E145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6" s="103" t="str">
        <f t="shared" si="209"/>
        <v>none</v>
      </c>
      <c r="L256" s="103"/>
      <c r="M256" s="103" t="str">
        <f t="shared" si="210"/>
        <v>OpenClose</v>
      </c>
      <c r="N256" s="103"/>
      <c r="O256" s="103"/>
      <c r="P256" s="103"/>
      <c r="Q256" s="103"/>
      <c r="R256" s="103">
        <f t="shared" si="211"/>
        <v>1</v>
      </c>
      <c r="S256" s="103" t="str">
        <f t="shared" si="212"/>
        <v>hover</v>
      </c>
      <c r="T256" s="103"/>
      <c r="U256" s="103"/>
      <c r="V256" s="103"/>
      <c r="W256" s="103"/>
      <c r="X256" s="103" t="str">
        <f t="shared" si="213"/>
        <v>fadeOn=n5-1-1-1,0.6</v>
      </c>
      <c r="Y256" s="103" t="str">
        <f t="shared" si="214"/>
        <v>fadeOff=n5-1-1-1,0.6</v>
      </c>
      <c r="Z256" s="103" t="str">
        <f t="shared" si="215"/>
        <v>drawOpen=n5-1-1-1,0.8</v>
      </c>
      <c r="AA256" s="103" t="str">
        <f t="shared" si="216"/>
        <v>drawClose=n5-1-1-1,0.8</v>
      </c>
      <c r="AB256" s="103" t="str">
        <f t="shared" si="217"/>
        <v>myQtipStyle</v>
      </c>
      <c r="AD256" s="106"/>
      <c r="AE256" s="116"/>
      <c r="AF256" s="75" t="s">
        <v>526</v>
      </c>
      <c r="AG256" s="73">
        <f t="shared" si="220"/>
        <v>0</v>
      </c>
      <c r="AH256" s="75" t="str">
        <f t="shared" si="218"/>
        <v>n5-1-1-1</v>
      </c>
      <c r="AI256" s="75" t="str">
        <f t="shared" si="221"/>
        <v>E145</v>
      </c>
      <c r="AJ256" s="73">
        <f t="shared" si="260"/>
        <v>4</v>
      </c>
      <c r="AK256" s="105">
        <v>5</v>
      </c>
      <c r="AL256" s="105">
        <v>1</v>
      </c>
      <c r="AM256" s="105">
        <v>1</v>
      </c>
      <c r="AN256" s="105">
        <v>1</v>
      </c>
      <c r="AR256" s="105">
        <v>8</v>
      </c>
      <c r="AS256" s="105">
        <v>4</v>
      </c>
      <c r="AT256" s="105">
        <v>3</v>
      </c>
      <c r="AU256" s="105">
        <v>3</v>
      </c>
      <c r="AX256" s="108">
        <f t="shared" si="233"/>
        <v>0.625</v>
      </c>
      <c r="AY256" s="105">
        <f t="shared" ca="1" si="234"/>
        <v>740</v>
      </c>
      <c r="AZ256" s="108">
        <f t="shared" si="235"/>
        <v>2.7777777777777803</v>
      </c>
      <c r="BA256" s="105">
        <f t="shared" si="236"/>
        <v>0</v>
      </c>
      <c r="BB256" s="116">
        <f t="shared" ca="1" si="237"/>
        <v>1275.71</v>
      </c>
      <c r="BC256" s="116">
        <f t="shared" ca="1" si="238"/>
        <v>1686.72</v>
      </c>
      <c r="BD256" s="108">
        <f t="shared" ca="1" si="239"/>
        <v>1002.7777777777778</v>
      </c>
      <c r="BE256" s="108">
        <f t="shared" ca="1" si="240"/>
        <v>1000</v>
      </c>
      <c r="BH256" s="75" t="str">
        <f t="shared" si="222"/>
        <v>n5-1-1</v>
      </c>
      <c r="BI256" s="76"/>
      <c r="BJ256" s="109" t="s">
        <v>232</v>
      </c>
      <c r="BK256" s="109"/>
      <c r="BL256" s="109">
        <v>1</v>
      </c>
      <c r="BM256" s="112">
        <f t="shared" si="223"/>
        <v>1</v>
      </c>
      <c r="BN256" s="112" t="str">
        <f t="shared" si="224"/>
        <v>symbol</v>
      </c>
      <c r="BO256" s="109" t="str">
        <f t="shared" si="225"/>
        <v>OpenCircle</v>
      </c>
      <c r="BP256" s="113">
        <f t="shared" ca="1" si="241"/>
        <v>1275.71</v>
      </c>
      <c r="BQ256" s="113">
        <f t="shared" ca="1" si="242"/>
        <v>1686.72</v>
      </c>
      <c r="BR256" s="113">
        <f t="shared" ca="1" si="243"/>
        <v>12</v>
      </c>
      <c r="BS256" s="113">
        <f t="shared" ca="1" si="244"/>
        <v>12</v>
      </c>
      <c r="BT256" s="109" t="str">
        <f t="shared" ca="1" si="226"/>
        <v xml:space="preserve">0 1275.71 1686.72 0 0 0 0 VCThingLabel  </v>
      </c>
      <c r="BU256" s="112">
        <f t="shared" si="227"/>
        <v>0.1</v>
      </c>
      <c r="BV256" s="174">
        <f t="shared" si="228"/>
        <v>0</v>
      </c>
      <c r="BW256" s="114" t="str">
        <f t="shared" si="245"/>
        <v>4vvv</v>
      </c>
      <c r="BX256" s="109"/>
      <c r="BY256" s="113">
        <f t="shared" ca="1" si="246"/>
        <v>1275.71</v>
      </c>
      <c r="BZ256" s="113">
        <f t="shared" ca="1" si="247"/>
        <v>1686.72</v>
      </c>
      <c r="CA256" s="113">
        <f t="shared" ca="1" si="248"/>
        <v>20.399999999999999</v>
      </c>
      <c r="CB256" s="113">
        <f t="shared" ca="1" si="249"/>
        <v>20.399999999999999</v>
      </c>
      <c r="CC256" s="112">
        <f t="shared" si="229"/>
        <v>0.55000000000000004</v>
      </c>
      <c r="CD256" s="109" t="str">
        <f t="shared" si="230"/>
        <v>ellipse</v>
      </c>
      <c r="CE256" s="114" t="str">
        <f t="shared" si="250"/>
        <v>4vvv</v>
      </c>
      <c r="CF256" s="109"/>
      <c r="CG256" s="113">
        <f t="shared" ca="1" si="251"/>
        <v>1275.71</v>
      </c>
      <c r="CH256" s="113">
        <f t="shared" ca="1" si="252"/>
        <v>1686.72</v>
      </c>
      <c r="CI256" s="113">
        <f t="shared" ca="1" si="253"/>
        <v>12</v>
      </c>
      <c r="CJ256" s="113">
        <f t="shared" ca="1" si="254"/>
        <v>12</v>
      </c>
      <c r="CK256" s="112"/>
      <c r="CL256" s="112"/>
      <c r="CM256" s="112">
        <f t="shared" si="231"/>
        <v>1</v>
      </c>
      <c r="CN256" s="115" t="str">
        <f t="shared" si="232"/>
        <v>ellipse</v>
      </c>
      <c r="CO256" s="109" t="str">
        <f t="shared" si="255"/>
        <v>4vvv</v>
      </c>
      <c r="CP256" s="109"/>
      <c r="CQ256" s="113">
        <f t="shared" ca="1" si="256"/>
        <v>1275.71</v>
      </c>
      <c r="CR256" s="113">
        <f t="shared" ca="1" si="257"/>
        <v>1686.72</v>
      </c>
      <c r="CS256" s="113">
        <f t="shared" ca="1" si="258"/>
        <v>12</v>
      </c>
      <c r="CT256" s="113">
        <f t="shared" ca="1" si="259"/>
        <v>12</v>
      </c>
      <c r="CW256" s="76"/>
      <c r="CX256" s="76"/>
    </row>
    <row r="257" spans="1:102" s="105" customFormat="1" ht="16" customHeight="1">
      <c r="A257" s="75" t="str">
        <f t="shared" si="207"/>
        <v>n5-1-1-2</v>
      </c>
      <c r="B257" s="75" t="str">
        <f t="shared" si="208"/>
        <v>E146</v>
      </c>
      <c r="C257" s="103" t="str">
        <f t="shared" si="219"/>
        <v>even</v>
      </c>
      <c r="D257" s="103"/>
      <c r="E257" s="103"/>
      <c r="F257" s="104">
        <f>ROW()</f>
        <v>257</v>
      </c>
      <c r="G257" s="103"/>
      <c r="H257" s="103"/>
      <c r="I257" s="103" t="str">
        <f t="shared" si="205"/>
        <v>This a short description of E146, giving the briefest explanation of its E146'iness.</v>
      </c>
      <c r="J257" s="103" t="str">
        <f t="shared" si="206"/>
        <v>This is a longer description of E146, going into more detail on what E146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7" s="103" t="str">
        <f t="shared" si="209"/>
        <v>none</v>
      </c>
      <c r="L257" s="103"/>
      <c r="M257" s="103" t="str">
        <f t="shared" si="210"/>
        <v>OpenClose</v>
      </c>
      <c r="N257" s="103"/>
      <c r="O257" s="103"/>
      <c r="P257" s="103"/>
      <c r="Q257" s="103"/>
      <c r="R257" s="103">
        <f t="shared" si="211"/>
        <v>1</v>
      </c>
      <c r="S257" s="103" t="str">
        <f t="shared" si="212"/>
        <v>hover</v>
      </c>
      <c r="T257" s="103"/>
      <c r="U257" s="103"/>
      <c r="V257" s="103"/>
      <c r="W257" s="103"/>
      <c r="X257" s="103" t="str">
        <f t="shared" si="213"/>
        <v>fadeOn=n5-1-1-2,0.6</v>
      </c>
      <c r="Y257" s="103" t="str">
        <f t="shared" si="214"/>
        <v>fadeOff=n5-1-1-2,0.6</v>
      </c>
      <c r="Z257" s="103" t="str">
        <f t="shared" si="215"/>
        <v>drawOpen=n5-1-1-2,0.8</v>
      </c>
      <c r="AA257" s="103" t="str">
        <f t="shared" si="216"/>
        <v>drawClose=n5-1-1-2,0.8</v>
      </c>
      <c r="AB257" s="103" t="str">
        <f t="shared" si="217"/>
        <v>myQtipStyle</v>
      </c>
      <c r="AD257" s="106"/>
      <c r="AE257" s="116"/>
      <c r="AF257" s="75" t="s">
        <v>527</v>
      </c>
      <c r="AG257" s="73">
        <f t="shared" si="220"/>
        <v>0</v>
      </c>
      <c r="AH257" s="75" t="str">
        <f t="shared" si="218"/>
        <v>n5-1-1-2</v>
      </c>
      <c r="AI257" s="75" t="str">
        <f t="shared" si="221"/>
        <v>E146</v>
      </c>
      <c r="AJ257" s="73">
        <f t="shared" si="260"/>
        <v>4</v>
      </c>
      <c r="AK257" s="105">
        <v>5</v>
      </c>
      <c r="AL257" s="105">
        <v>1</v>
      </c>
      <c r="AM257" s="105">
        <v>1</v>
      </c>
      <c r="AN257" s="105">
        <v>2</v>
      </c>
      <c r="AR257" s="105">
        <v>8</v>
      </c>
      <c r="AS257" s="105">
        <v>4</v>
      </c>
      <c r="AT257" s="105">
        <v>3</v>
      </c>
      <c r="AU257" s="105">
        <v>3</v>
      </c>
      <c r="AX257" s="108">
        <f t="shared" si="233"/>
        <v>1.875</v>
      </c>
      <c r="AY257" s="105">
        <f t="shared" ca="1" si="234"/>
        <v>740</v>
      </c>
      <c r="AZ257" s="108">
        <f t="shared" si="235"/>
        <v>8.3333333333333357</v>
      </c>
      <c r="BA257" s="105">
        <f t="shared" si="236"/>
        <v>0</v>
      </c>
      <c r="BB257" s="116">
        <f t="shared" ca="1" si="237"/>
        <v>1260.67</v>
      </c>
      <c r="BC257" s="116">
        <f t="shared" ca="1" si="238"/>
        <v>1692.5700000000002</v>
      </c>
      <c r="BD257" s="108">
        <f t="shared" ca="1" si="239"/>
        <v>1008.3333333333334</v>
      </c>
      <c r="BE257" s="108">
        <f t="shared" ca="1" si="240"/>
        <v>1000</v>
      </c>
      <c r="BH257" s="75" t="str">
        <f t="shared" si="222"/>
        <v>n5-1-1</v>
      </c>
      <c r="BI257" s="76"/>
      <c r="BJ257" s="109" t="s">
        <v>232</v>
      </c>
      <c r="BK257" s="109"/>
      <c r="BL257" s="109">
        <v>1</v>
      </c>
      <c r="BM257" s="112">
        <f t="shared" si="223"/>
        <v>1</v>
      </c>
      <c r="BN257" s="112" t="str">
        <f t="shared" si="224"/>
        <v>symbol</v>
      </c>
      <c r="BO257" s="109" t="str">
        <f t="shared" si="225"/>
        <v>OpenCircle</v>
      </c>
      <c r="BP257" s="113">
        <f t="shared" ca="1" si="241"/>
        <v>1260.67</v>
      </c>
      <c r="BQ257" s="113">
        <f t="shared" ca="1" si="242"/>
        <v>1692.57</v>
      </c>
      <c r="BR257" s="113">
        <f t="shared" ca="1" si="243"/>
        <v>12</v>
      </c>
      <c r="BS257" s="113">
        <f t="shared" ca="1" si="244"/>
        <v>12</v>
      </c>
      <c r="BT257" s="109" t="str">
        <f t="shared" ca="1" si="226"/>
        <v xml:space="preserve">0 1260.67 1692.57 0 0 0 0 VCThingLabel  </v>
      </c>
      <c r="BU257" s="112">
        <f t="shared" si="227"/>
        <v>0.1</v>
      </c>
      <c r="BV257" s="174">
        <f t="shared" si="228"/>
        <v>0</v>
      </c>
      <c r="BW257" s="114" t="str">
        <f t="shared" si="245"/>
        <v>4vvv</v>
      </c>
      <c r="BX257" s="109"/>
      <c r="BY257" s="113">
        <f t="shared" ca="1" si="246"/>
        <v>1260.67</v>
      </c>
      <c r="BZ257" s="113">
        <f t="shared" ca="1" si="247"/>
        <v>1692.57</v>
      </c>
      <c r="CA257" s="113">
        <f t="shared" ca="1" si="248"/>
        <v>20.399999999999999</v>
      </c>
      <c r="CB257" s="113">
        <f t="shared" ca="1" si="249"/>
        <v>20.399999999999999</v>
      </c>
      <c r="CC257" s="112">
        <f t="shared" si="229"/>
        <v>0.55000000000000004</v>
      </c>
      <c r="CD257" s="109" t="str">
        <f t="shared" si="230"/>
        <v>ellipse</v>
      </c>
      <c r="CE257" s="114" t="str">
        <f t="shared" si="250"/>
        <v>4vvv</v>
      </c>
      <c r="CF257" s="109"/>
      <c r="CG257" s="113">
        <f t="shared" ca="1" si="251"/>
        <v>1260.67</v>
      </c>
      <c r="CH257" s="113">
        <f t="shared" ca="1" si="252"/>
        <v>1692.57</v>
      </c>
      <c r="CI257" s="113">
        <f t="shared" ca="1" si="253"/>
        <v>12</v>
      </c>
      <c r="CJ257" s="113">
        <f t="shared" ca="1" si="254"/>
        <v>12</v>
      </c>
      <c r="CK257" s="112"/>
      <c r="CL257" s="112"/>
      <c r="CM257" s="112">
        <f t="shared" si="231"/>
        <v>1</v>
      </c>
      <c r="CN257" s="115" t="str">
        <f t="shared" si="232"/>
        <v>ellipse</v>
      </c>
      <c r="CO257" s="109" t="str">
        <f t="shared" si="255"/>
        <v>4vvv</v>
      </c>
      <c r="CP257" s="109"/>
      <c r="CQ257" s="113">
        <f t="shared" ca="1" si="256"/>
        <v>1260.67</v>
      </c>
      <c r="CR257" s="113">
        <f t="shared" ca="1" si="257"/>
        <v>1692.57</v>
      </c>
      <c r="CS257" s="113">
        <f t="shared" ca="1" si="258"/>
        <v>12</v>
      </c>
      <c r="CT257" s="113">
        <f t="shared" ca="1" si="259"/>
        <v>12</v>
      </c>
      <c r="CW257" s="76"/>
      <c r="CX257" s="76"/>
    </row>
    <row r="258" spans="1:102" s="105" customFormat="1" ht="16" customHeight="1">
      <c r="A258" s="75" t="str">
        <f t="shared" si="207"/>
        <v>n5-1-1-3</v>
      </c>
      <c r="B258" s="75" t="str">
        <f t="shared" si="208"/>
        <v>E147</v>
      </c>
      <c r="C258" s="103" t="str">
        <f t="shared" si="219"/>
        <v>odd</v>
      </c>
      <c r="D258" s="103"/>
      <c r="E258" s="103"/>
      <c r="F258" s="104">
        <f>ROW()</f>
        <v>258</v>
      </c>
      <c r="G258" s="103"/>
      <c r="H258" s="103"/>
      <c r="I258" s="103" t="str">
        <f t="shared" si="205"/>
        <v>This a short description of E147, giving the briefest explanation of its E147'iness.</v>
      </c>
      <c r="J258" s="103" t="str">
        <f t="shared" si="206"/>
        <v>This is a longer description of E147, going into more detail on what E147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8" s="103" t="str">
        <f t="shared" si="209"/>
        <v>none</v>
      </c>
      <c r="L258" s="103"/>
      <c r="M258" s="103" t="str">
        <f t="shared" si="210"/>
        <v>OpenClose</v>
      </c>
      <c r="N258" s="103"/>
      <c r="O258" s="103"/>
      <c r="P258" s="103"/>
      <c r="Q258" s="103"/>
      <c r="R258" s="103">
        <f t="shared" si="211"/>
        <v>1</v>
      </c>
      <c r="S258" s="103" t="str">
        <f t="shared" si="212"/>
        <v>hover</v>
      </c>
      <c r="T258" s="103"/>
      <c r="U258" s="103"/>
      <c r="V258" s="103"/>
      <c r="W258" s="103"/>
      <c r="X258" s="103" t="str">
        <f t="shared" si="213"/>
        <v>fadeOn=n5-1-1-3,0.6</v>
      </c>
      <c r="Y258" s="103" t="str">
        <f t="shared" si="214"/>
        <v>fadeOff=n5-1-1-3,0.6</v>
      </c>
      <c r="Z258" s="103" t="str">
        <f t="shared" si="215"/>
        <v>drawOpen=n5-1-1-3,0.8</v>
      </c>
      <c r="AA258" s="103" t="str">
        <f t="shared" si="216"/>
        <v>drawClose=n5-1-1-3,0.8</v>
      </c>
      <c r="AB258" s="103" t="str">
        <f t="shared" si="217"/>
        <v>myQtipStyle</v>
      </c>
      <c r="AD258" s="106"/>
      <c r="AE258" s="116"/>
      <c r="AF258" s="75" t="s">
        <v>528</v>
      </c>
      <c r="AG258" s="73">
        <f t="shared" si="220"/>
        <v>0</v>
      </c>
      <c r="AH258" s="75" t="str">
        <f t="shared" si="218"/>
        <v>n5-1-1-3</v>
      </c>
      <c r="AI258" s="75" t="str">
        <f t="shared" si="221"/>
        <v>E147</v>
      </c>
      <c r="AJ258" s="73">
        <f t="shared" si="260"/>
        <v>4</v>
      </c>
      <c r="AK258" s="105">
        <v>5</v>
      </c>
      <c r="AL258" s="105">
        <v>1</v>
      </c>
      <c r="AM258" s="105">
        <v>1</v>
      </c>
      <c r="AN258" s="105">
        <v>3</v>
      </c>
      <c r="AR258" s="105">
        <v>8</v>
      </c>
      <c r="AS258" s="105">
        <v>4</v>
      </c>
      <c r="AT258" s="105">
        <v>3</v>
      </c>
      <c r="AU258" s="105">
        <v>3</v>
      </c>
      <c r="AX258" s="108">
        <f t="shared" si="233"/>
        <v>3.125</v>
      </c>
      <c r="AY258" s="105">
        <f t="shared" ca="1" si="234"/>
        <v>740</v>
      </c>
      <c r="AZ258" s="108">
        <f t="shared" si="235"/>
        <v>13.888888888888893</v>
      </c>
      <c r="BA258" s="105">
        <f t="shared" si="236"/>
        <v>0</v>
      </c>
      <c r="BB258" s="116">
        <f t="shared" ca="1" si="237"/>
        <v>1245.49</v>
      </c>
      <c r="BC258" s="116">
        <f t="shared" ca="1" si="238"/>
        <v>1698.0900000000001</v>
      </c>
      <c r="BD258" s="108">
        <f t="shared" ca="1" si="239"/>
        <v>1013.8888888888889</v>
      </c>
      <c r="BE258" s="108">
        <f t="shared" ca="1" si="240"/>
        <v>1000</v>
      </c>
      <c r="BH258" s="75" t="str">
        <f t="shared" si="222"/>
        <v>n5-1-1</v>
      </c>
      <c r="BI258" s="76"/>
      <c r="BJ258" s="109" t="s">
        <v>232</v>
      </c>
      <c r="BK258" s="109"/>
      <c r="BL258" s="109">
        <v>1</v>
      </c>
      <c r="BM258" s="112">
        <f t="shared" si="223"/>
        <v>1</v>
      </c>
      <c r="BN258" s="112" t="str">
        <f t="shared" si="224"/>
        <v>symbol</v>
      </c>
      <c r="BO258" s="109" t="str">
        <f t="shared" si="225"/>
        <v>OpenCircle</v>
      </c>
      <c r="BP258" s="113">
        <f t="shared" ca="1" si="241"/>
        <v>1245.49</v>
      </c>
      <c r="BQ258" s="113">
        <f t="shared" ca="1" si="242"/>
        <v>1698.09</v>
      </c>
      <c r="BR258" s="113">
        <f t="shared" ca="1" si="243"/>
        <v>12</v>
      </c>
      <c r="BS258" s="113">
        <f t="shared" ca="1" si="244"/>
        <v>12</v>
      </c>
      <c r="BT258" s="109" t="str">
        <f t="shared" ca="1" si="226"/>
        <v xml:space="preserve">0 1245.49 1698.09 0 0 0 0 VCThingLabel  </v>
      </c>
      <c r="BU258" s="112">
        <f t="shared" si="227"/>
        <v>0.1</v>
      </c>
      <c r="BV258" s="174">
        <f t="shared" si="228"/>
        <v>0</v>
      </c>
      <c r="BW258" s="114" t="str">
        <f t="shared" si="245"/>
        <v>4vvv</v>
      </c>
      <c r="BX258" s="109"/>
      <c r="BY258" s="113">
        <f t="shared" ca="1" si="246"/>
        <v>1245.49</v>
      </c>
      <c r="BZ258" s="113">
        <f t="shared" ca="1" si="247"/>
        <v>1698.09</v>
      </c>
      <c r="CA258" s="113">
        <f t="shared" ca="1" si="248"/>
        <v>20.399999999999999</v>
      </c>
      <c r="CB258" s="113">
        <f t="shared" ca="1" si="249"/>
        <v>20.399999999999999</v>
      </c>
      <c r="CC258" s="112">
        <f t="shared" si="229"/>
        <v>0.55000000000000004</v>
      </c>
      <c r="CD258" s="109" t="str">
        <f t="shared" si="230"/>
        <v>ellipse</v>
      </c>
      <c r="CE258" s="114" t="str">
        <f t="shared" si="250"/>
        <v>4vvv</v>
      </c>
      <c r="CF258" s="109"/>
      <c r="CG258" s="113">
        <f t="shared" ca="1" si="251"/>
        <v>1245.49</v>
      </c>
      <c r="CH258" s="113">
        <f t="shared" ca="1" si="252"/>
        <v>1698.09</v>
      </c>
      <c r="CI258" s="113">
        <f t="shared" ca="1" si="253"/>
        <v>12</v>
      </c>
      <c r="CJ258" s="113">
        <f t="shared" ca="1" si="254"/>
        <v>12</v>
      </c>
      <c r="CK258" s="112"/>
      <c r="CL258" s="112"/>
      <c r="CM258" s="112">
        <f t="shared" si="231"/>
        <v>1</v>
      </c>
      <c r="CN258" s="115" t="str">
        <f t="shared" si="232"/>
        <v>ellipse</v>
      </c>
      <c r="CO258" s="109" t="str">
        <f t="shared" si="255"/>
        <v>4vvv</v>
      </c>
      <c r="CP258" s="109"/>
      <c r="CQ258" s="113">
        <f t="shared" ca="1" si="256"/>
        <v>1245.49</v>
      </c>
      <c r="CR258" s="113">
        <f t="shared" ca="1" si="257"/>
        <v>1698.09</v>
      </c>
      <c r="CS258" s="113">
        <f t="shared" ca="1" si="258"/>
        <v>12</v>
      </c>
      <c r="CT258" s="113">
        <f t="shared" ca="1" si="259"/>
        <v>12</v>
      </c>
      <c r="CW258" s="76"/>
      <c r="CX258" s="76"/>
    </row>
    <row r="259" spans="1:102" s="105" customFormat="1" ht="16" customHeight="1">
      <c r="A259" s="75" t="str">
        <f t="shared" si="207"/>
        <v>n5-1-2</v>
      </c>
      <c r="B259" s="75" t="str">
        <f t="shared" si="208"/>
        <v>D50</v>
      </c>
      <c r="C259" s="103" t="str">
        <f t="shared" si="219"/>
        <v>even</v>
      </c>
      <c r="D259" s="103"/>
      <c r="E259" s="103"/>
      <c r="F259" s="104">
        <f>ROW()</f>
        <v>259</v>
      </c>
      <c r="G259" s="103"/>
      <c r="H259" s="103"/>
      <c r="I259" s="103" t="str">
        <f t="shared" si="205"/>
        <v>This a short description of D50, giving the briefest explanation of its D50'iness.</v>
      </c>
      <c r="J259" s="103" t="str">
        <f t="shared" si="206"/>
        <v>This is a longer description of D50, going into more detail on what D50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59" s="103" t="str">
        <f t="shared" si="209"/>
        <v>none</v>
      </c>
      <c r="L259" s="103"/>
      <c r="M259" s="103" t="str">
        <f t="shared" si="210"/>
        <v>OpenClose</v>
      </c>
      <c r="N259" s="103"/>
      <c r="O259" s="103"/>
      <c r="P259" s="103"/>
      <c r="Q259" s="103"/>
      <c r="R259" s="103">
        <f t="shared" si="211"/>
        <v>1</v>
      </c>
      <c r="S259" s="103" t="str">
        <f t="shared" si="212"/>
        <v>hover</v>
      </c>
      <c r="T259" s="103"/>
      <c r="U259" s="103"/>
      <c r="V259" s="103"/>
      <c r="W259" s="103"/>
      <c r="X259" s="103" t="str">
        <f t="shared" si="213"/>
        <v>fadeOn=n5-1-2,0.6</v>
      </c>
      <c r="Y259" s="103" t="str">
        <f t="shared" si="214"/>
        <v>fadeOff=n5-1-2,0.6</v>
      </c>
      <c r="Z259" s="103" t="str">
        <f t="shared" si="215"/>
        <v>drawOpen=n5-1-2,0.8</v>
      </c>
      <c r="AA259" s="103" t="str">
        <f t="shared" si="216"/>
        <v>drawClose=n5-1-2,0.8</v>
      </c>
      <c r="AB259" s="103" t="str">
        <f t="shared" si="217"/>
        <v>myQtipStyle</v>
      </c>
      <c r="AD259" s="106"/>
      <c r="AE259" s="116"/>
      <c r="AF259" s="75" t="s">
        <v>529</v>
      </c>
      <c r="AG259" s="73">
        <f t="shared" si="220"/>
        <v>0</v>
      </c>
      <c r="AH259" s="75" t="str">
        <f t="shared" si="218"/>
        <v>n5-1-2</v>
      </c>
      <c r="AI259" s="75" t="str">
        <f t="shared" si="221"/>
        <v>D50</v>
      </c>
      <c r="AJ259" s="73">
        <f t="shared" si="260"/>
        <v>3</v>
      </c>
      <c r="AK259" s="105">
        <v>5</v>
      </c>
      <c r="AL259" s="105">
        <v>1</v>
      </c>
      <c r="AM259" s="105">
        <v>2</v>
      </c>
      <c r="AR259" s="105">
        <v>8</v>
      </c>
      <c r="AS259" s="105">
        <v>4</v>
      </c>
      <c r="AT259" s="105">
        <v>3</v>
      </c>
      <c r="AX259" s="108">
        <f t="shared" si="233"/>
        <v>5.625</v>
      </c>
      <c r="AY259" s="105">
        <f t="shared" ca="1" si="234"/>
        <v>640</v>
      </c>
      <c r="AZ259" s="108">
        <f t="shared" si="235"/>
        <v>25</v>
      </c>
      <c r="BA259" s="105">
        <f t="shared" si="236"/>
        <v>0</v>
      </c>
      <c r="BB259" s="116">
        <f t="shared" ca="1" si="237"/>
        <v>1185.78</v>
      </c>
      <c r="BC259" s="116">
        <f t="shared" ca="1" si="238"/>
        <v>1612.44</v>
      </c>
      <c r="BD259" s="108">
        <f t="shared" ca="1" si="239"/>
        <v>1025</v>
      </c>
      <c r="BE259" s="108">
        <f t="shared" ca="1" si="240"/>
        <v>1000</v>
      </c>
      <c r="BH259" s="75" t="str">
        <f t="shared" si="222"/>
        <v>n5-1</v>
      </c>
      <c r="BI259" s="76"/>
      <c r="BJ259" s="109" t="s">
        <v>232</v>
      </c>
      <c r="BK259" s="109"/>
      <c r="BL259" s="109">
        <v>1</v>
      </c>
      <c r="BM259" s="112">
        <f t="shared" si="223"/>
        <v>1</v>
      </c>
      <c r="BN259" s="112" t="str">
        <f t="shared" si="224"/>
        <v>symbol</v>
      </c>
      <c r="BO259" s="109" t="str">
        <f t="shared" si="225"/>
        <v>OpenCircle</v>
      </c>
      <c r="BP259" s="113">
        <f t="shared" ca="1" si="241"/>
        <v>1185.78</v>
      </c>
      <c r="BQ259" s="113">
        <f t="shared" ca="1" si="242"/>
        <v>1612.44</v>
      </c>
      <c r="BR259" s="113">
        <f t="shared" ca="1" si="243"/>
        <v>35</v>
      </c>
      <c r="BS259" s="113">
        <f t="shared" ca="1" si="244"/>
        <v>35</v>
      </c>
      <c r="BT259" s="109" t="str">
        <f t="shared" ca="1" si="226"/>
        <v xml:space="preserve">1 1185.78 1612.44 0 0 0 0 VCThingLabel 10 </v>
      </c>
      <c r="BU259" s="112">
        <f t="shared" si="227"/>
        <v>0.1</v>
      </c>
      <c r="BV259" s="174">
        <f t="shared" si="228"/>
        <v>0</v>
      </c>
      <c r="BW259" s="114" t="str">
        <f t="shared" si="245"/>
        <v>3vvv</v>
      </c>
      <c r="BX259" s="109"/>
      <c r="BY259" s="113">
        <f t="shared" ca="1" si="246"/>
        <v>1185.78</v>
      </c>
      <c r="BZ259" s="113">
        <f t="shared" ca="1" si="247"/>
        <v>1612.44</v>
      </c>
      <c r="CA259" s="113">
        <f t="shared" ca="1" si="248"/>
        <v>59.5</v>
      </c>
      <c r="CB259" s="113">
        <f t="shared" ca="1" si="249"/>
        <v>59.5</v>
      </c>
      <c r="CC259" s="112">
        <f t="shared" si="229"/>
        <v>0.55000000000000004</v>
      </c>
      <c r="CD259" s="109" t="str">
        <f t="shared" si="230"/>
        <v>ellipse</v>
      </c>
      <c r="CE259" s="114" t="str">
        <f t="shared" si="250"/>
        <v>3vvv</v>
      </c>
      <c r="CF259" s="109"/>
      <c r="CG259" s="113">
        <f t="shared" ca="1" si="251"/>
        <v>1185.78</v>
      </c>
      <c r="CH259" s="113">
        <f t="shared" ca="1" si="252"/>
        <v>1612.44</v>
      </c>
      <c r="CI259" s="113">
        <f t="shared" ca="1" si="253"/>
        <v>35</v>
      </c>
      <c r="CJ259" s="113">
        <f t="shared" ca="1" si="254"/>
        <v>35</v>
      </c>
      <c r="CK259" s="112"/>
      <c r="CL259" s="112"/>
      <c r="CM259" s="112">
        <f t="shared" si="231"/>
        <v>1</v>
      </c>
      <c r="CN259" s="115" t="str">
        <f t="shared" si="232"/>
        <v>ellipse</v>
      </c>
      <c r="CO259" s="109" t="str">
        <f t="shared" si="255"/>
        <v>3vvv</v>
      </c>
      <c r="CP259" s="109"/>
      <c r="CQ259" s="113">
        <f t="shared" ca="1" si="256"/>
        <v>1185.78</v>
      </c>
      <c r="CR259" s="113">
        <f t="shared" ca="1" si="257"/>
        <v>1612.44</v>
      </c>
      <c r="CS259" s="113">
        <f t="shared" ca="1" si="258"/>
        <v>35</v>
      </c>
      <c r="CT259" s="113">
        <f t="shared" ca="1" si="259"/>
        <v>35</v>
      </c>
      <c r="CW259" s="76"/>
      <c r="CX259" s="76"/>
    </row>
    <row r="260" spans="1:102" s="105" customFormat="1" ht="16" customHeight="1">
      <c r="A260" s="75" t="str">
        <f t="shared" si="207"/>
        <v>n5-1-2-1</v>
      </c>
      <c r="B260" s="75" t="str">
        <f t="shared" si="208"/>
        <v>E148</v>
      </c>
      <c r="C260" s="103" t="str">
        <f t="shared" si="219"/>
        <v>even</v>
      </c>
      <c r="D260" s="103"/>
      <c r="E260" s="103"/>
      <c r="F260" s="104">
        <f>ROW()</f>
        <v>260</v>
      </c>
      <c r="G260" s="103"/>
      <c r="H260" s="103"/>
      <c r="I260" s="103" t="str">
        <f t="shared" si="205"/>
        <v>This a short description of E148, giving the briefest explanation of its E148'iness.</v>
      </c>
      <c r="J260" s="103" t="str">
        <f t="shared" si="206"/>
        <v>This is a longer description of E148, going into more detail on what E148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0" s="103" t="str">
        <f t="shared" si="209"/>
        <v>none</v>
      </c>
      <c r="L260" s="103"/>
      <c r="M260" s="103" t="str">
        <f t="shared" si="210"/>
        <v>OpenClose</v>
      </c>
      <c r="N260" s="103"/>
      <c r="O260" s="103"/>
      <c r="P260" s="103"/>
      <c r="Q260" s="103"/>
      <c r="R260" s="103">
        <f t="shared" si="211"/>
        <v>1</v>
      </c>
      <c r="S260" s="103" t="str">
        <f t="shared" si="212"/>
        <v>hover</v>
      </c>
      <c r="T260" s="103"/>
      <c r="U260" s="103"/>
      <c r="V260" s="103"/>
      <c r="W260" s="103"/>
      <c r="X260" s="103" t="str">
        <f t="shared" si="213"/>
        <v>fadeOn=n5-1-2-1,0.6</v>
      </c>
      <c r="Y260" s="103" t="str">
        <f t="shared" si="214"/>
        <v>fadeOff=n5-1-2-1,0.6</v>
      </c>
      <c r="Z260" s="103" t="str">
        <f t="shared" si="215"/>
        <v>drawOpen=n5-1-2-1,0.8</v>
      </c>
      <c r="AA260" s="103" t="str">
        <f t="shared" si="216"/>
        <v>drawClose=n5-1-2-1,0.8</v>
      </c>
      <c r="AB260" s="103" t="str">
        <f t="shared" si="217"/>
        <v>myQtipStyle</v>
      </c>
      <c r="AD260" s="106"/>
      <c r="AE260" s="116"/>
      <c r="AF260" s="75" t="s">
        <v>530</v>
      </c>
      <c r="AG260" s="73">
        <f t="shared" si="220"/>
        <v>0</v>
      </c>
      <c r="AH260" s="75" t="str">
        <f t="shared" si="218"/>
        <v>n5-1-2-1</v>
      </c>
      <c r="AI260" s="75" t="str">
        <f t="shared" si="221"/>
        <v>E148</v>
      </c>
      <c r="AJ260" s="73">
        <f t="shared" si="260"/>
        <v>4</v>
      </c>
      <c r="AK260" s="105">
        <v>5</v>
      </c>
      <c r="AL260" s="105">
        <v>1</v>
      </c>
      <c r="AM260" s="105">
        <v>2</v>
      </c>
      <c r="AN260" s="105">
        <v>1</v>
      </c>
      <c r="AR260" s="105">
        <v>8</v>
      </c>
      <c r="AS260" s="105">
        <v>4</v>
      </c>
      <c r="AT260" s="105">
        <v>3</v>
      </c>
      <c r="AU260" s="105">
        <v>3</v>
      </c>
      <c r="AX260" s="108">
        <f t="shared" si="233"/>
        <v>4.375</v>
      </c>
      <c r="AY260" s="105">
        <f t="shared" ca="1" si="234"/>
        <v>740</v>
      </c>
      <c r="AZ260" s="108">
        <f t="shared" si="235"/>
        <v>19.444444444444443</v>
      </c>
      <c r="BA260" s="105">
        <f t="shared" si="236"/>
        <v>0</v>
      </c>
      <c r="BB260" s="116">
        <f t="shared" ca="1" si="237"/>
        <v>1230.21</v>
      </c>
      <c r="BC260" s="116">
        <f t="shared" ca="1" si="238"/>
        <v>1703.28</v>
      </c>
      <c r="BD260" s="108">
        <f t="shared" ca="1" si="239"/>
        <v>1019.4444444444445</v>
      </c>
      <c r="BE260" s="108">
        <f t="shared" ca="1" si="240"/>
        <v>1000</v>
      </c>
      <c r="BH260" s="75" t="str">
        <f t="shared" si="222"/>
        <v>n5-1-2</v>
      </c>
      <c r="BI260" s="76"/>
      <c r="BJ260" s="109" t="s">
        <v>232</v>
      </c>
      <c r="BK260" s="109"/>
      <c r="BL260" s="109">
        <v>1</v>
      </c>
      <c r="BM260" s="112">
        <f t="shared" si="223"/>
        <v>1</v>
      </c>
      <c r="BN260" s="112" t="str">
        <f t="shared" si="224"/>
        <v>symbol</v>
      </c>
      <c r="BO260" s="109" t="str">
        <f t="shared" si="225"/>
        <v>OpenCircle</v>
      </c>
      <c r="BP260" s="113">
        <f t="shared" ca="1" si="241"/>
        <v>1230.21</v>
      </c>
      <c r="BQ260" s="113">
        <f t="shared" ca="1" si="242"/>
        <v>1703.28</v>
      </c>
      <c r="BR260" s="113">
        <f t="shared" ca="1" si="243"/>
        <v>12</v>
      </c>
      <c r="BS260" s="113">
        <f t="shared" ca="1" si="244"/>
        <v>12</v>
      </c>
      <c r="BT260" s="109" t="str">
        <f t="shared" ca="1" si="226"/>
        <v xml:space="preserve">0 1230.21 1703.28 0 0 0 0 VCThingLabel  </v>
      </c>
      <c r="BU260" s="112">
        <f t="shared" si="227"/>
        <v>0.1</v>
      </c>
      <c r="BV260" s="174">
        <f t="shared" si="228"/>
        <v>0</v>
      </c>
      <c r="BW260" s="114" t="str">
        <f t="shared" si="245"/>
        <v>4vvv</v>
      </c>
      <c r="BX260" s="109"/>
      <c r="BY260" s="113">
        <f t="shared" ca="1" si="246"/>
        <v>1230.21</v>
      </c>
      <c r="BZ260" s="113">
        <f t="shared" ca="1" si="247"/>
        <v>1703.28</v>
      </c>
      <c r="CA260" s="113">
        <f t="shared" ca="1" si="248"/>
        <v>20.399999999999999</v>
      </c>
      <c r="CB260" s="113">
        <f t="shared" ca="1" si="249"/>
        <v>20.399999999999999</v>
      </c>
      <c r="CC260" s="112">
        <f t="shared" si="229"/>
        <v>0.55000000000000004</v>
      </c>
      <c r="CD260" s="109" t="str">
        <f t="shared" si="230"/>
        <v>ellipse</v>
      </c>
      <c r="CE260" s="114" t="str">
        <f t="shared" si="250"/>
        <v>4vvv</v>
      </c>
      <c r="CF260" s="109"/>
      <c r="CG260" s="113">
        <f t="shared" ca="1" si="251"/>
        <v>1230.21</v>
      </c>
      <c r="CH260" s="113">
        <f t="shared" ca="1" si="252"/>
        <v>1703.28</v>
      </c>
      <c r="CI260" s="113">
        <f t="shared" ca="1" si="253"/>
        <v>12</v>
      </c>
      <c r="CJ260" s="113">
        <f t="shared" ca="1" si="254"/>
        <v>12</v>
      </c>
      <c r="CK260" s="112"/>
      <c r="CL260" s="112"/>
      <c r="CM260" s="112">
        <f t="shared" si="231"/>
        <v>1</v>
      </c>
      <c r="CN260" s="115" t="str">
        <f t="shared" si="232"/>
        <v>ellipse</v>
      </c>
      <c r="CO260" s="109" t="str">
        <f t="shared" si="255"/>
        <v>4vvv</v>
      </c>
      <c r="CP260" s="109"/>
      <c r="CQ260" s="113">
        <f t="shared" ca="1" si="256"/>
        <v>1230.21</v>
      </c>
      <c r="CR260" s="113">
        <f t="shared" ca="1" si="257"/>
        <v>1703.28</v>
      </c>
      <c r="CS260" s="113">
        <f t="shared" ca="1" si="258"/>
        <v>12</v>
      </c>
      <c r="CT260" s="113">
        <f t="shared" ca="1" si="259"/>
        <v>12</v>
      </c>
      <c r="CW260" s="76"/>
      <c r="CX260" s="76"/>
    </row>
    <row r="261" spans="1:102" s="105" customFormat="1" ht="16" customHeight="1">
      <c r="A261" s="75" t="str">
        <f t="shared" si="207"/>
        <v>n5-1-2-2</v>
      </c>
      <c r="B261" s="75" t="str">
        <f t="shared" si="208"/>
        <v>E149</v>
      </c>
      <c r="C261" s="103" t="str">
        <f t="shared" si="219"/>
        <v>odd</v>
      </c>
      <c r="D261" s="103"/>
      <c r="E261" s="103"/>
      <c r="F261" s="104">
        <f>ROW()</f>
        <v>261</v>
      </c>
      <c r="G261" s="103"/>
      <c r="H261" s="103"/>
      <c r="I261" s="103" t="str">
        <f t="shared" si="205"/>
        <v>This a short description of E149, giving the briefest explanation of its E149'iness.</v>
      </c>
      <c r="J261" s="103" t="str">
        <f t="shared" si="206"/>
        <v>This is a longer description of E149, going into more detail on what E149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1" s="103" t="str">
        <f t="shared" si="209"/>
        <v>none</v>
      </c>
      <c r="L261" s="103"/>
      <c r="M261" s="103" t="str">
        <f t="shared" si="210"/>
        <v>OpenClose</v>
      </c>
      <c r="N261" s="103"/>
      <c r="O261" s="103"/>
      <c r="P261" s="103"/>
      <c r="Q261" s="103"/>
      <c r="R261" s="103">
        <f t="shared" si="211"/>
        <v>1</v>
      </c>
      <c r="S261" s="103" t="str">
        <f t="shared" si="212"/>
        <v>hover</v>
      </c>
      <c r="T261" s="103"/>
      <c r="U261" s="103"/>
      <c r="V261" s="103"/>
      <c r="W261" s="103"/>
      <c r="X261" s="103" t="str">
        <f t="shared" si="213"/>
        <v>fadeOn=n5-1-2-2,0.6</v>
      </c>
      <c r="Y261" s="103" t="str">
        <f t="shared" si="214"/>
        <v>fadeOff=n5-1-2-2,0.6</v>
      </c>
      <c r="Z261" s="103" t="str">
        <f t="shared" si="215"/>
        <v>drawOpen=n5-1-2-2,0.8</v>
      </c>
      <c r="AA261" s="103" t="str">
        <f t="shared" si="216"/>
        <v>drawClose=n5-1-2-2,0.8</v>
      </c>
      <c r="AB261" s="103" t="str">
        <f t="shared" si="217"/>
        <v>myQtipStyle</v>
      </c>
      <c r="AD261" s="106"/>
      <c r="AE261" s="116"/>
      <c r="AF261" s="75" t="s">
        <v>531</v>
      </c>
      <c r="AG261" s="73">
        <f t="shared" si="220"/>
        <v>0</v>
      </c>
      <c r="AH261" s="75" t="str">
        <f t="shared" si="218"/>
        <v>n5-1-2-2</v>
      </c>
      <c r="AI261" s="75" t="str">
        <f t="shared" si="221"/>
        <v>E149</v>
      </c>
      <c r="AJ261" s="73">
        <f t="shared" si="260"/>
        <v>4</v>
      </c>
      <c r="AK261" s="105">
        <v>5</v>
      </c>
      <c r="AL261" s="105">
        <v>1</v>
      </c>
      <c r="AM261" s="105">
        <v>2</v>
      </c>
      <c r="AN261" s="105">
        <v>2</v>
      </c>
      <c r="AR261" s="105">
        <v>8</v>
      </c>
      <c r="AS261" s="105">
        <v>4</v>
      </c>
      <c r="AT261" s="105">
        <v>3</v>
      </c>
      <c r="AU261" s="105">
        <v>3</v>
      </c>
      <c r="AX261" s="108">
        <f t="shared" si="233"/>
        <v>5.625</v>
      </c>
      <c r="AY261" s="105">
        <f t="shared" ca="1" si="234"/>
        <v>740</v>
      </c>
      <c r="AZ261" s="108">
        <f t="shared" si="235"/>
        <v>25</v>
      </c>
      <c r="BA261" s="105">
        <f t="shared" si="236"/>
        <v>0</v>
      </c>
      <c r="BB261" s="116">
        <f t="shared" ca="1" si="237"/>
        <v>1214.81</v>
      </c>
      <c r="BC261" s="116">
        <f t="shared" ca="1" si="238"/>
        <v>1708.1399999999999</v>
      </c>
      <c r="BD261" s="108">
        <f t="shared" ca="1" si="239"/>
        <v>1025</v>
      </c>
      <c r="BE261" s="108">
        <f t="shared" ca="1" si="240"/>
        <v>1000</v>
      </c>
      <c r="BH261" s="75" t="str">
        <f t="shared" si="222"/>
        <v>n5-1-2</v>
      </c>
      <c r="BI261" s="76"/>
      <c r="BJ261" s="109" t="s">
        <v>232</v>
      </c>
      <c r="BK261" s="109"/>
      <c r="BL261" s="109">
        <v>1</v>
      </c>
      <c r="BM261" s="112">
        <f t="shared" si="223"/>
        <v>1</v>
      </c>
      <c r="BN261" s="112" t="str">
        <f t="shared" si="224"/>
        <v>symbol</v>
      </c>
      <c r="BO261" s="109" t="str">
        <f t="shared" si="225"/>
        <v>OpenCircle</v>
      </c>
      <c r="BP261" s="113">
        <f t="shared" ca="1" si="241"/>
        <v>1214.81</v>
      </c>
      <c r="BQ261" s="113">
        <f t="shared" ca="1" si="242"/>
        <v>1708.14</v>
      </c>
      <c r="BR261" s="113">
        <f t="shared" ca="1" si="243"/>
        <v>12</v>
      </c>
      <c r="BS261" s="113">
        <f t="shared" ca="1" si="244"/>
        <v>12</v>
      </c>
      <c r="BT261" s="109" t="str">
        <f t="shared" ca="1" si="226"/>
        <v xml:space="preserve">0 1214.81 1708.14 0 0 0 0 VCThingLabel  </v>
      </c>
      <c r="BU261" s="112">
        <f t="shared" si="227"/>
        <v>0.1</v>
      </c>
      <c r="BV261" s="174">
        <f t="shared" si="228"/>
        <v>0</v>
      </c>
      <c r="BW261" s="114" t="str">
        <f t="shared" si="245"/>
        <v>4vvv</v>
      </c>
      <c r="BX261" s="109"/>
      <c r="BY261" s="113">
        <f t="shared" ca="1" si="246"/>
        <v>1214.81</v>
      </c>
      <c r="BZ261" s="113">
        <f t="shared" ca="1" si="247"/>
        <v>1708.14</v>
      </c>
      <c r="CA261" s="113">
        <f t="shared" ca="1" si="248"/>
        <v>20.399999999999999</v>
      </c>
      <c r="CB261" s="113">
        <f t="shared" ca="1" si="249"/>
        <v>20.399999999999999</v>
      </c>
      <c r="CC261" s="112">
        <f t="shared" si="229"/>
        <v>0.55000000000000004</v>
      </c>
      <c r="CD261" s="109" t="str">
        <f t="shared" si="230"/>
        <v>ellipse</v>
      </c>
      <c r="CE261" s="114" t="str">
        <f t="shared" si="250"/>
        <v>4vvv</v>
      </c>
      <c r="CF261" s="109"/>
      <c r="CG261" s="113">
        <f t="shared" ca="1" si="251"/>
        <v>1214.81</v>
      </c>
      <c r="CH261" s="113">
        <f t="shared" ca="1" si="252"/>
        <v>1708.14</v>
      </c>
      <c r="CI261" s="113">
        <f t="shared" ca="1" si="253"/>
        <v>12</v>
      </c>
      <c r="CJ261" s="113">
        <f t="shared" ca="1" si="254"/>
        <v>12</v>
      </c>
      <c r="CK261" s="112"/>
      <c r="CL261" s="112"/>
      <c r="CM261" s="112">
        <f t="shared" si="231"/>
        <v>1</v>
      </c>
      <c r="CN261" s="115" t="str">
        <f t="shared" si="232"/>
        <v>ellipse</v>
      </c>
      <c r="CO261" s="109" t="str">
        <f t="shared" si="255"/>
        <v>4vvv</v>
      </c>
      <c r="CP261" s="109"/>
      <c r="CQ261" s="113">
        <f t="shared" ca="1" si="256"/>
        <v>1214.81</v>
      </c>
      <c r="CR261" s="113">
        <f t="shared" ca="1" si="257"/>
        <v>1708.14</v>
      </c>
      <c r="CS261" s="113">
        <f t="shared" ca="1" si="258"/>
        <v>12</v>
      </c>
      <c r="CT261" s="113">
        <f t="shared" ca="1" si="259"/>
        <v>12</v>
      </c>
      <c r="CW261" s="76"/>
      <c r="CX261" s="76"/>
    </row>
    <row r="262" spans="1:102" s="105" customFormat="1" ht="16" customHeight="1">
      <c r="A262" s="75" t="str">
        <f t="shared" si="207"/>
        <v>n5-1-2-3</v>
      </c>
      <c r="B262" s="75" t="str">
        <f t="shared" si="208"/>
        <v>E150</v>
      </c>
      <c r="C262" s="103" t="str">
        <f t="shared" si="219"/>
        <v>even</v>
      </c>
      <c r="D262" s="103"/>
      <c r="E262" s="103"/>
      <c r="F262" s="104">
        <f>ROW()</f>
        <v>262</v>
      </c>
      <c r="G262" s="103"/>
      <c r="H262" s="103"/>
      <c r="I262" s="103" t="str">
        <f t="shared" si="205"/>
        <v>This a short description of E150, giving the briefest explanation of its E150'iness.</v>
      </c>
      <c r="J262" s="103" t="str">
        <f t="shared" si="206"/>
        <v>This is a longer description of E150, going into more detail on what E150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2" s="103" t="str">
        <f t="shared" si="209"/>
        <v>none</v>
      </c>
      <c r="L262" s="103"/>
      <c r="M262" s="103" t="str">
        <f t="shared" si="210"/>
        <v>OpenClose</v>
      </c>
      <c r="N262" s="103"/>
      <c r="O262" s="103"/>
      <c r="P262" s="103"/>
      <c r="Q262" s="103"/>
      <c r="R262" s="103">
        <f t="shared" si="211"/>
        <v>1</v>
      </c>
      <c r="S262" s="103" t="str">
        <f t="shared" si="212"/>
        <v>hover</v>
      </c>
      <c r="T262" s="103"/>
      <c r="U262" s="103"/>
      <c r="V262" s="103"/>
      <c r="W262" s="103"/>
      <c r="X262" s="103" t="str">
        <f t="shared" si="213"/>
        <v>fadeOn=n5-1-2-3,0.6</v>
      </c>
      <c r="Y262" s="103" t="str">
        <f t="shared" si="214"/>
        <v>fadeOff=n5-1-2-3,0.6</v>
      </c>
      <c r="Z262" s="103" t="str">
        <f t="shared" si="215"/>
        <v>drawOpen=n5-1-2-3,0.8</v>
      </c>
      <c r="AA262" s="103" t="str">
        <f t="shared" si="216"/>
        <v>drawClose=n5-1-2-3,0.8</v>
      </c>
      <c r="AB262" s="103" t="str">
        <f t="shared" si="217"/>
        <v>myQtipStyle</v>
      </c>
      <c r="AD262" s="106"/>
      <c r="AE262" s="116"/>
      <c r="AF262" s="75" t="s">
        <v>532</v>
      </c>
      <c r="AG262" s="73">
        <f t="shared" si="220"/>
        <v>0</v>
      </c>
      <c r="AH262" s="75" t="str">
        <f t="shared" si="218"/>
        <v>n5-1-2-3</v>
      </c>
      <c r="AI262" s="75" t="str">
        <f t="shared" si="221"/>
        <v>E150</v>
      </c>
      <c r="AJ262" s="73">
        <f t="shared" si="260"/>
        <v>4</v>
      </c>
      <c r="AK262" s="105">
        <v>5</v>
      </c>
      <c r="AL262" s="105">
        <v>1</v>
      </c>
      <c r="AM262" s="105">
        <v>2</v>
      </c>
      <c r="AN262" s="105">
        <v>3</v>
      </c>
      <c r="AR262" s="105">
        <v>8</v>
      </c>
      <c r="AS262" s="105">
        <v>4</v>
      </c>
      <c r="AT262" s="105">
        <v>3</v>
      </c>
      <c r="AU262" s="105">
        <v>3</v>
      </c>
      <c r="AX262" s="108">
        <f t="shared" si="233"/>
        <v>6.875</v>
      </c>
      <c r="AY262" s="105">
        <f t="shared" ca="1" si="234"/>
        <v>740</v>
      </c>
      <c r="AZ262" s="108">
        <f t="shared" si="235"/>
        <v>30.555555555555557</v>
      </c>
      <c r="BA262" s="105">
        <f t="shared" si="236"/>
        <v>0</v>
      </c>
      <c r="BB262" s="116">
        <f t="shared" ca="1" si="237"/>
        <v>1199.31</v>
      </c>
      <c r="BC262" s="116">
        <f t="shared" ca="1" si="238"/>
        <v>1712.65</v>
      </c>
      <c r="BD262" s="108">
        <f t="shared" ca="1" si="239"/>
        <v>1030.5555555555557</v>
      </c>
      <c r="BE262" s="108">
        <f t="shared" ca="1" si="240"/>
        <v>1000</v>
      </c>
      <c r="BH262" s="75" t="str">
        <f t="shared" si="222"/>
        <v>n5-1-2</v>
      </c>
      <c r="BI262" s="76"/>
      <c r="BJ262" s="109" t="s">
        <v>232</v>
      </c>
      <c r="BK262" s="109"/>
      <c r="BL262" s="109">
        <v>1</v>
      </c>
      <c r="BM262" s="112">
        <f t="shared" si="223"/>
        <v>1</v>
      </c>
      <c r="BN262" s="112" t="str">
        <f t="shared" si="224"/>
        <v>symbol</v>
      </c>
      <c r="BO262" s="109" t="str">
        <f t="shared" si="225"/>
        <v>OpenCircle</v>
      </c>
      <c r="BP262" s="113">
        <f t="shared" ca="1" si="241"/>
        <v>1199.31</v>
      </c>
      <c r="BQ262" s="113">
        <f t="shared" ca="1" si="242"/>
        <v>1712.65</v>
      </c>
      <c r="BR262" s="113">
        <f t="shared" ca="1" si="243"/>
        <v>12</v>
      </c>
      <c r="BS262" s="113">
        <f t="shared" ca="1" si="244"/>
        <v>12</v>
      </c>
      <c r="BT262" s="109" t="str">
        <f t="shared" ca="1" si="226"/>
        <v xml:space="preserve">0 1199.31 1712.65 0 0 0 0 VCThingLabel  </v>
      </c>
      <c r="BU262" s="112">
        <f t="shared" si="227"/>
        <v>0.1</v>
      </c>
      <c r="BV262" s="174">
        <f t="shared" si="228"/>
        <v>0</v>
      </c>
      <c r="BW262" s="114" t="str">
        <f t="shared" si="245"/>
        <v>4vvv</v>
      </c>
      <c r="BX262" s="109"/>
      <c r="BY262" s="113">
        <f t="shared" ca="1" si="246"/>
        <v>1199.31</v>
      </c>
      <c r="BZ262" s="113">
        <f t="shared" ca="1" si="247"/>
        <v>1712.65</v>
      </c>
      <c r="CA262" s="113">
        <f t="shared" ca="1" si="248"/>
        <v>20.399999999999999</v>
      </c>
      <c r="CB262" s="113">
        <f t="shared" ca="1" si="249"/>
        <v>20.399999999999999</v>
      </c>
      <c r="CC262" s="112">
        <f t="shared" si="229"/>
        <v>0.55000000000000004</v>
      </c>
      <c r="CD262" s="109" t="str">
        <f t="shared" si="230"/>
        <v>ellipse</v>
      </c>
      <c r="CE262" s="114" t="str">
        <f t="shared" si="250"/>
        <v>4vvv</v>
      </c>
      <c r="CF262" s="109"/>
      <c r="CG262" s="113">
        <f t="shared" ca="1" si="251"/>
        <v>1199.31</v>
      </c>
      <c r="CH262" s="113">
        <f t="shared" ca="1" si="252"/>
        <v>1712.65</v>
      </c>
      <c r="CI262" s="113">
        <f t="shared" ca="1" si="253"/>
        <v>12</v>
      </c>
      <c r="CJ262" s="113">
        <f t="shared" ca="1" si="254"/>
        <v>12</v>
      </c>
      <c r="CK262" s="112"/>
      <c r="CL262" s="112"/>
      <c r="CM262" s="112">
        <f t="shared" si="231"/>
        <v>1</v>
      </c>
      <c r="CN262" s="115" t="str">
        <f t="shared" si="232"/>
        <v>ellipse</v>
      </c>
      <c r="CO262" s="109" t="str">
        <f t="shared" si="255"/>
        <v>4vvv</v>
      </c>
      <c r="CP262" s="109"/>
      <c r="CQ262" s="113">
        <f t="shared" ca="1" si="256"/>
        <v>1199.31</v>
      </c>
      <c r="CR262" s="113">
        <f t="shared" ca="1" si="257"/>
        <v>1712.65</v>
      </c>
      <c r="CS262" s="113">
        <f t="shared" ca="1" si="258"/>
        <v>12</v>
      </c>
      <c r="CT262" s="113">
        <f t="shared" ca="1" si="259"/>
        <v>12</v>
      </c>
      <c r="CW262" s="76"/>
      <c r="CX262" s="76"/>
    </row>
    <row r="263" spans="1:102" s="105" customFormat="1" ht="16" customHeight="1">
      <c r="A263" s="75" t="str">
        <f t="shared" si="207"/>
        <v>n5-1-3</v>
      </c>
      <c r="B263" s="75" t="str">
        <f t="shared" si="208"/>
        <v>D51</v>
      </c>
      <c r="C263" s="103" t="str">
        <f t="shared" si="219"/>
        <v>odd</v>
      </c>
      <c r="D263" s="103"/>
      <c r="E263" s="103"/>
      <c r="F263" s="104">
        <f>ROW()</f>
        <v>263</v>
      </c>
      <c r="G263" s="103"/>
      <c r="H263" s="103"/>
      <c r="I263" s="103" t="str">
        <f t="shared" si="205"/>
        <v>This a short description of D51, giving the briefest explanation of its D51'iness.</v>
      </c>
      <c r="J263" s="103" t="str">
        <f t="shared" si="206"/>
        <v>This is a longer description of D51, going into more detail on what D51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3" s="103" t="str">
        <f t="shared" si="209"/>
        <v>none</v>
      </c>
      <c r="L263" s="103"/>
      <c r="M263" s="103" t="str">
        <f t="shared" si="210"/>
        <v>OpenClose</v>
      </c>
      <c r="N263" s="103"/>
      <c r="O263" s="103"/>
      <c r="P263" s="103"/>
      <c r="Q263" s="103"/>
      <c r="R263" s="103">
        <f t="shared" si="211"/>
        <v>1</v>
      </c>
      <c r="S263" s="103" t="str">
        <f t="shared" si="212"/>
        <v>hover</v>
      </c>
      <c r="T263" s="103"/>
      <c r="U263" s="103"/>
      <c r="V263" s="103"/>
      <c r="W263" s="103"/>
      <c r="X263" s="103" t="str">
        <f t="shared" si="213"/>
        <v>fadeOn=n5-1-3,0.6</v>
      </c>
      <c r="Y263" s="103" t="str">
        <f t="shared" si="214"/>
        <v>fadeOff=n5-1-3,0.6</v>
      </c>
      <c r="Z263" s="103" t="str">
        <f t="shared" si="215"/>
        <v>drawOpen=n5-1-3,0.8</v>
      </c>
      <c r="AA263" s="103" t="str">
        <f t="shared" si="216"/>
        <v>drawClose=n5-1-3,0.8</v>
      </c>
      <c r="AB263" s="103" t="str">
        <f t="shared" si="217"/>
        <v>myQtipStyle</v>
      </c>
      <c r="AD263" s="106"/>
      <c r="AE263" s="116"/>
      <c r="AF263" s="75" t="s">
        <v>533</v>
      </c>
      <c r="AG263" s="73">
        <f t="shared" si="220"/>
        <v>0</v>
      </c>
      <c r="AH263" s="75" t="str">
        <f t="shared" si="218"/>
        <v>n5-1-3</v>
      </c>
      <c r="AI263" s="75" t="str">
        <f t="shared" si="221"/>
        <v>D51</v>
      </c>
      <c r="AJ263" s="73">
        <f t="shared" si="260"/>
        <v>3</v>
      </c>
      <c r="AK263" s="105">
        <v>5</v>
      </c>
      <c r="AL263" s="105">
        <v>1</v>
      </c>
      <c r="AM263" s="105">
        <v>3</v>
      </c>
      <c r="AR263" s="105">
        <v>8</v>
      </c>
      <c r="AS263" s="105">
        <v>4</v>
      </c>
      <c r="AT263" s="105">
        <v>3</v>
      </c>
      <c r="AX263" s="108">
        <f t="shared" si="233"/>
        <v>9.375</v>
      </c>
      <c r="AY263" s="105">
        <f t="shared" ca="1" si="234"/>
        <v>640</v>
      </c>
      <c r="AZ263" s="108">
        <f t="shared" si="235"/>
        <v>41.666666666666671</v>
      </c>
      <c r="BA263" s="105">
        <f t="shared" si="236"/>
        <v>0</v>
      </c>
      <c r="BB263" s="116">
        <f t="shared" ca="1" si="237"/>
        <v>1145.33</v>
      </c>
      <c r="BC263" s="116">
        <f t="shared" ca="1" si="238"/>
        <v>1623.28</v>
      </c>
      <c r="BD263" s="108">
        <f t="shared" ca="1" si="239"/>
        <v>1041.6666666666667</v>
      </c>
      <c r="BE263" s="108">
        <f t="shared" ca="1" si="240"/>
        <v>1000</v>
      </c>
      <c r="BH263" s="75" t="str">
        <f t="shared" si="222"/>
        <v>n5-1</v>
      </c>
      <c r="BI263" s="76"/>
      <c r="BJ263" s="109" t="s">
        <v>232</v>
      </c>
      <c r="BK263" s="109"/>
      <c r="BL263" s="109">
        <v>1</v>
      </c>
      <c r="BM263" s="112">
        <f t="shared" si="223"/>
        <v>1</v>
      </c>
      <c r="BN263" s="112" t="str">
        <f t="shared" si="224"/>
        <v>symbol</v>
      </c>
      <c r="BO263" s="109" t="str">
        <f t="shared" si="225"/>
        <v>OpenCircle</v>
      </c>
      <c r="BP263" s="113">
        <f t="shared" ca="1" si="241"/>
        <v>1145.33</v>
      </c>
      <c r="BQ263" s="113">
        <f t="shared" ca="1" si="242"/>
        <v>1623.28</v>
      </c>
      <c r="BR263" s="113">
        <f t="shared" ca="1" si="243"/>
        <v>35</v>
      </c>
      <c r="BS263" s="113">
        <f t="shared" ca="1" si="244"/>
        <v>35</v>
      </c>
      <c r="BT263" s="109" t="str">
        <f t="shared" ca="1" si="226"/>
        <v xml:space="preserve">1 1145.33 1623.28 0 0 0 0 VCThingLabel 10 </v>
      </c>
      <c r="BU263" s="112">
        <f t="shared" si="227"/>
        <v>0.1</v>
      </c>
      <c r="BV263" s="174">
        <f t="shared" si="228"/>
        <v>0</v>
      </c>
      <c r="BW263" s="114" t="str">
        <f t="shared" si="245"/>
        <v>3vvv</v>
      </c>
      <c r="BX263" s="109"/>
      <c r="BY263" s="113">
        <f t="shared" ca="1" si="246"/>
        <v>1145.33</v>
      </c>
      <c r="BZ263" s="113">
        <f t="shared" ca="1" si="247"/>
        <v>1623.28</v>
      </c>
      <c r="CA263" s="113">
        <f t="shared" ca="1" si="248"/>
        <v>59.5</v>
      </c>
      <c r="CB263" s="113">
        <f t="shared" ca="1" si="249"/>
        <v>59.5</v>
      </c>
      <c r="CC263" s="112">
        <f t="shared" si="229"/>
        <v>0.55000000000000004</v>
      </c>
      <c r="CD263" s="109" t="str">
        <f t="shared" si="230"/>
        <v>ellipse</v>
      </c>
      <c r="CE263" s="114" t="str">
        <f t="shared" si="250"/>
        <v>3vvv</v>
      </c>
      <c r="CF263" s="109"/>
      <c r="CG263" s="113">
        <f t="shared" ca="1" si="251"/>
        <v>1145.33</v>
      </c>
      <c r="CH263" s="113">
        <f t="shared" ca="1" si="252"/>
        <v>1623.28</v>
      </c>
      <c r="CI263" s="113">
        <f t="shared" ca="1" si="253"/>
        <v>35</v>
      </c>
      <c r="CJ263" s="113">
        <f t="shared" ca="1" si="254"/>
        <v>35</v>
      </c>
      <c r="CK263" s="112"/>
      <c r="CL263" s="112"/>
      <c r="CM263" s="112">
        <f t="shared" si="231"/>
        <v>1</v>
      </c>
      <c r="CN263" s="115" t="str">
        <f t="shared" si="232"/>
        <v>ellipse</v>
      </c>
      <c r="CO263" s="109" t="str">
        <f t="shared" si="255"/>
        <v>3vvv</v>
      </c>
      <c r="CP263" s="109"/>
      <c r="CQ263" s="113">
        <f t="shared" ca="1" si="256"/>
        <v>1145.33</v>
      </c>
      <c r="CR263" s="113">
        <f t="shared" ca="1" si="257"/>
        <v>1623.28</v>
      </c>
      <c r="CS263" s="113">
        <f t="shared" ca="1" si="258"/>
        <v>35</v>
      </c>
      <c r="CT263" s="113">
        <f t="shared" ca="1" si="259"/>
        <v>35</v>
      </c>
      <c r="CW263" s="76"/>
      <c r="CX263" s="76"/>
    </row>
    <row r="264" spans="1:102" s="105" customFormat="1" ht="16" customHeight="1">
      <c r="A264" s="75" t="str">
        <f t="shared" si="207"/>
        <v>n5-1-3-1</v>
      </c>
      <c r="B264" s="75" t="str">
        <f t="shared" si="208"/>
        <v>E151</v>
      </c>
      <c r="C264" s="103" t="str">
        <f t="shared" si="219"/>
        <v>odd</v>
      </c>
      <c r="D264" s="103"/>
      <c r="E264" s="103"/>
      <c r="F264" s="104">
        <f>ROW()</f>
        <v>264</v>
      </c>
      <c r="G264" s="103"/>
      <c r="H264" s="103"/>
      <c r="I264" s="103" t="str">
        <f t="shared" si="205"/>
        <v>This a short description of E151, giving the briefest explanation of its E151'iness.</v>
      </c>
      <c r="J264" s="103" t="str">
        <f t="shared" si="206"/>
        <v>This is a longer description of E151, going into more detail on what E151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4" s="103" t="str">
        <f t="shared" si="209"/>
        <v>none</v>
      </c>
      <c r="L264" s="103"/>
      <c r="M264" s="103" t="str">
        <f t="shared" si="210"/>
        <v>OpenClose</v>
      </c>
      <c r="N264" s="103"/>
      <c r="O264" s="103"/>
      <c r="P264" s="103"/>
      <c r="Q264" s="103"/>
      <c r="R264" s="103">
        <f t="shared" si="211"/>
        <v>1</v>
      </c>
      <c r="S264" s="103" t="str">
        <f t="shared" si="212"/>
        <v>hover</v>
      </c>
      <c r="T264" s="103"/>
      <c r="U264" s="103"/>
      <c r="V264" s="103"/>
      <c r="W264" s="103"/>
      <c r="X264" s="103" t="str">
        <f t="shared" si="213"/>
        <v>fadeOn=n5-1-3-1,0.6</v>
      </c>
      <c r="Y264" s="103" t="str">
        <f t="shared" si="214"/>
        <v>fadeOff=n5-1-3-1,0.6</v>
      </c>
      <c r="Z264" s="103" t="str">
        <f t="shared" si="215"/>
        <v>drawOpen=n5-1-3-1,0.8</v>
      </c>
      <c r="AA264" s="103" t="str">
        <f t="shared" si="216"/>
        <v>drawClose=n5-1-3-1,0.8</v>
      </c>
      <c r="AB264" s="103" t="str">
        <f t="shared" si="217"/>
        <v>myQtipStyle</v>
      </c>
      <c r="AD264" s="106"/>
      <c r="AE264" s="116"/>
      <c r="AF264" s="75" t="s">
        <v>534</v>
      </c>
      <c r="AG264" s="73">
        <f t="shared" si="220"/>
        <v>0</v>
      </c>
      <c r="AH264" s="75" t="str">
        <f t="shared" si="218"/>
        <v>n5-1-3-1</v>
      </c>
      <c r="AI264" s="75" t="str">
        <f t="shared" si="221"/>
        <v>E151</v>
      </c>
      <c r="AJ264" s="73">
        <f t="shared" si="260"/>
        <v>4</v>
      </c>
      <c r="AK264" s="105">
        <v>5</v>
      </c>
      <c r="AL264" s="105">
        <v>1</v>
      </c>
      <c r="AM264" s="105">
        <v>3</v>
      </c>
      <c r="AN264" s="105">
        <v>1</v>
      </c>
      <c r="AR264" s="105">
        <v>8</v>
      </c>
      <c r="AS264" s="105">
        <v>4</v>
      </c>
      <c r="AT264" s="105">
        <v>3</v>
      </c>
      <c r="AU264" s="105">
        <v>3</v>
      </c>
      <c r="AX264" s="108">
        <f t="shared" si="233"/>
        <v>8.125</v>
      </c>
      <c r="AY264" s="105">
        <f t="shared" ca="1" si="234"/>
        <v>740</v>
      </c>
      <c r="AZ264" s="108">
        <f t="shared" si="235"/>
        <v>36.111111111111114</v>
      </c>
      <c r="BA264" s="105">
        <f t="shared" si="236"/>
        <v>0</v>
      </c>
      <c r="BB264" s="116">
        <f t="shared" ca="1" si="237"/>
        <v>1183.72</v>
      </c>
      <c r="BC264" s="116">
        <f t="shared" ca="1" si="238"/>
        <v>1716.83</v>
      </c>
      <c r="BD264" s="108">
        <f t="shared" ca="1" si="239"/>
        <v>1036.1111111111111</v>
      </c>
      <c r="BE264" s="108">
        <f t="shared" ca="1" si="240"/>
        <v>1000</v>
      </c>
      <c r="BH264" s="75" t="str">
        <f t="shared" si="222"/>
        <v>n5-1-3</v>
      </c>
      <c r="BI264" s="76"/>
      <c r="BJ264" s="109" t="s">
        <v>232</v>
      </c>
      <c r="BK264" s="109"/>
      <c r="BL264" s="109">
        <v>1</v>
      </c>
      <c r="BM264" s="112">
        <f t="shared" si="223"/>
        <v>1</v>
      </c>
      <c r="BN264" s="112" t="str">
        <f t="shared" si="224"/>
        <v>symbol</v>
      </c>
      <c r="BO264" s="109" t="str">
        <f t="shared" si="225"/>
        <v>OpenCircle</v>
      </c>
      <c r="BP264" s="113">
        <f t="shared" ca="1" si="241"/>
        <v>1183.72</v>
      </c>
      <c r="BQ264" s="113">
        <f t="shared" ca="1" si="242"/>
        <v>1716.83</v>
      </c>
      <c r="BR264" s="113">
        <f t="shared" ca="1" si="243"/>
        <v>12</v>
      </c>
      <c r="BS264" s="113">
        <f t="shared" ca="1" si="244"/>
        <v>12</v>
      </c>
      <c r="BT264" s="109" t="str">
        <f t="shared" ca="1" si="226"/>
        <v xml:space="preserve">0 1183.72 1716.83 0 0 0 0 VCThingLabel  </v>
      </c>
      <c r="BU264" s="112">
        <f t="shared" si="227"/>
        <v>0.1</v>
      </c>
      <c r="BV264" s="174">
        <f t="shared" si="228"/>
        <v>0</v>
      </c>
      <c r="BW264" s="114" t="str">
        <f t="shared" si="245"/>
        <v>4vvv</v>
      </c>
      <c r="BX264" s="109"/>
      <c r="BY264" s="113">
        <f t="shared" ca="1" si="246"/>
        <v>1183.72</v>
      </c>
      <c r="BZ264" s="113">
        <f t="shared" ca="1" si="247"/>
        <v>1716.83</v>
      </c>
      <c r="CA264" s="113">
        <f t="shared" ca="1" si="248"/>
        <v>20.399999999999999</v>
      </c>
      <c r="CB264" s="113">
        <f t="shared" ca="1" si="249"/>
        <v>20.399999999999999</v>
      </c>
      <c r="CC264" s="112">
        <f t="shared" si="229"/>
        <v>0.55000000000000004</v>
      </c>
      <c r="CD264" s="109" t="str">
        <f t="shared" si="230"/>
        <v>ellipse</v>
      </c>
      <c r="CE264" s="114" t="str">
        <f t="shared" si="250"/>
        <v>4vvv</v>
      </c>
      <c r="CF264" s="109"/>
      <c r="CG264" s="113">
        <f t="shared" ca="1" si="251"/>
        <v>1183.72</v>
      </c>
      <c r="CH264" s="113">
        <f t="shared" ca="1" si="252"/>
        <v>1716.83</v>
      </c>
      <c r="CI264" s="113">
        <f t="shared" ca="1" si="253"/>
        <v>12</v>
      </c>
      <c r="CJ264" s="113">
        <f t="shared" ca="1" si="254"/>
        <v>12</v>
      </c>
      <c r="CK264" s="112"/>
      <c r="CL264" s="112"/>
      <c r="CM264" s="112">
        <f t="shared" si="231"/>
        <v>1</v>
      </c>
      <c r="CN264" s="115" t="str">
        <f t="shared" si="232"/>
        <v>ellipse</v>
      </c>
      <c r="CO264" s="109" t="str">
        <f t="shared" si="255"/>
        <v>4vvv</v>
      </c>
      <c r="CP264" s="109"/>
      <c r="CQ264" s="113">
        <f t="shared" ca="1" si="256"/>
        <v>1183.72</v>
      </c>
      <c r="CR264" s="113">
        <f t="shared" ca="1" si="257"/>
        <v>1716.83</v>
      </c>
      <c r="CS264" s="113">
        <f t="shared" ca="1" si="258"/>
        <v>12</v>
      </c>
      <c r="CT264" s="113">
        <f t="shared" ca="1" si="259"/>
        <v>12</v>
      </c>
      <c r="CW264" s="76"/>
      <c r="CX264" s="76"/>
    </row>
    <row r="265" spans="1:102" s="105" customFormat="1" ht="16" customHeight="1">
      <c r="A265" s="75" t="str">
        <f t="shared" si="207"/>
        <v>n5-1-3-2</v>
      </c>
      <c r="B265" s="75" t="str">
        <f t="shared" si="208"/>
        <v>E152</v>
      </c>
      <c r="C265" s="103" t="str">
        <f t="shared" si="219"/>
        <v>even</v>
      </c>
      <c r="D265" s="103"/>
      <c r="E265" s="103"/>
      <c r="F265" s="104">
        <f>ROW()</f>
        <v>265</v>
      </c>
      <c r="G265" s="103"/>
      <c r="H265" s="103"/>
      <c r="I265" s="103" t="str">
        <f t="shared" si="205"/>
        <v>This a short description of E152, giving the briefest explanation of its E152'iness.</v>
      </c>
      <c r="J265" s="103" t="str">
        <f t="shared" si="206"/>
        <v>This is a longer description of E152, going into more detail on what E152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5" s="103" t="str">
        <f t="shared" si="209"/>
        <v>none</v>
      </c>
      <c r="L265" s="103"/>
      <c r="M265" s="103" t="str">
        <f t="shared" si="210"/>
        <v>OpenClose</v>
      </c>
      <c r="N265" s="103"/>
      <c r="O265" s="103"/>
      <c r="P265" s="103"/>
      <c r="Q265" s="103"/>
      <c r="R265" s="103">
        <f t="shared" si="211"/>
        <v>1</v>
      </c>
      <c r="S265" s="103" t="str">
        <f t="shared" si="212"/>
        <v>hover</v>
      </c>
      <c r="T265" s="103"/>
      <c r="U265" s="103"/>
      <c r="V265" s="103"/>
      <c r="W265" s="103"/>
      <c r="X265" s="103" t="str">
        <f t="shared" si="213"/>
        <v>fadeOn=n5-1-3-2,0.6</v>
      </c>
      <c r="Y265" s="103" t="str">
        <f t="shared" si="214"/>
        <v>fadeOff=n5-1-3-2,0.6</v>
      </c>
      <c r="Z265" s="103" t="str">
        <f t="shared" si="215"/>
        <v>drawOpen=n5-1-3-2,0.8</v>
      </c>
      <c r="AA265" s="103" t="str">
        <f t="shared" si="216"/>
        <v>drawClose=n5-1-3-2,0.8</v>
      </c>
      <c r="AB265" s="103" t="str">
        <f t="shared" si="217"/>
        <v>myQtipStyle</v>
      </c>
      <c r="AD265" s="106"/>
      <c r="AE265" s="116"/>
      <c r="AF265" s="75" t="s">
        <v>535</v>
      </c>
      <c r="AG265" s="73">
        <f t="shared" si="220"/>
        <v>0</v>
      </c>
      <c r="AH265" s="75" t="str">
        <f t="shared" si="218"/>
        <v>n5-1-3-2</v>
      </c>
      <c r="AI265" s="75" t="str">
        <f t="shared" si="221"/>
        <v>E152</v>
      </c>
      <c r="AJ265" s="73">
        <f t="shared" si="260"/>
        <v>4</v>
      </c>
      <c r="AK265" s="105">
        <v>5</v>
      </c>
      <c r="AL265" s="105">
        <v>1</v>
      </c>
      <c r="AM265" s="105">
        <v>3</v>
      </c>
      <c r="AN265" s="105">
        <v>2</v>
      </c>
      <c r="AR265" s="105">
        <v>8</v>
      </c>
      <c r="AS265" s="105">
        <v>4</v>
      </c>
      <c r="AT265" s="105">
        <v>3</v>
      </c>
      <c r="AU265" s="105">
        <v>3</v>
      </c>
      <c r="AX265" s="108">
        <f t="shared" si="233"/>
        <v>9.375</v>
      </c>
      <c r="AY265" s="105">
        <f t="shared" ca="1" si="234"/>
        <v>740</v>
      </c>
      <c r="AZ265" s="108">
        <f t="shared" si="235"/>
        <v>41.666666666666671</v>
      </c>
      <c r="BA265" s="105">
        <f t="shared" si="236"/>
        <v>0</v>
      </c>
      <c r="BB265" s="116">
        <f t="shared" ca="1" si="237"/>
        <v>1168.04</v>
      </c>
      <c r="BC265" s="116">
        <f t="shared" ca="1" si="238"/>
        <v>1720.67</v>
      </c>
      <c r="BD265" s="108">
        <f t="shared" ca="1" si="239"/>
        <v>1041.6666666666667</v>
      </c>
      <c r="BE265" s="108">
        <f t="shared" ca="1" si="240"/>
        <v>1000</v>
      </c>
      <c r="BH265" s="75" t="str">
        <f t="shared" si="222"/>
        <v>n5-1-3</v>
      </c>
      <c r="BI265" s="76"/>
      <c r="BJ265" s="109" t="s">
        <v>232</v>
      </c>
      <c r="BK265" s="109"/>
      <c r="BL265" s="109">
        <v>1</v>
      </c>
      <c r="BM265" s="112">
        <f t="shared" si="223"/>
        <v>1</v>
      </c>
      <c r="BN265" s="112" t="str">
        <f t="shared" si="224"/>
        <v>symbol</v>
      </c>
      <c r="BO265" s="109" t="str">
        <f t="shared" si="225"/>
        <v>OpenCircle</v>
      </c>
      <c r="BP265" s="113">
        <f t="shared" ca="1" si="241"/>
        <v>1168.04</v>
      </c>
      <c r="BQ265" s="113">
        <f t="shared" ca="1" si="242"/>
        <v>1720.67</v>
      </c>
      <c r="BR265" s="113">
        <f t="shared" ca="1" si="243"/>
        <v>12</v>
      </c>
      <c r="BS265" s="113">
        <f t="shared" ca="1" si="244"/>
        <v>12</v>
      </c>
      <c r="BT265" s="109" t="str">
        <f t="shared" ca="1" si="226"/>
        <v xml:space="preserve">0 1168.04 1720.67 0 0 0 0 VCThingLabel  </v>
      </c>
      <c r="BU265" s="112">
        <f t="shared" si="227"/>
        <v>0.1</v>
      </c>
      <c r="BV265" s="174">
        <f t="shared" si="228"/>
        <v>0</v>
      </c>
      <c r="BW265" s="114" t="str">
        <f t="shared" si="245"/>
        <v>4vvv</v>
      </c>
      <c r="BX265" s="109"/>
      <c r="BY265" s="113">
        <f t="shared" ca="1" si="246"/>
        <v>1168.04</v>
      </c>
      <c r="BZ265" s="113">
        <f t="shared" ca="1" si="247"/>
        <v>1720.67</v>
      </c>
      <c r="CA265" s="113">
        <f t="shared" ca="1" si="248"/>
        <v>20.399999999999999</v>
      </c>
      <c r="CB265" s="113">
        <f t="shared" ca="1" si="249"/>
        <v>20.399999999999999</v>
      </c>
      <c r="CC265" s="112">
        <f t="shared" si="229"/>
        <v>0.55000000000000004</v>
      </c>
      <c r="CD265" s="109" t="str">
        <f t="shared" si="230"/>
        <v>ellipse</v>
      </c>
      <c r="CE265" s="114" t="str">
        <f t="shared" si="250"/>
        <v>4vvv</v>
      </c>
      <c r="CF265" s="109"/>
      <c r="CG265" s="113">
        <f t="shared" ca="1" si="251"/>
        <v>1168.04</v>
      </c>
      <c r="CH265" s="113">
        <f t="shared" ca="1" si="252"/>
        <v>1720.67</v>
      </c>
      <c r="CI265" s="113">
        <f t="shared" ca="1" si="253"/>
        <v>12</v>
      </c>
      <c r="CJ265" s="113">
        <f t="shared" ca="1" si="254"/>
        <v>12</v>
      </c>
      <c r="CK265" s="112"/>
      <c r="CL265" s="112"/>
      <c r="CM265" s="112">
        <f t="shared" si="231"/>
        <v>1</v>
      </c>
      <c r="CN265" s="115" t="str">
        <f t="shared" si="232"/>
        <v>ellipse</v>
      </c>
      <c r="CO265" s="109" t="str">
        <f t="shared" si="255"/>
        <v>4vvv</v>
      </c>
      <c r="CP265" s="109"/>
      <c r="CQ265" s="113">
        <f t="shared" ca="1" si="256"/>
        <v>1168.04</v>
      </c>
      <c r="CR265" s="113">
        <f t="shared" ca="1" si="257"/>
        <v>1720.67</v>
      </c>
      <c r="CS265" s="113">
        <f t="shared" ca="1" si="258"/>
        <v>12</v>
      </c>
      <c r="CT265" s="113">
        <f t="shared" ca="1" si="259"/>
        <v>12</v>
      </c>
      <c r="CW265" s="76"/>
      <c r="CX265" s="76"/>
    </row>
    <row r="266" spans="1:102" s="105" customFormat="1" ht="16" customHeight="1">
      <c r="A266" s="75" t="str">
        <f t="shared" si="207"/>
        <v>n5-1-3-3</v>
      </c>
      <c r="B266" s="75" t="str">
        <f t="shared" si="208"/>
        <v>E153</v>
      </c>
      <c r="C266" s="103" t="str">
        <f t="shared" si="219"/>
        <v>odd</v>
      </c>
      <c r="D266" s="103"/>
      <c r="E266" s="103"/>
      <c r="F266" s="104">
        <f>ROW()</f>
        <v>266</v>
      </c>
      <c r="G266" s="103"/>
      <c r="H266" s="103"/>
      <c r="I266" s="103" t="str">
        <f t="shared" si="205"/>
        <v>This a short description of E153, giving the briefest explanation of its E153'iness.</v>
      </c>
      <c r="J266" s="103" t="str">
        <f t="shared" si="206"/>
        <v>This is a longer description of E153, going into more detail on what E153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6" s="103" t="str">
        <f t="shared" si="209"/>
        <v>none</v>
      </c>
      <c r="L266" s="103"/>
      <c r="M266" s="103" t="str">
        <f t="shared" si="210"/>
        <v>OpenClose</v>
      </c>
      <c r="N266" s="103"/>
      <c r="O266" s="103"/>
      <c r="P266" s="103"/>
      <c r="Q266" s="103"/>
      <c r="R266" s="103">
        <f t="shared" si="211"/>
        <v>1</v>
      </c>
      <c r="S266" s="103" t="str">
        <f t="shared" si="212"/>
        <v>hover</v>
      </c>
      <c r="T266" s="103"/>
      <c r="U266" s="103"/>
      <c r="V266" s="103"/>
      <c r="W266" s="103"/>
      <c r="X266" s="103" t="str">
        <f t="shared" si="213"/>
        <v>fadeOn=n5-1-3-3,0.6</v>
      </c>
      <c r="Y266" s="103" t="str">
        <f t="shared" si="214"/>
        <v>fadeOff=n5-1-3-3,0.6</v>
      </c>
      <c r="Z266" s="103" t="str">
        <f t="shared" si="215"/>
        <v>drawOpen=n5-1-3-3,0.8</v>
      </c>
      <c r="AA266" s="103" t="str">
        <f t="shared" si="216"/>
        <v>drawClose=n5-1-3-3,0.8</v>
      </c>
      <c r="AB266" s="103" t="str">
        <f t="shared" si="217"/>
        <v>myQtipStyle</v>
      </c>
      <c r="AD266" s="106"/>
      <c r="AE266" s="116"/>
      <c r="AF266" s="75" t="s">
        <v>536</v>
      </c>
      <c r="AG266" s="73">
        <f t="shared" si="220"/>
        <v>0</v>
      </c>
      <c r="AH266" s="75" t="str">
        <f t="shared" si="218"/>
        <v>n5-1-3-3</v>
      </c>
      <c r="AI266" s="75" t="str">
        <f t="shared" si="221"/>
        <v>E153</v>
      </c>
      <c r="AJ266" s="73">
        <f t="shared" si="260"/>
        <v>4</v>
      </c>
      <c r="AK266" s="105">
        <v>5</v>
      </c>
      <c r="AL266" s="105">
        <v>1</v>
      </c>
      <c r="AM266" s="105">
        <v>3</v>
      </c>
      <c r="AN266" s="105">
        <v>3</v>
      </c>
      <c r="AR266" s="105">
        <v>8</v>
      </c>
      <c r="AS266" s="105">
        <v>4</v>
      </c>
      <c r="AT266" s="105">
        <v>3</v>
      </c>
      <c r="AU266" s="105">
        <v>3</v>
      </c>
      <c r="AX266" s="108">
        <f t="shared" si="233"/>
        <v>10.625</v>
      </c>
      <c r="AY266" s="105">
        <f t="shared" ca="1" si="234"/>
        <v>740</v>
      </c>
      <c r="AZ266" s="108">
        <f t="shared" si="235"/>
        <v>47.222222222222229</v>
      </c>
      <c r="BA266" s="105">
        <f t="shared" si="236"/>
        <v>0</v>
      </c>
      <c r="BB266" s="116">
        <f t="shared" ca="1" si="237"/>
        <v>1152.28</v>
      </c>
      <c r="BC266" s="116">
        <f t="shared" ca="1" si="238"/>
        <v>1724.1599999999999</v>
      </c>
      <c r="BD266" s="108">
        <f t="shared" ca="1" si="239"/>
        <v>1047.2222222222222</v>
      </c>
      <c r="BE266" s="108">
        <f t="shared" ca="1" si="240"/>
        <v>1000</v>
      </c>
      <c r="BH266" s="75" t="str">
        <f t="shared" si="222"/>
        <v>n5-1-3</v>
      </c>
      <c r="BI266" s="76"/>
      <c r="BJ266" s="109" t="s">
        <v>232</v>
      </c>
      <c r="BK266" s="109"/>
      <c r="BL266" s="109">
        <v>1</v>
      </c>
      <c r="BM266" s="112">
        <f t="shared" si="223"/>
        <v>1</v>
      </c>
      <c r="BN266" s="112" t="str">
        <f t="shared" si="224"/>
        <v>symbol</v>
      </c>
      <c r="BO266" s="109" t="str">
        <f t="shared" si="225"/>
        <v>OpenCircle</v>
      </c>
      <c r="BP266" s="113">
        <f t="shared" ca="1" si="241"/>
        <v>1152.28</v>
      </c>
      <c r="BQ266" s="113">
        <f t="shared" ca="1" si="242"/>
        <v>1724.16</v>
      </c>
      <c r="BR266" s="113">
        <f t="shared" ca="1" si="243"/>
        <v>12</v>
      </c>
      <c r="BS266" s="113">
        <f t="shared" ca="1" si="244"/>
        <v>12</v>
      </c>
      <c r="BT266" s="109" t="str">
        <f t="shared" ca="1" si="226"/>
        <v xml:space="preserve">0 1152.28 1724.16 0 0 0 0 VCThingLabel  </v>
      </c>
      <c r="BU266" s="112">
        <f t="shared" si="227"/>
        <v>0.1</v>
      </c>
      <c r="BV266" s="174">
        <f t="shared" si="228"/>
        <v>0</v>
      </c>
      <c r="BW266" s="114" t="str">
        <f t="shared" si="245"/>
        <v>4vvv</v>
      </c>
      <c r="BX266" s="109"/>
      <c r="BY266" s="113">
        <f t="shared" ca="1" si="246"/>
        <v>1152.28</v>
      </c>
      <c r="BZ266" s="113">
        <f t="shared" ca="1" si="247"/>
        <v>1724.16</v>
      </c>
      <c r="CA266" s="113">
        <f t="shared" ca="1" si="248"/>
        <v>20.399999999999999</v>
      </c>
      <c r="CB266" s="113">
        <f t="shared" ca="1" si="249"/>
        <v>20.399999999999999</v>
      </c>
      <c r="CC266" s="112">
        <f t="shared" si="229"/>
        <v>0.55000000000000004</v>
      </c>
      <c r="CD266" s="109" t="str">
        <f t="shared" si="230"/>
        <v>ellipse</v>
      </c>
      <c r="CE266" s="114" t="str">
        <f t="shared" si="250"/>
        <v>4vvv</v>
      </c>
      <c r="CF266" s="109"/>
      <c r="CG266" s="113">
        <f t="shared" ca="1" si="251"/>
        <v>1152.28</v>
      </c>
      <c r="CH266" s="113">
        <f t="shared" ca="1" si="252"/>
        <v>1724.16</v>
      </c>
      <c r="CI266" s="113">
        <f t="shared" ca="1" si="253"/>
        <v>12</v>
      </c>
      <c r="CJ266" s="113">
        <f t="shared" ca="1" si="254"/>
        <v>12</v>
      </c>
      <c r="CK266" s="112"/>
      <c r="CL266" s="112"/>
      <c r="CM266" s="112">
        <f t="shared" si="231"/>
        <v>1</v>
      </c>
      <c r="CN266" s="115" t="str">
        <f t="shared" si="232"/>
        <v>ellipse</v>
      </c>
      <c r="CO266" s="109" t="str">
        <f t="shared" si="255"/>
        <v>4vvv</v>
      </c>
      <c r="CP266" s="109"/>
      <c r="CQ266" s="113">
        <f t="shared" ca="1" si="256"/>
        <v>1152.28</v>
      </c>
      <c r="CR266" s="113">
        <f t="shared" ca="1" si="257"/>
        <v>1724.16</v>
      </c>
      <c r="CS266" s="113">
        <f t="shared" ca="1" si="258"/>
        <v>12</v>
      </c>
      <c r="CT266" s="113">
        <f t="shared" ca="1" si="259"/>
        <v>12</v>
      </c>
      <c r="CW266" s="76"/>
      <c r="CX266" s="76"/>
    </row>
    <row r="267" spans="1:102" s="105" customFormat="1" ht="16" customHeight="1">
      <c r="A267" s="75" t="str">
        <f t="shared" si="207"/>
        <v>n5-2</v>
      </c>
      <c r="B267" s="75" t="str">
        <f t="shared" si="208"/>
        <v>C18</v>
      </c>
      <c r="C267" s="103" t="str">
        <f t="shared" si="219"/>
        <v>even</v>
      </c>
      <c r="D267" s="103"/>
      <c r="E267" s="103"/>
      <c r="F267" s="104">
        <f>ROW()</f>
        <v>267</v>
      </c>
      <c r="G267" s="103"/>
      <c r="H267" s="103"/>
      <c r="I267" s="103" t="str">
        <f t="shared" si="205"/>
        <v>This a short description of C18, giving the briefest explanation of its C18'iness.</v>
      </c>
      <c r="J267" s="103" t="str">
        <f t="shared" si="206"/>
        <v>This is a longer description of C18, going into more detail on what C18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7" s="103" t="str">
        <f t="shared" si="209"/>
        <v>none</v>
      </c>
      <c r="L267" s="103"/>
      <c r="M267" s="103" t="str">
        <f t="shared" si="210"/>
        <v>OpenClose</v>
      </c>
      <c r="N267" s="103"/>
      <c r="O267" s="103"/>
      <c r="P267" s="103"/>
      <c r="Q267" s="103"/>
      <c r="R267" s="103">
        <f t="shared" si="211"/>
        <v>1</v>
      </c>
      <c r="S267" s="103" t="str">
        <f t="shared" si="212"/>
        <v>hover</v>
      </c>
      <c r="T267" s="103"/>
      <c r="U267" s="103"/>
      <c r="V267" s="103"/>
      <c r="W267" s="103"/>
      <c r="X267" s="103" t="str">
        <f t="shared" si="213"/>
        <v>fadeOn=n5-2,0.6</v>
      </c>
      <c r="Y267" s="103" t="str">
        <f t="shared" si="214"/>
        <v>fadeOff=n5-2,0.6</v>
      </c>
      <c r="Z267" s="103" t="str">
        <f t="shared" si="215"/>
        <v>drawOpen=n5-2,0.8</v>
      </c>
      <c r="AA267" s="103" t="str">
        <f t="shared" si="216"/>
        <v>drawClose=n5-2,0.8</v>
      </c>
      <c r="AB267" s="103" t="str">
        <f t="shared" si="217"/>
        <v>myQtipStyle</v>
      </c>
      <c r="AD267" s="106"/>
      <c r="AE267" s="116"/>
      <c r="AF267" s="75" t="s">
        <v>537</v>
      </c>
      <c r="AG267" s="73">
        <f t="shared" si="220"/>
        <v>0</v>
      </c>
      <c r="AH267" s="75" t="str">
        <f t="shared" si="218"/>
        <v>n5-2</v>
      </c>
      <c r="AI267" s="75" t="str">
        <f t="shared" si="221"/>
        <v>C18</v>
      </c>
      <c r="AJ267" s="73">
        <f t="shared" si="260"/>
        <v>2</v>
      </c>
      <c r="AK267" s="105">
        <v>5</v>
      </c>
      <c r="AL267" s="105">
        <v>2</v>
      </c>
      <c r="AR267" s="105">
        <v>8</v>
      </c>
      <c r="AS267" s="105">
        <v>4</v>
      </c>
      <c r="AX267" s="108">
        <f t="shared" si="233"/>
        <v>16.875</v>
      </c>
      <c r="AY267" s="105">
        <f t="shared" ca="1" si="234"/>
        <v>500</v>
      </c>
      <c r="AZ267" s="108">
        <f t="shared" si="235"/>
        <v>75</v>
      </c>
      <c r="BA267" s="105">
        <f t="shared" si="236"/>
        <v>0</v>
      </c>
      <c r="BB267" s="116">
        <f t="shared" ca="1" si="237"/>
        <v>1049.01</v>
      </c>
      <c r="BC267" s="116">
        <f t="shared" ca="1" si="238"/>
        <v>1497.59</v>
      </c>
      <c r="BD267" s="108">
        <f t="shared" ca="1" si="239"/>
        <v>1075</v>
      </c>
      <c r="BE267" s="108">
        <f t="shared" ca="1" si="240"/>
        <v>1000</v>
      </c>
      <c r="BH267" s="75" t="str">
        <f t="shared" si="222"/>
        <v>n4-4-3-3</v>
      </c>
      <c r="BI267" s="76"/>
      <c r="BJ267" s="109" t="s">
        <v>232</v>
      </c>
      <c r="BK267" s="109"/>
      <c r="BL267" s="109">
        <v>1</v>
      </c>
      <c r="BM267" s="112">
        <f t="shared" si="223"/>
        <v>1</v>
      </c>
      <c r="BN267" s="112" t="str">
        <f t="shared" si="224"/>
        <v>symbol</v>
      </c>
      <c r="BO267" s="109" t="str">
        <f t="shared" si="225"/>
        <v>OpenCircle</v>
      </c>
      <c r="BP267" s="113">
        <f t="shared" ca="1" si="241"/>
        <v>1049.01</v>
      </c>
      <c r="BQ267" s="113">
        <f t="shared" ca="1" si="242"/>
        <v>1497.59</v>
      </c>
      <c r="BR267" s="113">
        <f t="shared" ca="1" si="243"/>
        <v>60</v>
      </c>
      <c r="BS267" s="113">
        <f t="shared" ca="1" si="244"/>
        <v>60</v>
      </c>
      <c r="BT267" s="109" t="str">
        <f t="shared" ca="1" si="226"/>
        <v xml:space="preserve">1 1049.01 1497.59 0 0 0 0 VCThingLabel 20 </v>
      </c>
      <c r="BU267" s="112">
        <f t="shared" si="227"/>
        <v>0.1</v>
      </c>
      <c r="BV267" s="174">
        <f t="shared" si="228"/>
        <v>0</v>
      </c>
      <c r="BW267" s="114" t="str">
        <f t="shared" si="245"/>
        <v>2vvv</v>
      </c>
      <c r="BX267" s="109"/>
      <c r="BY267" s="113">
        <f t="shared" ca="1" si="246"/>
        <v>1049.01</v>
      </c>
      <c r="BZ267" s="113">
        <f t="shared" ca="1" si="247"/>
        <v>1497.59</v>
      </c>
      <c r="CA267" s="113">
        <f t="shared" ca="1" si="248"/>
        <v>102</v>
      </c>
      <c r="CB267" s="113">
        <f t="shared" ca="1" si="249"/>
        <v>102</v>
      </c>
      <c r="CC267" s="112">
        <f t="shared" si="229"/>
        <v>0.55000000000000004</v>
      </c>
      <c r="CD267" s="109" t="str">
        <f t="shared" si="230"/>
        <v>ellipse</v>
      </c>
      <c r="CE267" s="114" t="str">
        <f t="shared" si="250"/>
        <v>2vvv</v>
      </c>
      <c r="CF267" s="109"/>
      <c r="CG267" s="113">
        <f t="shared" ca="1" si="251"/>
        <v>1049.01</v>
      </c>
      <c r="CH267" s="113">
        <f t="shared" ca="1" si="252"/>
        <v>1497.59</v>
      </c>
      <c r="CI267" s="113">
        <f t="shared" ca="1" si="253"/>
        <v>60</v>
      </c>
      <c r="CJ267" s="113">
        <f t="shared" ca="1" si="254"/>
        <v>60</v>
      </c>
      <c r="CK267" s="112"/>
      <c r="CL267" s="112"/>
      <c r="CM267" s="112">
        <f t="shared" si="231"/>
        <v>1</v>
      </c>
      <c r="CN267" s="115" t="str">
        <f t="shared" si="232"/>
        <v>ellipse</v>
      </c>
      <c r="CO267" s="109" t="str">
        <f t="shared" si="255"/>
        <v>2vvv</v>
      </c>
      <c r="CP267" s="109"/>
      <c r="CQ267" s="113">
        <f t="shared" ca="1" si="256"/>
        <v>1049.01</v>
      </c>
      <c r="CR267" s="113">
        <f t="shared" ca="1" si="257"/>
        <v>1497.59</v>
      </c>
      <c r="CS267" s="113">
        <f t="shared" ca="1" si="258"/>
        <v>60</v>
      </c>
      <c r="CT267" s="113">
        <f t="shared" ca="1" si="259"/>
        <v>60</v>
      </c>
      <c r="CW267" s="76"/>
      <c r="CX267" s="76"/>
    </row>
    <row r="268" spans="1:102" s="105" customFormat="1" ht="16" customHeight="1">
      <c r="A268" s="75" t="str">
        <f t="shared" si="207"/>
        <v>n5-2-1</v>
      </c>
      <c r="B268" s="75" t="str">
        <f t="shared" si="208"/>
        <v>D52</v>
      </c>
      <c r="C268" s="103" t="str">
        <f t="shared" si="219"/>
        <v>even</v>
      </c>
      <c r="D268" s="103"/>
      <c r="E268" s="103"/>
      <c r="F268" s="104">
        <f>ROW()</f>
        <v>268</v>
      </c>
      <c r="G268" s="103"/>
      <c r="H268" s="103"/>
      <c r="I268" s="103" t="str">
        <f t="shared" si="205"/>
        <v>This a short description of D52, giving the briefest explanation of its D52'iness.</v>
      </c>
      <c r="J268" s="103" t="str">
        <f t="shared" si="206"/>
        <v>This is a longer description of D52, going into more detail on what D52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8" s="103" t="str">
        <f t="shared" si="209"/>
        <v>none</v>
      </c>
      <c r="L268" s="103"/>
      <c r="M268" s="103" t="str">
        <f t="shared" si="210"/>
        <v>OpenClose</v>
      </c>
      <c r="N268" s="103"/>
      <c r="O268" s="103"/>
      <c r="P268" s="103"/>
      <c r="Q268" s="103"/>
      <c r="R268" s="103">
        <f t="shared" si="211"/>
        <v>1</v>
      </c>
      <c r="S268" s="103" t="str">
        <f t="shared" si="212"/>
        <v>hover</v>
      </c>
      <c r="T268" s="103"/>
      <c r="U268" s="103"/>
      <c r="V268" s="103"/>
      <c r="W268" s="103"/>
      <c r="X268" s="103" t="str">
        <f t="shared" si="213"/>
        <v>fadeOn=n5-2-1,0.6</v>
      </c>
      <c r="Y268" s="103" t="str">
        <f t="shared" si="214"/>
        <v>fadeOff=n5-2-1,0.6</v>
      </c>
      <c r="Z268" s="103" t="str">
        <f t="shared" si="215"/>
        <v>drawOpen=n5-2-1,0.8</v>
      </c>
      <c r="AA268" s="103" t="str">
        <f t="shared" si="216"/>
        <v>drawClose=n5-2-1,0.8</v>
      </c>
      <c r="AB268" s="103" t="str">
        <f t="shared" si="217"/>
        <v>myQtipStyle</v>
      </c>
      <c r="AD268" s="106"/>
      <c r="AE268" s="116"/>
      <c r="AF268" s="75" t="s">
        <v>538</v>
      </c>
      <c r="AG268" s="73">
        <f t="shared" si="220"/>
        <v>0</v>
      </c>
      <c r="AH268" s="75" t="str">
        <f t="shared" si="218"/>
        <v>n5-2-1</v>
      </c>
      <c r="AI268" s="75" t="str">
        <f t="shared" si="221"/>
        <v>D52</v>
      </c>
      <c r="AJ268" s="73">
        <f t="shared" si="260"/>
        <v>3</v>
      </c>
      <c r="AK268" s="105">
        <v>5</v>
      </c>
      <c r="AL268" s="105">
        <v>2</v>
      </c>
      <c r="AM268" s="105">
        <v>1</v>
      </c>
      <c r="AR268" s="105">
        <v>8</v>
      </c>
      <c r="AS268" s="105">
        <v>4</v>
      </c>
      <c r="AT268" s="105">
        <v>3</v>
      </c>
      <c r="AX268" s="108">
        <f t="shared" si="233"/>
        <v>13.125</v>
      </c>
      <c r="AY268" s="105">
        <f t="shared" ca="1" si="234"/>
        <v>640</v>
      </c>
      <c r="AZ268" s="108">
        <f t="shared" si="235"/>
        <v>58.333333333333336</v>
      </c>
      <c r="BA268" s="105">
        <f t="shared" si="236"/>
        <v>0</v>
      </c>
      <c r="BB268" s="116">
        <f t="shared" ca="1" si="237"/>
        <v>1104.25</v>
      </c>
      <c r="BC268" s="116">
        <f t="shared" ca="1" si="238"/>
        <v>1631.45</v>
      </c>
      <c r="BD268" s="108">
        <f t="shared" ca="1" si="239"/>
        <v>1058.3333333333333</v>
      </c>
      <c r="BE268" s="108">
        <f t="shared" ca="1" si="240"/>
        <v>1000</v>
      </c>
      <c r="BH268" s="75" t="str">
        <f t="shared" si="222"/>
        <v>n5-2</v>
      </c>
      <c r="BI268" s="76"/>
      <c r="BJ268" s="109" t="s">
        <v>232</v>
      </c>
      <c r="BK268" s="109"/>
      <c r="BL268" s="109">
        <v>1</v>
      </c>
      <c r="BM268" s="112">
        <f t="shared" si="223"/>
        <v>1</v>
      </c>
      <c r="BN268" s="112" t="str">
        <f t="shared" si="224"/>
        <v>symbol</v>
      </c>
      <c r="BO268" s="109" t="str">
        <f t="shared" si="225"/>
        <v>OpenCircle</v>
      </c>
      <c r="BP268" s="113">
        <f t="shared" ca="1" si="241"/>
        <v>1104.25</v>
      </c>
      <c r="BQ268" s="113">
        <f t="shared" ca="1" si="242"/>
        <v>1631.45</v>
      </c>
      <c r="BR268" s="113">
        <f t="shared" ca="1" si="243"/>
        <v>35</v>
      </c>
      <c r="BS268" s="113">
        <f t="shared" ca="1" si="244"/>
        <v>35</v>
      </c>
      <c r="BT268" s="109" t="str">
        <f t="shared" ca="1" si="226"/>
        <v xml:space="preserve">1 1104.25 1631.45 0 0 0 0 VCThingLabel 10 </v>
      </c>
      <c r="BU268" s="112">
        <f t="shared" si="227"/>
        <v>0.1</v>
      </c>
      <c r="BV268" s="174">
        <f t="shared" si="228"/>
        <v>0</v>
      </c>
      <c r="BW268" s="114" t="str">
        <f t="shared" si="245"/>
        <v>3vvv</v>
      </c>
      <c r="BX268" s="109"/>
      <c r="BY268" s="113">
        <f t="shared" ca="1" si="246"/>
        <v>1104.25</v>
      </c>
      <c r="BZ268" s="113">
        <f t="shared" ca="1" si="247"/>
        <v>1631.45</v>
      </c>
      <c r="CA268" s="113">
        <f t="shared" ca="1" si="248"/>
        <v>59.5</v>
      </c>
      <c r="CB268" s="113">
        <f t="shared" ca="1" si="249"/>
        <v>59.5</v>
      </c>
      <c r="CC268" s="112">
        <f t="shared" si="229"/>
        <v>0.55000000000000004</v>
      </c>
      <c r="CD268" s="109" t="str">
        <f t="shared" si="230"/>
        <v>ellipse</v>
      </c>
      <c r="CE268" s="114" t="str">
        <f t="shared" si="250"/>
        <v>3vvv</v>
      </c>
      <c r="CF268" s="109"/>
      <c r="CG268" s="113">
        <f t="shared" ca="1" si="251"/>
        <v>1104.25</v>
      </c>
      <c r="CH268" s="113">
        <f t="shared" ca="1" si="252"/>
        <v>1631.45</v>
      </c>
      <c r="CI268" s="113">
        <f t="shared" ca="1" si="253"/>
        <v>35</v>
      </c>
      <c r="CJ268" s="113">
        <f t="shared" ca="1" si="254"/>
        <v>35</v>
      </c>
      <c r="CK268" s="112"/>
      <c r="CL268" s="112"/>
      <c r="CM268" s="112">
        <f t="shared" si="231"/>
        <v>1</v>
      </c>
      <c r="CN268" s="115" t="str">
        <f t="shared" si="232"/>
        <v>ellipse</v>
      </c>
      <c r="CO268" s="109" t="str">
        <f t="shared" si="255"/>
        <v>3vvv</v>
      </c>
      <c r="CP268" s="109"/>
      <c r="CQ268" s="113">
        <f t="shared" ca="1" si="256"/>
        <v>1104.25</v>
      </c>
      <c r="CR268" s="113">
        <f t="shared" ca="1" si="257"/>
        <v>1631.45</v>
      </c>
      <c r="CS268" s="113">
        <f t="shared" ca="1" si="258"/>
        <v>35</v>
      </c>
      <c r="CT268" s="113">
        <f t="shared" ca="1" si="259"/>
        <v>35</v>
      </c>
      <c r="CW268" s="76"/>
      <c r="CX268" s="76"/>
    </row>
    <row r="269" spans="1:102" s="105" customFormat="1" ht="16" customHeight="1">
      <c r="A269" s="75" t="str">
        <f t="shared" si="207"/>
        <v>n5-2-1-1</v>
      </c>
      <c r="B269" s="75" t="str">
        <f t="shared" si="208"/>
        <v>E154</v>
      </c>
      <c r="C269" s="103" t="str">
        <f t="shared" si="219"/>
        <v>even</v>
      </c>
      <c r="D269" s="103"/>
      <c r="E269" s="103"/>
      <c r="F269" s="104">
        <f>ROW()</f>
        <v>269</v>
      </c>
      <c r="G269" s="103"/>
      <c r="H269" s="103"/>
      <c r="I269" s="103" t="str">
        <f t="shared" si="205"/>
        <v>This a short description of E154, giving the briefest explanation of its E154'iness.</v>
      </c>
      <c r="J269" s="103" t="str">
        <f t="shared" si="206"/>
        <v>This is a longer description of E154, going into more detail on what E154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69" s="103" t="str">
        <f t="shared" si="209"/>
        <v>none</v>
      </c>
      <c r="L269" s="103"/>
      <c r="M269" s="103" t="str">
        <f t="shared" si="210"/>
        <v>OpenClose</v>
      </c>
      <c r="N269" s="103"/>
      <c r="O269" s="103"/>
      <c r="P269" s="103"/>
      <c r="Q269" s="103"/>
      <c r="R269" s="103">
        <f t="shared" si="211"/>
        <v>1</v>
      </c>
      <c r="S269" s="103" t="str">
        <f t="shared" si="212"/>
        <v>hover</v>
      </c>
      <c r="T269" s="103"/>
      <c r="U269" s="103"/>
      <c r="V269" s="103"/>
      <c r="W269" s="103"/>
      <c r="X269" s="103" t="str">
        <f t="shared" si="213"/>
        <v>fadeOn=n5-2-1-1,0.6</v>
      </c>
      <c r="Y269" s="103" t="str">
        <f t="shared" si="214"/>
        <v>fadeOff=n5-2-1-1,0.6</v>
      </c>
      <c r="Z269" s="103" t="str">
        <f t="shared" si="215"/>
        <v>drawOpen=n5-2-1-1,0.8</v>
      </c>
      <c r="AA269" s="103" t="str">
        <f t="shared" si="216"/>
        <v>drawClose=n5-2-1-1,0.8</v>
      </c>
      <c r="AB269" s="103" t="str">
        <f t="shared" si="217"/>
        <v>myQtipStyle</v>
      </c>
      <c r="AD269" s="106"/>
      <c r="AE269" s="116"/>
      <c r="AF269" s="75" t="s">
        <v>539</v>
      </c>
      <c r="AG269" s="73">
        <f t="shared" si="220"/>
        <v>0</v>
      </c>
      <c r="AH269" s="75" t="str">
        <f t="shared" si="218"/>
        <v>n5-2-1-1</v>
      </c>
      <c r="AI269" s="75" t="str">
        <f t="shared" si="221"/>
        <v>E154</v>
      </c>
      <c r="AJ269" s="73">
        <f t="shared" si="260"/>
        <v>4</v>
      </c>
      <c r="AK269" s="105">
        <v>5</v>
      </c>
      <c r="AL269" s="105">
        <v>2</v>
      </c>
      <c r="AM269" s="105">
        <v>1</v>
      </c>
      <c r="AN269" s="105">
        <v>1</v>
      </c>
      <c r="AR269" s="105">
        <v>8</v>
      </c>
      <c r="AS269" s="105">
        <v>4</v>
      </c>
      <c r="AT269" s="105">
        <v>3</v>
      </c>
      <c r="AU269" s="105">
        <v>3</v>
      </c>
      <c r="AX269" s="108">
        <f t="shared" si="233"/>
        <v>11.875</v>
      </c>
      <c r="AY269" s="105">
        <f t="shared" ca="1" si="234"/>
        <v>740</v>
      </c>
      <c r="AZ269" s="108">
        <f t="shared" si="235"/>
        <v>52.777777777777779</v>
      </c>
      <c r="BA269" s="105">
        <f t="shared" si="236"/>
        <v>0</v>
      </c>
      <c r="BB269" s="116">
        <f t="shared" ca="1" si="237"/>
        <v>1136.44</v>
      </c>
      <c r="BC269" s="116">
        <f t="shared" ca="1" si="238"/>
        <v>1727.31</v>
      </c>
      <c r="BD269" s="108">
        <f t="shared" ca="1" si="239"/>
        <v>1052.7777777777778</v>
      </c>
      <c r="BE269" s="108">
        <f t="shared" ca="1" si="240"/>
        <v>1000</v>
      </c>
      <c r="BH269" s="75" t="str">
        <f t="shared" si="222"/>
        <v>n5-2-1</v>
      </c>
      <c r="BI269" s="76"/>
      <c r="BJ269" s="109" t="s">
        <v>232</v>
      </c>
      <c r="BK269" s="109"/>
      <c r="BL269" s="109">
        <v>1</v>
      </c>
      <c r="BM269" s="112">
        <f t="shared" si="223"/>
        <v>1</v>
      </c>
      <c r="BN269" s="112" t="str">
        <f t="shared" si="224"/>
        <v>symbol</v>
      </c>
      <c r="BO269" s="109" t="str">
        <f t="shared" si="225"/>
        <v>OpenCircle</v>
      </c>
      <c r="BP269" s="113">
        <f t="shared" ca="1" si="241"/>
        <v>1136.44</v>
      </c>
      <c r="BQ269" s="113">
        <f t="shared" ca="1" si="242"/>
        <v>1727.31</v>
      </c>
      <c r="BR269" s="113">
        <f t="shared" ca="1" si="243"/>
        <v>12</v>
      </c>
      <c r="BS269" s="113">
        <f t="shared" ca="1" si="244"/>
        <v>12</v>
      </c>
      <c r="BT269" s="109" t="str">
        <f t="shared" ca="1" si="226"/>
        <v xml:space="preserve">0 1136.44 1727.31 0 0 0 0 VCThingLabel  </v>
      </c>
      <c r="BU269" s="112">
        <f t="shared" si="227"/>
        <v>0.1</v>
      </c>
      <c r="BV269" s="174">
        <f t="shared" si="228"/>
        <v>0</v>
      </c>
      <c r="BW269" s="114" t="str">
        <f t="shared" si="245"/>
        <v>4vvv</v>
      </c>
      <c r="BX269" s="109"/>
      <c r="BY269" s="113">
        <f t="shared" ca="1" si="246"/>
        <v>1136.44</v>
      </c>
      <c r="BZ269" s="113">
        <f t="shared" ca="1" si="247"/>
        <v>1727.31</v>
      </c>
      <c r="CA269" s="113">
        <f t="shared" ca="1" si="248"/>
        <v>20.399999999999999</v>
      </c>
      <c r="CB269" s="113">
        <f t="shared" ca="1" si="249"/>
        <v>20.399999999999999</v>
      </c>
      <c r="CC269" s="112">
        <f t="shared" si="229"/>
        <v>0.55000000000000004</v>
      </c>
      <c r="CD269" s="109" t="str">
        <f t="shared" si="230"/>
        <v>ellipse</v>
      </c>
      <c r="CE269" s="114" t="str">
        <f t="shared" si="250"/>
        <v>4vvv</v>
      </c>
      <c r="CF269" s="109"/>
      <c r="CG269" s="113">
        <f t="shared" ca="1" si="251"/>
        <v>1136.44</v>
      </c>
      <c r="CH269" s="113">
        <f t="shared" ca="1" si="252"/>
        <v>1727.31</v>
      </c>
      <c r="CI269" s="113">
        <f t="shared" ca="1" si="253"/>
        <v>12</v>
      </c>
      <c r="CJ269" s="113">
        <f t="shared" ca="1" si="254"/>
        <v>12</v>
      </c>
      <c r="CK269" s="112"/>
      <c r="CL269" s="112"/>
      <c r="CM269" s="112">
        <f t="shared" si="231"/>
        <v>1</v>
      </c>
      <c r="CN269" s="115" t="str">
        <f t="shared" si="232"/>
        <v>ellipse</v>
      </c>
      <c r="CO269" s="109" t="str">
        <f t="shared" si="255"/>
        <v>4vvv</v>
      </c>
      <c r="CP269" s="109"/>
      <c r="CQ269" s="113">
        <f t="shared" ca="1" si="256"/>
        <v>1136.44</v>
      </c>
      <c r="CR269" s="113">
        <f t="shared" ca="1" si="257"/>
        <v>1727.31</v>
      </c>
      <c r="CS269" s="113">
        <f t="shared" ca="1" si="258"/>
        <v>12</v>
      </c>
      <c r="CT269" s="113">
        <f t="shared" ca="1" si="259"/>
        <v>12</v>
      </c>
      <c r="CW269" s="76"/>
      <c r="CX269" s="76"/>
    </row>
    <row r="270" spans="1:102" s="105" customFormat="1" ht="16" customHeight="1">
      <c r="A270" s="75" t="str">
        <f t="shared" si="207"/>
        <v>n5-2-1-2</v>
      </c>
      <c r="B270" s="75" t="str">
        <f t="shared" si="208"/>
        <v>E155</v>
      </c>
      <c r="C270" s="103" t="str">
        <f t="shared" si="219"/>
        <v>odd</v>
      </c>
      <c r="D270" s="103"/>
      <c r="E270" s="103"/>
      <c r="F270" s="104">
        <f>ROW()</f>
        <v>270</v>
      </c>
      <c r="G270" s="103"/>
      <c r="H270" s="103"/>
      <c r="I270" s="103" t="str">
        <f t="shared" si="205"/>
        <v>This a short description of E155, giving the briefest explanation of its E155'iness.</v>
      </c>
      <c r="J270" s="103" t="str">
        <f t="shared" si="206"/>
        <v>This is a longer description of E155, going into more detail on what E155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0" s="103" t="str">
        <f t="shared" si="209"/>
        <v>none</v>
      </c>
      <c r="L270" s="103"/>
      <c r="M270" s="103" t="str">
        <f t="shared" si="210"/>
        <v>OpenClose</v>
      </c>
      <c r="N270" s="103"/>
      <c r="O270" s="103"/>
      <c r="P270" s="103"/>
      <c r="Q270" s="103"/>
      <c r="R270" s="103">
        <f t="shared" si="211"/>
        <v>1</v>
      </c>
      <c r="S270" s="103" t="str">
        <f t="shared" si="212"/>
        <v>hover</v>
      </c>
      <c r="T270" s="103"/>
      <c r="U270" s="103"/>
      <c r="V270" s="103"/>
      <c r="W270" s="103"/>
      <c r="X270" s="103" t="str">
        <f t="shared" si="213"/>
        <v>fadeOn=n5-2-1-2,0.6</v>
      </c>
      <c r="Y270" s="103" t="str">
        <f t="shared" si="214"/>
        <v>fadeOff=n5-2-1-2,0.6</v>
      </c>
      <c r="Z270" s="103" t="str">
        <f t="shared" si="215"/>
        <v>drawOpen=n5-2-1-2,0.8</v>
      </c>
      <c r="AA270" s="103" t="str">
        <f t="shared" si="216"/>
        <v>drawClose=n5-2-1-2,0.8</v>
      </c>
      <c r="AB270" s="103" t="str">
        <f t="shared" si="217"/>
        <v>myQtipStyle</v>
      </c>
      <c r="AD270" s="106"/>
      <c r="AE270" s="116"/>
      <c r="AF270" s="75" t="s">
        <v>540</v>
      </c>
      <c r="AG270" s="73">
        <f t="shared" si="220"/>
        <v>0</v>
      </c>
      <c r="AH270" s="75" t="str">
        <f t="shared" si="218"/>
        <v>n5-2-1-2</v>
      </c>
      <c r="AI270" s="75" t="str">
        <f t="shared" si="221"/>
        <v>E155</v>
      </c>
      <c r="AJ270" s="73">
        <f t="shared" si="260"/>
        <v>4</v>
      </c>
      <c r="AK270" s="105">
        <v>5</v>
      </c>
      <c r="AL270" s="105">
        <v>2</v>
      </c>
      <c r="AM270" s="105">
        <v>1</v>
      </c>
      <c r="AN270" s="105">
        <v>2</v>
      </c>
      <c r="AR270" s="105">
        <v>8</v>
      </c>
      <c r="AS270" s="105">
        <v>4</v>
      </c>
      <c r="AT270" s="105">
        <v>3</v>
      </c>
      <c r="AU270" s="105">
        <v>3</v>
      </c>
      <c r="AX270" s="108">
        <f t="shared" si="233"/>
        <v>13.125</v>
      </c>
      <c r="AY270" s="105">
        <f t="shared" ca="1" si="234"/>
        <v>740</v>
      </c>
      <c r="AZ270" s="108">
        <f t="shared" si="235"/>
        <v>58.333333333333336</v>
      </c>
      <c r="BA270" s="105">
        <f t="shared" si="236"/>
        <v>0</v>
      </c>
      <c r="BB270" s="116">
        <f t="shared" ca="1" si="237"/>
        <v>1120.54</v>
      </c>
      <c r="BC270" s="116">
        <f t="shared" ca="1" si="238"/>
        <v>1730.12</v>
      </c>
      <c r="BD270" s="108">
        <f t="shared" ca="1" si="239"/>
        <v>1058.3333333333333</v>
      </c>
      <c r="BE270" s="108">
        <f t="shared" ca="1" si="240"/>
        <v>1000</v>
      </c>
      <c r="BH270" s="75" t="str">
        <f t="shared" si="222"/>
        <v>n5-2-1</v>
      </c>
      <c r="BI270" s="76"/>
      <c r="BJ270" s="109" t="s">
        <v>232</v>
      </c>
      <c r="BK270" s="109"/>
      <c r="BL270" s="109">
        <v>1</v>
      </c>
      <c r="BM270" s="112">
        <f t="shared" si="223"/>
        <v>1</v>
      </c>
      <c r="BN270" s="112" t="str">
        <f t="shared" si="224"/>
        <v>symbol</v>
      </c>
      <c r="BO270" s="109" t="str">
        <f t="shared" si="225"/>
        <v>OpenCircle</v>
      </c>
      <c r="BP270" s="113">
        <f t="shared" ca="1" si="241"/>
        <v>1120.54</v>
      </c>
      <c r="BQ270" s="113">
        <f t="shared" ca="1" si="242"/>
        <v>1730.12</v>
      </c>
      <c r="BR270" s="113">
        <f t="shared" ca="1" si="243"/>
        <v>12</v>
      </c>
      <c r="BS270" s="113">
        <f t="shared" ca="1" si="244"/>
        <v>12</v>
      </c>
      <c r="BT270" s="109" t="str">
        <f t="shared" ca="1" si="226"/>
        <v xml:space="preserve">0 1120.54 1730.12 0 0 0 0 VCThingLabel  </v>
      </c>
      <c r="BU270" s="112">
        <f t="shared" si="227"/>
        <v>0.1</v>
      </c>
      <c r="BV270" s="174">
        <f t="shared" si="228"/>
        <v>0</v>
      </c>
      <c r="BW270" s="114" t="str">
        <f t="shared" si="245"/>
        <v>4vvv</v>
      </c>
      <c r="BX270" s="109"/>
      <c r="BY270" s="113">
        <f t="shared" ca="1" si="246"/>
        <v>1120.54</v>
      </c>
      <c r="BZ270" s="113">
        <f t="shared" ca="1" si="247"/>
        <v>1730.12</v>
      </c>
      <c r="CA270" s="113">
        <f t="shared" ca="1" si="248"/>
        <v>20.399999999999999</v>
      </c>
      <c r="CB270" s="113">
        <f t="shared" ca="1" si="249"/>
        <v>20.399999999999999</v>
      </c>
      <c r="CC270" s="112">
        <f t="shared" si="229"/>
        <v>0.55000000000000004</v>
      </c>
      <c r="CD270" s="109" t="str">
        <f t="shared" si="230"/>
        <v>ellipse</v>
      </c>
      <c r="CE270" s="114" t="str">
        <f t="shared" si="250"/>
        <v>4vvv</v>
      </c>
      <c r="CF270" s="109"/>
      <c r="CG270" s="113">
        <f t="shared" ca="1" si="251"/>
        <v>1120.54</v>
      </c>
      <c r="CH270" s="113">
        <f t="shared" ca="1" si="252"/>
        <v>1730.12</v>
      </c>
      <c r="CI270" s="113">
        <f t="shared" ca="1" si="253"/>
        <v>12</v>
      </c>
      <c r="CJ270" s="113">
        <f t="shared" ca="1" si="254"/>
        <v>12</v>
      </c>
      <c r="CK270" s="112"/>
      <c r="CL270" s="112"/>
      <c r="CM270" s="112">
        <f t="shared" si="231"/>
        <v>1</v>
      </c>
      <c r="CN270" s="115" t="str">
        <f t="shared" si="232"/>
        <v>ellipse</v>
      </c>
      <c r="CO270" s="109" t="str">
        <f t="shared" si="255"/>
        <v>4vvv</v>
      </c>
      <c r="CP270" s="109"/>
      <c r="CQ270" s="113">
        <f t="shared" ca="1" si="256"/>
        <v>1120.54</v>
      </c>
      <c r="CR270" s="113">
        <f t="shared" ca="1" si="257"/>
        <v>1730.12</v>
      </c>
      <c r="CS270" s="113">
        <f t="shared" ca="1" si="258"/>
        <v>12</v>
      </c>
      <c r="CT270" s="113">
        <f t="shared" ca="1" si="259"/>
        <v>12</v>
      </c>
      <c r="CW270" s="76"/>
      <c r="CX270" s="76"/>
    </row>
    <row r="271" spans="1:102" s="105" customFormat="1" ht="16" customHeight="1">
      <c r="A271" s="75" t="str">
        <f t="shared" si="207"/>
        <v>n5-2-1-3</v>
      </c>
      <c r="B271" s="75" t="str">
        <f t="shared" si="208"/>
        <v>E156</v>
      </c>
      <c r="C271" s="103" t="str">
        <f t="shared" si="219"/>
        <v>even</v>
      </c>
      <c r="D271" s="103"/>
      <c r="E271" s="103"/>
      <c r="F271" s="104">
        <f>ROW()</f>
        <v>271</v>
      </c>
      <c r="G271" s="103"/>
      <c r="H271" s="103"/>
      <c r="I271" s="103" t="str">
        <f t="shared" si="205"/>
        <v>This a short description of E156, giving the briefest explanation of its E156'iness.</v>
      </c>
      <c r="J271" s="103" t="str">
        <f t="shared" si="206"/>
        <v>This is a longer description of E156, going into more detail on what E156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1" s="103" t="str">
        <f t="shared" si="209"/>
        <v>none</v>
      </c>
      <c r="L271" s="103"/>
      <c r="M271" s="103" t="str">
        <f t="shared" si="210"/>
        <v>OpenClose</v>
      </c>
      <c r="N271" s="103"/>
      <c r="O271" s="103"/>
      <c r="P271" s="103"/>
      <c r="Q271" s="103"/>
      <c r="R271" s="103">
        <f t="shared" si="211"/>
        <v>1</v>
      </c>
      <c r="S271" s="103" t="str">
        <f t="shared" si="212"/>
        <v>hover</v>
      </c>
      <c r="T271" s="103"/>
      <c r="U271" s="103"/>
      <c r="V271" s="103"/>
      <c r="W271" s="103"/>
      <c r="X271" s="103" t="str">
        <f t="shared" si="213"/>
        <v>fadeOn=n5-2-1-3,0.6</v>
      </c>
      <c r="Y271" s="103" t="str">
        <f t="shared" si="214"/>
        <v>fadeOff=n5-2-1-3,0.6</v>
      </c>
      <c r="Z271" s="103" t="str">
        <f t="shared" si="215"/>
        <v>drawOpen=n5-2-1-3,0.8</v>
      </c>
      <c r="AA271" s="103" t="str">
        <f t="shared" si="216"/>
        <v>drawClose=n5-2-1-3,0.8</v>
      </c>
      <c r="AB271" s="103" t="str">
        <f t="shared" si="217"/>
        <v>myQtipStyle</v>
      </c>
      <c r="AD271" s="106"/>
      <c r="AE271" s="116"/>
      <c r="AF271" s="75" t="s">
        <v>541</v>
      </c>
      <c r="AG271" s="73">
        <f t="shared" si="220"/>
        <v>0</v>
      </c>
      <c r="AH271" s="75" t="str">
        <f t="shared" si="218"/>
        <v>n5-2-1-3</v>
      </c>
      <c r="AI271" s="75" t="str">
        <f t="shared" si="221"/>
        <v>E156</v>
      </c>
      <c r="AJ271" s="73">
        <f t="shared" si="260"/>
        <v>4</v>
      </c>
      <c r="AK271" s="105">
        <v>5</v>
      </c>
      <c r="AL271" s="105">
        <v>2</v>
      </c>
      <c r="AM271" s="105">
        <v>1</v>
      </c>
      <c r="AN271" s="105">
        <v>3</v>
      </c>
      <c r="AR271" s="105">
        <v>8</v>
      </c>
      <c r="AS271" s="105">
        <v>4</v>
      </c>
      <c r="AT271" s="105">
        <v>3</v>
      </c>
      <c r="AU271" s="105">
        <v>3</v>
      </c>
      <c r="AX271" s="108">
        <f t="shared" si="233"/>
        <v>14.375</v>
      </c>
      <c r="AY271" s="105">
        <f t="shared" ca="1" si="234"/>
        <v>740</v>
      </c>
      <c r="AZ271" s="108">
        <f t="shared" si="235"/>
        <v>63.888888888888893</v>
      </c>
      <c r="BA271" s="105">
        <f t="shared" si="236"/>
        <v>0</v>
      </c>
      <c r="BB271" s="116">
        <f t="shared" ca="1" si="237"/>
        <v>1104.5899999999999</v>
      </c>
      <c r="BC271" s="116">
        <f t="shared" ca="1" si="238"/>
        <v>1732.5700000000002</v>
      </c>
      <c r="BD271" s="108">
        <f t="shared" ca="1" si="239"/>
        <v>1063.8888888888889</v>
      </c>
      <c r="BE271" s="108">
        <f t="shared" ca="1" si="240"/>
        <v>1000</v>
      </c>
      <c r="BH271" s="75" t="str">
        <f t="shared" si="222"/>
        <v>n5-2-1</v>
      </c>
      <c r="BI271" s="76"/>
      <c r="BJ271" s="109" t="s">
        <v>232</v>
      </c>
      <c r="BK271" s="109"/>
      <c r="BL271" s="109">
        <v>1</v>
      </c>
      <c r="BM271" s="112">
        <f t="shared" si="223"/>
        <v>1</v>
      </c>
      <c r="BN271" s="112" t="str">
        <f t="shared" si="224"/>
        <v>symbol</v>
      </c>
      <c r="BO271" s="109" t="str">
        <f t="shared" si="225"/>
        <v>OpenCircle</v>
      </c>
      <c r="BP271" s="113">
        <f t="shared" ca="1" si="241"/>
        <v>1104.5899999999999</v>
      </c>
      <c r="BQ271" s="113">
        <f t="shared" ca="1" si="242"/>
        <v>1732.57</v>
      </c>
      <c r="BR271" s="113">
        <f t="shared" ca="1" si="243"/>
        <v>12</v>
      </c>
      <c r="BS271" s="113">
        <f t="shared" ca="1" si="244"/>
        <v>12</v>
      </c>
      <c r="BT271" s="109" t="str">
        <f t="shared" ca="1" si="226"/>
        <v xml:space="preserve">0 1104.59 1732.57 0 0 0 0 VCThingLabel  </v>
      </c>
      <c r="BU271" s="112">
        <f t="shared" si="227"/>
        <v>0.1</v>
      </c>
      <c r="BV271" s="174">
        <f t="shared" si="228"/>
        <v>0</v>
      </c>
      <c r="BW271" s="114" t="str">
        <f t="shared" si="245"/>
        <v>4vvv</v>
      </c>
      <c r="BX271" s="109"/>
      <c r="BY271" s="113">
        <f t="shared" ca="1" si="246"/>
        <v>1104.5899999999999</v>
      </c>
      <c r="BZ271" s="113">
        <f t="shared" ca="1" si="247"/>
        <v>1732.57</v>
      </c>
      <c r="CA271" s="113">
        <f t="shared" ca="1" si="248"/>
        <v>20.399999999999999</v>
      </c>
      <c r="CB271" s="113">
        <f t="shared" ca="1" si="249"/>
        <v>20.399999999999999</v>
      </c>
      <c r="CC271" s="112">
        <f t="shared" si="229"/>
        <v>0.55000000000000004</v>
      </c>
      <c r="CD271" s="109" t="str">
        <f t="shared" si="230"/>
        <v>ellipse</v>
      </c>
      <c r="CE271" s="114" t="str">
        <f t="shared" si="250"/>
        <v>4vvv</v>
      </c>
      <c r="CF271" s="109"/>
      <c r="CG271" s="113">
        <f t="shared" ca="1" si="251"/>
        <v>1104.5899999999999</v>
      </c>
      <c r="CH271" s="113">
        <f t="shared" ca="1" si="252"/>
        <v>1732.57</v>
      </c>
      <c r="CI271" s="113">
        <f t="shared" ca="1" si="253"/>
        <v>12</v>
      </c>
      <c r="CJ271" s="113">
        <f t="shared" ca="1" si="254"/>
        <v>12</v>
      </c>
      <c r="CK271" s="112"/>
      <c r="CL271" s="112"/>
      <c r="CM271" s="112">
        <f t="shared" si="231"/>
        <v>1</v>
      </c>
      <c r="CN271" s="115" t="str">
        <f t="shared" si="232"/>
        <v>ellipse</v>
      </c>
      <c r="CO271" s="109" t="str">
        <f t="shared" si="255"/>
        <v>4vvv</v>
      </c>
      <c r="CP271" s="109"/>
      <c r="CQ271" s="113">
        <f t="shared" ca="1" si="256"/>
        <v>1104.5899999999999</v>
      </c>
      <c r="CR271" s="113">
        <f t="shared" ca="1" si="257"/>
        <v>1732.57</v>
      </c>
      <c r="CS271" s="113">
        <f t="shared" ca="1" si="258"/>
        <v>12</v>
      </c>
      <c r="CT271" s="113">
        <f t="shared" ca="1" si="259"/>
        <v>12</v>
      </c>
      <c r="CW271" s="76"/>
      <c r="CX271" s="76"/>
    </row>
    <row r="272" spans="1:102" s="105" customFormat="1" ht="16" customHeight="1">
      <c r="A272" s="75" t="str">
        <f t="shared" si="207"/>
        <v>n5-2-2</v>
      </c>
      <c r="B272" s="75" t="str">
        <f t="shared" si="208"/>
        <v>D53</v>
      </c>
      <c r="C272" s="103" t="str">
        <f t="shared" si="219"/>
        <v>odd</v>
      </c>
      <c r="D272" s="103"/>
      <c r="E272" s="103"/>
      <c r="F272" s="104">
        <f>ROW()</f>
        <v>272</v>
      </c>
      <c r="G272" s="103"/>
      <c r="H272" s="103"/>
      <c r="I272" s="103" t="str">
        <f t="shared" si="205"/>
        <v>This a short description of D53, giving the briefest explanation of its D53'iness.</v>
      </c>
      <c r="J272" s="103" t="str">
        <f t="shared" si="206"/>
        <v>This is a longer description of D53, going into more detail on what D53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2" s="103" t="str">
        <f t="shared" si="209"/>
        <v>none</v>
      </c>
      <c r="L272" s="103"/>
      <c r="M272" s="103" t="str">
        <f t="shared" si="210"/>
        <v>OpenClose</v>
      </c>
      <c r="N272" s="103"/>
      <c r="O272" s="103"/>
      <c r="P272" s="103"/>
      <c r="Q272" s="103"/>
      <c r="R272" s="103">
        <f t="shared" si="211"/>
        <v>1</v>
      </c>
      <c r="S272" s="103" t="str">
        <f t="shared" si="212"/>
        <v>hover</v>
      </c>
      <c r="T272" s="103"/>
      <c r="U272" s="103"/>
      <c r="V272" s="103"/>
      <c r="W272" s="103"/>
      <c r="X272" s="103" t="str">
        <f t="shared" si="213"/>
        <v>fadeOn=n5-2-2,0.6</v>
      </c>
      <c r="Y272" s="103" t="str">
        <f t="shared" si="214"/>
        <v>fadeOff=n5-2-2,0.6</v>
      </c>
      <c r="Z272" s="103" t="str">
        <f t="shared" si="215"/>
        <v>drawOpen=n5-2-2,0.8</v>
      </c>
      <c r="AA272" s="103" t="str">
        <f t="shared" si="216"/>
        <v>drawClose=n5-2-2,0.8</v>
      </c>
      <c r="AB272" s="103" t="str">
        <f t="shared" si="217"/>
        <v>myQtipStyle</v>
      </c>
      <c r="AD272" s="106"/>
      <c r="AE272" s="116"/>
      <c r="AF272" s="75" t="s">
        <v>542</v>
      </c>
      <c r="AG272" s="73">
        <f t="shared" si="220"/>
        <v>0</v>
      </c>
      <c r="AH272" s="75" t="str">
        <f t="shared" si="218"/>
        <v>n5-2-2</v>
      </c>
      <c r="AI272" s="75" t="str">
        <f t="shared" si="221"/>
        <v>D53</v>
      </c>
      <c r="AJ272" s="73">
        <f t="shared" si="260"/>
        <v>3</v>
      </c>
      <c r="AK272" s="105">
        <v>5</v>
      </c>
      <c r="AL272" s="105">
        <v>2</v>
      </c>
      <c r="AM272" s="105">
        <v>2</v>
      </c>
      <c r="AR272" s="105">
        <v>8</v>
      </c>
      <c r="AS272" s="105">
        <v>4</v>
      </c>
      <c r="AT272" s="105">
        <v>3</v>
      </c>
      <c r="AX272" s="108">
        <f t="shared" si="233"/>
        <v>16.875</v>
      </c>
      <c r="AY272" s="105">
        <f t="shared" ca="1" si="234"/>
        <v>640</v>
      </c>
      <c r="AZ272" s="108">
        <f t="shared" si="235"/>
        <v>75</v>
      </c>
      <c r="BA272" s="105">
        <f t="shared" si="236"/>
        <v>0</v>
      </c>
      <c r="BB272" s="116">
        <f t="shared" ca="1" si="237"/>
        <v>1062.73</v>
      </c>
      <c r="BC272" s="116">
        <f t="shared" ca="1" si="238"/>
        <v>1636.92</v>
      </c>
      <c r="BD272" s="108">
        <f t="shared" ca="1" si="239"/>
        <v>1075</v>
      </c>
      <c r="BE272" s="108">
        <f t="shared" ca="1" si="240"/>
        <v>1000</v>
      </c>
      <c r="BH272" s="75" t="str">
        <f t="shared" si="222"/>
        <v>n5-2</v>
      </c>
      <c r="BI272" s="76"/>
      <c r="BJ272" s="109" t="s">
        <v>232</v>
      </c>
      <c r="BK272" s="109"/>
      <c r="BL272" s="109">
        <v>1</v>
      </c>
      <c r="BM272" s="112">
        <f t="shared" si="223"/>
        <v>1</v>
      </c>
      <c r="BN272" s="112" t="str">
        <f t="shared" si="224"/>
        <v>symbol</v>
      </c>
      <c r="BO272" s="109" t="str">
        <f t="shared" si="225"/>
        <v>OpenCircle</v>
      </c>
      <c r="BP272" s="113">
        <f t="shared" ca="1" si="241"/>
        <v>1062.73</v>
      </c>
      <c r="BQ272" s="113">
        <f t="shared" ca="1" si="242"/>
        <v>1636.92</v>
      </c>
      <c r="BR272" s="113">
        <f t="shared" ca="1" si="243"/>
        <v>35</v>
      </c>
      <c r="BS272" s="113">
        <f t="shared" ca="1" si="244"/>
        <v>35</v>
      </c>
      <c r="BT272" s="109" t="str">
        <f t="shared" ca="1" si="226"/>
        <v xml:space="preserve">1 1062.73 1636.92 0 0 0 0 VCThingLabel 10 </v>
      </c>
      <c r="BU272" s="112">
        <f t="shared" si="227"/>
        <v>0.1</v>
      </c>
      <c r="BV272" s="174">
        <f t="shared" si="228"/>
        <v>0</v>
      </c>
      <c r="BW272" s="114" t="str">
        <f t="shared" si="245"/>
        <v>3vvv</v>
      </c>
      <c r="BX272" s="109"/>
      <c r="BY272" s="113">
        <f t="shared" ca="1" si="246"/>
        <v>1062.73</v>
      </c>
      <c r="BZ272" s="113">
        <f t="shared" ca="1" si="247"/>
        <v>1636.92</v>
      </c>
      <c r="CA272" s="113">
        <f t="shared" ca="1" si="248"/>
        <v>59.5</v>
      </c>
      <c r="CB272" s="113">
        <f t="shared" ca="1" si="249"/>
        <v>59.5</v>
      </c>
      <c r="CC272" s="112">
        <f t="shared" si="229"/>
        <v>0.55000000000000004</v>
      </c>
      <c r="CD272" s="109" t="str">
        <f t="shared" si="230"/>
        <v>ellipse</v>
      </c>
      <c r="CE272" s="114" t="str">
        <f t="shared" si="250"/>
        <v>3vvv</v>
      </c>
      <c r="CF272" s="109"/>
      <c r="CG272" s="113">
        <f t="shared" ca="1" si="251"/>
        <v>1062.73</v>
      </c>
      <c r="CH272" s="113">
        <f t="shared" ca="1" si="252"/>
        <v>1636.92</v>
      </c>
      <c r="CI272" s="113">
        <f t="shared" ca="1" si="253"/>
        <v>35</v>
      </c>
      <c r="CJ272" s="113">
        <f t="shared" ca="1" si="254"/>
        <v>35</v>
      </c>
      <c r="CK272" s="112"/>
      <c r="CL272" s="112"/>
      <c r="CM272" s="112">
        <f t="shared" si="231"/>
        <v>1</v>
      </c>
      <c r="CN272" s="115" t="str">
        <f t="shared" si="232"/>
        <v>ellipse</v>
      </c>
      <c r="CO272" s="109" t="str">
        <f t="shared" si="255"/>
        <v>3vvv</v>
      </c>
      <c r="CP272" s="109"/>
      <c r="CQ272" s="113">
        <f t="shared" ca="1" si="256"/>
        <v>1062.73</v>
      </c>
      <c r="CR272" s="113">
        <f t="shared" ca="1" si="257"/>
        <v>1636.92</v>
      </c>
      <c r="CS272" s="113">
        <f t="shared" ca="1" si="258"/>
        <v>35</v>
      </c>
      <c r="CT272" s="113">
        <f t="shared" ca="1" si="259"/>
        <v>35</v>
      </c>
      <c r="CW272" s="76"/>
      <c r="CX272" s="76"/>
    </row>
    <row r="273" spans="1:102" s="105" customFormat="1" ht="16" customHeight="1">
      <c r="A273" s="75" t="str">
        <f t="shared" si="207"/>
        <v>n5-2-2-1</v>
      </c>
      <c r="B273" s="75" t="str">
        <f t="shared" si="208"/>
        <v>E157</v>
      </c>
      <c r="C273" s="103" t="str">
        <f t="shared" si="219"/>
        <v>odd</v>
      </c>
      <c r="D273" s="103"/>
      <c r="E273" s="103"/>
      <c r="F273" s="104">
        <f>ROW()</f>
        <v>273</v>
      </c>
      <c r="G273" s="103"/>
      <c r="H273" s="103"/>
      <c r="I273" s="103" t="str">
        <f t="shared" si="205"/>
        <v>This a short description of E157, giving the briefest explanation of its E157'iness.</v>
      </c>
      <c r="J273" s="103" t="str">
        <f t="shared" si="206"/>
        <v>This is a longer description of E157, going into more detail on what E157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3" s="103" t="str">
        <f t="shared" si="209"/>
        <v>none</v>
      </c>
      <c r="L273" s="103"/>
      <c r="M273" s="103" t="str">
        <f t="shared" si="210"/>
        <v>OpenClose</v>
      </c>
      <c r="N273" s="103"/>
      <c r="O273" s="103"/>
      <c r="P273" s="103"/>
      <c r="Q273" s="103"/>
      <c r="R273" s="103">
        <f t="shared" si="211"/>
        <v>1</v>
      </c>
      <c r="S273" s="103" t="str">
        <f t="shared" si="212"/>
        <v>hover</v>
      </c>
      <c r="T273" s="103"/>
      <c r="U273" s="103"/>
      <c r="V273" s="103"/>
      <c r="W273" s="103"/>
      <c r="X273" s="103" t="str">
        <f t="shared" si="213"/>
        <v>fadeOn=n5-2-2-1,0.6</v>
      </c>
      <c r="Y273" s="103" t="str">
        <f t="shared" si="214"/>
        <v>fadeOff=n5-2-2-1,0.6</v>
      </c>
      <c r="Z273" s="103" t="str">
        <f t="shared" si="215"/>
        <v>drawOpen=n5-2-2-1,0.8</v>
      </c>
      <c r="AA273" s="103" t="str">
        <f t="shared" si="216"/>
        <v>drawClose=n5-2-2-1,0.8</v>
      </c>
      <c r="AB273" s="103" t="str">
        <f t="shared" si="217"/>
        <v>myQtipStyle</v>
      </c>
      <c r="AD273" s="106"/>
      <c r="AE273" s="116"/>
      <c r="AF273" s="75" t="s">
        <v>543</v>
      </c>
      <c r="AG273" s="73">
        <f t="shared" si="220"/>
        <v>0</v>
      </c>
      <c r="AH273" s="75" t="str">
        <f t="shared" si="218"/>
        <v>n5-2-2-1</v>
      </c>
      <c r="AI273" s="75" t="str">
        <f t="shared" si="221"/>
        <v>E157</v>
      </c>
      <c r="AJ273" s="73">
        <f t="shared" si="260"/>
        <v>4</v>
      </c>
      <c r="AK273" s="105">
        <v>5</v>
      </c>
      <c r="AL273" s="105">
        <v>2</v>
      </c>
      <c r="AM273" s="105">
        <v>2</v>
      </c>
      <c r="AN273" s="105">
        <v>1</v>
      </c>
      <c r="AR273" s="105">
        <v>8</v>
      </c>
      <c r="AS273" s="105">
        <v>4</v>
      </c>
      <c r="AT273" s="105">
        <v>3</v>
      </c>
      <c r="AU273" s="105">
        <v>3</v>
      </c>
      <c r="AX273" s="108">
        <f t="shared" si="233"/>
        <v>15.625</v>
      </c>
      <c r="AY273" s="105">
        <f t="shared" ca="1" si="234"/>
        <v>740</v>
      </c>
      <c r="AZ273" s="108">
        <f t="shared" si="235"/>
        <v>69.444444444444443</v>
      </c>
      <c r="BA273" s="105">
        <f t="shared" si="236"/>
        <v>0</v>
      </c>
      <c r="BB273" s="116">
        <f t="shared" ca="1" si="237"/>
        <v>1088.58</v>
      </c>
      <c r="BC273" s="116">
        <f t="shared" ca="1" si="238"/>
        <v>1734.6799999999998</v>
      </c>
      <c r="BD273" s="108">
        <f t="shared" ca="1" si="239"/>
        <v>1069.4444444444443</v>
      </c>
      <c r="BE273" s="108">
        <f t="shared" ca="1" si="240"/>
        <v>1000</v>
      </c>
      <c r="BH273" s="75" t="str">
        <f t="shared" si="222"/>
        <v>n5-2-2</v>
      </c>
      <c r="BI273" s="76"/>
      <c r="BJ273" s="109" t="s">
        <v>232</v>
      </c>
      <c r="BK273" s="109"/>
      <c r="BL273" s="109">
        <v>1</v>
      </c>
      <c r="BM273" s="112">
        <f t="shared" si="223"/>
        <v>1</v>
      </c>
      <c r="BN273" s="112" t="str">
        <f t="shared" si="224"/>
        <v>symbol</v>
      </c>
      <c r="BO273" s="109" t="str">
        <f t="shared" si="225"/>
        <v>OpenCircle</v>
      </c>
      <c r="BP273" s="113">
        <f t="shared" ca="1" si="241"/>
        <v>1088.58</v>
      </c>
      <c r="BQ273" s="113">
        <f t="shared" ca="1" si="242"/>
        <v>1734.68</v>
      </c>
      <c r="BR273" s="113">
        <f t="shared" ca="1" si="243"/>
        <v>12</v>
      </c>
      <c r="BS273" s="113">
        <f t="shared" ca="1" si="244"/>
        <v>12</v>
      </c>
      <c r="BT273" s="109" t="str">
        <f t="shared" ca="1" si="226"/>
        <v xml:space="preserve">0 1088.58 1734.68 0 0 0 0 VCThingLabel  </v>
      </c>
      <c r="BU273" s="112">
        <f t="shared" si="227"/>
        <v>0.1</v>
      </c>
      <c r="BV273" s="174">
        <f t="shared" si="228"/>
        <v>0</v>
      </c>
      <c r="BW273" s="114" t="str">
        <f t="shared" si="245"/>
        <v>4vvv</v>
      </c>
      <c r="BX273" s="109"/>
      <c r="BY273" s="113">
        <f t="shared" ca="1" si="246"/>
        <v>1088.58</v>
      </c>
      <c r="BZ273" s="113">
        <f t="shared" ca="1" si="247"/>
        <v>1734.68</v>
      </c>
      <c r="CA273" s="113">
        <f t="shared" ca="1" si="248"/>
        <v>20.399999999999999</v>
      </c>
      <c r="CB273" s="113">
        <f t="shared" ca="1" si="249"/>
        <v>20.399999999999999</v>
      </c>
      <c r="CC273" s="112">
        <f t="shared" si="229"/>
        <v>0.55000000000000004</v>
      </c>
      <c r="CD273" s="109" t="str">
        <f t="shared" si="230"/>
        <v>ellipse</v>
      </c>
      <c r="CE273" s="114" t="str">
        <f t="shared" si="250"/>
        <v>4vvv</v>
      </c>
      <c r="CF273" s="109"/>
      <c r="CG273" s="113">
        <f t="shared" ca="1" si="251"/>
        <v>1088.58</v>
      </c>
      <c r="CH273" s="113">
        <f t="shared" ca="1" si="252"/>
        <v>1734.68</v>
      </c>
      <c r="CI273" s="113">
        <f t="shared" ca="1" si="253"/>
        <v>12</v>
      </c>
      <c r="CJ273" s="113">
        <f t="shared" ca="1" si="254"/>
        <v>12</v>
      </c>
      <c r="CK273" s="112"/>
      <c r="CL273" s="112"/>
      <c r="CM273" s="112">
        <f t="shared" si="231"/>
        <v>1</v>
      </c>
      <c r="CN273" s="115" t="str">
        <f t="shared" si="232"/>
        <v>ellipse</v>
      </c>
      <c r="CO273" s="109" t="str">
        <f t="shared" si="255"/>
        <v>4vvv</v>
      </c>
      <c r="CP273" s="109"/>
      <c r="CQ273" s="113">
        <f t="shared" ca="1" si="256"/>
        <v>1088.58</v>
      </c>
      <c r="CR273" s="113">
        <f t="shared" ca="1" si="257"/>
        <v>1734.68</v>
      </c>
      <c r="CS273" s="113">
        <f t="shared" ca="1" si="258"/>
        <v>12</v>
      </c>
      <c r="CT273" s="113">
        <f t="shared" ca="1" si="259"/>
        <v>12</v>
      </c>
      <c r="CW273" s="76"/>
      <c r="CX273" s="76"/>
    </row>
    <row r="274" spans="1:102" s="105" customFormat="1" ht="16" customHeight="1">
      <c r="A274" s="75" t="str">
        <f t="shared" si="207"/>
        <v>n5-2-2-2</v>
      </c>
      <c r="B274" s="75" t="str">
        <f t="shared" si="208"/>
        <v>E158</v>
      </c>
      <c r="C274" s="103" t="str">
        <f t="shared" si="219"/>
        <v>even</v>
      </c>
      <c r="D274" s="103"/>
      <c r="E274" s="103"/>
      <c r="F274" s="104">
        <f>ROW()</f>
        <v>274</v>
      </c>
      <c r="G274" s="103"/>
      <c r="H274" s="103"/>
      <c r="I274" s="103" t="str">
        <f t="shared" si="205"/>
        <v>This a short description of E158, giving the briefest explanation of its E158'iness.</v>
      </c>
      <c r="J274" s="103" t="str">
        <f t="shared" si="206"/>
        <v>This is a longer description of E158, going into more detail on what E158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4" s="103" t="str">
        <f t="shared" si="209"/>
        <v>none</v>
      </c>
      <c r="L274" s="103"/>
      <c r="M274" s="103" t="str">
        <f t="shared" si="210"/>
        <v>OpenClose</v>
      </c>
      <c r="N274" s="103"/>
      <c r="O274" s="103"/>
      <c r="P274" s="103"/>
      <c r="Q274" s="103"/>
      <c r="R274" s="103">
        <f t="shared" si="211"/>
        <v>1</v>
      </c>
      <c r="S274" s="103" t="str">
        <f t="shared" si="212"/>
        <v>hover</v>
      </c>
      <c r="T274" s="103"/>
      <c r="U274" s="103"/>
      <c r="V274" s="103"/>
      <c r="W274" s="103"/>
      <c r="X274" s="103" t="str">
        <f t="shared" si="213"/>
        <v>fadeOn=n5-2-2-2,0.6</v>
      </c>
      <c r="Y274" s="103" t="str">
        <f t="shared" si="214"/>
        <v>fadeOff=n5-2-2-2,0.6</v>
      </c>
      <c r="Z274" s="103" t="str">
        <f t="shared" si="215"/>
        <v>drawOpen=n5-2-2-2,0.8</v>
      </c>
      <c r="AA274" s="103" t="str">
        <f t="shared" si="216"/>
        <v>drawClose=n5-2-2-2,0.8</v>
      </c>
      <c r="AB274" s="103" t="str">
        <f t="shared" si="217"/>
        <v>myQtipStyle</v>
      </c>
      <c r="AD274" s="106"/>
      <c r="AE274" s="116"/>
      <c r="AF274" s="75" t="s">
        <v>544</v>
      </c>
      <c r="AG274" s="73">
        <f t="shared" si="220"/>
        <v>0</v>
      </c>
      <c r="AH274" s="75" t="str">
        <f t="shared" si="218"/>
        <v>n5-2-2-2</v>
      </c>
      <c r="AI274" s="75" t="str">
        <f t="shared" si="221"/>
        <v>E158</v>
      </c>
      <c r="AJ274" s="73">
        <f t="shared" si="260"/>
        <v>4</v>
      </c>
      <c r="AK274" s="105">
        <v>5</v>
      </c>
      <c r="AL274" s="105">
        <v>2</v>
      </c>
      <c r="AM274" s="105">
        <v>2</v>
      </c>
      <c r="AN274" s="105">
        <v>2</v>
      </c>
      <c r="AR274" s="105">
        <v>8</v>
      </c>
      <c r="AS274" s="105">
        <v>4</v>
      </c>
      <c r="AT274" s="105">
        <v>3</v>
      </c>
      <c r="AU274" s="105">
        <v>3</v>
      </c>
      <c r="AX274" s="108">
        <f t="shared" si="233"/>
        <v>16.875</v>
      </c>
      <c r="AY274" s="105">
        <f t="shared" ca="1" si="234"/>
        <v>740</v>
      </c>
      <c r="AZ274" s="108">
        <f t="shared" si="235"/>
        <v>75</v>
      </c>
      <c r="BA274" s="105">
        <f t="shared" si="236"/>
        <v>0</v>
      </c>
      <c r="BB274" s="116">
        <f t="shared" ca="1" si="237"/>
        <v>1072.53</v>
      </c>
      <c r="BC274" s="116">
        <f t="shared" ca="1" si="238"/>
        <v>1736.44</v>
      </c>
      <c r="BD274" s="108">
        <f t="shared" ca="1" si="239"/>
        <v>1075</v>
      </c>
      <c r="BE274" s="108">
        <f t="shared" ca="1" si="240"/>
        <v>1000</v>
      </c>
      <c r="BH274" s="75" t="str">
        <f t="shared" si="222"/>
        <v>n5-2-2</v>
      </c>
      <c r="BI274" s="76"/>
      <c r="BJ274" s="109" t="s">
        <v>232</v>
      </c>
      <c r="BK274" s="109"/>
      <c r="BL274" s="109">
        <v>1</v>
      </c>
      <c r="BM274" s="112">
        <f t="shared" si="223"/>
        <v>1</v>
      </c>
      <c r="BN274" s="112" t="str">
        <f t="shared" si="224"/>
        <v>symbol</v>
      </c>
      <c r="BO274" s="109" t="str">
        <f t="shared" si="225"/>
        <v>OpenCircle</v>
      </c>
      <c r="BP274" s="113">
        <f t="shared" ca="1" si="241"/>
        <v>1072.53</v>
      </c>
      <c r="BQ274" s="113">
        <f t="shared" ca="1" si="242"/>
        <v>1736.44</v>
      </c>
      <c r="BR274" s="113">
        <f t="shared" ca="1" si="243"/>
        <v>12</v>
      </c>
      <c r="BS274" s="113">
        <f t="shared" ca="1" si="244"/>
        <v>12</v>
      </c>
      <c r="BT274" s="109" t="str">
        <f t="shared" ca="1" si="226"/>
        <v xml:space="preserve">0 1072.53 1736.44 0 0 0 0 VCThingLabel  </v>
      </c>
      <c r="BU274" s="112">
        <f t="shared" si="227"/>
        <v>0.1</v>
      </c>
      <c r="BV274" s="174">
        <f t="shared" si="228"/>
        <v>0</v>
      </c>
      <c r="BW274" s="114" t="str">
        <f t="shared" si="245"/>
        <v>4vvv</v>
      </c>
      <c r="BX274" s="109"/>
      <c r="BY274" s="113">
        <f t="shared" ca="1" si="246"/>
        <v>1072.53</v>
      </c>
      <c r="BZ274" s="113">
        <f t="shared" ca="1" si="247"/>
        <v>1736.44</v>
      </c>
      <c r="CA274" s="113">
        <f t="shared" ca="1" si="248"/>
        <v>20.399999999999999</v>
      </c>
      <c r="CB274" s="113">
        <f t="shared" ca="1" si="249"/>
        <v>20.399999999999999</v>
      </c>
      <c r="CC274" s="112">
        <f t="shared" si="229"/>
        <v>0.55000000000000004</v>
      </c>
      <c r="CD274" s="109" t="str">
        <f t="shared" si="230"/>
        <v>ellipse</v>
      </c>
      <c r="CE274" s="114" t="str">
        <f t="shared" si="250"/>
        <v>4vvv</v>
      </c>
      <c r="CF274" s="109"/>
      <c r="CG274" s="113">
        <f t="shared" ca="1" si="251"/>
        <v>1072.53</v>
      </c>
      <c r="CH274" s="113">
        <f t="shared" ca="1" si="252"/>
        <v>1736.44</v>
      </c>
      <c r="CI274" s="113">
        <f t="shared" ca="1" si="253"/>
        <v>12</v>
      </c>
      <c r="CJ274" s="113">
        <f t="shared" ca="1" si="254"/>
        <v>12</v>
      </c>
      <c r="CK274" s="112"/>
      <c r="CL274" s="112"/>
      <c r="CM274" s="112">
        <f t="shared" si="231"/>
        <v>1</v>
      </c>
      <c r="CN274" s="115" t="str">
        <f t="shared" si="232"/>
        <v>ellipse</v>
      </c>
      <c r="CO274" s="109" t="str">
        <f t="shared" si="255"/>
        <v>4vvv</v>
      </c>
      <c r="CP274" s="109"/>
      <c r="CQ274" s="113">
        <f t="shared" ca="1" si="256"/>
        <v>1072.53</v>
      </c>
      <c r="CR274" s="113">
        <f t="shared" ca="1" si="257"/>
        <v>1736.44</v>
      </c>
      <c r="CS274" s="113">
        <f t="shared" ca="1" si="258"/>
        <v>12</v>
      </c>
      <c r="CT274" s="113">
        <f t="shared" ca="1" si="259"/>
        <v>12</v>
      </c>
      <c r="CW274" s="76"/>
      <c r="CX274" s="76"/>
    </row>
    <row r="275" spans="1:102" s="105" customFormat="1" ht="16" customHeight="1">
      <c r="A275" s="75" t="str">
        <f t="shared" si="207"/>
        <v>n5-2-2-3</v>
      </c>
      <c r="B275" s="75" t="str">
        <f t="shared" si="208"/>
        <v>E159</v>
      </c>
      <c r="C275" s="103" t="str">
        <f t="shared" si="219"/>
        <v>odd</v>
      </c>
      <c r="D275" s="103"/>
      <c r="E275" s="103"/>
      <c r="F275" s="104">
        <f>ROW()</f>
        <v>275</v>
      </c>
      <c r="G275" s="103"/>
      <c r="H275" s="103"/>
      <c r="I275" s="103" t="str">
        <f t="shared" si="205"/>
        <v>This a short description of E159, giving the briefest explanation of its E159'iness.</v>
      </c>
      <c r="J275" s="103" t="str">
        <f t="shared" si="206"/>
        <v>This is a longer description of E159, going into more detail on what E159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5" s="103" t="str">
        <f t="shared" si="209"/>
        <v>none</v>
      </c>
      <c r="L275" s="103"/>
      <c r="M275" s="103" t="str">
        <f t="shared" si="210"/>
        <v>OpenClose</v>
      </c>
      <c r="N275" s="103"/>
      <c r="O275" s="103"/>
      <c r="P275" s="103"/>
      <c r="Q275" s="103"/>
      <c r="R275" s="103">
        <f t="shared" si="211"/>
        <v>1</v>
      </c>
      <c r="S275" s="103" t="str">
        <f t="shared" si="212"/>
        <v>hover</v>
      </c>
      <c r="T275" s="103"/>
      <c r="U275" s="103"/>
      <c r="V275" s="103"/>
      <c r="W275" s="103"/>
      <c r="X275" s="103" t="str">
        <f t="shared" si="213"/>
        <v>fadeOn=n5-2-2-3,0.6</v>
      </c>
      <c r="Y275" s="103" t="str">
        <f t="shared" si="214"/>
        <v>fadeOff=n5-2-2-3,0.6</v>
      </c>
      <c r="Z275" s="103" t="str">
        <f t="shared" si="215"/>
        <v>drawOpen=n5-2-2-3,0.8</v>
      </c>
      <c r="AA275" s="103" t="str">
        <f t="shared" si="216"/>
        <v>drawClose=n5-2-2-3,0.8</v>
      </c>
      <c r="AB275" s="103" t="str">
        <f t="shared" si="217"/>
        <v>myQtipStyle</v>
      </c>
      <c r="AD275" s="106"/>
      <c r="AE275" s="116"/>
      <c r="AF275" s="75" t="s">
        <v>545</v>
      </c>
      <c r="AG275" s="73">
        <f t="shared" si="220"/>
        <v>0</v>
      </c>
      <c r="AH275" s="75" t="str">
        <f t="shared" si="218"/>
        <v>n5-2-2-3</v>
      </c>
      <c r="AI275" s="75" t="str">
        <f t="shared" si="221"/>
        <v>E159</v>
      </c>
      <c r="AJ275" s="73">
        <f t="shared" si="260"/>
        <v>4</v>
      </c>
      <c r="AK275" s="105">
        <v>5</v>
      </c>
      <c r="AL275" s="105">
        <v>2</v>
      </c>
      <c r="AM275" s="105">
        <v>2</v>
      </c>
      <c r="AN275" s="105">
        <v>3</v>
      </c>
      <c r="AR275" s="105">
        <v>8</v>
      </c>
      <c r="AS275" s="105">
        <v>4</v>
      </c>
      <c r="AT275" s="105">
        <v>3</v>
      </c>
      <c r="AU275" s="105">
        <v>3</v>
      </c>
      <c r="AX275" s="108">
        <f t="shared" si="233"/>
        <v>18.125</v>
      </c>
      <c r="AY275" s="105">
        <f t="shared" ca="1" si="234"/>
        <v>740</v>
      </c>
      <c r="AZ275" s="108">
        <f t="shared" si="235"/>
        <v>80.555555555555557</v>
      </c>
      <c r="BA275" s="105">
        <f t="shared" si="236"/>
        <v>0</v>
      </c>
      <c r="BB275" s="116">
        <f t="shared" ca="1" si="237"/>
        <v>1056.45</v>
      </c>
      <c r="BC275" s="116">
        <f t="shared" ca="1" si="238"/>
        <v>1737.8400000000001</v>
      </c>
      <c r="BD275" s="108">
        <f t="shared" ca="1" si="239"/>
        <v>1080.5555555555557</v>
      </c>
      <c r="BE275" s="108">
        <f t="shared" ca="1" si="240"/>
        <v>1000</v>
      </c>
      <c r="BH275" s="75" t="str">
        <f t="shared" si="222"/>
        <v>n5-2-2</v>
      </c>
      <c r="BI275" s="76"/>
      <c r="BJ275" s="109" t="s">
        <v>232</v>
      </c>
      <c r="BK275" s="109"/>
      <c r="BL275" s="109">
        <v>1</v>
      </c>
      <c r="BM275" s="112">
        <f t="shared" si="223"/>
        <v>1</v>
      </c>
      <c r="BN275" s="112" t="str">
        <f t="shared" si="224"/>
        <v>symbol</v>
      </c>
      <c r="BO275" s="109" t="str">
        <f t="shared" si="225"/>
        <v>OpenCircle</v>
      </c>
      <c r="BP275" s="113">
        <f t="shared" ca="1" si="241"/>
        <v>1056.45</v>
      </c>
      <c r="BQ275" s="113">
        <f t="shared" ca="1" si="242"/>
        <v>1737.84</v>
      </c>
      <c r="BR275" s="113">
        <f t="shared" ca="1" si="243"/>
        <v>12</v>
      </c>
      <c r="BS275" s="113">
        <f t="shared" ca="1" si="244"/>
        <v>12</v>
      </c>
      <c r="BT275" s="109" t="str">
        <f t="shared" ca="1" si="226"/>
        <v xml:space="preserve">0 1056.45 1737.84 0 0 0 0 VCThingLabel  </v>
      </c>
      <c r="BU275" s="112">
        <f t="shared" si="227"/>
        <v>0.1</v>
      </c>
      <c r="BV275" s="174">
        <f t="shared" si="228"/>
        <v>0</v>
      </c>
      <c r="BW275" s="114" t="str">
        <f t="shared" si="245"/>
        <v>4vvv</v>
      </c>
      <c r="BX275" s="109"/>
      <c r="BY275" s="113">
        <f t="shared" ca="1" si="246"/>
        <v>1056.45</v>
      </c>
      <c r="BZ275" s="113">
        <f t="shared" ca="1" si="247"/>
        <v>1737.84</v>
      </c>
      <c r="CA275" s="113">
        <f t="shared" ca="1" si="248"/>
        <v>20.399999999999999</v>
      </c>
      <c r="CB275" s="113">
        <f t="shared" ca="1" si="249"/>
        <v>20.399999999999999</v>
      </c>
      <c r="CC275" s="112">
        <f t="shared" si="229"/>
        <v>0.55000000000000004</v>
      </c>
      <c r="CD275" s="109" t="str">
        <f t="shared" si="230"/>
        <v>ellipse</v>
      </c>
      <c r="CE275" s="114" t="str">
        <f t="shared" si="250"/>
        <v>4vvv</v>
      </c>
      <c r="CF275" s="109"/>
      <c r="CG275" s="113">
        <f t="shared" ca="1" si="251"/>
        <v>1056.45</v>
      </c>
      <c r="CH275" s="113">
        <f t="shared" ca="1" si="252"/>
        <v>1737.84</v>
      </c>
      <c r="CI275" s="113">
        <f t="shared" ca="1" si="253"/>
        <v>12</v>
      </c>
      <c r="CJ275" s="113">
        <f t="shared" ca="1" si="254"/>
        <v>12</v>
      </c>
      <c r="CK275" s="112"/>
      <c r="CL275" s="112"/>
      <c r="CM275" s="112">
        <f t="shared" si="231"/>
        <v>1</v>
      </c>
      <c r="CN275" s="115" t="str">
        <f t="shared" si="232"/>
        <v>ellipse</v>
      </c>
      <c r="CO275" s="109" t="str">
        <f t="shared" si="255"/>
        <v>4vvv</v>
      </c>
      <c r="CP275" s="109"/>
      <c r="CQ275" s="113">
        <f t="shared" ca="1" si="256"/>
        <v>1056.45</v>
      </c>
      <c r="CR275" s="113">
        <f t="shared" ca="1" si="257"/>
        <v>1737.84</v>
      </c>
      <c r="CS275" s="113">
        <f t="shared" ca="1" si="258"/>
        <v>12</v>
      </c>
      <c r="CT275" s="113">
        <f t="shared" ca="1" si="259"/>
        <v>12</v>
      </c>
      <c r="CW275" s="76"/>
      <c r="CX275" s="76"/>
    </row>
    <row r="276" spans="1:102" s="105" customFormat="1" ht="16" customHeight="1">
      <c r="A276" s="75" t="str">
        <f t="shared" si="207"/>
        <v>n5-2-3</v>
      </c>
      <c r="B276" s="75" t="str">
        <f t="shared" si="208"/>
        <v>D54</v>
      </c>
      <c r="C276" s="103" t="str">
        <f t="shared" si="219"/>
        <v>even</v>
      </c>
      <c r="D276" s="103"/>
      <c r="E276" s="103"/>
      <c r="F276" s="104">
        <f>ROW()</f>
        <v>276</v>
      </c>
      <c r="G276" s="103"/>
      <c r="H276" s="103"/>
      <c r="I276" s="103" t="str">
        <f t="shared" si="205"/>
        <v>This a short description of D54, giving the briefest explanation of its D54'iness.</v>
      </c>
      <c r="J276" s="103" t="str">
        <f t="shared" si="206"/>
        <v>This is a longer description of D54, going into more detail on what D54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6" s="103" t="str">
        <f t="shared" si="209"/>
        <v>none</v>
      </c>
      <c r="L276" s="103"/>
      <c r="M276" s="103" t="str">
        <f t="shared" si="210"/>
        <v>OpenClose</v>
      </c>
      <c r="N276" s="103"/>
      <c r="O276" s="103"/>
      <c r="P276" s="103"/>
      <c r="Q276" s="103"/>
      <c r="R276" s="103">
        <f t="shared" si="211"/>
        <v>1</v>
      </c>
      <c r="S276" s="103" t="str">
        <f t="shared" si="212"/>
        <v>hover</v>
      </c>
      <c r="T276" s="103"/>
      <c r="U276" s="103"/>
      <c r="V276" s="103"/>
      <c r="W276" s="103"/>
      <c r="X276" s="103" t="str">
        <f t="shared" si="213"/>
        <v>fadeOn=n5-2-3,0.6</v>
      </c>
      <c r="Y276" s="103" t="str">
        <f t="shared" si="214"/>
        <v>fadeOff=n5-2-3,0.6</v>
      </c>
      <c r="Z276" s="103" t="str">
        <f t="shared" si="215"/>
        <v>drawOpen=n5-2-3,0.8</v>
      </c>
      <c r="AA276" s="103" t="str">
        <f t="shared" si="216"/>
        <v>drawClose=n5-2-3,0.8</v>
      </c>
      <c r="AB276" s="103" t="str">
        <f t="shared" si="217"/>
        <v>myQtipStyle</v>
      </c>
      <c r="AD276" s="106"/>
      <c r="AE276" s="116"/>
      <c r="AF276" s="75" t="s">
        <v>546</v>
      </c>
      <c r="AG276" s="73">
        <f t="shared" si="220"/>
        <v>0</v>
      </c>
      <c r="AH276" s="75" t="str">
        <f t="shared" si="218"/>
        <v>n5-2-3</v>
      </c>
      <c r="AI276" s="75" t="str">
        <f t="shared" si="221"/>
        <v>D54</v>
      </c>
      <c r="AJ276" s="73">
        <f t="shared" si="260"/>
        <v>3</v>
      </c>
      <c r="AK276" s="105">
        <v>5</v>
      </c>
      <c r="AL276" s="105">
        <v>2</v>
      </c>
      <c r="AM276" s="105">
        <v>3</v>
      </c>
      <c r="AR276" s="105">
        <v>8</v>
      </c>
      <c r="AS276" s="105">
        <v>4</v>
      </c>
      <c r="AT276" s="105">
        <v>3</v>
      </c>
      <c r="AX276" s="108">
        <f t="shared" si="233"/>
        <v>20.625</v>
      </c>
      <c r="AY276" s="105">
        <f t="shared" ca="1" si="234"/>
        <v>640</v>
      </c>
      <c r="AZ276" s="108">
        <f t="shared" si="235"/>
        <v>91.666666666666671</v>
      </c>
      <c r="BA276" s="105">
        <f t="shared" si="236"/>
        <v>0</v>
      </c>
      <c r="BB276" s="116">
        <f t="shared" ca="1" si="237"/>
        <v>1020.94</v>
      </c>
      <c r="BC276" s="116">
        <f t="shared" ca="1" si="238"/>
        <v>1639.6599999999999</v>
      </c>
      <c r="BD276" s="108">
        <f t="shared" ca="1" si="239"/>
        <v>1091.6666666666667</v>
      </c>
      <c r="BE276" s="108">
        <f t="shared" ca="1" si="240"/>
        <v>1000</v>
      </c>
      <c r="BH276" s="75" t="str">
        <f t="shared" si="222"/>
        <v>n5-2</v>
      </c>
      <c r="BI276" s="76"/>
      <c r="BJ276" s="109" t="s">
        <v>232</v>
      </c>
      <c r="BK276" s="109"/>
      <c r="BL276" s="109">
        <v>1</v>
      </c>
      <c r="BM276" s="112">
        <f t="shared" si="223"/>
        <v>1</v>
      </c>
      <c r="BN276" s="112" t="str">
        <f t="shared" si="224"/>
        <v>symbol</v>
      </c>
      <c r="BO276" s="109" t="str">
        <f t="shared" si="225"/>
        <v>OpenCircle</v>
      </c>
      <c r="BP276" s="113">
        <f t="shared" ca="1" si="241"/>
        <v>1020.94</v>
      </c>
      <c r="BQ276" s="113">
        <f t="shared" ca="1" si="242"/>
        <v>1639.66</v>
      </c>
      <c r="BR276" s="113">
        <f t="shared" ca="1" si="243"/>
        <v>35</v>
      </c>
      <c r="BS276" s="113">
        <f t="shared" ca="1" si="244"/>
        <v>35</v>
      </c>
      <c r="BT276" s="109" t="str">
        <f t="shared" ca="1" si="226"/>
        <v xml:space="preserve">1 1020.94 1639.66 0 0 0 0 VCThingLabel 10 </v>
      </c>
      <c r="BU276" s="112">
        <f t="shared" si="227"/>
        <v>0.1</v>
      </c>
      <c r="BV276" s="174">
        <f t="shared" si="228"/>
        <v>0</v>
      </c>
      <c r="BW276" s="114" t="str">
        <f t="shared" si="245"/>
        <v>3vvv</v>
      </c>
      <c r="BX276" s="109"/>
      <c r="BY276" s="113">
        <f t="shared" ca="1" si="246"/>
        <v>1020.94</v>
      </c>
      <c r="BZ276" s="113">
        <f t="shared" ca="1" si="247"/>
        <v>1639.66</v>
      </c>
      <c r="CA276" s="113">
        <f t="shared" ca="1" si="248"/>
        <v>59.5</v>
      </c>
      <c r="CB276" s="113">
        <f t="shared" ca="1" si="249"/>
        <v>59.5</v>
      </c>
      <c r="CC276" s="112">
        <f t="shared" si="229"/>
        <v>0.55000000000000004</v>
      </c>
      <c r="CD276" s="109" t="str">
        <f t="shared" si="230"/>
        <v>ellipse</v>
      </c>
      <c r="CE276" s="114" t="str">
        <f t="shared" si="250"/>
        <v>3vvv</v>
      </c>
      <c r="CF276" s="109"/>
      <c r="CG276" s="113">
        <f t="shared" ca="1" si="251"/>
        <v>1020.94</v>
      </c>
      <c r="CH276" s="113">
        <f t="shared" ca="1" si="252"/>
        <v>1639.66</v>
      </c>
      <c r="CI276" s="113">
        <f t="shared" ca="1" si="253"/>
        <v>35</v>
      </c>
      <c r="CJ276" s="113">
        <f t="shared" ca="1" si="254"/>
        <v>35</v>
      </c>
      <c r="CK276" s="112"/>
      <c r="CL276" s="112"/>
      <c r="CM276" s="112">
        <f t="shared" si="231"/>
        <v>1</v>
      </c>
      <c r="CN276" s="115" t="str">
        <f t="shared" si="232"/>
        <v>ellipse</v>
      </c>
      <c r="CO276" s="109" t="str">
        <f t="shared" si="255"/>
        <v>3vvv</v>
      </c>
      <c r="CP276" s="109"/>
      <c r="CQ276" s="113">
        <f t="shared" ca="1" si="256"/>
        <v>1020.94</v>
      </c>
      <c r="CR276" s="113">
        <f t="shared" ca="1" si="257"/>
        <v>1639.66</v>
      </c>
      <c r="CS276" s="113">
        <f t="shared" ca="1" si="258"/>
        <v>35</v>
      </c>
      <c r="CT276" s="113">
        <f t="shared" ca="1" si="259"/>
        <v>35</v>
      </c>
      <c r="CW276" s="76"/>
      <c r="CX276" s="76"/>
    </row>
    <row r="277" spans="1:102" s="105" customFormat="1" ht="16" customHeight="1">
      <c r="A277" s="75" t="str">
        <f t="shared" si="207"/>
        <v>n5-2-3-1</v>
      </c>
      <c r="B277" s="75" t="str">
        <f t="shared" si="208"/>
        <v>E160</v>
      </c>
      <c r="C277" s="103" t="str">
        <f t="shared" si="219"/>
        <v>even</v>
      </c>
      <c r="D277" s="103"/>
      <c r="E277" s="103"/>
      <c r="F277" s="104">
        <f>ROW()</f>
        <v>277</v>
      </c>
      <c r="G277" s="103"/>
      <c r="H277" s="103"/>
      <c r="I277" s="103" t="str">
        <f t="shared" si="205"/>
        <v>This a short description of E160, giving the briefest explanation of its E160'iness.</v>
      </c>
      <c r="J277" s="103" t="str">
        <f t="shared" si="206"/>
        <v>This is a longer description of E160, going into more detail on what E160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7" s="103" t="str">
        <f t="shared" si="209"/>
        <v>none</v>
      </c>
      <c r="L277" s="103"/>
      <c r="M277" s="103" t="str">
        <f t="shared" si="210"/>
        <v>OpenClose</v>
      </c>
      <c r="N277" s="103"/>
      <c r="O277" s="103"/>
      <c r="P277" s="103"/>
      <c r="Q277" s="103"/>
      <c r="R277" s="103">
        <f t="shared" si="211"/>
        <v>1</v>
      </c>
      <c r="S277" s="103" t="str">
        <f t="shared" si="212"/>
        <v>hover</v>
      </c>
      <c r="T277" s="103"/>
      <c r="U277" s="103"/>
      <c r="V277" s="103"/>
      <c r="W277" s="103"/>
      <c r="X277" s="103" t="str">
        <f t="shared" si="213"/>
        <v>fadeOn=n5-2-3-1,0.6</v>
      </c>
      <c r="Y277" s="103" t="str">
        <f t="shared" si="214"/>
        <v>fadeOff=n5-2-3-1,0.6</v>
      </c>
      <c r="Z277" s="103" t="str">
        <f t="shared" si="215"/>
        <v>drawOpen=n5-2-3-1,0.8</v>
      </c>
      <c r="AA277" s="103" t="str">
        <f t="shared" si="216"/>
        <v>drawClose=n5-2-3-1,0.8</v>
      </c>
      <c r="AB277" s="103" t="str">
        <f t="shared" si="217"/>
        <v>myQtipStyle</v>
      </c>
      <c r="AD277" s="106"/>
      <c r="AE277" s="116"/>
      <c r="AF277" s="75" t="s">
        <v>547</v>
      </c>
      <c r="AG277" s="73">
        <f t="shared" si="220"/>
        <v>0</v>
      </c>
      <c r="AH277" s="75" t="str">
        <f t="shared" si="218"/>
        <v>n5-2-3-1</v>
      </c>
      <c r="AI277" s="75" t="str">
        <f t="shared" si="221"/>
        <v>E160</v>
      </c>
      <c r="AJ277" s="73">
        <f t="shared" si="260"/>
        <v>4</v>
      </c>
      <c r="AK277" s="105">
        <v>5</v>
      </c>
      <c r="AL277" s="105">
        <v>2</v>
      </c>
      <c r="AM277" s="105">
        <v>3</v>
      </c>
      <c r="AN277" s="105">
        <v>1</v>
      </c>
      <c r="AR277" s="105">
        <v>8</v>
      </c>
      <c r="AS277" s="105">
        <v>4</v>
      </c>
      <c r="AT277" s="105">
        <v>3</v>
      </c>
      <c r="AU277" s="105">
        <v>3</v>
      </c>
      <c r="AX277" s="108">
        <f t="shared" si="233"/>
        <v>19.375</v>
      </c>
      <c r="AY277" s="105">
        <f t="shared" ca="1" si="234"/>
        <v>740</v>
      </c>
      <c r="AZ277" s="108">
        <f t="shared" si="235"/>
        <v>86.111111111111114</v>
      </c>
      <c r="BA277" s="105">
        <f t="shared" si="236"/>
        <v>0</v>
      </c>
      <c r="BB277" s="116">
        <f t="shared" ca="1" si="237"/>
        <v>1040.3399999999999</v>
      </c>
      <c r="BC277" s="116">
        <f t="shared" ca="1" si="238"/>
        <v>1738.9</v>
      </c>
      <c r="BD277" s="108">
        <f t="shared" ca="1" si="239"/>
        <v>1086.1111111111111</v>
      </c>
      <c r="BE277" s="108">
        <f t="shared" ca="1" si="240"/>
        <v>1000</v>
      </c>
      <c r="BH277" s="75" t="str">
        <f t="shared" si="222"/>
        <v>n5-2-3</v>
      </c>
      <c r="BI277" s="76"/>
      <c r="BJ277" s="109" t="s">
        <v>232</v>
      </c>
      <c r="BK277" s="109"/>
      <c r="BL277" s="109">
        <v>1</v>
      </c>
      <c r="BM277" s="112">
        <f t="shared" si="223"/>
        <v>1</v>
      </c>
      <c r="BN277" s="112" t="str">
        <f t="shared" si="224"/>
        <v>symbol</v>
      </c>
      <c r="BO277" s="109" t="str">
        <f t="shared" si="225"/>
        <v>OpenCircle</v>
      </c>
      <c r="BP277" s="113">
        <f t="shared" ca="1" si="241"/>
        <v>1040.3399999999999</v>
      </c>
      <c r="BQ277" s="113">
        <f t="shared" ca="1" si="242"/>
        <v>1738.9</v>
      </c>
      <c r="BR277" s="113">
        <f t="shared" ca="1" si="243"/>
        <v>12</v>
      </c>
      <c r="BS277" s="113">
        <f t="shared" ca="1" si="244"/>
        <v>12</v>
      </c>
      <c r="BT277" s="109" t="str">
        <f t="shared" ca="1" si="226"/>
        <v xml:space="preserve">0 1040.34 1738.9 0 0 0 0 VCThingLabel  </v>
      </c>
      <c r="BU277" s="112">
        <f t="shared" si="227"/>
        <v>0.1</v>
      </c>
      <c r="BV277" s="174">
        <f t="shared" si="228"/>
        <v>0</v>
      </c>
      <c r="BW277" s="114" t="str">
        <f t="shared" si="245"/>
        <v>4vvv</v>
      </c>
      <c r="BX277" s="109"/>
      <c r="BY277" s="113">
        <f t="shared" ca="1" si="246"/>
        <v>1040.3399999999999</v>
      </c>
      <c r="BZ277" s="113">
        <f t="shared" ca="1" si="247"/>
        <v>1738.9</v>
      </c>
      <c r="CA277" s="113">
        <f t="shared" ca="1" si="248"/>
        <v>20.399999999999999</v>
      </c>
      <c r="CB277" s="113">
        <f t="shared" ca="1" si="249"/>
        <v>20.399999999999999</v>
      </c>
      <c r="CC277" s="112">
        <f t="shared" si="229"/>
        <v>0.55000000000000004</v>
      </c>
      <c r="CD277" s="109" t="str">
        <f t="shared" si="230"/>
        <v>ellipse</v>
      </c>
      <c r="CE277" s="114" t="str">
        <f t="shared" si="250"/>
        <v>4vvv</v>
      </c>
      <c r="CF277" s="109"/>
      <c r="CG277" s="113">
        <f t="shared" ca="1" si="251"/>
        <v>1040.3399999999999</v>
      </c>
      <c r="CH277" s="113">
        <f t="shared" ca="1" si="252"/>
        <v>1738.9</v>
      </c>
      <c r="CI277" s="113">
        <f t="shared" ca="1" si="253"/>
        <v>12</v>
      </c>
      <c r="CJ277" s="113">
        <f t="shared" ca="1" si="254"/>
        <v>12</v>
      </c>
      <c r="CK277" s="112"/>
      <c r="CL277" s="112"/>
      <c r="CM277" s="112">
        <f t="shared" si="231"/>
        <v>1</v>
      </c>
      <c r="CN277" s="115" t="str">
        <f t="shared" si="232"/>
        <v>ellipse</v>
      </c>
      <c r="CO277" s="109" t="str">
        <f t="shared" si="255"/>
        <v>4vvv</v>
      </c>
      <c r="CP277" s="109"/>
      <c r="CQ277" s="113">
        <f t="shared" ca="1" si="256"/>
        <v>1040.3399999999999</v>
      </c>
      <c r="CR277" s="113">
        <f t="shared" ca="1" si="257"/>
        <v>1738.9</v>
      </c>
      <c r="CS277" s="113">
        <f t="shared" ca="1" si="258"/>
        <v>12</v>
      </c>
      <c r="CT277" s="113">
        <f t="shared" ca="1" si="259"/>
        <v>12</v>
      </c>
      <c r="CW277" s="76"/>
      <c r="CX277" s="76"/>
    </row>
    <row r="278" spans="1:102" s="105" customFormat="1" ht="16" customHeight="1">
      <c r="A278" s="75" t="str">
        <f t="shared" si="207"/>
        <v>n5-2-3-2</v>
      </c>
      <c r="B278" s="75" t="str">
        <f t="shared" si="208"/>
        <v>E161</v>
      </c>
      <c r="C278" s="103" t="str">
        <f t="shared" si="219"/>
        <v>odd</v>
      </c>
      <c r="D278" s="103"/>
      <c r="E278" s="103"/>
      <c r="F278" s="104">
        <f>ROW()</f>
        <v>278</v>
      </c>
      <c r="G278" s="103"/>
      <c r="H278" s="103"/>
      <c r="I278" s="103" t="str">
        <f t="shared" si="205"/>
        <v>This a short description of E161, giving the briefest explanation of its E161'iness.</v>
      </c>
      <c r="J278" s="103" t="str">
        <f t="shared" si="206"/>
        <v>This is a longer description of E161, going into more detail on what E161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8" s="103" t="str">
        <f t="shared" si="209"/>
        <v>none</v>
      </c>
      <c r="L278" s="103"/>
      <c r="M278" s="103" t="str">
        <f t="shared" si="210"/>
        <v>OpenClose</v>
      </c>
      <c r="N278" s="103"/>
      <c r="O278" s="103"/>
      <c r="P278" s="103"/>
      <c r="Q278" s="103"/>
      <c r="R278" s="103">
        <f t="shared" si="211"/>
        <v>1</v>
      </c>
      <c r="S278" s="103" t="str">
        <f t="shared" si="212"/>
        <v>hover</v>
      </c>
      <c r="T278" s="103"/>
      <c r="U278" s="103"/>
      <c r="V278" s="103"/>
      <c r="W278" s="103"/>
      <c r="X278" s="103" t="str">
        <f t="shared" si="213"/>
        <v>fadeOn=n5-2-3-2,0.6</v>
      </c>
      <c r="Y278" s="103" t="str">
        <f t="shared" si="214"/>
        <v>fadeOff=n5-2-3-2,0.6</v>
      </c>
      <c r="Z278" s="103" t="str">
        <f t="shared" si="215"/>
        <v>drawOpen=n5-2-3-2,0.8</v>
      </c>
      <c r="AA278" s="103" t="str">
        <f t="shared" si="216"/>
        <v>drawClose=n5-2-3-2,0.8</v>
      </c>
      <c r="AB278" s="103" t="str">
        <f t="shared" si="217"/>
        <v>myQtipStyle</v>
      </c>
      <c r="AD278" s="106"/>
      <c r="AE278" s="116"/>
      <c r="AF278" s="75" t="s">
        <v>548</v>
      </c>
      <c r="AG278" s="73">
        <f t="shared" si="220"/>
        <v>0</v>
      </c>
      <c r="AH278" s="75" t="str">
        <f t="shared" si="218"/>
        <v>n5-2-3-2</v>
      </c>
      <c r="AI278" s="75" t="str">
        <f t="shared" si="221"/>
        <v>E161</v>
      </c>
      <c r="AJ278" s="73">
        <f t="shared" si="260"/>
        <v>4</v>
      </c>
      <c r="AK278" s="105">
        <v>5</v>
      </c>
      <c r="AL278" s="105">
        <v>2</v>
      </c>
      <c r="AM278" s="105">
        <v>3</v>
      </c>
      <c r="AN278" s="105">
        <v>2</v>
      </c>
      <c r="AR278" s="105">
        <v>8</v>
      </c>
      <c r="AS278" s="105">
        <v>4</v>
      </c>
      <c r="AT278" s="105">
        <v>3</v>
      </c>
      <c r="AU278" s="105">
        <v>3</v>
      </c>
      <c r="AX278" s="108">
        <f t="shared" si="233"/>
        <v>20.625</v>
      </c>
      <c r="AY278" s="105">
        <f t="shared" ca="1" si="234"/>
        <v>740</v>
      </c>
      <c r="AZ278" s="108">
        <f t="shared" si="235"/>
        <v>91.666666666666671</v>
      </c>
      <c r="BA278" s="105">
        <f t="shared" si="236"/>
        <v>0</v>
      </c>
      <c r="BB278" s="116">
        <f t="shared" ca="1" si="237"/>
        <v>1024.21</v>
      </c>
      <c r="BC278" s="116">
        <f t="shared" ca="1" si="238"/>
        <v>1739.6</v>
      </c>
      <c r="BD278" s="108">
        <f t="shared" ca="1" si="239"/>
        <v>1091.6666666666667</v>
      </c>
      <c r="BE278" s="108">
        <f t="shared" ca="1" si="240"/>
        <v>1000</v>
      </c>
      <c r="BH278" s="75" t="str">
        <f t="shared" si="222"/>
        <v>n5-2-3</v>
      </c>
      <c r="BI278" s="76"/>
      <c r="BJ278" s="109" t="s">
        <v>232</v>
      </c>
      <c r="BK278" s="109"/>
      <c r="BL278" s="109">
        <v>1</v>
      </c>
      <c r="BM278" s="112">
        <f t="shared" si="223"/>
        <v>1</v>
      </c>
      <c r="BN278" s="112" t="str">
        <f t="shared" si="224"/>
        <v>symbol</v>
      </c>
      <c r="BO278" s="109" t="str">
        <f t="shared" si="225"/>
        <v>OpenCircle</v>
      </c>
      <c r="BP278" s="113">
        <f t="shared" ca="1" si="241"/>
        <v>1024.21</v>
      </c>
      <c r="BQ278" s="113">
        <f t="shared" ca="1" si="242"/>
        <v>1739.6</v>
      </c>
      <c r="BR278" s="113">
        <f t="shared" ca="1" si="243"/>
        <v>12</v>
      </c>
      <c r="BS278" s="113">
        <f t="shared" ca="1" si="244"/>
        <v>12</v>
      </c>
      <c r="BT278" s="109" t="str">
        <f t="shared" ca="1" si="226"/>
        <v xml:space="preserve">0 1024.21 1739.6 0 0 0 0 VCThingLabel  </v>
      </c>
      <c r="BU278" s="112">
        <f t="shared" si="227"/>
        <v>0.1</v>
      </c>
      <c r="BV278" s="174">
        <f t="shared" si="228"/>
        <v>0</v>
      </c>
      <c r="BW278" s="114" t="str">
        <f t="shared" si="245"/>
        <v>4vvv</v>
      </c>
      <c r="BX278" s="109"/>
      <c r="BY278" s="113">
        <f t="shared" ca="1" si="246"/>
        <v>1024.21</v>
      </c>
      <c r="BZ278" s="113">
        <f t="shared" ca="1" si="247"/>
        <v>1739.6</v>
      </c>
      <c r="CA278" s="113">
        <f t="shared" ca="1" si="248"/>
        <v>20.399999999999999</v>
      </c>
      <c r="CB278" s="113">
        <f t="shared" ca="1" si="249"/>
        <v>20.399999999999999</v>
      </c>
      <c r="CC278" s="112">
        <f t="shared" si="229"/>
        <v>0.55000000000000004</v>
      </c>
      <c r="CD278" s="109" t="str">
        <f t="shared" si="230"/>
        <v>ellipse</v>
      </c>
      <c r="CE278" s="114" t="str">
        <f t="shared" si="250"/>
        <v>4vvv</v>
      </c>
      <c r="CF278" s="109"/>
      <c r="CG278" s="113">
        <f t="shared" ca="1" si="251"/>
        <v>1024.21</v>
      </c>
      <c r="CH278" s="113">
        <f t="shared" ca="1" si="252"/>
        <v>1739.6</v>
      </c>
      <c r="CI278" s="113">
        <f t="shared" ca="1" si="253"/>
        <v>12</v>
      </c>
      <c r="CJ278" s="113">
        <f t="shared" ca="1" si="254"/>
        <v>12</v>
      </c>
      <c r="CK278" s="112"/>
      <c r="CL278" s="112"/>
      <c r="CM278" s="112">
        <f t="shared" si="231"/>
        <v>1</v>
      </c>
      <c r="CN278" s="115" t="str">
        <f t="shared" si="232"/>
        <v>ellipse</v>
      </c>
      <c r="CO278" s="109" t="str">
        <f t="shared" si="255"/>
        <v>4vvv</v>
      </c>
      <c r="CP278" s="109"/>
      <c r="CQ278" s="113">
        <f t="shared" ca="1" si="256"/>
        <v>1024.21</v>
      </c>
      <c r="CR278" s="113">
        <f t="shared" ca="1" si="257"/>
        <v>1739.6</v>
      </c>
      <c r="CS278" s="113">
        <f t="shared" ca="1" si="258"/>
        <v>12</v>
      </c>
      <c r="CT278" s="113">
        <f t="shared" ca="1" si="259"/>
        <v>12</v>
      </c>
      <c r="CW278" s="76"/>
      <c r="CX278" s="76"/>
    </row>
    <row r="279" spans="1:102" s="105" customFormat="1" ht="16" customHeight="1">
      <c r="A279" s="75" t="str">
        <f t="shared" si="207"/>
        <v>n5-2-3-3</v>
      </c>
      <c r="B279" s="75" t="str">
        <f t="shared" si="208"/>
        <v>E162</v>
      </c>
      <c r="C279" s="103" t="str">
        <f t="shared" si="219"/>
        <v>even</v>
      </c>
      <c r="D279" s="103"/>
      <c r="E279" s="103"/>
      <c r="F279" s="104">
        <f>ROW()</f>
        <v>279</v>
      </c>
      <c r="G279" s="103"/>
      <c r="H279" s="103"/>
      <c r="I279" s="103" t="str">
        <f t="shared" si="205"/>
        <v>This a short description of E162, giving the briefest explanation of its E162'iness.</v>
      </c>
      <c r="J279" s="103" t="str">
        <f t="shared" si="206"/>
        <v>This is a longer description of E162, going into more detail on what E162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79" s="103" t="str">
        <f t="shared" si="209"/>
        <v>none</v>
      </c>
      <c r="L279" s="103"/>
      <c r="M279" s="103" t="str">
        <f t="shared" si="210"/>
        <v>OpenClose</v>
      </c>
      <c r="N279" s="103"/>
      <c r="O279" s="103"/>
      <c r="P279" s="103"/>
      <c r="Q279" s="103"/>
      <c r="R279" s="103">
        <f t="shared" si="211"/>
        <v>1</v>
      </c>
      <c r="S279" s="103" t="str">
        <f t="shared" si="212"/>
        <v>hover</v>
      </c>
      <c r="T279" s="103"/>
      <c r="U279" s="103"/>
      <c r="V279" s="103"/>
      <c r="W279" s="103"/>
      <c r="X279" s="103" t="str">
        <f t="shared" si="213"/>
        <v>fadeOn=n5-2-3-3,0.6</v>
      </c>
      <c r="Y279" s="103" t="str">
        <f t="shared" si="214"/>
        <v>fadeOff=n5-2-3-3,0.6</v>
      </c>
      <c r="Z279" s="103" t="str">
        <f t="shared" si="215"/>
        <v>drawOpen=n5-2-3-3,0.8</v>
      </c>
      <c r="AA279" s="103" t="str">
        <f t="shared" si="216"/>
        <v>drawClose=n5-2-3-3,0.8</v>
      </c>
      <c r="AB279" s="103" t="str">
        <f t="shared" si="217"/>
        <v>myQtipStyle</v>
      </c>
      <c r="AD279" s="106"/>
      <c r="AE279" s="116"/>
      <c r="AF279" s="75" t="s">
        <v>549</v>
      </c>
      <c r="AG279" s="73">
        <f t="shared" si="220"/>
        <v>0</v>
      </c>
      <c r="AH279" s="75" t="str">
        <f t="shared" si="218"/>
        <v>n5-2-3-3</v>
      </c>
      <c r="AI279" s="75" t="str">
        <f t="shared" si="221"/>
        <v>E162</v>
      </c>
      <c r="AJ279" s="73">
        <f t="shared" si="260"/>
        <v>4</v>
      </c>
      <c r="AK279" s="105">
        <v>5</v>
      </c>
      <c r="AL279" s="105">
        <v>2</v>
      </c>
      <c r="AM279" s="105">
        <v>3</v>
      </c>
      <c r="AN279" s="105">
        <v>3</v>
      </c>
      <c r="AR279" s="105">
        <v>8</v>
      </c>
      <c r="AS279" s="105">
        <v>4</v>
      </c>
      <c r="AT279" s="105">
        <v>3</v>
      </c>
      <c r="AU279" s="105">
        <v>3</v>
      </c>
      <c r="AX279" s="108">
        <f t="shared" si="233"/>
        <v>21.875</v>
      </c>
      <c r="AY279" s="105">
        <f t="shared" ca="1" si="234"/>
        <v>740</v>
      </c>
      <c r="AZ279" s="108">
        <f t="shared" si="235"/>
        <v>97.222222222222229</v>
      </c>
      <c r="BA279" s="105">
        <f t="shared" si="236"/>
        <v>0</v>
      </c>
      <c r="BB279" s="116">
        <f t="shared" ca="1" si="237"/>
        <v>1008.07</v>
      </c>
      <c r="BC279" s="116">
        <f t="shared" ca="1" si="238"/>
        <v>1739.96</v>
      </c>
      <c r="BD279" s="108">
        <f t="shared" ca="1" si="239"/>
        <v>1097.2222222222222</v>
      </c>
      <c r="BE279" s="108">
        <f t="shared" ca="1" si="240"/>
        <v>1000</v>
      </c>
      <c r="BH279" s="75" t="str">
        <f t="shared" si="222"/>
        <v>n5-2-3</v>
      </c>
      <c r="BI279" s="76"/>
      <c r="BJ279" s="109" t="s">
        <v>232</v>
      </c>
      <c r="BK279" s="109"/>
      <c r="BL279" s="109">
        <v>1</v>
      </c>
      <c r="BM279" s="112">
        <f t="shared" si="223"/>
        <v>1</v>
      </c>
      <c r="BN279" s="112" t="str">
        <f t="shared" si="224"/>
        <v>symbol</v>
      </c>
      <c r="BO279" s="109" t="str">
        <f t="shared" si="225"/>
        <v>OpenCircle</v>
      </c>
      <c r="BP279" s="113">
        <f t="shared" ca="1" si="241"/>
        <v>1008.07</v>
      </c>
      <c r="BQ279" s="113">
        <f t="shared" ca="1" si="242"/>
        <v>1739.96</v>
      </c>
      <c r="BR279" s="113">
        <f t="shared" ca="1" si="243"/>
        <v>12</v>
      </c>
      <c r="BS279" s="113">
        <f t="shared" ca="1" si="244"/>
        <v>12</v>
      </c>
      <c r="BT279" s="109" t="str">
        <f t="shared" ca="1" si="226"/>
        <v xml:space="preserve">0 1008.07 1739.96 0 0 0 0 VCThingLabel  </v>
      </c>
      <c r="BU279" s="112">
        <f t="shared" si="227"/>
        <v>0.1</v>
      </c>
      <c r="BV279" s="174">
        <f t="shared" si="228"/>
        <v>0</v>
      </c>
      <c r="BW279" s="114" t="str">
        <f t="shared" si="245"/>
        <v>4vvv</v>
      </c>
      <c r="BX279" s="109"/>
      <c r="BY279" s="113">
        <f t="shared" ca="1" si="246"/>
        <v>1008.07</v>
      </c>
      <c r="BZ279" s="113">
        <f t="shared" ca="1" si="247"/>
        <v>1739.96</v>
      </c>
      <c r="CA279" s="113">
        <f t="shared" ca="1" si="248"/>
        <v>20.399999999999999</v>
      </c>
      <c r="CB279" s="113">
        <f t="shared" ca="1" si="249"/>
        <v>20.399999999999999</v>
      </c>
      <c r="CC279" s="112">
        <f t="shared" si="229"/>
        <v>0.55000000000000004</v>
      </c>
      <c r="CD279" s="109" t="str">
        <f t="shared" si="230"/>
        <v>ellipse</v>
      </c>
      <c r="CE279" s="114" t="str">
        <f t="shared" si="250"/>
        <v>4vvv</v>
      </c>
      <c r="CF279" s="109"/>
      <c r="CG279" s="113">
        <f t="shared" ca="1" si="251"/>
        <v>1008.07</v>
      </c>
      <c r="CH279" s="113">
        <f t="shared" ca="1" si="252"/>
        <v>1739.96</v>
      </c>
      <c r="CI279" s="113">
        <f t="shared" ca="1" si="253"/>
        <v>12</v>
      </c>
      <c r="CJ279" s="113">
        <f t="shared" ca="1" si="254"/>
        <v>12</v>
      </c>
      <c r="CK279" s="112"/>
      <c r="CL279" s="112"/>
      <c r="CM279" s="112">
        <f t="shared" si="231"/>
        <v>1</v>
      </c>
      <c r="CN279" s="115" t="str">
        <f t="shared" si="232"/>
        <v>ellipse</v>
      </c>
      <c r="CO279" s="109" t="str">
        <f t="shared" si="255"/>
        <v>4vvv</v>
      </c>
      <c r="CP279" s="109"/>
      <c r="CQ279" s="113">
        <f t="shared" ca="1" si="256"/>
        <v>1008.07</v>
      </c>
      <c r="CR279" s="113">
        <f t="shared" ca="1" si="257"/>
        <v>1739.96</v>
      </c>
      <c r="CS279" s="113">
        <f t="shared" ca="1" si="258"/>
        <v>12</v>
      </c>
      <c r="CT279" s="113">
        <f t="shared" ca="1" si="259"/>
        <v>12</v>
      </c>
      <c r="CW279" s="76"/>
      <c r="CX279" s="76"/>
    </row>
    <row r="280" spans="1:102" s="105" customFormat="1" ht="16" customHeight="1">
      <c r="A280" s="75" t="str">
        <f t="shared" si="207"/>
        <v>n5-3</v>
      </c>
      <c r="B280" s="75" t="str">
        <f t="shared" si="208"/>
        <v>C19</v>
      </c>
      <c r="C280" s="103" t="str">
        <f t="shared" si="219"/>
        <v>odd</v>
      </c>
      <c r="D280" s="103"/>
      <c r="E280" s="103"/>
      <c r="F280" s="104">
        <f>ROW()</f>
        <v>280</v>
      </c>
      <c r="G280" s="103"/>
      <c r="H280" s="103"/>
      <c r="I280" s="103" t="str">
        <f t="shared" si="205"/>
        <v>This a short description of C19, giving the briefest explanation of its C19'iness.</v>
      </c>
      <c r="J280" s="103" t="str">
        <f t="shared" si="206"/>
        <v>This is a longer description of C19, going into more detail on what C19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0" s="103" t="str">
        <f t="shared" si="209"/>
        <v>none</v>
      </c>
      <c r="L280" s="103"/>
      <c r="M280" s="103" t="str">
        <f t="shared" si="210"/>
        <v>OpenClose</v>
      </c>
      <c r="N280" s="103"/>
      <c r="O280" s="103"/>
      <c r="P280" s="103"/>
      <c r="Q280" s="103"/>
      <c r="R280" s="103">
        <f t="shared" si="211"/>
        <v>1</v>
      </c>
      <c r="S280" s="103" t="str">
        <f t="shared" si="212"/>
        <v>hover</v>
      </c>
      <c r="T280" s="103"/>
      <c r="U280" s="103"/>
      <c r="V280" s="103"/>
      <c r="W280" s="103"/>
      <c r="X280" s="103" t="str">
        <f t="shared" si="213"/>
        <v>fadeOn=n5-3,0.6</v>
      </c>
      <c r="Y280" s="103" t="str">
        <f t="shared" si="214"/>
        <v>fadeOff=n5-3,0.6</v>
      </c>
      <c r="Z280" s="103" t="str">
        <f t="shared" si="215"/>
        <v>drawOpen=n5-3,0.8</v>
      </c>
      <c r="AA280" s="103" t="str">
        <f t="shared" si="216"/>
        <v>drawClose=n5-3,0.8</v>
      </c>
      <c r="AB280" s="103" t="str">
        <f t="shared" si="217"/>
        <v>myQtipStyle</v>
      </c>
      <c r="AD280" s="106"/>
      <c r="AE280" s="116"/>
      <c r="AF280" s="75" t="s">
        <v>550</v>
      </c>
      <c r="AG280" s="73">
        <f t="shared" si="220"/>
        <v>0</v>
      </c>
      <c r="AH280" s="75" t="str">
        <f t="shared" si="218"/>
        <v>n5-3</v>
      </c>
      <c r="AI280" s="75" t="str">
        <f t="shared" si="221"/>
        <v>C19</v>
      </c>
      <c r="AJ280" s="73">
        <f t="shared" si="260"/>
        <v>2</v>
      </c>
      <c r="AK280" s="105">
        <v>5</v>
      </c>
      <c r="AL280" s="105">
        <v>3</v>
      </c>
      <c r="AR280" s="105">
        <v>8</v>
      </c>
      <c r="AS280" s="105">
        <v>4</v>
      </c>
      <c r="AX280" s="108">
        <f t="shared" si="233"/>
        <v>28.125</v>
      </c>
      <c r="AY280" s="105">
        <f t="shared" ca="1" si="234"/>
        <v>500</v>
      </c>
      <c r="AZ280" s="108">
        <f t="shared" si="235"/>
        <v>125</v>
      </c>
      <c r="BA280" s="105">
        <f t="shared" si="236"/>
        <v>0</v>
      </c>
      <c r="BB280" s="116">
        <f t="shared" ca="1" si="237"/>
        <v>950.99</v>
      </c>
      <c r="BC280" s="116">
        <f t="shared" ca="1" si="238"/>
        <v>1497.59</v>
      </c>
      <c r="BD280" s="108">
        <f t="shared" ca="1" si="239"/>
        <v>1125</v>
      </c>
      <c r="BE280" s="108">
        <f t="shared" ca="1" si="240"/>
        <v>1000</v>
      </c>
      <c r="BH280" s="75" t="str">
        <f t="shared" si="222"/>
        <v>n4-4-3-3</v>
      </c>
      <c r="BI280" s="76"/>
      <c r="BJ280" s="109" t="s">
        <v>232</v>
      </c>
      <c r="BK280" s="109"/>
      <c r="BL280" s="109">
        <v>1</v>
      </c>
      <c r="BM280" s="112">
        <f t="shared" si="223"/>
        <v>1</v>
      </c>
      <c r="BN280" s="112" t="str">
        <f t="shared" si="224"/>
        <v>symbol</v>
      </c>
      <c r="BO280" s="109" t="str">
        <f t="shared" si="225"/>
        <v>OpenCircle</v>
      </c>
      <c r="BP280" s="113">
        <f t="shared" ca="1" si="241"/>
        <v>950.99</v>
      </c>
      <c r="BQ280" s="113">
        <f t="shared" ca="1" si="242"/>
        <v>1497.59</v>
      </c>
      <c r="BR280" s="113">
        <f t="shared" ca="1" si="243"/>
        <v>60</v>
      </c>
      <c r="BS280" s="113">
        <f t="shared" ca="1" si="244"/>
        <v>60</v>
      </c>
      <c r="BT280" s="109" t="str">
        <f t="shared" ca="1" si="226"/>
        <v xml:space="preserve">1 950.99 1497.59 0 0 0 0 VCThingLabel 20 </v>
      </c>
      <c r="BU280" s="112">
        <f t="shared" si="227"/>
        <v>0.1</v>
      </c>
      <c r="BV280" s="174">
        <f t="shared" si="228"/>
        <v>0</v>
      </c>
      <c r="BW280" s="114" t="str">
        <f t="shared" si="245"/>
        <v>2vvv</v>
      </c>
      <c r="BX280" s="109"/>
      <c r="BY280" s="113">
        <f t="shared" ca="1" si="246"/>
        <v>950.99</v>
      </c>
      <c r="BZ280" s="113">
        <f t="shared" ca="1" si="247"/>
        <v>1497.59</v>
      </c>
      <c r="CA280" s="113">
        <f t="shared" ca="1" si="248"/>
        <v>102</v>
      </c>
      <c r="CB280" s="113">
        <f t="shared" ca="1" si="249"/>
        <v>102</v>
      </c>
      <c r="CC280" s="112">
        <f t="shared" si="229"/>
        <v>0.55000000000000004</v>
      </c>
      <c r="CD280" s="109" t="str">
        <f t="shared" si="230"/>
        <v>ellipse</v>
      </c>
      <c r="CE280" s="114" t="str">
        <f t="shared" si="250"/>
        <v>2vvv</v>
      </c>
      <c r="CF280" s="109"/>
      <c r="CG280" s="113">
        <f t="shared" ca="1" si="251"/>
        <v>950.99</v>
      </c>
      <c r="CH280" s="113">
        <f t="shared" ca="1" si="252"/>
        <v>1497.59</v>
      </c>
      <c r="CI280" s="113">
        <f t="shared" ca="1" si="253"/>
        <v>60</v>
      </c>
      <c r="CJ280" s="113">
        <f t="shared" ca="1" si="254"/>
        <v>60</v>
      </c>
      <c r="CK280" s="112"/>
      <c r="CL280" s="112"/>
      <c r="CM280" s="112">
        <f t="shared" si="231"/>
        <v>1</v>
      </c>
      <c r="CN280" s="115" t="str">
        <f t="shared" si="232"/>
        <v>ellipse</v>
      </c>
      <c r="CO280" s="109" t="str">
        <f t="shared" si="255"/>
        <v>2vvv</v>
      </c>
      <c r="CP280" s="109"/>
      <c r="CQ280" s="113">
        <f t="shared" ca="1" si="256"/>
        <v>950.99</v>
      </c>
      <c r="CR280" s="113">
        <f t="shared" ca="1" si="257"/>
        <v>1497.59</v>
      </c>
      <c r="CS280" s="113">
        <f t="shared" ca="1" si="258"/>
        <v>60</v>
      </c>
      <c r="CT280" s="113">
        <f t="shared" ca="1" si="259"/>
        <v>60</v>
      </c>
      <c r="CW280" s="76"/>
      <c r="CX280" s="76"/>
    </row>
    <row r="281" spans="1:102" s="105" customFormat="1" ht="16" customHeight="1">
      <c r="A281" s="75" t="str">
        <f t="shared" si="207"/>
        <v>n5-3-1</v>
      </c>
      <c r="B281" s="75" t="str">
        <f t="shared" si="208"/>
        <v>D55</v>
      </c>
      <c r="C281" s="103" t="str">
        <f t="shared" si="219"/>
        <v>odd</v>
      </c>
      <c r="D281" s="103"/>
      <c r="E281" s="103"/>
      <c r="F281" s="104">
        <f>ROW()</f>
        <v>281</v>
      </c>
      <c r="G281" s="103"/>
      <c r="H281" s="103"/>
      <c r="I281" s="103" t="str">
        <f t="shared" si="205"/>
        <v>This a short description of D55, giving the briefest explanation of its D55'iness.</v>
      </c>
      <c r="J281" s="103" t="str">
        <f t="shared" si="206"/>
        <v>This is a longer description of D55, going into more detail on what D55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1" s="103" t="str">
        <f t="shared" si="209"/>
        <v>none</v>
      </c>
      <c r="L281" s="103"/>
      <c r="M281" s="103" t="str">
        <f t="shared" si="210"/>
        <v>OpenClose</v>
      </c>
      <c r="N281" s="103"/>
      <c r="O281" s="103"/>
      <c r="P281" s="103"/>
      <c r="Q281" s="103"/>
      <c r="R281" s="103">
        <f t="shared" si="211"/>
        <v>1</v>
      </c>
      <c r="S281" s="103" t="str">
        <f t="shared" si="212"/>
        <v>hover</v>
      </c>
      <c r="T281" s="103"/>
      <c r="U281" s="103"/>
      <c r="V281" s="103"/>
      <c r="W281" s="103"/>
      <c r="X281" s="103" t="str">
        <f t="shared" si="213"/>
        <v>fadeOn=n5-3-1,0.6</v>
      </c>
      <c r="Y281" s="103" t="str">
        <f t="shared" si="214"/>
        <v>fadeOff=n5-3-1,0.6</v>
      </c>
      <c r="Z281" s="103" t="str">
        <f t="shared" si="215"/>
        <v>drawOpen=n5-3-1,0.8</v>
      </c>
      <c r="AA281" s="103" t="str">
        <f t="shared" si="216"/>
        <v>drawClose=n5-3-1,0.8</v>
      </c>
      <c r="AB281" s="103" t="str">
        <f t="shared" si="217"/>
        <v>myQtipStyle</v>
      </c>
      <c r="AD281" s="106"/>
      <c r="AE281" s="116"/>
      <c r="AF281" s="75" t="s">
        <v>551</v>
      </c>
      <c r="AG281" s="73">
        <f t="shared" si="220"/>
        <v>0</v>
      </c>
      <c r="AH281" s="75" t="str">
        <f t="shared" si="218"/>
        <v>n5-3-1</v>
      </c>
      <c r="AI281" s="75" t="str">
        <f t="shared" si="221"/>
        <v>D55</v>
      </c>
      <c r="AJ281" s="73">
        <f t="shared" si="260"/>
        <v>3</v>
      </c>
      <c r="AK281" s="105">
        <v>5</v>
      </c>
      <c r="AL281" s="105">
        <v>3</v>
      </c>
      <c r="AM281" s="105">
        <v>1</v>
      </c>
      <c r="AR281" s="105">
        <v>8</v>
      </c>
      <c r="AS281" s="105">
        <v>4</v>
      </c>
      <c r="AT281" s="105">
        <v>3</v>
      </c>
      <c r="AX281" s="108">
        <f t="shared" si="233"/>
        <v>24.375</v>
      </c>
      <c r="AY281" s="105">
        <f t="shared" ca="1" si="234"/>
        <v>640</v>
      </c>
      <c r="AZ281" s="108">
        <f t="shared" si="235"/>
        <v>108.33333333333334</v>
      </c>
      <c r="BA281" s="105">
        <f t="shared" si="236"/>
        <v>0</v>
      </c>
      <c r="BB281" s="116">
        <f t="shared" ca="1" si="237"/>
        <v>979.06</v>
      </c>
      <c r="BC281" s="116">
        <f t="shared" ca="1" si="238"/>
        <v>1639.6599999999999</v>
      </c>
      <c r="BD281" s="108">
        <f t="shared" ca="1" si="239"/>
        <v>1108.3333333333333</v>
      </c>
      <c r="BE281" s="108">
        <f t="shared" ca="1" si="240"/>
        <v>1000</v>
      </c>
      <c r="BH281" s="75" t="str">
        <f t="shared" si="222"/>
        <v>n5-3</v>
      </c>
      <c r="BI281" s="76"/>
      <c r="BJ281" s="109" t="s">
        <v>232</v>
      </c>
      <c r="BK281" s="109"/>
      <c r="BL281" s="109">
        <v>1</v>
      </c>
      <c r="BM281" s="112">
        <f t="shared" si="223"/>
        <v>1</v>
      </c>
      <c r="BN281" s="112" t="str">
        <f t="shared" si="224"/>
        <v>symbol</v>
      </c>
      <c r="BO281" s="109" t="str">
        <f t="shared" si="225"/>
        <v>OpenCircle</v>
      </c>
      <c r="BP281" s="113">
        <f t="shared" ca="1" si="241"/>
        <v>979.06</v>
      </c>
      <c r="BQ281" s="113">
        <f t="shared" ca="1" si="242"/>
        <v>1639.66</v>
      </c>
      <c r="BR281" s="113">
        <f t="shared" ca="1" si="243"/>
        <v>35</v>
      </c>
      <c r="BS281" s="113">
        <f t="shared" ca="1" si="244"/>
        <v>35</v>
      </c>
      <c r="BT281" s="109" t="str">
        <f t="shared" ca="1" si="226"/>
        <v xml:space="preserve">1 979.06 1639.66 0 0 0 0 VCThingLabel 10 </v>
      </c>
      <c r="BU281" s="112">
        <f t="shared" si="227"/>
        <v>0.1</v>
      </c>
      <c r="BV281" s="174">
        <f t="shared" si="228"/>
        <v>0</v>
      </c>
      <c r="BW281" s="114" t="str">
        <f t="shared" si="245"/>
        <v>3vvv</v>
      </c>
      <c r="BX281" s="109"/>
      <c r="BY281" s="113">
        <f t="shared" ca="1" si="246"/>
        <v>979.06</v>
      </c>
      <c r="BZ281" s="113">
        <f t="shared" ca="1" si="247"/>
        <v>1639.66</v>
      </c>
      <c r="CA281" s="113">
        <f t="shared" ca="1" si="248"/>
        <v>59.5</v>
      </c>
      <c r="CB281" s="113">
        <f t="shared" ca="1" si="249"/>
        <v>59.5</v>
      </c>
      <c r="CC281" s="112">
        <f t="shared" si="229"/>
        <v>0.55000000000000004</v>
      </c>
      <c r="CD281" s="109" t="str">
        <f t="shared" si="230"/>
        <v>ellipse</v>
      </c>
      <c r="CE281" s="114" t="str">
        <f t="shared" si="250"/>
        <v>3vvv</v>
      </c>
      <c r="CF281" s="109"/>
      <c r="CG281" s="113">
        <f t="shared" ca="1" si="251"/>
        <v>979.06</v>
      </c>
      <c r="CH281" s="113">
        <f t="shared" ca="1" si="252"/>
        <v>1639.66</v>
      </c>
      <c r="CI281" s="113">
        <f t="shared" ca="1" si="253"/>
        <v>35</v>
      </c>
      <c r="CJ281" s="113">
        <f t="shared" ca="1" si="254"/>
        <v>35</v>
      </c>
      <c r="CK281" s="112"/>
      <c r="CL281" s="112"/>
      <c r="CM281" s="112">
        <f t="shared" si="231"/>
        <v>1</v>
      </c>
      <c r="CN281" s="115" t="str">
        <f t="shared" si="232"/>
        <v>ellipse</v>
      </c>
      <c r="CO281" s="109" t="str">
        <f t="shared" si="255"/>
        <v>3vvv</v>
      </c>
      <c r="CP281" s="109"/>
      <c r="CQ281" s="113">
        <f t="shared" ca="1" si="256"/>
        <v>979.06</v>
      </c>
      <c r="CR281" s="113">
        <f t="shared" ca="1" si="257"/>
        <v>1639.66</v>
      </c>
      <c r="CS281" s="113">
        <f t="shared" ca="1" si="258"/>
        <v>35</v>
      </c>
      <c r="CT281" s="113">
        <f t="shared" ca="1" si="259"/>
        <v>35</v>
      </c>
      <c r="CW281" s="76"/>
      <c r="CX281" s="76"/>
    </row>
    <row r="282" spans="1:102" s="105" customFormat="1" ht="16" customHeight="1">
      <c r="A282" s="75" t="str">
        <f t="shared" si="207"/>
        <v>n5-3-1-1</v>
      </c>
      <c r="B282" s="75" t="str">
        <f t="shared" si="208"/>
        <v>E163</v>
      </c>
      <c r="C282" s="103" t="str">
        <f t="shared" si="219"/>
        <v>odd</v>
      </c>
      <c r="D282" s="103"/>
      <c r="E282" s="103"/>
      <c r="F282" s="104">
        <f>ROW()</f>
        <v>282</v>
      </c>
      <c r="G282" s="103"/>
      <c r="H282" s="103"/>
      <c r="I282" s="103" t="str">
        <f t="shared" si="205"/>
        <v>This a short description of E163, giving the briefest explanation of its E163'iness.</v>
      </c>
      <c r="J282" s="103" t="str">
        <f t="shared" si="206"/>
        <v>This is a longer description of E163, going into more detail on what E163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2" s="103" t="str">
        <f t="shared" si="209"/>
        <v>none</v>
      </c>
      <c r="L282" s="103"/>
      <c r="M282" s="103" t="str">
        <f t="shared" si="210"/>
        <v>OpenClose</v>
      </c>
      <c r="N282" s="103"/>
      <c r="O282" s="103"/>
      <c r="P282" s="103"/>
      <c r="Q282" s="103"/>
      <c r="R282" s="103">
        <f t="shared" si="211"/>
        <v>1</v>
      </c>
      <c r="S282" s="103" t="str">
        <f t="shared" si="212"/>
        <v>hover</v>
      </c>
      <c r="T282" s="103"/>
      <c r="U282" s="103"/>
      <c r="V282" s="103"/>
      <c r="W282" s="103"/>
      <c r="X282" s="103" t="str">
        <f t="shared" si="213"/>
        <v>fadeOn=n5-3-1-1,0.6</v>
      </c>
      <c r="Y282" s="103" t="str">
        <f t="shared" si="214"/>
        <v>fadeOff=n5-3-1-1,0.6</v>
      </c>
      <c r="Z282" s="103" t="str">
        <f t="shared" si="215"/>
        <v>drawOpen=n5-3-1-1,0.8</v>
      </c>
      <c r="AA282" s="103" t="str">
        <f t="shared" si="216"/>
        <v>drawClose=n5-3-1-1,0.8</v>
      </c>
      <c r="AB282" s="103" t="str">
        <f t="shared" si="217"/>
        <v>myQtipStyle</v>
      </c>
      <c r="AD282" s="106"/>
      <c r="AE282" s="116"/>
      <c r="AF282" s="75" t="s">
        <v>552</v>
      </c>
      <c r="AG282" s="73">
        <f t="shared" si="220"/>
        <v>0</v>
      </c>
      <c r="AH282" s="75" t="str">
        <f t="shared" si="218"/>
        <v>n5-3-1-1</v>
      </c>
      <c r="AI282" s="75" t="str">
        <f t="shared" si="221"/>
        <v>E163</v>
      </c>
      <c r="AJ282" s="73">
        <f t="shared" si="260"/>
        <v>4</v>
      </c>
      <c r="AK282" s="105">
        <v>5</v>
      </c>
      <c r="AL282" s="105">
        <v>3</v>
      </c>
      <c r="AM282" s="105">
        <v>1</v>
      </c>
      <c r="AN282" s="105">
        <v>1</v>
      </c>
      <c r="AR282" s="105">
        <v>8</v>
      </c>
      <c r="AS282" s="105">
        <v>4</v>
      </c>
      <c r="AT282" s="105">
        <v>3</v>
      </c>
      <c r="AU282" s="105">
        <v>3</v>
      </c>
      <c r="AX282" s="108">
        <f t="shared" si="233"/>
        <v>23.125</v>
      </c>
      <c r="AY282" s="105">
        <f t="shared" ca="1" si="234"/>
        <v>740</v>
      </c>
      <c r="AZ282" s="108">
        <f t="shared" si="235"/>
        <v>102.77777777777779</v>
      </c>
      <c r="BA282" s="105">
        <f t="shared" si="236"/>
        <v>0</v>
      </c>
      <c r="BB282" s="116">
        <f t="shared" ca="1" si="237"/>
        <v>991.93</v>
      </c>
      <c r="BC282" s="116">
        <f t="shared" ca="1" si="238"/>
        <v>1739.96</v>
      </c>
      <c r="BD282" s="108">
        <f t="shared" ca="1" si="239"/>
        <v>1102.7777777777778</v>
      </c>
      <c r="BE282" s="108">
        <f t="shared" ca="1" si="240"/>
        <v>1000</v>
      </c>
      <c r="BH282" s="75" t="str">
        <f t="shared" si="222"/>
        <v>n5-3-1</v>
      </c>
      <c r="BI282" s="76"/>
      <c r="BJ282" s="109" t="s">
        <v>232</v>
      </c>
      <c r="BK282" s="109"/>
      <c r="BL282" s="109">
        <v>1</v>
      </c>
      <c r="BM282" s="112">
        <f t="shared" si="223"/>
        <v>1</v>
      </c>
      <c r="BN282" s="112" t="str">
        <f t="shared" si="224"/>
        <v>symbol</v>
      </c>
      <c r="BO282" s="109" t="str">
        <f t="shared" si="225"/>
        <v>OpenCircle</v>
      </c>
      <c r="BP282" s="113">
        <f t="shared" ca="1" si="241"/>
        <v>991.93</v>
      </c>
      <c r="BQ282" s="113">
        <f t="shared" ca="1" si="242"/>
        <v>1739.96</v>
      </c>
      <c r="BR282" s="113">
        <f t="shared" ca="1" si="243"/>
        <v>12</v>
      </c>
      <c r="BS282" s="113">
        <f t="shared" ca="1" si="244"/>
        <v>12</v>
      </c>
      <c r="BT282" s="109" t="str">
        <f t="shared" ca="1" si="226"/>
        <v xml:space="preserve">0 991.93 1739.96 0 0 0 0 VCThingLabel  </v>
      </c>
      <c r="BU282" s="112">
        <f t="shared" si="227"/>
        <v>0.1</v>
      </c>
      <c r="BV282" s="174">
        <f t="shared" si="228"/>
        <v>0</v>
      </c>
      <c r="BW282" s="114" t="str">
        <f t="shared" si="245"/>
        <v>4vvv</v>
      </c>
      <c r="BX282" s="109"/>
      <c r="BY282" s="113">
        <f t="shared" ca="1" si="246"/>
        <v>991.93</v>
      </c>
      <c r="BZ282" s="113">
        <f t="shared" ca="1" si="247"/>
        <v>1739.96</v>
      </c>
      <c r="CA282" s="113">
        <f t="shared" ca="1" si="248"/>
        <v>20.399999999999999</v>
      </c>
      <c r="CB282" s="113">
        <f t="shared" ca="1" si="249"/>
        <v>20.399999999999999</v>
      </c>
      <c r="CC282" s="112">
        <f t="shared" si="229"/>
        <v>0.55000000000000004</v>
      </c>
      <c r="CD282" s="109" t="str">
        <f t="shared" si="230"/>
        <v>ellipse</v>
      </c>
      <c r="CE282" s="114" t="str">
        <f t="shared" si="250"/>
        <v>4vvv</v>
      </c>
      <c r="CF282" s="109"/>
      <c r="CG282" s="113">
        <f t="shared" ca="1" si="251"/>
        <v>991.93</v>
      </c>
      <c r="CH282" s="113">
        <f t="shared" ca="1" si="252"/>
        <v>1739.96</v>
      </c>
      <c r="CI282" s="113">
        <f t="shared" ca="1" si="253"/>
        <v>12</v>
      </c>
      <c r="CJ282" s="113">
        <f t="shared" ca="1" si="254"/>
        <v>12</v>
      </c>
      <c r="CK282" s="112"/>
      <c r="CL282" s="112"/>
      <c r="CM282" s="112">
        <f t="shared" si="231"/>
        <v>1</v>
      </c>
      <c r="CN282" s="115" t="str">
        <f t="shared" si="232"/>
        <v>ellipse</v>
      </c>
      <c r="CO282" s="109" t="str">
        <f t="shared" si="255"/>
        <v>4vvv</v>
      </c>
      <c r="CP282" s="109"/>
      <c r="CQ282" s="113">
        <f t="shared" ca="1" si="256"/>
        <v>991.93</v>
      </c>
      <c r="CR282" s="113">
        <f t="shared" ca="1" si="257"/>
        <v>1739.96</v>
      </c>
      <c r="CS282" s="113">
        <f t="shared" ca="1" si="258"/>
        <v>12</v>
      </c>
      <c r="CT282" s="113">
        <f t="shared" ca="1" si="259"/>
        <v>12</v>
      </c>
      <c r="CW282" s="76"/>
      <c r="CX282" s="76"/>
    </row>
    <row r="283" spans="1:102" s="105" customFormat="1" ht="16" customHeight="1">
      <c r="A283" s="75" t="str">
        <f t="shared" si="207"/>
        <v>n5-3-1-2</v>
      </c>
      <c r="B283" s="75" t="str">
        <f t="shared" si="208"/>
        <v>E164</v>
      </c>
      <c r="C283" s="103" t="str">
        <f t="shared" si="219"/>
        <v>even</v>
      </c>
      <c r="D283" s="103"/>
      <c r="E283" s="103"/>
      <c r="F283" s="104">
        <f>ROW()</f>
        <v>283</v>
      </c>
      <c r="G283" s="103"/>
      <c r="H283" s="103"/>
      <c r="I283" s="103" t="str">
        <f t="shared" si="205"/>
        <v>This a short description of E164, giving the briefest explanation of its E164'iness.</v>
      </c>
      <c r="J283" s="103" t="str">
        <f t="shared" si="206"/>
        <v>This is a longer description of E164, going into more detail on what E164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3" s="103" t="str">
        <f t="shared" si="209"/>
        <v>none</v>
      </c>
      <c r="L283" s="103"/>
      <c r="M283" s="103" t="str">
        <f t="shared" si="210"/>
        <v>OpenClose</v>
      </c>
      <c r="N283" s="103"/>
      <c r="O283" s="103"/>
      <c r="P283" s="103"/>
      <c r="Q283" s="103"/>
      <c r="R283" s="103">
        <f t="shared" si="211"/>
        <v>1</v>
      </c>
      <c r="S283" s="103" t="str">
        <f t="shared" si="212"/>
        <v>hover</v>
      </c>
      <c r="T283" s="103"/>
      <c r="U283" s="103"/>
      <c r="V283" s="103"/>
      <c r="W283" s="103"/>
      <c r="X283" s="103" t="str">
        <f t="shared" si="213"/>
        <v>fadeOn=n5-3-1-2,0.6</v>
      </c>
      <c r="Y283" s="103" t="str">
        <f t="shared" si="214"/>
        <v>fadeOff=n5-3-1-2,0.6</v>
      </c>
      <c r="Z283" s="103" t="str">
        <f t="shared" si="215"/>
        <v>drawOpen=n5-3-1-2,0.8</v>
      </c>
      <c r="AA283" s="103" t="str">
        <f t="shared" si="216"/>
        <v>drawClose=n5-3-1-2,0.8</v>
      </c>
      <c r="AB283" s="103" t="str">
        <f t="shared" si="217"/>
        <v>myQtipStyle</v>
      </c>
      <c r="AD283" s="106"/>
      <c r="AE283" s="116"/>
      <c r="AF283" s="75" t="s">
        <v>553</v>
      </c>
      <c r="AG283" s="73">
        <f t="shared" si="220"/>
        <v>0</v>
      </c>
      <c r="AH283" s="75" t="str">
        <f t="shared" si="218"/>
        <v>n5-3-1-2</v>
      </c>
      <c r="AI283" s="75" t="str">
        <f t="shared" si="221"/>
        <v>E164</v>
      </c>
      <c r="AJ283" s="73">
        <f t="shared" si="260"/>
        <v>4</v>
      </c>
      <c r="AK283" s="105">
        <v>5</v>
      </c>
      <c r="AL283" s="105">
        <v>3</v>
      </c>
      <c r="AM283" s="105">
        <v>1</v>
      </c>
      <c r="AN283" s="105">
        <v>2</v>
      </c>
      <c r="AR283" s="105">
        <v>8</v>
      </c>
      <c r="AS283" s="105">
        <v>4</v>
      </c>
      <c r="AT283" s="105">
        <v>3</v>
      </c>
      <c r="AU283" s="105">
        <v>3</v>
      </c>
      <c r="AX283" s="108">
        <f t="shared" si="233"/>
        <v>24.375</v>
      </c>
      <c r="AY283" s="105">
        <f t="shared" ca="1" si="234"/>
        <v>740</v>
      </c>
      <c r="AZ283" s="108">
        <f t="shared" si="235"/>
        <v>108.33333333333334</v>
      </c>
      <c r="BA283" s="105">
        <f t="shared" si="236"/>
        <v>0</v>
      </c>
      <c r="BB283" s="116">
        <f t="shared" ca="1" si="237"/>
        <v>975.79</v>
      </c>
      <c r="BC283" s="116">
        <f t="shared" ca="1" si="238"/>
        <v>1739.6</v>
      </c>
      <c r="BD283" s="108">
        <f t="shared" ca="1" si="239"/>
        <v>1108.3333333333333</v>
      </c>
      <c r="BE283" s="108">
        <f t="shared" ca="1" si="240"/>
        <v>1000</v>
      </c>
      <c r="BH283" s="75" t="str">
        <f t="shared" si="222"/>
        <v>n5-3-1</v>
      </c>
      <c r="BI283" s="76"/>
      <c r="BJ283" s="109" t="s">
        <v>232</v>
      </c>
      <c r="BK283" s="109"/>
      <c r="BL283" s="109">
        <v>1</v>
      </c>
      <c r="BM283" s="112">
        <f t="shared" si="223"/>
        <v>1</v>
      </c>
      <c r="BN283" s="112" t="str">
        <f t="shared" si="224"/>
        <v>symbol</v>
      </c>
      <c r="BO283" s="109" t="str">
        <f t="shared" si="225"/>
        <v>OpenCircle</v>
      </c>
      <c r="BP283" s="113">
        <f t="shared" ca="1" si="241"/>
        <v>975.79</v>
      </c>
      <c r="BQ283" s="113">
        <f t="shared" ca="1" si="242"/>
        <v>1739.6</v>
      </c>
      <c r="BR283" s="113">
        <f t="shared" ca="1" si="243"/>
        <v>12</v>
      </c>
      <c r="BS283" s="113">
        <f t="shared" ca="1" si="244"/>
        <v>12</v>
      </c>
      <c r="BT283" s="109" t="str">
        <f t="shared" ca="1" si="226"/>
        <v xml:space="preserve">0 975.79 1739.6 0 0 0 0 VCThingLabel  </v>
      </c>
      <c r="BU283" s="112">
        <f t="shared" si="227"/>
        <v>0.1</v>
      </c>
      <c r="BV283" s="174">
        <f t="shared" si="228"/>
        <v>0</v>
      </c>
      <c r="BW283" s="114" t="str">
        <f t="shared" si="245"/>
        <v>4vvv</v>
      </c>
      <c r="BX283" s="109"/>
      <c r="BY283" s="113">
        <f t="shared" ca="1" si="246"/>
        <v>975.79</v>
      </c>
      <c r="BZ283" s="113">
        <f t="shared" ca="1" si="247"/>
        <v>1739.6</v>
      </c>
      <c r="CA283" s="113">
        <f t="shared" ca="1" si="248"/>
        <v>20.399999999999999</v>
      </c>
      <c r="CB283" s="113">
        <f t="shared" ca="1" si="249"/>
        <v>20.399999999999999</v>
      </c>
      <c r="CC283" s="112">
        <f t="shared" si="229"/>
        <v>0.55000000000000004</v>
      </c>
      <c r="CD283" s="109" t="str">
        <f t="shared" si="230"/>
        <v>ellipse</v>
      </c>
      <c r="CE283" s="114" t="str">
        <f t="shared" si="250"/>
        <v>4vvv</v>
      </c>
      <c r="CF283" s="109"/>
      <c r="CG283" s="113">
        <f t="shared" ca="1" si="251"/>
        <v>975.79</v>
      </c>
      <c r="CH283" s="113">
        <f t="shared" ca="1" si="252"/>
        <v>1739.6</v>
      </c>
      <c r="CI283" s="113">
        <f t="shared" ca="1" si="253"/>
        <v>12</v>
      </c>
      <c r="CJ283" s="113">
        <f t="shared" ca="1" si="254"/>
        <v>12</v>
      </c>
      <c r="CK283" s="112"/>
      <c r="CL283" s="112"/>
      <c r="CM283" s="112">
        <f t="shared" si="231"/>
        <v>1</v>
      </c>
      <c r="CN283" s="115" t="str">
        <f t="shared" si="232"/>
        <v>ellipse</v>
      </c>
      <c r="CO283" s="109" t="str">
        <f t="shared" si="255"/>
        <v>4vvv</v>
      </c>
      <c r="CP283" s="109"/>
      <c r="CQ283" s="113">
        <f t="shared" ca="1" si="256"/>
        <v>975.79</v>
      </c>
      <c r="CR283" s="113">
        <f t="shared" ca="1" si="257"/>
        <v>1739.6</v>
      </c>
      <c r="CS283" s="113">
        <f t="shared" ca="1" si="258"/>
        <v>12</v>
      </c>
      <c r="CT283" s="113">
        <f t="shared" ca="1" si="259"/>
        <v>12</v>
      </c>
      <c r="CW283" s="76"/>
      <c r="CX283" s="76"/>
    </row>
    <row r="284" spans="1:102" s="105" customFormat="1" ht="16" customHeight="1">
      <c r="A284" s="75" t="str">
        <f t="shared" si="207"/>
        <v>n5-3-1-3</v>
      </c>
      <c r="B284" s="75" t="str">
        <f t="shared" si="208"/>
        <v>E165</v>
      </c>
      <c r="C284" s="103" t="str">
        <f t="shared" si="219"/>
        <v>odd</v>
      </c>
      <c r="D284" s="103"/>
      <c r="E284" s="103"/>
      <c r="F284" s="104">
        <f>ROW()</f>
        <v>284</v>
      </c>
      <c r="G284" s="103"/>
      <c r="H284" s="103"/>
      <c r="I284" s="103" t="str">
        <f t="shared" si="205"/>
        <v>This a short description of E165, giving the briefest explanation of its E165'iness.</v>
      </c>
      <c r="J284" s="103" t="str">
        <f t="shared" si="206"/>
        <v>This is a longer description of E165, going into more detail on what E165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4" s="103" t="str">
        <f t="shared" si="209"/>
        <v>none</v>
      </c>
      <c r="L284" s="103"/>
      <c r="M284" s="103" t="str">
        <f t="shared" si="210"/>
        <v>OpenClose</v>
      </c>
      <c r="N284" s="103"/>
      <c r="O284" s="103"/>
      <c r="P284" s="103"/>
      <c r="Q284" s="103"/>
      <c r="R284" s="103">
        <f t="shared" si="211"/>
        <v>1</v>
      </c>
      <c r="S284" s="103" t="str">
        <f t="shared" si="212"/>
        <v>hover</v>
      </c>
      <c r="T284" s="103"/>
      <c r="U284" s="103"/>
      <c r="V284" s="103"/>
      <c r="W284" s="103"/>
      <c r="X284" s="103" t="str">
        <f t="shared" si="213"/>
        <v>fadeOn=n5-3-1-3,0.6</v>
      </c>
      <c r="Y284" s="103" t="str">
        <f t="shared" si="214"/>
        <v>fadeOff=n5-3-1-3,0.6</v>
      </c>
      <c r="Z284" s="103" t="str">
        <f t="shared" si="215"/>
        <v>drawOpen=n5-3-1-3,0.8</v>
      </c>
      <c r="AA284" s="103" t="str">
        <f t="shared" si="216"/>
        <v>drawClose=n5-3-1-3,0.8</v>
      </c>
      <c r="AB284" s="103" t="str">
        <f t="shared" si="217"/>
        <v>myQtipStyle</v>
      </c>
      <c r="AD284" s="106"/>
      <c r="AE284" s="116"/>
      <c r="AF284" s="75" t="s">
        <v>554</v>
      </c>
      <c r="AG284" s="73">
        <f t="shared" si="220"/>
        <v>0</v>
      </c>
      <c r="AH284" s="75" t="str">
        <f t="shared" si="218"/>
        <v>n5-3-1-3</v>
      </c>
      <c r="AI284" s="75" t="str">
        <f t="shared" si="221"/>
        <v>E165</v>
      </c>
      <c r="AJ284" s="73">
        <f t="shared" si="260"/>
        <v>4</v>
      </c>
      <c r="AK284" s="105">
        <v>5</v>
      </c>
      <c r="AL284" s="105">
        <v>3</v>
      </c>
      <c r="AM284" s="105">
        <v>1</v>
      </c>
      <c r="AN284" s="105">
        <v>3</v>
      </c>
      <c r="AR284" s="105">
        <v>8</v>
      </c>
      <c r="AS284" s="105">
        <v>4</v>
      </c>
      <c r="AT284" s="105">
        <v>3</v>
      </c>
      <c r="AU284" s="105">
        <v>3</v>
      </c>
      <c r="AX284" s="108">
        <f t="shared" si="233"/>
        <v>25.625</v>
      </c>
      <c r="AY284" s="105">
        <f t="shared" ca="1" si="234"/>
        <v>740</v>
      </c>
      <c r="AZ284" s="108">
        <f t="shared" si="235"/>
        <v>113.8888888888889</v>
      </c>
      <c r="BA284" s="105">
        <f t="shared" si="236"/>
        <v>0</v>
      </c>
      <c r="BB284" s="116">
        <f t="shared" ca="1" si="237"/>
        <v>959.66</v>
      </c>
      <c r="BC284" s="116">
        <f t="shared" ca="1" si="238"/>
        <v>1738.9</v>
      </c>
      <c r="BD284" s="108">
        <f t="shared" ca="1" si="239"/>
        <v>1113.8888888888889</v>
      </c>
      <c r="BE284" s="108">
        <f t="shared" ca="1" si="240"/>
        <v>1000</v>
      </c>
      <c r="BH284" s="75" t="str">
        <f t="shared" si="222"/>
        <v>n5-3-1</v>
      </c>
      <c r="BI284" s="76"/>
      <c r="BJ284" s="109" t="s">
        <v>232</v>
      </c>
      <c r="BK284" s="109"/>
      <c r="BL284" s="109">
        <v>1</v>
      </c>
      <c r="BM284" s="112">
        <f t="shared" si="223"/>
        <v>1</v>
      </c>
      <c r="BN284" s="112" t="str">
        <f t="shared" si="224"/>
        <v>symbol</v>
      </c>
      <c r="BO284" s="109" t="str">
        <f t="shared" si="225"/>
        <v>OpenCircle</v>
      </c>
      <c r="BP284" s="113">
        <f t="shared" ca="1" si="241"/>
        <v>959.66</v>
      </c>
      <c r="BQ284" s="113">
        <f t="shared" ca="1" si="242"/>
        <v>1738.9</v>
      </c>
      <c r="BR284" s="113">
        <f t="shared" ca="1" si="243"/>
        <v>12</v>
      </c>
      <c r="BS284" s="113">
        <f t="shared" ca="1" si="244"/>
        <v>12</v>
      </c>
      <c r="BT284" s="109" t="str">
        <f t="shared" ca="1" si="226"/>
        <v xml:space="preserve">0 959.66 1738.9 0 0 0 0 VCThingLabel  </v>
      </c>
      <c r="BU284" s="112">
        <f t="shared" si="227"/>
        <v>0.1</v>
      </c>
      <c r="BV284" s="174">
        <f t="shared" si="228"/>
        <v>0</v>
      </c>
      <c r="BW284" s="114" t="str">
        <f t="shared" si="245"/>
        <v>4vvv</v>
      </c>
      <c r="BX284" s="109"/>
      <c r="BY284" s="113">
        <f t="shared" ca="1" si="246"/>
        <v>959.66</v>
      </c>
      <c r="BZ284" s="113">
        <f t="shared" ca="1" si="247"/>
        <v>1738.9</v>
      </c>
      <c r="CA284" s="113">
        <f t="shared" ca="1" si="248"/>
        <v>20.399999999999999</v>
      </c>
      <c r="CB284" s="113">
        <f t="shared" ca="1" si="249"/>
        <v>20.399999999999999</v>
      </c>
      <c r="CC284" s="112">
        <f t="shared" si="229"/>
        <v>0.55000000000000004</v>
      </c>
      <c r="CD284" s="109" t="str">
        <f t="shared" si="230"/>
        <v>ellipse</v>
      </c>
      <c r="CE284" s="114" t="str">
        <f t="shared" si="250"/>
        <v>4vvv</v>
      </c>
      <c r="CF284" s="109"/>
      <c r="CG284" s="113">
        <f t="shared" ca="1" si="251"/>
        <v>959.66</v>
      </c>
      <c r="CH284" s="113">
        <f t="shared" ca="1" si="252"/>
        <v>1738.9</v>
      </c>
      <c r="CI284" s="113">
        <f t="shared" ca="1" si="253"/>
        <v>12</v>
      </c>
      <c r="CJ284" s="113">
        <f t="shared" ca="1" si="254"/>
        <v>12</v>
      </c>
      <c r="CK284" s="112"/>
      <c r="CL284" s="112"/>
      <c r="CM284" s="112">
        <f t="shared" si="231"/>
        <v>1</v>
      </c>
      <c r="CN284" s="115" t="str">
        <f t="shared" si="232"/>
        <v>ellipse</v>
      </c>
      <c r="CO284" s="109" t="str">
        <f t="shared" si="255"/>
        <v>4vvv</v>
      </c>
      <c r="CP284" s="109"/>
      <c r="CQ284" s="113">
        <f t="shared" ca="1" si="256"/>
        <v>959.66</v>
      </c>
      <c r="CR284" s="113">
        <f t="shared" ca="1" si="257"/>
        <v>1738.9</v>
      </c>
      <c r="CS284" s="113">
        <f t="shared" ca="1" si="258"/>
        <v>12</v>
      </c>
      <c r="CT284" s="113">
        <f t="shared" ca="1" si="259"/>
        <v>12</v>
      </c>
      <c r="CW284" s="76"/>
      <c r="CX284" s="76"/>
    </row>
    <row r="285" spans="1:102" s="105" customFormat="1" ht="16" customHeight="1">
      <c r="A285" s="75" t="str">
        <f t="shared" si="207"/>
        <v>n5-3-2</v>
      </c>
      <c r="B285" s="75" t="str">
        <f t="shared" si="208"/>
        <v>D56</v>
      </c>
      <c r="C285" s="103" t="str">
        <f t="shared" si="219"/>
        <v>even</v>
      </c>
      <c r="D285" s="103"/>
      <c r="E285" s="103"/>
      <c r="F285" s="104">
        <f>ROW()</f>
        <v>285</v>
      </c>
      <c r="G285" s="103"/>
      <c r="H285" s="103"/>
      <c r="I285" s="103" t="str">
        <f t="shared" si="205"/>
        <v>This a short description of D56, giving the briefest explanation of its D56'iness.</v>
      </c>
      <c r="J285" s="103" t="str">
        <f t="shared" si="206"/>
        <v>This is a longer description of D56, going into more detail on what D56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5" s="103" t="str">
        <f t="shared" si="209"/>
        <v>none</v>
      </c>
      <c r="L285" s="103"/>
      <c r="M285" s="103" t="str">
        <f t="shared" si="210"/>
        <v>OpenClose</v>
      </c>
      <c r="N285" s="103"/>
      <c r="O285" s="103"/>
      <c r="P285" s="103"/>
      <c r="Q285" s="103"/>
      <c r="R285" s="103">
        <f t="shared" si="211"/>
        <v>1</v>
      </c>
      <c r="S285" s="103" t="str">
        <f t="shared" si="212"/>
        <v>hover</v>
      </c>
      <c r="T285" s="103"/>
      <c r="U285" s="103"/>
      <c r="V285" s="103"/>
      <c r="W285" s="103"/>
      <c r="X285" s="103" t="str">
        <f t="shared" si="213"/>
        <v>fadeOn=n5-3-2,0.6</v>
      </c>
      <c r="Y285" s="103" t="str">
        <f t="shared" si="214"/>
        <v>fadeOff=n5-3-2,0.6</v>
      </c>
      <c r="Z285" s="103" t="str">
        <f t="shared" si="215"/>
        <v>drawOpen=n5-3-2,0.8</v>
      </c>
      <c r="AA285" s="103" t="str">
        <f t="shared" si="216"/>
        <v>drawClose=n5-3-2,0.8</v>
      </c>
      <c r="AB285" s="103" t="str">
        <f t="shared" si="217"/>
        <v>myQtipStyle</v>
      </c>
      <c r="AD285" s="106"/>
      <c r="AE285" s="116"/>
      <c r="AF285" s="75" t="s">
        <v>555</v>
      </c>
      <c r="AG285" s="73">
        <f t="shared" si="220"/>
        <v>0</v>
      </c>
      <c r="AH285" s="75" t="str">
        <f t="shared" si="218"/>
        <v>n5-3-2</v>
      </c>
      <c r="AI285" s="75" t="str">
        <f t="shared" si="221"/>
        <v>D56</v>
      </c>
      <c r="AJ285" s="73">
        <f t="shared" si="260"/>
        <v>3</v>
      </c>
      <c r="AK285" s="105">
        <v>5</v>
      </c>
      <c r="AL285" s="105">
        <v>3</v>
      </c>
      <c r="AM285" s="105">
        <v>2</v>
      </c>
      <c r="AR285" s="105">
        <v>8</v>
      </c>
      <c r="AS285" s="105">
        <v>4</v>
      </c>
      <c r="AT285" s="105">
        <v>3</v>
      </c>
      <c r="AX285" s="108">
        <f t="shared" si="233"/>
        <v>28.125</v>
      </c>
      <c r="AY285" s="105">
        <f t="shared" ca="1" si="234"/>
        <v>640</v>
      </c>
      <c r="AZ285" s="108">
        <f t="shared" si="235"/>
        <v>125</v>
      </c>
      <c r="BA285" s="105">
        <f t="shared" si="236"/>
        <v>0</v>
      </c>
      <c r="BB285" s="116">
        <f t="shared" ca="1" si="237"/>
        <v>937.27</v>
      </c>
      <c r="BC285" s="116">
        <f t="shared" ca="1" si="238"/>
        <v>1636.92</v>
      </c>
      <c r="BD285" s="108">
        <f t="shared" ca="1" si="239"/>
        <v>1125</v>
      </c>
      <c r="BE285" s="108">
        <f t="shared" ca="1" si="240"/>
        <v>1000</v>
      </c>
      <c r="BH285" s="75" t="str">
        <f t="shared" si="222"/>
        <v>n5-3</v>
      </c>
      <c r="BI285" s="76"/>
      <c r="BJ285" s="109" t="s">
        <v>232</v>
      </c>
      <c r="BK285" s="109"/>
      <c r="BL285" s="109">
        <v>1</v>
      </c>
      <c r="BM285" s="112">
        <f t="shared" si="223"/>
        <v>1</v>
      </c>
      <c r="BN285" s="112" t="str">
        <f t="shared" si="224"/>
        <v>symbol</v>
      </c>
      <c r="BO285" s="109" t="str">
        <f t="shared" si="225"/>
        <v>OpenCircle</v>
      </c>
      <c r="BP285" s="113">
        <f t="shared" ca="1" si="241"/>
        <v>937.27</v>
      </c>
      <c r="BQ285" s="113">
        <f t="shared" ca="1" si="242"/>
        <v>1636.92</v>
      </c>
      <c r="BR285" s="113">
        <f t="shared" ca="1" si="243"/>
        <v>35</v>
      </c>
      <c r="BS285" s="113">
        <f t="shared" ca="1" si="244"/>
        <v>35</v>
      </c>
      <c r="BT285" s="109" t="str">
        <f t="shared" ca="1" si="226"/>
        <v xml:space="preserve">1 937.27 1636.92 0 0 0 0 VCThingLabel 10 </v>
      </c>
      <c r="BU285" s="112">
        <f t="shared" si="227"/>
        <v>0.1</v>
      </c>
      <c r="BV285" s="174">
        <f t="shared" si="228"/>
        <v>0</v>
      </c>
      <c r="BW285" s="114" t="str">
        <f t="shared" si="245"/>
        <v>3vvv</v>
      </c>
      <c r="BX285" s="109"/>
      <c r="BY285" s="113">
        <f t="shared" ca="1" si="246"/>
        <v>937.27</v>
      </c>
      <c r="BZ285" s="113">
        <f t="shared" ca="1" si="247"/>
        <v>1636.92</v>
      </c>
      <c r="CA285" s="113">
        <f t="shared" ca="1" si="248"/>
        <v>59.5</v>
      </c>
      <c r="CB285" s="113">
        <f t="shared" ca="1" si="249"/>
        <v>59.5</v>
      </c>
      <c r="CC285" s="112">
        <f t="shared" si="229"/>
        <v>0.55000000000000004</v>
      </c>
      <c r="CD285" s="109" t="str">
        <f t="shared" si="230"/>
        <v>ellipse</v>
      </c>
      <c r="CE285" s="114" t="str">
        <f t="shared" si="250"/>
        <v>3vvv</v>
      </c>
      <c r="CF285" s="109"/>
      <c r="CG285" s="113">
        <f t="shared" ca="1" si="251"/>
        <v>937.27</v>
      </c>
      <c r="CH285" s="113">
        <f t="shared" ca="1" si="252"/>
        <v>1636.92</v>
      </c>
      <c r="CI285" s="113">
        <f t="shared" ca="1" si="253"/>
        <v>35</v>
      </c>
      <c r="CJ285" s="113">
        <f t="shared" ca="1" si="254"/>
        <v>35</v>
      </c>
      <c r="CK285" s="112"/>
      <c r="CL285" s="112"/>
      <c r="CM285" s="112">
        <f t="shared" si="231"/>
        <v>1</v>
      </c>
      <c r="CN285" s="115" t="str">
        <f t="shared" si="232"/>
        <v>ellipse</v>
      </c>
      <c r="CO285" s="109" t="str">
        <f t="shared" si="255"/>
        <v>3vvv</v>
      </c>
      <c r="CP285" s="109"/>
      <c r="CQ285" s="113">
        <f t="shared" ca="1" si="256"/>
        <v>937.27</v>
      </c>
      <c r="CR285" s="113">
        <f t="shared" ca="1" si="257"/>
        <v>1636.92</v>
      </c>
      <c r="CS285" s="113">
        <f t="shared" ca="1" si="258"/>
        <v>35</v>
      </c>
      <c r="CT285" s="113">
        <f t="shared" ca="1" si="259"/>
        <v>35</v>
      </c>
      <c r="CW285" s="76"/>
      <c r="CX285" s="76"/>
    </row>
    <row r="286" spans="1:102" s="105" customFormat="1" ht="16" customHeight="1">
      <c r="A286" s="75" t="str">
        <f t="shared" si="207"/>
        <v>n5-3-2-1</v>
      </c>
      <c r="B286" s="75" t="str">
        <f t="shared" si="208"/>
        <v>E166</v>
      </c>
      <c r="C286" s="103" t="str">
        <f t="shared" si="219"/>
        <v>even</v>
      </c>
      <c r="D286" s="103"/>
      <c r="E286" s="103"/>
      <c r="F286" s="104">
        <f>ROW()</f>
        <v>286</v>
      </c>
      <c r="G286" s="103"/>
      <c r="H286" s="103"/>
      <c r="I286" s="103" t="str">
        <f t="shared" si="205"/>
        <v>This a short description of E166, giving the briefest explanation of its E166'iness.</v>
      </c>
      <c r="J286" s="103" t="str">
        <f t="shared" si="206"/>
        <v>This is a longer description of E166, going into more detail on what E166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6" s="103" t="str">
        <f t="shared" si="209"/>
        <v>none</v>
      </c>
      <c r="L286" s="103"/>
      <c r="M286" s="103" t="str">
        <f t="shared" si="210"/>
        <v>OpenClose</v>
      </c>
      <c r="N286" s="103"/>
      <c r="O286" s="103"/>
      <c r="P286" s="103"/>
      <c r="Q286" s="103"/>
      <c r="R286" s="103">
        <f t="shared" si="211"/>
        <v>1</v>
      </c>
      <c r="S286" s="103" t="str">
        <f t="shared" si="212"/>
        <v>hover</v>
      </c>
      <c r="T286" s="103"/>
      <c r="U286" s="103"/>
      <c r="V286" s="103"/>
      <c r="W286" s="103"/>
      <c r="X286" s="103" t="str">
        <f t="shared" si="213"/>
        <v>fadeOn=n5-3-2-1,0.6</v>
      </c>
      <c r="Y286" s="103" t="str">
        <f t="shared" si="214"/>
        <v>fadeOff=n5-3-2-1,0.6</v>
      </c>
      <c r="Z286" s="103" t="str">
        <f t="shared" si="215"/>
        <v>drawOpen=n5-3-2-1,0.8</v>
      </c>
      <c r="AA286" s="103" t="str">
        <f t="shared" si="216"/>
        <v>drawClose=n5-3-2-1,0.8</v>
      </c>
      <c r="AB286" s="103" t="str">
        <f t="shared" si="217"/>
        <v>myQtipStyle</v>
      </c>
      <c r="AD286" s="106"/>
      <c r="AE286" s="116"/>
      <c r="AF286" s="75" t="s">
        <v>556</v>
      </c>
      <c r="AG286" s="73">
        <f t="shared" si="220"/>
        <v>0</v>
      </c>
      <c r="AH286" s="75" t="str">
        <f t="shared" si="218"/>
        <v>n5-3-2-1</v>
      </c>
      <c r="AI286" s="75" t="str">
        <f t="shared" si="221"/>
        <v>E166</v>
      </c>
      <c r="AJ286" s="73">
        <f t="shared" si="260"/>
        <v>4</v>
      </c>
      <c r="AK286" s="105">
        <v>5</v>
      </c>
      <c r="AL286" s="105">
        <v>3</v>
      </c>
      <c r="AM286" s="105">
        <v>2</v>
      </c>
      <c r="AN286" s="105">
        <v>1</v>
      </c>
      <c r="AR286" s="105">
        <v>8</v>
      </c>
      <c r="AS286" s="105">
        <v>4</v>
      </c>
      <c r="AT286" s="105">
        <v>3</v>
      </c>
      <c r="AU286" s="105">
        <v>3</v>
      </c>
      <c r="AX286" s="108">
        <f t="shared" si="233"/>
        <v>26.875</v>
      </c>
      <c r="AY286" s="105">
        <f t="shared" ca="1" si="234"/>
        <v>740</v>
      </c>
      <c r="AZ286" s="108">
        <f t="shared" si="235"/>
        <v>119.44444444444444</v>
      </c>
      <c r="BA286" s="105">
        <f t="shared" si="236"/>
        <v>0</v>
      </c>
      <c r="BB286" s="116">
        <f t="shared" ca="1" si="237"/>
        <v>943.55</v>
      </c>
      <c r="BC286" s="116">
        <f t="shared" ca="1" si="238"/>
        <v>1737.8400000000001</v>
      </c>
      <c r="BD286" s="108">
        <f t="shared" ca="1" si="239"/>
        <v>1119.4444444444443</v>
      </c>
      <c r="BE286" s="108">
        <f t="shared" ca="1" si="240"/>
        <v>1000</v>
      </c>
      <c r="BH286" s="75" t="str">
        <f t="shared" si="222"/>
        <v>n5-3-2</v>
      </c>
      <c r="BI286" s="76"/>
      <c r="BJ286" s="109" t="s">
        <v>232</v>
      </c>
      <c r="BK286" s="109"/>
      <c r="BL286" s="109">
        <v>1</v>
      </c>
      <c r="BM286" s="112">
        <f t="shared" si="223"/>
        <v>1</v>
      </c>
      <c r="BN286" s="112" t="str">
        <f t="shared" si="224"/>
        <v>symbol</v>
      </c>
      <c r="BO286" s="109" t="str">
        <f t="shared" si="225"/>
        <v>OpenCircle</v>
      </c>
      <c r="BP286" s="113">
        <f t="shared" ca="1" si="241"/>
        <v>943.55</v>
      </c>
      <c r="BQ286" s="113">
        <f t="shared" ca="1" si="242"/>
        <v>1737.84</v>
      </c>
      <c r="BR286" s="113">
        <f t="shared" ca="1" si="243"/>
        <v>12</v>
      </c>
      <c r="BS286" s="113">
        <f t="shared" ca="1" si="244"/>
        <v>12</v>
      </c>
      <c r="BT286" s="109" t="str">
        <f t="shared" ca="1" si="226"/>
        <v xml:space="preserve">0 943.55 1737.84 0 0 0 0 VCThingLabel  </v>
      </c>
      <c r="BU286" s="112">
        <f t="shared" si="227"/>
        <v>0.1</v>
      </c>
      <c r="BV286" s="174">
        <f t="shared" si="228"/>
        <v>0</v>
      </c>
      <c r="BW286" s="114" t="str">
        <f t="shared" si="245"/>
        <v>4vvv</v>
      </c>
      <c r="BX286" s="109"/>
      <c r="BY286" s="113">
        <f t="shared" ca="1" si="246"/>
        <v>943.55</v>
      </c>
      <c r="BZ286" s="113">
        <f t="shared" ca="1" si="247"/>
        <v>1737.84</v>
      </c>
      <c r="CA286" s="113">
        <f t="shared" ca="1" si="248"/>
        <v>20.399999999999999</v>
      </c>
      <c r="CB286" s="113">
        <f t="shared" ca="1" si="249"/>
        <v>20.399999999999999</v>
      </c>
      <c r="CC286" s="112">
        <f t="shared" si="229"/>
        <v>0.55000000000000004</v>
      </c>
      <c r="CD286" s="109" t="str">
        <f t="shared" si="230"/>
        <v>ellipse</v>
      </c>
      <c r="CE286" s="114" t="str">
        <f t="shared" si="250"/>
        <v>4vvv</v>
      </c>
      <c r="CF286" s="109"/>
      <c r="CG286" s="113">
        <f t="shared" ca="1" si="251"/>
        <v>943.55</v>
      </c>
      <c r="CH286" s="113">
        <f t="shared" ca="1" si="252"/>
        <v>1737.84</v>
      </c>
      <c r="CI286" s="113">
        <f t="shared" ca="1" si="253"/>
        <v>12</v>
      </c>
      <c r="CJ286" s="113">
        <f t="shared" ca="1" si="254"/>
        <v>12</v>
      </c>
      <c r="CK286" s="112"/>
      <c r="CL286" s="112"/>
      <c r="CM286" s="112">
        <f t="shared" si="231"/>
        <v>1</v>
      </c>
      <c r="CN286" s="115" t="str">
        <f t="shared" si="232"/>
        <v>ellipse</v>
      </c>
      <c r="CO286" s="109" t="str">
        <f t="shared" si="255"/>
        <v>4vvv</v>
      </c>
      <c r="CP286" s="109"/>
      <c r="CQ286" s="113">
        <f t="shared" ca="1" si="256"/>
        <v>943.55</v>
      </c>
      <c r="CR286" s="113">
        <f t="shared" ca="1" si="257"/>
        <v>1737.84</v>
      </c>
      <c r="CS286" s="113">
        <f t="shared" ca="1" si="258"/>
        <v>12</v>
      </c>
      <c r="CT286" s="113">
        <f t="shared" ca="1" si="259"/>
        <v>12</v>
      </c>
      <c r="CW286" s="76"/>
      <c r="CX286" s="76"/>
    </row>
    <row r="287" spans="1:102" s="105" customFormat="1" ht="16" customHeight="1">
      <c r="A287" s="75" t="str">
        <f t="shared" si="207"/>
        <v>n5-3-2-2</v>
      </c>
      <c r="B287" s="75" t="str">
        <f t="shared" si="208"/>
        <v>E167</v>
      </c>
      <c r="C287" s="103" t="str">
        <f t="shared" si="219"/>
        <v>odd</v>
      </c>
      <c r="D287" s="103"/>
      <c r="E287" s="103"/>
      <c r="F287" s="104">
        <f>ROW()</f>
        <v>287</v>
      </c>
      <c r="G287" s="103"/>
      <c r="H287" s="103"/>
      <c r="I287" s="103" t="str">
        <f t="shared" si="205"/>
        <v>This a short description of E167, giving the briefest explanation of its E167'iness.</v>
      </c>
      <c r="J287" s="103" t="str">
        <f t="shared" si="206"/>
        <v>This is a longer description of E167, going into more detail on what E167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7" s="103" t="str">
        <f t="shared" si="209"/>
        <v>none</v>
      </c>
      <c r="L287" s="103"/>
      <c r="M287" s="103" t="str">
        <f t="shared" si="210"/>
        <v>OpenClose</v>
      </c>
      <c r="N287" s="103"/>
      <c r="O287" s="103"/>
      <c r="P287" s="103"/>
      <c r="Q287" s="103"/>
      <c r="R287" s="103">
        <f t="shared" si="211"/>
        <v>1</v>
      </c>
      <c r="S287" s="103" t="str">
        <f t="shared" si="212"/>
        <v>hover</v>
      </c>
      <c r="T287" s="103"/>
      <c r="U287" s="103"/>
      <c r="V287" s="103"/>
      <c r="W287" s="103"/>
      <c r="X287" s="103" t="str">
        <f t="shared" si="213"/>
        <v>fadeOn=n5-3-2-2,0.6</v>
      </c>
      <c r="Y287" s="103" t="str">
        <f t="shared" si="214"/>
        <v>fadeOff=n5-3-2-2,0.6</v>
      </c>
      <c r="Z287" s="103" t="str">
        <f t="shared" si="215"/>
        <v>drawOpen=n5-3-2-2,0.8</v>
      </c>
      <c r="AA287" s="103" t="str">
        <f t="shared" si="216"/>
        <v>drawClose=n5-3-2-2,0.8</v>
      </c>
      <c r="AB287" s="103" t="str">
        <f t="shared" si="217"/>
        <v>myQtipStyle</v>
      </c>
      <c r="AD287" s="106"/>
      <c r="AE287" s="116"/>
      <c r="AF287" s="75" t="s">
        <v>557</v>
      </c>
      <c r="AG287" s="73">
        <f t="shared" si="220"/>
        <v>0</v>
      </c>
      <c r="AH287" s="75" t="str">
        <f t="shared" si="218"/>
        <v>n5-3-2-2</v>
      </c>
      <c r="AI287" s="75" t="str">
        <f t="shared" si="221"/>
        <v>E167</v>
      </c>
      <c r="AJ287" s="73">
        <f t="shared" si="260"/>
        <v>4</v>
      </c>
      <c r="AK287" s="105">
        <v>5</v>
      </c>
      <c r="AL287" s="105">
        <v>3</v>
      </c>
      <c r="AM287" s="105">
        <v>2</v>
      </c>
      <c r="AN287" s="105">
        <v>2</v>
      </c>
      <c r="AR287" s="105">
        <v>8</v>
      </c>
      <c r="AS287" s="105">
        <v>4</v>
      </c>
      <c r="AT287" s="105">
        <v>3</v>
      </c>
      <c r="AU287" s="105">
        <v>3</v>
      </c>
      <c r="AX287" s="108">
        <f t="shared" si="233"/>
        <v>28.125</v>
      </c>
      <c r="AY287" s="105">
        <f t="shared" ca="1" si="234"/>
        <v>740</v>
      </c>
      <c r="AZ287" s="108">
        <f t="shared" si="235"/>
        <v>125</v>
      </c>
      <c r="BA287" s="105">
        <f t="shared" si="236"/>
        <v>0</v>
      </c>
      <c r="BB287" s="116">
        <f t="shared" ca="1" si="237"/>
        <v>927.47</v>
      </c>
      <c r="BC287" s="116">
        <f t="shared" ca="1" si="238"/>
        <v>1736.44</v>
      </c>
      <c r="BD287" s="108">
        <f t="shared" ca="1" si="239"/>
        <v>1125</v>
      </c>
      <c r="BE287" s="108">
        <f t="shared" ca="1" si="240"/>
        <v>1000</v>
      </c>
      <c r="BH287" s="75" t="str">
        <f t="shared" si="222"/>
        <v>n5-3-2</v>
      </c>
      <c r="BI287" s="76"/>
      <c r="BJ287" s="109" t="s">
        <v>232</v>
      </c>
      <c r="BK287" s="109"/>
      <c r="BL287" s="109">
        <v>1</v>
      </c>
      <c r="BM287" s="112">
        <f t="shared" si="223"/>
        <v>1</v>
      </c>
      <c r="BN287" s="112" t="str">
        <f t="shared" si="224"/>
        <v>symbol</v>
      </c>
      <c r="BO287" s="109" t="str">
        <f t="shared" si="225"/>
        <v>OpenCircle</v>
      </c>
      <c r="BP287" s="113">
        <f t="shared" ca="1" si="241"/>
        <v>927.47</v>
      </c>
      <c r="BQ287" s="113">
        <f t="shared" ca="1" si="242"/>
        <v>1736.44</v>
      </c>
      <c r="BR287" s="113">
        <f t="shared" ca="1" si="243"/>
        <v>12</v>
      </c>
      <c r="BS287" s="113">
        <f t="shared" ca="1" si="244"/>
        <v>12</v>
      </c>
      <c r="BT287" s="109" t="str">
        <f t="shared" ca="1" si="226"/>
        <v xml:space="preserve">0 927.47 1736.44 0 0 0 0 VCThingLabel  </v>
      </c>
      <c r="BU287" s="112">
        <f t="shared" si="227"/>
        <v>0.1</v>
      </c>
      <c r="BV287" s="174">
        <f t="shared" si="228"/>
        <v>0</v>
      </c>
      <c r="BW287" s="114" t="str">
        <f t="shared" si="245"/>
        <v>4vvv</v>
      </c>
      <c r="BX287" s="109"/>
      <c r="BY287" s="113">
        <f t="shared" ca="1" si="246"/>
        <v>927.47</v>
      </c>
      <c r="BZ287" s="113">
        <f t="shared" ca="1" si="247"/>
        <v>1736.44</v>
      </c>
      <c r="CA287" s="113">
        <f t="shared" ca="1" si="248"/>
        <v>20.399999999999999</v>
      </c>
      <c r="CB287" s="113">
        <f t="shared" ca="1" si="249"/>
        <v>20.399999999999999</v>
      </c>
      <c r="CC287" s="112">
        <f t="shared" si="229"/>
        <v>0.55000000000000004</v>
      </c>
      <c r="CD287" s="109" t="str">
        <f t="shared" si="230"/>
        <v>ellipse</v>
      </c>
      <c r="CE287" s="114" t="str">
        <f t="shared" si="250"/>
        <v>4vvv</v>
      </c>
      <c r="CF287" s="109"/>
      <c r="CG287" s="113">
        <f t="shared" ca="1" si="251"/>
        <v>927.47</v>
      </c>
      <c r="CH287" s="113">
        <f t="shared" ca="1" si="252"/>
        <v>1736.44</v>
      </c>
      <c r="CI287" s="113">
        <f t="shared" ca="1" si="253"/>
        <v>12</v>
      </c>
      <c r="CJ287" s="113">
        <f t="shared" ca="1" si="254"/>
        <v>12</v>
      </c>
      <c r="CK287" s="112"/>
      <c r="CL287" s="112"/>
      <c r="CM287" s="112">
        <f t="shared" si="231"/>
        <v>1</v>
      </c>
      <c r="CN287" s="115" t="str">
        <f t="shared" si="232"/>
        <v>ellipse</v>
      </c>
      <c r="CO287" s="109" t="str">
        <f t="shared" si="255"/>
        <v>4vvv</v>
      </c>
      <c r="CP287" s="109"/>
      <c r="CQ287" s="113">
        <f t="shared" ca="1" si="256"/>
        <v>927.47</v>
      </c>
      <c r="CR287" s="113">
        <f t="shared" ca="1" si="257"/>
        <v>1736.44</v>
      </c>
      <c r="CS287" s="113">
        <f t="shared" ca="1" si="258"/>
        <v>12</v>
      </c>
      <c r="CT287" s="113">
        <f t="shared" ca="1" si="259"/>
        <v>12</v>
      </c>
      <c r="CW287" s="76"/>
      <c r="CX287" s="76"/>
    </row>
    <row r="288" spans="1:102" s="105" customFormat="1" ht="16" customHeight="1">
      <c r="A288" s="75" t="str">
        <f t="shared" si="207"/>
        <v>n5-3-2-3</v>
      </c>
      <c r="B288" s="75" t="str">
        <f t="shared" si="208"/>
        <v>E168</v>
      </c>
      <c r="C288" s="103" t="str">
        <f t="shared" si="219"/>
        <v>even</v>
      </c>
      <c r="D288" s="103"/>
      <c r="E288" s="103"/>
      <c r="F288" s="104">
        <f>ROW()</f>
        <v>288</v>
      </c>
      <c r="G288" s="103"/>
      <c r="H288" s="103"/>
      <c r="I288" s="103" t="str">
        <f t="shared" si="205"/>
        <v>This a short description of E168, giving the briefest explanation of its E168'iness.</v>
      </c>
      <c r="J288" s="103" t="str">
        <f t="shared" si="206"/>
        <v>This is a longer description of E168, going into more detail on what E168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8" s="103" t="str">
        <f t="shared" si="209"/>
        <v>none</v>
      </c>
      <c r="L288" s="103"/>
      <c r="M288" s="103" t="str">
        <f t="shared" si="210"/>
        <v>OpenClose</v>
      </c>
      <c r="N288" s="103"/>
      <c r="O288" s="103"/>
      <c r="P288" s="103"/>
      <c r="Q288" s="103"/>
      <c r="R288" s="103">
        <f t="shared" si="211"/>
        <v>1</v>
      </c>
      <c r="S288" s="103" t="str">
        <f t="shared" si="212"/>
        <v>hover</v>
      </c>
      <c r="T288" s="103"/>
      <c r="U288" s="103"/>
      <c r="V288" s="103"/>
      <c r="W288" s="103"/>
      <c r="X288" s="103" t="str">
        <f t="shared" si="213"/>
        <v>fadeOn=n5-3-2-3,0.6</v>
      </c>
      <c r="Y288" s="103" t="str">
        <f t="shared" si="214"/>
        <v>fadeOff=n5-3-2-3,0.6</v>
      </c>
      <c r="Z288" s="103" t="str">
        <f t="shared" si="215"/>
        <v>drawOpen=n5-3-2-3,0.8</v>
      </c>
      <c r="AA288" s="103" t="str">
        <f t="shared" si="216"/>
        <v>drawClose=n5-3-2-3,0.8</v>
      </c>
      <c r="AB288" s="103" t="str">
        <f t="shared" si="217"/>
        <v>myQtipStyle</v>
      </c>
      <c r="AD288" s="106"/>
      <c r="AE288" s="116"/>
      <c r="AF288" s="75" t="s">
        <v>558</v>
      </c>
      <c r="AG288" s="73">
        <f t="shared" si="220"/>
        <v>0</v>
      </c>
      <c r="AH288" s="75" t="str">
        <f t="shared" si="218"/>
        <v>n5-3-2-3</v>
      </c>
      <c r="AI288" s="75" t="str">
        <f t="shared" si="221"/>
        <v>E168</v>
      </c>
      <c r="AJ288" s="73">
        <f t="shared" si="260"/>
        <v>4</v>
      </c>
      <c r="AK288" s="105">
        <v>5</v>
      </c>
      <c r="AL288" s="105">
        <v>3</v>
      </c>
      <c r="AM288" s="105">
        <v>2</v>
      </c>
      <c r="AN288" s="105">
        <v>3</v>
      </c>
      <c r="AR288" s="105">
        <v>8</v>
      </c>
      <c r="AS288" s="105">
        <v>4</v>
      </c>
      <c r="AT288" s="105">
        <v>3</v>
      </c>
      <c r="AU288" s="105">
        <v>3</v>
      </c>
      <c r="AX288" s="108">
        <f t="shared" si="233"/>
        <v>29.375</v>
      </c>
      <c r="AY288" s="105">
        <f t="shared" ca="1" si="234"/>
        <v>740</v>
      </c>
      <c r="AZ288" s="108">
        <f t="shared" si="235"/>
        <v>130.55555555555554</v>
      </c>
      <c r="BA288" s="105">
        <f t="shared" si="236"/>
        <v>0</v>
      </c>
      <c r="BB288" s="116">
        <f t="shared" ca="1" si="237"/>
        <v>911.42</v>
      </c>
      <c r="BC288" s="116">
        <f t="shared" ca="1" si="238"/>
        <v>1734.6799999999998</v>
      </c>
      <c r="BD288" s="108">
        <f t="shared" ca="1" si="239"/>
        <v>1130.5555555555557</v>
      </c>
      <c r="BE288" s="108">
        <f t="shared" ca="1" si="240"/>
        <v>1000</v>
      </c>
      <c r="BH288" s="75" t="str">
        <f t="shared" si="222"/>
        <v>n5-3-2</v>
      </c>
      <c r="BI288" s="76"/>
      <c r="BJ288" s="109" t="s">
        <v>232</v>
      </c>
      <c r="BK288" s="109"/>
      <c r="BL288" s="109">
        <v>1</v>
      </c>
      <c r="BM288" s="112">
        <f t="shared" si="223"/>
        <v>1</v>
      </c>
      <c r="BN288" s="112" t="str">
        <f t="shared" si="224"/>
        <v>symbol</v>
      </c>
      <c r="BO288" s="109" t="str">
        <f t="shared" si="225"/>
        <v>OpenCircle</v>
      </c>
      <c r="BP288" s="113">
        <f t="shared" ca="1" si="241"/>
        <v>911.42</v>
      </c>
      <c r="BQ288" s="113">
        <f t="shared" ca="1" si="242"/>
        <v>1734.68</v>
      </c>
      <c r="BR288" s="113">
        <f t="shared" ca="1" si="243"/>
        <v>12</v>
      </c>
      <c r="BS288" s="113">
        <f t="shared" ca="1" si="244"/>
        <v>12</v>
      </c>
      <c r="BT288" s="109" t="str">
        <f t="shared" ca="1" si="226"/>
        <v xml:space="preserve">0 911.42 1734.68 0 0 0 0 VCThingLabel  </v>
      </c>
      <c r="BU288" s="112">
        <f t="shared" si="227"/>
        <v>0.1</v>
      </c>
      <c r="BV288" s="174">
        <f t="shared" si="228"/>
        <v>0</v>
      </c>
      <c r="BW288" s="114" t="str">
        <f t="shared" si="245"/>
        <v>4vvv</v>
      </c>
      <c r="BX288" s="109"/>
      <c r="BY288" s="113">
        <f t="shared" ca="1" si="246"/>
        <v>911.42</v>
      </c>
      <c r="BZ288" s="113">
        <f t="shared" ca="1" si="247"/>
        <v>1734.68</v>
      </c>
      <c r="CA288" s="113">
        <f t="shared" ca="1" si="248"/>
        <v>20.399999999999999</v>
      </c>
      <c r="CB288" s="113">
        <f t="shared" ca="1" si="249"/>
        <v>20.399999999999999</v>
      </c>
      <c r="CC288" s="112">
        <f t="shared" si="229"/>
        <v>0.55000000000000004</v>
      </c>
      <c r="CD288" s="109" t="str">
        <f t="shared" si="230"/>
        <v>ellipse</v>
      </c>
      <c r="CE288" s="114" t="str">
        <f t="shared" si="250"/>
        <v>4vvv</v>
      </c>
      <c r="CF288" s="109"/>
      <c r="CG288" s="113">
        <f t="shared" ca="1" si="251"/>
        <v>911.42</v>
      </c>
      <c r="CH288" s="113">
        <f t="shared" ca="1" si="252"/>
        <v>1734.68</v>
      </c>
      <c r="CI288" s="113">
        <f t="shared" ca="1" si="253"/>
        <v>12</v>
      </c>
      <c r="CJ288" s="113">
        <f t="shared" ca="1" si="254"/>
        <v>12</v>
      </c>
      <c r="CK288" s="112"/>
      <c r="CL288" s="112"/>
      <c r="CM288" s="112">
        <f t="shared" si="231"/>
        <v>1</v>
      </c>
      <c r="CN288" s="115" t="str">
        <f t="shared" si="232"/>
        <v>ellipse</v>
      </c>
      <c r="CO288" s="109" t="str">
        <f t="shared" si="255"/>
        <v>4vvv</v>
      </c>
      <c r="CP288" s="109"/>
      <c r="CQ288" s="113">
        <f t="shared" ca="1" si="256"/>
        <v>911.42</v>
      </c>
      <c r="CR288" s="113">
        <f t="shared" ca="1" si="257"/>
        <v>1734.68</v>
      </c>
      <c r="CS288" s="113">
        <f t="shared" ca="1" si="258"/>
        <v>12</v>
      </c>
      <c r="CT288" s="113">
        <f t="shared" ca="1" si="259"/>
        <v>12</v>
      </c>
      <c r="CW288" s="76"/>
      <c r="CX288" s="76"/>
    </row>
    <row r="289" spans="1:102" s="105" customFormat="1" ht="16" customHeight="1">
      <c r="A289" s="75" t="str">
        <f t="shared" si="207"/>
        <v>n5-3-3</v>
      </c>
      <c r="B289" s="75" t="str">
        <f t="shared" si="208"/>
        <v>D57</v>
      </c>
      <c r="C289" s="103" t="str">
        <f t="shared" si="219"/>
        <v>odd</v>
      </c>
      <c r="D289" s="103"/>
      <c r="E289" s="103"/>
      <c r="F289" s="104">
        <f>ROW()</f>
        <v>289</v>
      </c>
      <c r="G289" s="103"/>
      <c r="H289" s="103"/>
      <c r="I289" s="103" t="str">
        <f t="shared" si="205"/>
        <v>This a short description of D57, giving the briefest explanation of its D57'iness.</v>
      </c>
      <c r="J289" s="103" t="str">
        <f t="shared" si="206"/>
        <v>This is a longer description of D57, going into more detail on what D57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89" s="103" t="str">
        <f t="shared" si="209"/>
        <v>none</v>
      </c>
      <c r="L289" s="103"/>
      <c r="M289" s="103" t="str">
        <f t="shared" si="210"/>
        <v>OpenClose</v>
      </c>
      <c r="N289" s="103"/>
      <c r="O289" s="103"/>
      <c r="P289" s="103"/>
      <c r="Q289" s="103"/>
      <c r="R289" s="103">
        <f t="shared" si="211"/>
        <v>1</v>
      </c>
      <c r="S289" s="103" t="str">
        <f t="shared" si="212"/>
        <v>hover</v>
      </c>
      <c r="T289" s="103"/>
      <c r="U289" s="103"/>
      <c r="V289" s="103"/>
      <c r="W289" s="103"/>
      <c r="X289" s="103" t="str">
        <f t="shared" si="213"/>
        <v>fadeOn=n5-3-3,0.6</v>
      </c>
      <c r="Y289" s="103" t="str">
        <f t="shared" si="214"/>
        <v>fadeOff=n5-3-3,0.6</v>
      </c>
      <c r="Z289" s="103" t="str">
        <f t="shared" si="215"/>
        <v>drawOpen=n5-3-3,0.8</v>
      </c>
      <c r="AA289" s="103" t="str">
        <f t="shared" si="216"/>
        <v>drawClose=n5-3-3,0.8</v>
      </c>
      <c r="AB289" s="103" t="str">
        <f t="shared" si="217"/>
        <v>myQtipStyle</v>
      </c>
      <c r="AD289" s="106"/>
      <c r="AE289" s="116"/>
      <c r="AF289" s="75" t="s">
        <v>559</v>
      </c>
      <c r="AG289" s="73">
        <f t="shared" si="220"/>
        <v>0</v>
      </c>
      <c r="AH289" s="75" t="str">
        <f t="shared" si="218"/>
        <v>n5-3-3</v>
      </c>
      <c r="AI289" s="75" t="str">
        <f t="shared" si="221"/>
        <v>D57</v>
      </c>
      <c r="AJ289" s="73">
        <f t="shared" si="260"/>
        <v>3</v>
      </c>
      <c r="AK289" s="105">
        <v>5</v>
      </c>
      <c r="AL289" s="105">
        <v>3</v>
      </c>
      <c r="AM289" s="105">
        <v>3</v>
      </c>
      <c r="AR289" s="105">
        <v>8</v>
      </c>
      <c r="AS289" s="105">
        <v>4</v>
      </c>
      <c r="AT289" s="105">
        <v>3</v>
      </c>
      <c r="AX289" s="108">
        <f t="shared" si="233"/>
        <v>31.875</v>
      </c>
      <c r="AY289" s="105">
        <f t="shared" ca="1" si="234"/>
        <v>640</v>
      </c>
      <c r="AZ289" s="108">
        <f t="shared" si="235"/>
        <v>141.66666666666669</v>
      </c>
      <c r="BA289" s="105">
        <f t="shared" si="236"/>
        <v>0</v>
      </c>
      <c r="BB289" s="116">
        <f t="shared" ca="1" si="237"/>
        <v>895.75</v>
      </c>
      <c r="BC289" s="116">
        <f t="shared" ca="1" si="238"/>
        <v>1631.45</v>
      </c>
      <c r="BD289" s="108">
        <f t="shared" ca="1" si="239"/>
        <v>1141.6666666666667</v>
      </c>
      <c r="BE289" s="108">
        <f t="shared" ca="1" si="240"/>
        <v>1000</v>
      </c>
      <c r="BH289" s="75" t="str">
        <f t="shared" si="222"/>
        <v>n5-3</v>
      </c>
      <c r="BI289" s="76"/>
      <c r="BJ289" s="109" t="s">
        <v>232</v>
      </c>
      <c r="BK289" s="109"/>
      <c r="BL289" s="109">
        <v>1</v>
      </c>
      <c r="BM289" s="112">
        <f t="shared" si="223"/>
        <v>1</v>
      </c>
      <c r="BN289" s="112" t="str">
        <f t="shared" si="224"/>
        <v>symbol</v>
      </c>
      <c r="BO289" s="109" t="str">
        <f t="shared" si="225"/>
        <v>OpenCircle</v>
      </c>
      <c r="BP289" s="113">
        <f t="shared" ca="1" si="241"/>
        <v>895.75</v>
      </c>
      <c r="BQ289" s="113">
        <f t="shared" ca="1" si="242"/>
        <v>1631.45</v>
      </c>
      <c r="BR289" s="113">
        <f t="shared" ca="1" si="243"/>
        <v>35</v>
      </c>
      <c r="BS289" s="113">
        <f t="shared" ca="1" si="244"/>
        <v>35</v>
      </c>
      <c r="BT289" s="109" t="str">
        <f t="shared" ca="1" si="226"/>
        <v xml:space="preserve">1 895.75 1631.45 0 0 0 0 VCThingLabel 10 </v>
      </c>
      <c r="BU289" s="112">
        <f t="shared" si="227"/>
        <v>0.1</v>
      </c>
      <c r="BV289" s="174">
        <f t="shared" si="228"/>
        <v>0</v>
      </c>
      <c r="BW289" s="114" t="str">
        <f t="shared" si="245"/>
        <v>3vvv</v>
      </c>
      <c r="BX289" s="109"/>
      <c r="BY289" s="113">
        <f t="shared" ca="1" si="246"/>
        <v>895.75</v>
      </c>
      <c r="BZ289" s="113">
        <f t="shared" ca="1" si="247"/>
        <v>1631.45</v>
      </c>
      <c r="CA289" s="113">
        <f t="shared" ca="1" si="248"/>
        <v>59.5</v>
      </c>
      <c r="CB289" s="113">
        <f t="shared" ca="1" si="249"/>
        <v>59.5</v>
      </c>
      <c r="CC289" s="112">
        <f t="shared" si="229"/>
        <v>0.55000000000000004</v>
      </c>
      <c r="CD289" s="109" t="str">
        <f t="shared" si="230"/>
        <v>ellipse</v>
      </c>
      <c r="CE289" s="114" t="str">
        <f t="shared" si="250"/>
        <v>3vvv</v>
      </c>
      <c r="CF289" s="109"/>
      <c r="CG289" s="113">
        <f t="shared" ca="1" si="251"/>
        <v>895.75</v>
      </c>
      <c r="CH289" s="113">
        <f t="shared" ca="1" si="252"/>
        <v>1631.45</v>
      </c>
      <c r="CI289" s="113">
        <f t="shared" ca="1" si="253"/>
        <v>35</v>
      </c>
      <c r="CJ289" s="113">
        <f t="shared" ca="1" si="254"/>
        <v>35</v>
      </c>
      <c r="CK289" s="112"/>
      <c r="CL289" s="112"/>
      <c r="CM289" s="112">
        <f t="shared" si="231"/>
        <v>1</v>
      </c>
      <c r="CN289" s="115" t="str">
        <f t="shared" si="232"/>
        <v>ellipse</v>
      </c>
      <c r="CO289" s="109" t="str">
        <f t="shared" si="255"/>
        <v>3vvv</v>
      </c>
      <c r="CP289" s="109"/>
      <c r="CQ289" s="113">
        <f t="shared" ca="1" si="256"/>
        <v>895.75</v>
      </c>
      <c r="CR289" s="113">
        <f t="shared" ca="1" si="257"/>
        <v>1631.45</v>
      </c>
      <c r="CS289" s="113">
        <f t="shared" ca="1" si="258"/>
        <v>35</v>
      </c>
      <c r="CT289" s="113">
        <f t="shared" ca="1" si="259"/>
        <v>35</v>
      </c>
      <c r="CW289" s="76"/>
      <c r="CX289" s="76"/>
    </row>
    <row r="290" spans="1:102" s="105" customFormat="1" ht="16" customHeight="1">
      <c r="A290" s="75" t="str">
        <f t="shared" si="207"/>
        <v>n5-3-3-1</v>
      </c>
      <c r="B290" s="75" t="str">
        <f t="shared" si="208"/>
        <v>E169</v>
      </c>
      <c r="C290" s="103" t="str">
        <f t="shared" si="219"/>
        <v>odd</v>
      </c>
      <c r="D290" s="103"/>
      <c r="E290" s="103"/>
      <c r="F290" s="104">
        <f>ROW()</f>
        <v>290</v>
      </c>
      <c r="G290" s="103"/>
      <c r="H290" s="103"/>
      <c r="I290" s="103" t="str">
        <f t="shared" si="205"/>
        <v>This a short description of E169, giving the briefest explanation of its E169'iness.</v>
      </c>
      <c r="J290" s="103" t="str">
        <f t="shared" si="206"/>
        <v>This is a longer description of E169, going into more detail on what E169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0" s="103" t="str">
        <f t="shared" si="209"/>
        <v>none</v>
      </c>
      <c r="L290" s="103"/>
      <c r="M290" s="103" t="str">
        <f t="shared" si="210"/>
        <v>OpenClose</v>
      </c>
      <c r="N290" s="103"/>
      <c r="O290" s="103"/>
      <c r="P290" s="103"/>
      <c r="Q290" s="103"/>
      <c r="R290" s="103">
        <f t="shared" si="211"/>
        <v>1</v>
      </c>
      <c r="S290" s="103" t="str">
        <f t="shared" si="212"/>
        <v>hover</v>
      </c>
      <c r="T290" s="103"/>
      <c r="U290" s="103"/>
      <c r="V290" s="103"/>
      <c r="W290" s="103"/>
      <c r="X290" s="103" t="str">
        <f t="shared" si="213"/>
        <v>fadeOn=n5-3-3-1,0.6</v>
      </c>
      <c r="Y290" s="103" t="str">
        <f t="shared" si="214"/>
        <v>fadeOff=n5-3-3-1,0.6</v>
      </c>
      <c r="Z290" s="103" t="str">
        <f t="shared" si="215"/>
        <v>drawOpen=n5-3-3-1,0.8</v>
      </c>
      <c r="AA290" s="103" t="str">
        <f t="shared" si="216"/>
        <v>drawClose=n5-3-3-1,0.8</v>
      </c>
      <c r="AB290" s="103" t="str">
        <f t="shared" si="217"/>
        <v>myQtipStyle</v>
      </c>
      <c r="AD290" s="106"/>
      <c r="AE290" s="116"/>
      <c r="AF290" s="75" t="s">
        <v>560</v>
      </c>
      <c r="AG290" s="73">
        <f t="shared" si="220"/>
        <v>0</v>
      </c>
      <c r="AH290" s="75" t="str">
        <f t="shared" si="218"/>
        <v>n5-3-3-1</v>
      </c>
      <c r="AI290" s="75" t="str">
        <f t="shared" si="221"/>
        <v>E169</v>
      </c>
      <c r="AJ290" s="73">
        <f t="shared" si="260"/>
        <v>4</v>
      </c>
      <c r="AK290" s="105">
        <v>5</v>
      </c>
      <c r="AL290" s="105">
        <v>3</v>
      </c>
      <c r="AM290" s="105">
        <v>3</v>
      </c>
      <c r="AN290" s="105">
        <v>1</v>
      </c>
      <c r="AR290" s="105">
        <v>8</v>
      </c>
      <c r="AS290" s="105">
        <v>4</v>
      </c>
      <c r="AT290" s="105">
        <v>3</v>
      </c>
      <c r="AU290" s="105">
        <v>3</v>
      </c>
      <c r="AX290" s="108">
        <f t="shared" si="233"/>
        <v>30.625</v>
      </c>
      <c r="AY290" s="105">
        <f t="shared" ca="1" si="234"/>
        <v>740</v>
      </c>
      <c r="AZ290" s="108">
        <f t="shared" si="235"/>
        <v>136.11111111111114</v>
      </c>
      <c r="BA290" s="105">
        <f t="shared" si="236"/>
        <v>0</v>
      </c>
      <c r="BB290" s="116">
        <f t="shared" ca="1" si="237"/>
        <v>895.41</v>
      </c>
      <c r="BC290" s="116">
        <f t="shared" ca="1" si="238"/>
        <v>1732.5700000000002</v>
      </c>
      <c r="BD290" s="108">
        <f t="shared" ca="1" si="239"/>
        <v>1136.1111111111111</v>
      </c>
      <c r="BE290" s="108">
        <f t="shared" ca="1" si="240"/>
        <v>1000</v>
      </c>
      <c r="BH290" s="75" t="str">
        <f t="shared" si="222"/>
        <v>n5-3-3</v>
      </c>
      <c r="BI290" s="76"/>
      <c r="BJ290" s="109" t="s">
        <v>232</v>
      </c>
      <c r="BK290" s="109"/>
      <c r="BL290" s="109">
        <v>1</v>
      </c>
      <c r="BM290" s="112">
        <f t="shared" si="223"/>
        <v>1</v>
      </c>
      <c r="BN290" s="112" t="str">
        <f t="shared" si="224"/>
        <v>symbol</v>
      </c>
      <c r="BO290" s="109" t="str">
        <f t="shared" si="225"/>
        <v>OpenCircle</v>
      </c>
      <c r="BP290" s="113">
        <f t="shared" ca="1" si="241"/>
        <v>895.41</v>
      </c>
      <c r="BQ290" s="113">
        <f t="shared" ca="1" si="242"/>
        <v>1732.57</v>
      </c>
      <c r="BR290" s="113">
        <f t="shared" ca="1" si="243"/>
        <v>12</v>
      </c>
      <c r="BS290" s="113">
        <f t="shared" ca="1" si="244"/>
        <v>12</v>
      </c>
      <c r="BT290" s="109" t="str">
        <f t="shared" ca="1" si="226"/>
        <v xml:space="preserve">0 895.41 1732.57 0 0 0 0 VCThingLabel  </v>
      </c>
      <c r="BU290" s="112">
        <f t="shared" si="227"/>
        <v>0.1</v>
      </c>
      <c r="BV290" s="174">
        <f t="shared" si="228"/>
        <v>0</v>
      </c>
      <c r="BW290" s="114" t="str">
        <f t="shared" si="245"/>
        <v>4vvv</v>
      </c>
      <c r="BX290" s="109"/>
      <c r="BY290" s="113">
        <f t="shared" ca="1" si="246"/>
        <v>895.41</v>
      </c>
      <c r="BZ290" s="113">
        <f t="shared" ca="1" si="247"/>
        <v>1732.57</v>
      </c>
      <c r="CA290" s="113">
        <f t="shared" ca="1" si="248"/>
        <v>20.399999999999999</v>
      </c>
      <c r="CB290" s="113">
        <f t="shared" ca="1" si="249"/>
        <v>20.399999999999999</v>
      </c>
      <c r="CC290" s="112">
        <f t="shared" si="229"/>
        <v>0.55000000000000004</v>
      </c>
      <c r="CD290" s="109" t="str">
        <f t="shared" si="230"/>
        <v>ellipse</v>
      </c>
      <c r="CE290" s="114" t="str">
        <f t="shared" si="250"/>
        <v>4vvv</v>
      </c>
      <c r="CF290" s="109"/>
      <c r="CG290" s="113">
        <f t="shared" ca="1" si="251"/>
        <v>895.41</v>
      </c>
      <c r="CH290" s="113">
        <f t="shared" ca="1" si="252"/>
        <v>1732.57</v>
      </c>
      <c r="CI290" s="113">
        <f t="shared" ca="1" si="253"/>
        <v>12</v>
      </c>
      <c r="CJ290" s="113">
        <f t="shared" ca="1" si="254"/>
        <v>12</v>
      </c>
      <c r="CK290" s="112"/>
      <c r="CL290" s="112"/>
      <c r="CM290" s="112">
        <f t="shared" si="231"/>
        <v>1</v>
      </c>
      <c r="CN290" s="115" t="str">
        <f t="shared" si="232"/>
        <v>ellipse</v>
      </c>
      <c r="CO290" s="109" t="str">
        <f t="shared" si="255"/>
        <v>4vvv</v>
      </c>
      <c r="CP290" s="109"/>
      <c r="CQ290" s="113">
        <f t="shared" ca="1" si="256"/>
        <v>895.41</v>
      </c>
      <c r="CR290" s="113">
        <f t="shared" ca="1" si="257"/>
        <v>1732.57</v>
      </c>
      <c r="CS290" s="113">
        <f t="shared" ca="1" si="258"/>
        <v>12</v>
      </c>
      <c r="CT290" s="113">
        <f t="shared" ca="1" si="259"/>
        <v>12</v>
      </c>
      <c r="CW290" s="76"/>
      <c r="CX290" s="76"/>
    </row>
    <row r="291" spans="1:102" s="105" customFormat="1" ht="16" customHeight="1">
      <c r="A291" s="75" t="str">
        <f t="shared" si="207"/>
        <v>n5-3-3-2</v>
      </c>
      <c r="B291" s="75" t="str">
        <f t="shared" si="208"/>
        <v>E170</v>
      </c>
      <c r="C291" s="103" t="str">
        <f t="shared" si="219"/>
        <v>even</v>
      </c>
      <c r="D291" s="103"/>
      <c r="E291" s="103"/>
      <c r="F291" s="104">
        <f>ROW()</f>
        <v>291</v>
      </c>
      <c r="G291" s="103"/>
      <c r="H291" s="103"/>
      <c r="I291" s="103" t="str">
        <f t="shared" si="205"/>
        <v>This a short description of E170, giving the briefest explanation of its E170'iness.</v>
      </c>
      <c r="J291" s="103" t="str">
        <f t="shared" si="206"/>
        <v>This is a longer description of E170, going into more detail on what E170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1" s="103" t="str">
        <f t="shared" si="209"/>
        <v>none</v>
      </c>
      <c r="L291" s="103"/>
      <c r="M291" s="103" t="str">
        <f t="shared" si="210"/>
        <v>OpenClose</v>
      </c>
      <c r="N291" s="103"/>
      <c r="O291" s="103"/>
      <c r="P291" s="103"/>
      <c r="Q291" s="103"/>
      <c r="R291" s="103">
        <f t="shared" si="211"/>
        <v>1</v>
      </c>
      <c r="S291" s="103" t="str">
        <f t="shared" si="212"/>
        <v>hover</v>
      </c>
      <c r="T291" s="103"/>
      <c r="U291" s="103"/>
      <c r="V291" s="103"/>
      <c r="W291" s="103"/>
      <c r="X291" s="103" t="str">
        <f t="shared" si="213"/>
        <v>fadeOn=n5-3-3-2,0.6</v>
      </c>
      <c r="Y291" s="103" t="str">
        <f t="shared" si="214"/>
        <v>fadeOff=n5-3-3-2,0.6</v>
      </c>
      <c r="Z291" s="103" t="str">
        <f t="shared" si="215"/>
        <v>drawOpen=n5-3-3-2,0.8</v>
      </c>
      <c r="AA291" s="103" t="str">
        <f t="shared" si="216"/>
        <v>drawClose=n5-3-3-2,0.8</v>
      </c>
      <c r="AB291" s="103" t="str">
        <f t="shared" si="217"/>
        <v>myQtipStyle</v>
      </c>
      <c r="AD291" s="106"/>
      <c r="AE291" s="116"/>
      <c r="AF291" s="75" t="s">
        <v>561</v>
      </c>
      <c r="AG291" s="73">
        <f t="shared" si="220"/>
        <v>0</v>
      </c>
      <c r="AH291" s="75" t="str">
        <f t="shared" si="218"/>
        <v>n5-3-3-2</v>
      </c>
      <c r="AI291" s="75" t="str">
        <f t="shared" si="221"/>
        <v>E170</v>
      </c>
      <c r="AJ291" s="73">
        <f t="shared" si="260"/>
        <v>4</v>
      </c>
      <c r="AK291" s="105">
        <v>5</v>
      </c>
      <c r="AL291" s="105">
        <v>3</v>
      </c>
      <c r="AM291" s="105">
        <v>3</v>
      </c>
      <c r="AN291" s="105">
        <v>2</v>
      </c>
      <c r="AR291" s="105">
        <v>8</v>
      </c>
      <c r="AS291" s="105">
        <v>4</v>
      </c>
      <c r="AT291" s="105">
        <v>3</v>
      </c>
      <c r="AU291" s="105">
        <v>3</v>
      </c>
      <c r="AX291" s="108">
        <f t="shared" si="233"/>
        <v>31.875</v>
      </c>
      <c r="AY291" s="105">
        <f t="shared" ca="1" si="234"/>
        <v>740</v>
      </c>
      <c r="AZ291" s="108">
        <f t="shared" si="235"/>
        <v>141.66666666666669</v>
      </c>
      <c r="BA291" s="105">
        <f t="shared" si="236"/>
        <v>0</v>
      </c>
      <c r="BB291" s="116">
        <f t="shared" ca="1" si="237"/>
        <v>879.46</v>
      </c>
      <c r="BC291" s="116">
        <f t="shared" ca="1" si="238"/>
        <v>1730.12</v>
      </c>
      <c r="BD291" s="108">
        <f t="shared" ca="1" si="239"/>
        <v>1141.6666666666667</v>
      </c>
      <c r="BE291" s="108">
        <f t="shared" ca="1" si="240"/>
        <v>1000</v>
      </c>
      <c r="BH291" s="75" t="str">
        <f t="shared" si="222"/>
        <v>n5-3-3</v>
      </c>
      <c r="BI291" s="76"/>
      <c r="BJ291" s="109" t="s">
        <v>232</v>
      </c>
      <c r="BK291" s="109"/>
      <c r="BL291" s="109">
        <v>1</v>
      </c>
      <c r="BM291" s="112">
        <f t="shared" si="223"/>
        <v>1</v>
      </c>
      <c r="BN291" s="112" t="str">
        <f t="shared" si="224"/>
        <v>symbol</v>
      </c>
      <c r="BO291" s="109" t="str">
        <f t="shared" si="225"/>
        <v>OpenCircle</v>
      </c>
      <c r="BP291" s="113">
        <f t="shared" ca="1" si="241"/>
        <v>879.46</v>
      </c>
      <c r="BQ291" s="113">
        <f t="shared" ca="1" si="242"/>
        <v>1730.12</v>
      </c>
      <c r="BR291" s="113">
        <f t="shared" ca="1" si="243"/>
        <v>12</v>
      </c>
      <c r="BS291" s="113">
        <f t="shared" ca="1" si="244"/>
        <v>12</v>
      </c>
      <c r="BT291" s="109" t="str">
        <f t="shared" ca="1" si="226"/>
        <v xml:space="preserve">0 879.46 1730.12 0 0 0 0 VCThingLabel  </v>
      </c>
      <c r="BU291" s="112">
        <f t="shared" si="227"/>
        <v>0.1</v>
      </c>
      <c r="BV291" s="174">
        <f t="shared" si="228"/>
        <v>0</v>
      </c>
      <c r="BW291" s="114" t="str">
        <f t="shared" si="245"/>
        <v>4vvv</v>
      </c>
      <c r="BX291" s="109"/>
      <c r="BY291" s="113">
        <f t="shared" ca="1" si="246"/>
        <v>879.46</v>
      </c>
      <c r="BZ291" s="113">
        <f t="shared" ca="1" si="247"/>
        <v>1730.12</v>
      </c>
      <c r="CA291" s="113">
        <f t="shared" ca="1" si="248"/>
        <v>20.399999999999999</v>
      </c>
      <c r="CB291" s="113">
        <f t="shared" ca="1" si="249"/>
        <v>20.399999999999999</v>
      </c>
      <c r="CC291" s="112">
        <f t="shared" si="229"/>
        <v>0.55000000000000004</v>
      </c>
      <c r="CD291" s="109" t="str">
        <f t="shared" si="230"/>
        <v>ellipse</v>
      </c>
      <c r="CE291" s="114" t="str">
        <f t="shared" si="250"/>
        <v>4vvv</v>
      </c>
      <c r="CF291" s="109"/>
      <c r="CG291" s="113">
        <f t="shared" ca="1" si="251"/>
        <v>879.46</v>
      </c>
      <c r="CH291" s="113">
        <f t="shared" ca="1" si="252"/>
        <v>1730.12</v>
      </c>
      <c r="CI291" s="113">
        <f t="shared" ca="1" si="253"/>
        <v>12</v>
      </c>
      <c r="CJ291" s="113">
        <f t="shared" ca="1" si="254"/>
        <v>12</v>
      </c>
      <c r="CK291" s="112"/>
      <c r="CL291" s="112"/>
      <c r="CM291" s="112">
        <f t="shared" si="231"/>
        <v>1</v>
      </c>
      <c r="CN291" s="115" t="str">
        <f t="shared" si="232"/>
        <v>ellipse</v>
      </c>
      <c r="CO291" s="109" t="str">
        <f t="shared" si="255"/>
        <v>4vvv</v>
      </c>
      <c r="CP291" s="109"/>
      <c r="CQ291" s="113">
        <f t="shared" ca="1" si="256"/>
        <v>879.46</v>
      </c>
      <c r="CR291" s="113">
        <f t="shared" ca="1" si="257"/>
        <v>1730.12</v>
      </c>
      <c r="CS291" s="113">
        <f t="shared" ca="1" si="258"/>
        <v>12</v>
      </c>
      <c r="CT291" s="113">
        <f t="shared" ca="1" si="259"/>
        <v>12</v>
      </c>
      <c r="CW291" s="76"/>
      <c r="CX291" s="76"/>
    </row>
    <row r="292" spans="1:102" s="105" customFormat="1" ht="16" customHeight="1">
      <c r="A292" s="75" t="str">
        <f t="shared" si="207"/>
        <v>n5-3-3-3</v>
      </c>
      <c r="B292" s="75" t="str">
        <f t="shared" si="208"/>
        <v>E171</v>
      </c>
      <c r="C292" s="103" t="str">
        <f t="shared" si="219"/>
        <v>odd</v>
      </c>
      <c r="D292" s="103"/>
      <c r="E292" s="103"/>
      <c r="F292" s="104">
        <f>ROW()</f>
        <v>292</v>
      </c>
      <c r="G292" s="103"/>
      <c r="H292" s="103"/>
      <c r="I292" s="103" t="str">
        <f t="shared" si="205"/>
        <v>This a short description of E171, giving the briefest explanation of its E171'iness.</v>
      </c>
      <c r="J292" s="103" t="str">
        <f t="shared" si="206"/>
        <v>This is a longer description of E171, going into more detail on what E171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2" s="103" t="str">
        <f t="shared" si="209"/>
        <v>none</v>
      </c>
      <c r="L292" s="103"/>
      <c r="M292" s="103" t="str">
        <f t="shared" si="210"/>
        <v>OpenClose</v>
      </c>
      <c r="N292" s="103"/>
      <c r="O292" s="103"/>
      <c r="P292" s="103"/>
      <c r="Q292" s="103"/>
      <c r="R292" s="103">
        <f t="shared" si="211"/>
        <v>1</v>
      </c>
      <c r="S292" s="103" t="str">
        <f t="shared" si="212"/>
        <v>hover</v>
      </c>
      <c r="T292" s="103"/>
      <c r="U292" s="103"/>
      <c r="V292" s="103"/>
      <c r="W292" s="103"/>
      <c r="X292" s="103" t="str">
        <f t="shared" si="213"/>
        <v>fadeOn=n5-3-3-3,0.6</v>
      </c>
      <c r="Y292" s="103" t="str">
        <f t="shared" si="214"/>
        <v>fadeOff=n5-3-3-3,0.6</v>
      </c>
      <c r="Z292" s="103" t="str">
        <f t="shared" si="215"/>
        <v>drawOpen=n5-3-3-3,0.8</v>
      </c>
      <c r="AA292" s="103" t="str">
        <f t="shared" si="216"/>
        <v>drawClose=n5-3-3-3,0.8</v>
      </c>
      <c r="AB292" s="103" t="str">
        <f t="shared" si="217"/>
        <v>myQtipStyle</v>
      </c>
      <c r="AD292" s="106"/>
      <c r="AE292" s="116"/>
      <c r="AF292" s="75" t="s">
        <v>562</v>
      </c>
      <c r="AG292" s="73">
        <f t="shared" si="220"/>
        <v>0</v>
      </c>
      <c r="AH292" s="75" t="str">
        <f t="shared" si="218"/>
        <v>n5-3-3-3</v>
      </c>
      <c r="AI292" s="75" t="str">
        <f t="shared" si="221"/>
        <v>E171</v>
      </c>
      <c r="AJ292" s="73">
        <f t="shared" si="260"/>
        <v>4</v>
      </c>
      <c r="AK292" s="105">
        <v>5</v>
      </c>
      <c r="AL292" s="105">
        <v>3</v>
      </c>
      <c r="AM292" s="105">
        <v>3</v>
      </c>
      <c r="AN292" s="105">
        <v>3</v>
      </c>
      <c r="AR292" s="105">
        <v>8</v>
      </c>
      <c r="AS292" s="105">
        <v>4</v>
      </c>
      <c r="AT292" s="105">
        <v>3</v>
      </c>
      <c r="AU292" s="105">
        <v>3</v>
      </c>
      <c r="AX292" s="108">
        <f t="shared" si="233"/>
        <v>33.125</v>
      </c>
      <c r="AY292" s="105">
        <f t="shared" ca="1" si="234"/>
        <v>740</v>
      </c>
      <c r="AZ292" s="108">
        <f t="shared" si="235"/>
        <v>147.22222222222223</v>
      </c>
      <c r="BA292" s="105">
        <f t="shared" si="236"/>
        <v>0</v>
      </c>
      <c r="BB292" s="116">
        <f t="shared" ca="1" si="237"/>
        <v>863.56</v>
      </c>
      <c r="BC292" s="116">
        <f t="shared" ca="1" si="238"/>
        <v>1727.31</v>
      </c>
      <c r="BD292" s="108">
        <f t="shared" ca="1" si="239"/>
        <v>1147.2222222222222</v>
      </c>
      <c r="BE292" s="108">
        <f t="shared" ca="1" si="240"/>
        <v>1000</v>
      </c>
      <c r="BH292" s="75" t="str">
        <f t="shared" si="222"/>
        <v>n5-3-3</v>
      </c>
      <c r="BI292" s="76"/>
      <c r="BJ292" s="109" t="s">
        <v>232</v>
      </c>
      <c r="BK292" s="109"/>
      <c r="BL292" s="109">
        <v>1</v>
      </c>
      <c r="BM292" s="112">
        <f t="shared" si="223"/>
        <v>1</v>
      </c>
      <c r="BN292" s="112" t="str">
        <f t="shared" si="224"/>
        <v>symbol</v>
      </c>
      <c r="BO292" s="109" t="str">
        <f t="shared" si="225"/>
        <v>OpenCircle</v>
      </c>
      <c r="BP292" s="113">
        <f t="shared" ca="1" si="241"/>
        <v>863.56</v>
      </c>
      <c r="BQ292" s="113">
        <f t="shared" ca="1" si="242"/>
        <v>1727.31</v>
      </c>
      <c r="BR292" s="113">
        <f t="shared" ca="1" si="243"/>
        <v>12</v>
      </c>
      <c r="BS292" s="113">
        <f t="shared" ca="1" si="244"/>
        <v>12</v>
      </c>
      <c r="BT292" s="109" t="str">
        <f t="shared" ca="1" si="226"/>
        <v xml:space="preserve">0 863.56 1727.31 0 0 0 0 VCThingLabel  </v>
      </c>
      <c r="BU292" s="112">
        <f t="shared" si="227"/>
        <v>0.1</v>
      </c>
      <c r="BV292" s="174">
        <f t="shared" si="228"/>
        <v>0</v>
      </c>
      <c r="BW292" s="114" t="str">
        <f t="shared" si="245"/>
        <v>4vvv</v>
      </c>
      <c r="BX292" s="109"/>
      <c r="BY292" s="113">
        <f t="shared" ca="1" si="246"/>
        <v>863.56</v>
      </c>
      <c r="BZ292" s="113">
        <f t="shared" ca="1" si="247"/>
        <v>1727.31</v>
      </c>
      <c r="CA292" s="113">
        <f t="shared" ca="1" si="248"/>
        <v>20.399999999999999</v>
      </c>
      <c r="CB292" s="113">
        <f t="shared" ca="1" si="249"/>
        <v>20.399999999999999</v>
      </c>
      <c r="CC292" s="112">
        <f t="shared" si="229"/>
        <v>0.55000000000000004</v>
      </c>
      <c r="CD292" s="109" t="str">
        <f t="shared" si="230"/>
        <v>ellipse</v>
      </c>
      <c r="CE292" s="114" t="str">
        <f t="shared" si="250"/>
        <v>4vvv</v>
      </c>
      <c r="CF292" s="109"/>
      <c r="CG292" s="113">
        <f t="shared" ca="1" si="251"/>
        <v>863.56</v>
      </c>
      <c r="CH292" s="113">
        <f t="shared" ca="1" si="252"/>
        <v>1727.31</v>
      </c>
      <c r="CI292" s="113">
        <f t="shared" ca="1" si="253"/>
        <v>12</v>
      </c>
      <c r="CJ292" s="113">
        <f t="shared" ca="1" si="254"/>
        <v>12</v>
      </c>
      <c r="CK292" s="112"/>
      <c r="CL292" s="112"/>
      <c r="CM292" s="112">
        <f t="shared" si="231"/>
        <v>1</v>
      </c>
      <c r="CN292" s="115" t="str">
        <f t="shared" si="232"/>
        <v>ellipse</v>
      </c>
      <c r="CO292" s="109" t="str">
        <f t="shared" si="255"/>
        <v>4vvv</v>
      </c>
      <c r="CP292" s="109"/>
      <c r="CQ292" s="113">
        <f t="shared" ca="1" si="256"/>
        <v>863.56</v>
      </c>
      <c r="CR292" s="113">
        <f t="shared" ca="1" si="257"/>
        <v>1727.31</v>
      </c>
      <c r="CS292" s="113">
        <f t="shared" ca="1" si="258"/>
        <v>12</v>
      </c>
      <c r="CT292" s="113">
        <f t="shared" ca="1" si="259"/>
        <v>12</v>
      </c>
      <c r="CW292" s="76"/>
      <c r="CX292" s="76"/>
    </row>
    <row r="293" spans="1:102" s="105" customFormat="1" ht="16" customHeight="1">
      <c r="A293" s="75" t="str">
        <f t="shared" si="207"/>
        <v>n5-4</v>
      </c>
      <c r="B293" s="75" t="str">
        <f t="shared" si="208"/>
        <v>C20</v>
      </c>
      <c r="C293" s="103" t="str">
        <f t="shared" si="219"/>
        <v>even</v>
      </c>
      <c r="D293" s="103"/>
      <c r="E293" s="103"/>
      <c r="F293" s="104">
        <f>ROW()</f>
        <v>293</v>
      </c>
      <c r="G293" s="103"/>
      <c r="H293" s="103"/>
      <c r="I293" s="103" t="str">
        <f t="shared" si="205"/>
        <v>This a short description of C20, giving the briefest explanation of its C20'iness.</v>
      </c>
      <c r="J293" s="103" t="str">
        <f t="shared" si="206"/>
        <v>This is a longer description of C20, going into more detail on what C20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3" s="103" t="str">
        <f t="shared" si="209"/>
        <v>none</v>
      </c>
      <c r="L293" s="103"/>
      <c r="M293" s="103" t="str">
        <f t="shared" si="210"/>
        <v>OpenClose</v>
      </c>
      <c r="N293" s="103"/>
      <c r="O293" s="103"/>
      <c r="P293" s="103"/>
      <c r="Q293" s="103"/>
      <c r="R293" s="103">
        <f t="shared" si="211"/>
        <v>1</v>
      </c>
      <c r="S293" s="103" t="str">
        <f t="shared" si="212"/>
        <v>hover</v>
      </c>
      <c r="T293" s="103"/>
      <c r="U293" s="103"/>
      <c r="V293" s="103"/>
      <c r="W293" s="103"/>
      <c r="X293" s="103" t="str">
        <f t="shared" si="213"/>
        <v>fadeOn=n5-4,0.6</v>
      </c>
      <c r="Y293" s="103" t="str">
        <f t="shared" si="214"/>
        <v>fadeOff=n5-4,0.6</v>
      </c>
      <c r="Z293" s="103" t="str">
        <f t="shared" si="215"/>
        <v>drawOpen=n5-4,0.8</v>
      </c>
      <c r="AA293" s="103" t="str">
        <f t="shared" si="216"/>
        <v>drawClose=n5-4,0.8</v>
      </c>
      <c r="AB293" s="103" t="str">
        <f t="shared" si="217"/>
        <v>myQtipStyle</v>
      </c>
      <c r="AD293" s="106"/>
      <c r="AE293" s="116"/>
      <c r="AF293" s="75" t="s">
        <v>563</v>
      </c>
      <c r="AG293" s="73">
        <f t="shared" si="220"/>
        <v>0</v>
      </c>
      <c r="AH293" s="75" t="str">
        <f t="shared" si="218"/>
        <v>n5-4</v>
      </c>
      <c r="AI293" s="75" t="str">
        <f t="shared" si="221"/>
        <v>C20</v>
      </c>
      <c r="AJ293" s="73">
        <f t="shared" si="260"/>
        <v>2</v>
      </c>
      <c r="AK293" s="105">
        <v>5</v>
      </c>
      <c r="AL293" s="105">
        <v>4</v>
      </c>
      <c r="AR293" s="105">
        <v>8</v>
      </c>
      <c r="AS293" s="105">
        <v>4</v>
      </c>
      <c r="AX293" s="108">
        <f t="shared" si="233"/>
        <v>39.375</v>
      </c>
      <c r="AY293" s="105">
        <f t="shared" ca="1" si="234"/>
        <v>500</v>
      </c>
      <c r="AZ293" s="108">
        <f t="shared" si="235"/>
        <v>175</v>
      </c>
      <c r="BA293" s="105">
        <f t="shared" si="236"/>
        <v>0</v>
      </c>
      <c r="BB293" s="116">
        <f t="shared" ca="1" si="237"/>
        <v>854.86</v>
      </c>
      <c r="BC293" s="116">
        <f t="shared" ca="1" si="238"/>
        <v>1478.47</v>
      </c>
      <c r="BD293" s="108">
        <f t="shared" ca="1" si="239"/>
        <v>1175</v>
      </c>
      <c r="BE293" s="108">
        <f t="shared" ca="1" si="240"/>
        <v>1000</v>
      </c>
      <c r="BH293" s="75" t="str">
        <f t="shared" si="222"/>
        <v>n4-4-3-3</v>
      </c>
      <c r="BI293" s="76"/>
      <c r="BJ293" s="109" t="s">
        <v>232</v>
      </c>
      <c r="BK293" s="109"/>
      <c r="BL293" s="109">
        <v>1</v>
      </c>
      <c r="BM293" s="112">
        <f t="shared" si="223"/>
        <v>1</v>
      </c>
      <c r="BN293" s="112" t="str">
        <f t="shared" si="224"/>
        <v>symbol</v>
      </c>
      <c r="BO293" s="109" t="str">
        <f t="shared" si="225"/>
        <v>OpenCircle</v>
      </c>
      <c r="BP293" s="113">
        <f t="shared" ca="1" si="241"/>
        <v>854.86</v>
      </c>
      <c r="BQ293" s="113">
        <f t="shared" ca="1" si="242"/>
        <v>1478.47</v>
      </c>
      <c r="BR293" s="113">
        <f t="shared" ca="1" si="243"/>
        <v>60</v>
      </c>
      <c r="BS293" s="113">
        <f t="shared" ca="1" si="244"/>
        <v>60</v>
      </c>
      <c r="BT293" s="109" t="str">
        <f t="shared" ca="1" si="226"/>
        <v xml:space="preserve">1 854.86 1478.47 0 0 0 0 VCThingLabel 20 </v>
      </c>
      <c r="BU293" s="112">
        <f t="shared" si="227"/>
        <v>0.1</v>
      </c>
      <c r="BV293" s="174">
        <f t="shared" si="228"/>
        <v>0</v>
      </c>
      <c r="BW293" s="114" t="str">
        <f t="shared" si="245"/>
        <v>2vvv</v>
      </c>
      <c r="BX293" s="109"/>
      <c r="BY293" s="113">
        <f t="shared" ca="1" si="246"/>
        <v>854.86</v>
      </c>
      <c r="BZ293" s="113">
        <f t="shared" ca="1" si="247"/>
        <v>1478.47</v>
      </c>
      <c r="CA293" s="113">
        <f t="shared" ca="1" si="248"/>
        <v>102</v>
      </c>
      <c r="CB293" s="113">
        <f t="shared" ca="1" si="249"/>
        <v>102</v>
      </c>
      <c r="CC293" s="112">
        <f t="shared" si="229"/>
        <v>0.55000000000000004</v>
      </c>
      <c r="CD293" s="109" t="str">
        <f t="shared" si="230"/>
        <v>ellipse</v>
      </c>
      <c r="CE293" s="114" t="str">
        <f t="shared" si="250"/>
        <v>2vvv</v>
      </c>
      <c r="CF293" s="109"/>
      <c r="CG293" s="113">
        <f t="shared" ca="1" si="251"/>
        <v>854.86</v>
      </c>
      <c r="CH293" s="113">
        <f t="shared" ca="1" si="252"/>
        <v>1478.47</v>
      </c>
      <c r="CI293" s="113">
        <f t="shared" ca="1" si="253"/>
        <v>60</v>
      </c>
      <c r="CJ293" s="113">
        <f t="shared" ca="1" si="254"/>
        <v>60</v>
      </c>
      <c r="CK293" s="112"/>
      <c r="CL293" s="112"/>
      <c r="CM293" s="112">
        <f t="shared" si="231"/>
        <v>1</v>
      </c>
      <c r="CN293" s="115" t="str">
        <f t="shared" si="232"/>
        <v>ellipse</v>
      </c>
      <c r="CO293" s="109" t="str">
        <f t="shared" si="255"/>
        <v>2vvv</v>
      </c>
      <c r="CP293" s="109"/>
      <c r="CQ293" s="113">
        <f t="shared" ca="1" si="256"/>
        <v>854.86</v>
      </c>
      <c r="CR293" s="113">
        <f t="shared" ca="1" si="257"/>
        <v>1478.47</v>
      </c>
      <c r="CS293" s="113">
        <f t="shared" ca="1" si="258"/>
        <v>60</v>
      </c>
      <c r="CT293" s="113">
        <f t="shared" ca="1" si="259"/>
        <v>60</v>
      </c>
      <c r="CW293" s="76"/>
      <c r="CX293" s="76"/>
    </row>
    <row r="294" spans="1:102" s="105" customFormat="1" ht="16" customHeight="1">
      <c r="A294" s="75" t="str">
        <f t="shared" si="207"/>
        <v>n5-4-1</v>
      </c>
      <c r="B294" s="75" t="str">
        <f t="shared" si="208"/>
        <v>D58</v>
      </c>
      <c r="C294" s="103" t="str">
        <f t="shared" si="219"/>
        <v>even</v>
      </c>
      <c r="D294" s="103"/>
      <c r="E294" s="103"/>
      <c r="F294" s="104">
        <f>ROW()</f>
        <v>294</v>
      </c>
      <c r="G294" s="103"/>
      <c r="H294" s="103"/>
      <c r="I294" s="103" t="str">
        <f t="shared" si="205"/>
        <v>This a short description of D58, giving the briefest explanation of its D58'iness.</v>
      </c>
      <c r="J294" s="103" t="str">
        <f t="shared" si="206"/>
        <v>This is a longer description of D58, going into more detail on what D58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4" s="103" t="str">
        <f t="shared" si="209"/>
        <v>none</v>
      </c>
      <c r="L294" s="103"/>
      <c r="M294" s="103" t="str">
        <f t="shared" si="210"/>
        <v>OpenClose</v>
      </c>
      <c r="N294" s="103"/>
      <c r="O294" s="103"/>
      <c r="P294" s="103"/>
      <c r="Q294" s="103"/>
      <c r="R294" s="103">
        <f t="shared" si="211"/>
        <v>1</v>
      </c>
      <c r="S294" s="103" t="str">
        <f t="shared" si="212"/>
        <v>hover</v>
      </c>
      <c r="T294" s="103"/>
      <c r="U294" s="103"/>
      <c r="V294" s="103"/>
      <c r="W294" s="103"/>
      <c r="X294" s="103" t="str">
        <f t="shared" si="213"/>
        <v>fadeOn=n5-4-1,0.6</v>
      </c>
      <c r="Y294" s="103" t="str">
        <f t="shared" si="214"/>
        <v>fadeOff=n5-4-1,0.6</v>
      </c>
      <c r="Z294" s="103" t="str">
        <f t="shared" si="215"/>
        <v>drawOpen=n5-4-1,0.8</v>
      </c>
      <c r="AA294" s="103" t="str">
        <f t="shared" si="216"/>
        <v>drawClose=n5-4-1,0.8</v>
      </c>
      <c r="AB294" s="103" t="str">
        <f t="shared" si="217"/>
        <v>myQtipStyle</v>
      </c>
      <c r="AD294" s="106"/>
      <c r="AE294" s="116"/>
      <c r="AF294" s="75" t="s">
        <v>564</v>
      </c>
      <c r="AG294" s="73">
        <f t="shared" si="220"/>
        <v>0</v>
      </c>
      <c r="AH294" s="75" t="str">
        <f t="shared" si="218"/>
        <v>n5-4-1</v>
      </c>
      <c r="AI294" s="75" t="str">
        <f t="shared" si="221"/>
        <v>D58</v>
      </c>
      <c r="AJ294" s="73">
        <f t="shared" si="260"/>
        <v>3</v>
      </c>
      <c r="AK294" s="105">
        <v>5</v>
      </c>
      <c r="AL294" s="105">
        <v>4</v>
      </c>
      <c r="AM294" s="105">
        <v>1</v>
      </c>
      <c r="AR294" s="105">
        <v>8</v>
      </c>
      <c r="AS294" s="105">
        <v>4</v>
      </c>
      <c r="AT294" s="105">
        <v>3</v>
      </c>
      <c r="AX294" s="108">
        <f t="shared" si="233"/>
        <v>35.625</v>
      </c>
      <c r="AY294" s="105">
        <f t="shared" ca="1" si="234"/>
        <v>640</v>
      </c>
      <c r="AZ294" s="108">
        <f t="shared" si="235"/>
        <v>158.33333333333334</v>
      </c>
      <c r="BA294" s="105">
        <f t="shared" si="236"/>
        <v>0</v>
      </c>
      <c r="BB294" s="116">
        <f t="shared" ca="1" si="237"/>
        <v>854.67</v>
      </c>
      <c r="BC294" s="116">
        <f t="shared" ca="1" si="238"/>
        <v>1623.28</v>
      </c>
      <c r="BD294" s="108">
        <f t="shared" ca="1" si="239"/>
        <v>1158.3333333333333</v>
      </c>
      <c r="BE294" s="108">
        <f t="shared" ca="1" si="240"/>
        <v>1000</v>
      </c>
      <c r="BH294" s="75" t="str">
        <f t="shared" si="222"/>
        <v>n5-4</v>
      </c>
      <c r="BI294" s="76"/>
      <c r="BJ294" s="109" t="s">
        <v>232</v>
      </c>
      <c r="BK294" s="109"/>
      <c r="BL294" s="109">
        <v>1</v>
      </c>
      <c r="BM294" s="112">
        <f t="shared" si="223"/>
        <v>1</v>
      </c>
      <c r="BN294" s="112" t="str">
        <f t="shared" si="224"/>
        <v>symbol</v>
      </c>
      <c r="BO294" s="109" t="str">
        <f t="shared" si="225"/>
        <v>OpenCircle</v>
      </c>
      <c r="BP294" s="113">
        <f t="shared" ca="1" si="241"/>
        <v>854.67</v>
      </c>
      <c r="BQ294" s="113">
        <f t="shared" ca="1" si="242"/>
        <v>1623.28</v>
      </c>
      <c r="BR294" s="113">
        <f t="shared" ca="1" si="243"/>
        <v>35</v>
      </c>
      <c r="BS294" s="113">
        <f t="shared" ca="1" si="244"/>
        <v>35</v>
      </c>
      <c r="BT294" s="109" t="str">
        <f t="shared" ca="1" si="226"/>
        <v xml:space="preserve">1 854.67 1623.28 0 0 0 0 VCThingLabel 10 </v>
      </c>
      <c r="BU294" s="112">
        <f t="shared" si="227"/>
        <v>0.1</v>
      </c>
      <c r="BV294" s="174">
        <f t="shared" si="228"/>
        <v>0</v>
      </c>
      <c r="BW294" s="114" t="str">
        <f t="shared" si="245"/>
        <v>3vvv</v>
      </c>
      <c r="BX294" s="109"/>
      <c r="BY294" s="113">
        <f t="shared" ca="1" si="246"/>
        <v>854.67</v>
      </c>
      <c r="BZ294" s="113">
        <f t="shared" ca="1" si="247"/>
        <v>1623.28</v>
      </c>
      <c r="CA294" s="113">
        <f t="shared" ca="1" si="248"/>
        <v>59.5</v>
      </c>
      <c r="CB294" s="113">
        <f t="shared" ca="1" si="249"/>
        <v>59.5</v>
      </c>
      <c r="CC294" s="112">
        <f t="shared" si="229"/>
        <v>0.55000000000000004</v>
      </c>
      <c r="CD294" s="109" t="str">
        <f t="shared" si="230"/>
        <v>ellipse</v>
      </c>
      <c r="CE294" s="114" t="str">
        <f t="shared" si="250"/>
        <v>3vvv</v>
      </c>
      <c r="CF294" s="109"/>
      <c r="CG294" s="113">
        <f t="shared" ca="1" si="251"/>
        <v>854.67</v>
      </c>
      <c r="CH294" s="113">
        <f t="shared" ca="1" si="252"/>
        <v>1623.28</v>
      </c>
      <c r="CI294" s="113">
        <f t="shared" ca="1" si="253"/>
        <v>35</v>
      </c>
      <c r="CJ294" s="113">
        <f t="shared" ca="1" si="254"/>
        <v>35</v>
      </c>
      <c r="CK294" s="112"/>
      <c r="CL294" s="112"/>
      <c r="CM294" s="112">
        <f t="shared" si="231"/>
        <v>1</v>
      </c>
      <c r="CN294" s="115" t="str">
        <f t="shared" si="232"/>
        <v>ellipse</v>
      </c>
      <c r="CO294" s="109" t="str">
        <f t="shared" si="255"/>
        <v>3vvv</v>
      </c>
      <c r="CP294" s="109"/>
      <c r="CQ294" s="113">
        <f t="shared" ca="1" si="256"/>
        <v>854.67</v>
      </c>
      <c r="CR294" s="113">
        <f t="shared" ca="1" si="257"/>
        <v>1623.28</v>
      </c>
      <c r="CS294" s="113">
        <f t="shared" ca="1" si="258"/>
        <v>35</v>
      </c>
      <c r="CT294" s="113">
        <f t="shared" ca="1" si="259"/>
        <v>35</v>
      </c>
      <c r="CW294" s="76"/>
      <c r="CX294" s="76"/>
    </row>
    <row r="295" spans="1:102" s="105" customFormat="1" ht="16" customHeight="1">
      <c r="A295" s="75" t="str">
        <f t="shared" si="207"/>
        <v>n5-4-1-1</v>
      </c>
      <c r="B295" s="75" t="str">
        <f t="shared" si="208"/>
        <v>E172</v>
      </c>
      <c r="C295" s="103" t="str">
        <f t="shared" si="219"/>
        <v>even</v>
      </c>
      <c r="D295" s="103"/>
      <c r="E295" s="103"/>
      <c r="F295" s="104">
        <f>ROW()</f>
        <v>295</v>
      </c>
      <c r="G295" s="103"/>
      <c r="H295" s="103"/>
      <c r="I295" s="103" t="str">
        <f t="shared" si="205"/>
        <v>This a short description of E172, giving the briefest explanation of its E172'iness.</v>
      </c>
      <c r="J295" s="103" t="str">
        <f t="shared" si="206"/>
        <v>This is a longer description of E172, going into more detail on what E172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5" s="103" t="str">
        <f t="shared" si="209"/>
        <v>none</v>
      </c>
      <c r="L295" s="103"/>
      <c r="M295" s="103" t="str">
        <f t="shared" si="210"/>
        <v>OpenClose</v>
      </c>
      <c r="N295" s="103"/>
      <c r="O295" s="103"/>
      <c r="P295" s="103"/>
      <c r="Q295" s="103"/>
      <c r="R295" s="103">
        <f t="shared" si="211"/>
        <v>1</v>
      </c>
      <c r="S295" s="103" t="str">
        <f t="shared" si="212"/>
        <v>hover</v>
      </c>
      <c r="T295" s="103"/>
      <c r="U295" s="103"/>
      <c r="V295" s="103"/>
      <c r="W295" s="103"/>
      <c r="X295" s="103" t="str">
        <f t="shared" si="213"/>
        <v>fadeOn=n5-4-1-1,0.6</v>
      </c>
      <c r="Y295" s="103" t="str">
        <f t="shared" si="214"/>
        <v>fadeOff=n5-4-1-1,0.6</v>
      </c>
      <c r="Z295" s="103" t="str">
        <f t="shared" si="215"/>
        <v>drawOpen=n5-4-1-1,0.8</v>
      </c>
      <c r="AA295" s="103" t="str">
        <f t="shared" si="216"/>
        <v>drawClose=n5-4-1-1,0.8</v>
      </c>
      <c r="AB295" s="103" t="str">
        <f t="shared" si="217"/>
        <v>myQtipStyle</v>
      </c>
      <c r="AD295" s="106"/>
      <c r="AE295" s="116"/>
      <c r="AF295" s="75" t="s">
        <v>565</v>
      </c>
      <c r="AG295" s="73">
        <f t="shared" si="220"/>
        <v>0</v>
      </c>
      <c r="AH295" s="75" t="str">
        <f t="shared" si="218"/>
        <v>n5-4-1-1</v>
      </c>
      <c r="AI295" s="75" t="str">
        <f t="shared" si="221"/>
        <v>E172</v>
      </c>
      <c r="AJ295" s="73">
        <f t="shared" si="260"/>
        <v>4</v>
      </c>
      <c r="AK295" s="105">
        <v>5</v>
      </c>
      <c r="AL295" s="105">
        <v>4</v>
      </c>
      <c r="AM295" s="105">
        <v>1</v>
      </c>
      <c r="AN295" s="105">
        <v>1</v>
      </c>
      <c r="AR295" s="105">
        <v>8</v>
      </c>
      <c r="AS295" s="105">
        <v>4</v>
      </c>
      <c r="AT295" s="105">
        <v>3</v>
      </c>
      <c r="AU295" s="105">
        <v>3</v>
      </c>
      <c r="AX295" s="108">
        <f t="shared" si="233"/>
        <v>34.375</v>
      </c>
      <c r="AY295" s="105">
        <f t="shared" ca="1" si="234"/>
        <v>740</v>
      </c>
      <c r="AZ295" s="108">
        <f t="shared" si="235"/>
        <v>152.7777777777778</v>
      </c>
      <c r="BA295" s="105">
        <f t="shared" si="236"/>
        <v>0</v>
      </c>
      <c r="BB295" s="116">
        <f t="shared" ca="1" si="237"/>
        <v>847.72</v>
      </c>
      <c r="BC295" s="116">
        <f t="shared" ca="1" si="238"/>
        <v>1724.1599999999999</v>
      </c>
      <c r="BD295" s="108">
        <f t="shared" ca="1" si="239"/>
        <v>1152.7777777777778</v>
      </c>
      <c r="BE295" s="108">
        <f t="shared" ca="1" si="240"/>
        <v>1000</v>
      </c>
      <c r="BH295" s="75" t="str">
        <f t="shared" si="222"/>
        <v>n5-4-1</v>
      </c>
      <c r="BI295" s="76"/>
      <c r="BJ295" s="109" t="s">
        <v>232</v>
      </c>
      <c r="BK295" s="109"/>
      <c r="BL295" s="109">
        <v>1</v>
      </c>
      <c r="BM295" s="112">
        <f t="shared" si="223"/>
        <v>1</v>
      </c>
      <c r="BN295" s="112" t="str">
        <f t="shared" si="224"/>
        <v>symbol</v>
      </c>
      <c r="BO295" s="109" t="str">
        <f t="shared" si="225"/>
        <v>OpenCircle</v>
      </c>
      <c r="BP295" s="113">
        <f t="shared" ca="1" si="241"/>
        <v>847.72</v>
      </c>
      <c r="BQ295" s="113">
        <f t="shared" ca="1" si="242"/>
        <v>1724.16</v>
      </c>
      <c r="BR295" s="113">
        <f t="shared" ca="1" si="243"/>
        <v>12</v>
      </c>
      <c r="BS295" s="113">
        <f t="shared" ca="1" si="244"/>
        <v>12</v>
      </c>
      <c r="BT295" s="109" t="str">
        <f t="shared" ca="1" si="226"/>
        <v xml:space="preserve">0 847.72 1724.16 0 0 0 0 VCThingLabel  </v>
      </c>
      <c r="BU295" s="112">
        <f t="shared" si="227"/>
        <v>0.1</v>
      </c>
      <c r="BV295" s="174">
        <f t="shared" si="228"/>
        <v>0</v>
      </c>
      <c r="BW295" s="114" t="str">
        <f t="shared" si="245"/>
        <v>4vvv</v>
      </c>
      <c r="BX295" s="109"/>
      <c r="BY295" s="113">
        <f t="shared" ca="1" si="246"/>
        <v>847.72</v>
      </c>
      <c r="BZ295" s="113">
        <f t="shared" ca="1" si="247"/>
        <v>1724.16</v>
      </c>
      <c r="CA295" s="113">
        <f t="shared" ca="1" si="248"/>
        <v>20.399999999999999</v>
      </c>
      <c r="CB295" s="113">
        <f t="shared" ca="1" si="249"/>
        <v>20.399999999999999</v>
      </c>
      <c r="CC295" s="112">
        <f t="shared" si="229"/>
        <v>0.55000000000000004</v>
      </c>
      <c r="CD295" s="109" t="str">
        <f t="shared" si="230"/>
        <v>ellipse</v>
      </c>
      <c r="CE295" s="114" t="str">
        <f t="shared" si="250"/>
        <v>4vvv</v>
      </c>
      <c r="CF295" s="109"/>
      <c r="CG295" s="113">
        <f t="shared" ca="1" si="251"/>
        <v>847.72</v>
      </c>
      <c r="CH295" s="113">
        <f t="shared" ca="1" si="252"/>
        <v>1724.16</v>
      </c>
      <c r="CI295" s="113">
        <f t="shared" ca="1" si="253"/>
        <v>12</v>
      </c>
      <c r="CJ295" s="113">
        <f t="shared" ca="1" si="254"/>
        <v>12</v>
      </c>
      <c r="CK295" s="112"/>
      <c r="CL295" s="112"/>
      <c r="CM295" s="112">
        <f t="shared" si="231"/>
        <v>1</v>
      </c>
      <c r="CN295" s="115" t="str">
        <f t="shared" si="232"/>
        <v>ellipse</v>
      </c>
      <c r="CO295" s="109" t="str">
        <f t="shared" si="255"/>
        <v>4vvv</v>
      </c>
      <c r="CP295" s="109"/>
      <c r="CQ295" s="113">
        <f t="shared" ca="1" si="256"/>
        <v>847.72</v>
      </c>
      <c r="CR295" s="113">
        <f t="shared" ca="1" si="257"/>
        <v>1724.16</v>
      </c>
      <c r="CS295" s="113">
        <f t="shared" ca="1" si="258"/>
        <v>12</v>
      </c>
      <c r="CT295" s="113">
        <f t="shared" ca="1" si="259"/>
        <v>12</v>
      </c>
      <c r="CW295" s="76"/>
      <c r="CX295" s="76"/>
    </row>
    <row r="296" spans="1:102" s="105" customFormat="1" ht="16" customHeight="1">
      <c r="A296" s="75" t="str">
        <f t="shared" si="207"/>
        <v>n5-4-1-2</v>
      </c>
      <c r="B296" s="75" t="str">
        <f t="shared" si="208"/>
        <v>E173</v>
      </c>
      <c r="C296" s="103" t="str">
        <f t="shared" si="219"/>
        <v>odd</v>
      </c>
      <c r="D296" s="103"/>
      <c r="E296" s="103"/>
      <c r="F296" s="104">
        <f>ROW()</f>
        <v>296</v>
      </c>
      <c r="G296" s="103"/>
      <c r="H296" s="103"/>
      <c r="I296" s="103" t="str">
        <f t="shared" ref="I296:I359" si="261">"This a short description of "&amp;B296&amp;", giving the briefest explanation of its "&amp;B296&amp;"'iness."</f>
        <v>This a short description of E173, giving the briefest explanation of its E173'iness.</v>
      </c>
      <c r="J296" s="103" t="str">
        <f t="shared" ref="J296:J359" si="262">"This is a longer description of "&amp;B296&amp;", going into more detail on what "&amp;B296&amp;" is all about.  
"&amp;$J$20</f>
        <v>This is a longer description of E173, going into more detail on what E173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6" s="103" t="str">
        <f t="shared" si="209"/>
        <v>none</v>
      </c>
      <c r="L296" s="103"/>
      <c r="M296" s="103" t="str">
        <f t="shared" si="210"/>
        <v>OpenClose</v>
      </c>
      <c r="N296" s="103"/>
      <c r="O296" s="103"/>
      <c r="P296" s="103"/>
      <c r="Q296" s="103"/>
      <c r="R296" s="103">
        <f t="shared" si="211"/>
        <v>1</v>
      </c>
      <c r="S296" s="103" t="str">
        <f t="shared" si="212"/>
        <v>hover</v>
      </c>
      <c r="T296" s="103"/>
      <c r="U296" s="103"/>
      <c r="V296" s="103"/>
      <c r="W296" s="103"/>
      <c r="X296" s="103" t="str">
        <f t="shared" si="213"/>
        <v>fadeOn=n5-4-1-2,0.6</v>
      </c>
      <c r="Y296" s="103" t="str">
        <f t="shared" si="214"/>
        <v>fadeOff=n5-4-1-2,0.6</v>
      </c>
      <c r="Z296" s="103" t="str">
        <f t="shared" si="215"/>
        <v>drawOpen=n5-4-1-2,0.8</v>
      </c>
      <c r="AA296" s="103" t="str">
        <f t="shared" si="216"/>
        <v>drawClose=n5-4-1-2,0.8</v>
      </c>
      <c r="AB296" s="103" t="str">
        <f t="shared" si="217"/>
        <v>myQtipStyle</v>
      </c>
      <c r="AD296" s="106"/>
      <c r="AE296" s="116"/>
      <c r="AF296" s="75" t="s">
        <v>566</v>
      </c>
      <c r="AG296" s="73">
        <f t="shared" si="220"/>
        <v>0</v>
      </c>
      <c r="AH296" s="75" t="str">
        <f t="shared" si="218"/>
        <v>n5-4-1-2</v>
      </c>
      <c r="AI296" s="75" t="str">
        <f t="shared" si="221"/>
        <v>E173</v>
      </c>
      <c r="AJ296" s="73">
        <f t="shared" si="260"/>
        <v>4</v>
      </c>
      <c r="AK296" s="105">
        <v>5</v>
      </c>
      <c r="AL296" s="105">
        <v>4</v>
      </c>
      <c r="AM296" s="105">
        <v>1</v>
      </c>
      <c r="AN296" s="105">
        <v>2</v>
      </c>
      <c r="AR296" s="105">
        <v>8</v>
      </c>
      <c r="AS296" s="105">
        <v>4</v>
      </c>
      <c r="AT296" s="105">
        <v>3</v>
      </c>
      <c r="AU296" s="105">
        <v>3</v>
      </c>
      <c r="AX296" s="108">
        <f t="shared" si="233"/>
        <v>35.625</v>
      </c>
      <c r="AY296" s="105">
        <f t="shared" ca="1" si="234"/>
        <v>740</v>
      </c>
      <c r="AZ296" s="108">
        <f t="shared" si="235"/>
        <v>158.33333333333334</v>
      </c>
      <c r="BA296" s="105">
        <f t="shared" si="236"/>
        <v>0</v>
      </c>
      <c r="BB296" s="116">
        <f t="shared" ca="1" si="237"/>
        <v>831.96</v>
      </c>
      <c r="BC296" s="116">
        <f t="shared" ca="1" si="238"/>
        <v>1720.67</v>
      </c>
      <c r="BD296" s="108">
        <f t="shared" ca="1" si="239"/>
        <v>1158.3333333333333</v>
      </c>
      <c r="BE296" s="108">
        <f t="shared" ca="1" si="240"/>
        <v>1000</v>
      </c>
      <c r="BH296" s="75" t="str">
        <f t="shared" si="222"/>
        <v>n5-4-1</v>
      </c>
      <c r="BI296" s="76"/>
      <c r="BJ296" s="109" t="s">
        <v>232</v>
      </c>
      <c r="BK296" s="109"/>
      <c r="BL296" s="109">
        <v>1</v>
      </c>
      <c r="BM296" s="112">
        <f t="shared" si="223"/>
        <v>1</v>
      </c>
      <c r="BN296" s="112" t="str">
        <f t="shared" si="224"/>
        <v>symbol</v>
      </c>
      <c r="BO296" s="109" t="str">
        <f t="shared" si="225"/>
        <v>OpenCircle</v>
      </c>
      <c r="BP296" s="113">
        <f t="shared" ca="1" si="241"/>
        <v>831.96</v>
      </c>
      <c r="BQ296" s="113">
        <f t="shared" ca="1" si="242"/>
        <v>1720.67</v>
      </c>
      <c r="BR296" s="113">
        <f t="shared" ca="1" si="243"/>
        <v>12</v>
      </c>
      <c r="BS296" s="113">
        <f t="shared" ca="1" si="244"/>
        <v>12</v>
      </c>
      <c r="BT296" s="109" t="str">
        <f t="shared" ca="1" si="226"/>
        <v xml:space="preserve">0 831.96 1720.67 0 0 0 0 VCThingLabel  </v>
      </c>
      <c r="BU296" s="112">
        <f t="shared" si="227"/>
        <v>0.1</v>
      </c>
      <c r="BV296" s="174">
        <f t="shared" si="228"/>
        <v>0</v>
      </c>
      <c r="BW296" s="114" t="str">
        <f t="shared" si="245"/>
        <v>4vvv</v>
      </c>
      <c r="BX296" s="109"/>
      <c r="BY296" s="113">
        <f t="shared" ca="1" si="246"/>
        <v>831.96</v>
      </c>
      <c r="BZ296" s="113">
        <f t="shared" ca="1" si="247"/>
        <v>1720.67</v>
      </c>
      <c r="CA296" s="113">
        <f t="shared" ca="1" si="248"/>
        <v>20.399999999999999</v>
      </c>
      <c r="CB296" s="113">
        <f t="shared" ca="1" si="249"/>
        <v>20.399999999999999</v>
      </c>
      <c r="CC296" s="112">
        <f t="shared" si="229"/>
        <v>0.55000000000000004</v>
      </c>
      <c r="CD296" s="109" t="str">
        <f t="shared" si="230"/>
        <v>ellipse</v>
      </c>
      <c r="CE296" s="114" t="str">
        <f t="shared" si="250"/>
        <v>4vvv</v>
      </c>
      <c r="CF296" s="109"/>
      <c r="CG296" s="113">
        <f t="shared" ca="1" si="251"/>
        <v>831.96</v>
      </c>
      <c r="CH296" s="113">
        <f t="shared" ca="1" si="252"/>
        <v>1720.67</v>
      </c>
      <c r="CI296" s="113">
        <f t="shared" ca="1" si="253"/>
        <v>12</v>
      </c>
      <c r="CJ296" s="113">
        <f t="shared" ca="1" si="254"/>
        <v>12</v>
      </c>
      <c r="CK296" s="112"/>
      <c r="CL296" s="112"/>
      <c r="CM296" s="112">
        <f t="shared" si="231"/>
        <v>1</v>
      </c>
      <c r="CN296" s="115" t="str">
        <f t="shared" si="232"/>
        <v>ellipse</v>
      </c>
      <c r="CO296" s="109" t="str">
        <f t="shared" si="255"/>
        <v>4vvv</v>
      </c>
      <c r="CP296" s="109"/>
      <c r="CQ296" s="113">
        <f t="shared" ca="1" si="256"/>
        <v>831.96</v>
      </c>
      <c r="CR296" s="113">
        <f t="shared" ca="1" si="257"/>
        <v>1720.67</v>
      </c>
      <c r="CS296" s="113">
        <f t="shared" ca="1" si="258"/>
        <v>12</v>
      </c>
      <c r="CT296" s="113">
        <f t="shared" ca="1" si="259"/>
        <v>12</v>
      </c>
      <c r="CW296" s="76"/>
      <c r="CX296" s="76"/>
    </row>
    <row r="297" spans="1:102" s="105" customFormat="1" ht="16" customHeight="1">
      <c r="A297" s="75" t="str">
        <f t="shared" ref="A297:A360" si="263">AH297</f>
        <v>n5-4-1-3</v>
      </c>
      <c r="B297" s="75" t="str">
        <f t="shared" ref="B297:B360" si="264">AI297</f>
        <v>E174</v>
      </c>
      <c r="C297" s="103" t="str">
        <f t="shared" si="219"/>
        <v>even</v>
      </c>
      <c r="D297" s="103"/>
      <c r="E297" s="103"/>
      <c r="F297" s="104">
        <f>ROW()</f>
        <v>297</v>
      </c>
      <c r="G297" s="103"/>
      <c r="H297" s="103"/>
      <c r="I297" s="103" t="str">
        <f t="shared" si="261"/>
        <v>This a short description of E174, giving the briefest explanation of its E174'iness.</v>
      </c>
      <c r="J297" s="103" t="str">
        <f t="shared" si="262"/>
        <v>This is a longer description of E174, going into more detail on what E174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7" s="103" t="str">
        <f t="shared" ref="K297:K360" si="265">$K$12</f>
        <v>none</v>
      </c>
      <c r="L297" s="103"/>
      <c r="M297" s="103" t="str">
        <f t="shared" ref="M297:M360" si="266">$M$12</f>
        <v>OpenClose</v>
      </c>
      <c r="N297" s="103"/>
      <c r="O297" s="103"/>
      <c r="P297" s="103"/>
      <c r="Q297" s="103"/>
      <c r="R297" s="103">
        <f t="shared" ref="R297:R360" si="267">$R$12</f>
        <v>1</v>
      </c>
      <c r="S297" s="103" t="str">
        <f t="shared" ref="S297:S360" si="268">$S$12</f>
        <v>hover</v>
      </c>
      <c r="T297" s="103"/>
      <c r="U297" s="103"/>
      <c r="V297" s="103"/>
      <c r="W297" s="103"/>
      <c r="X297" s="103" t="str">
        <f t="shared" ref="X297:X360" si="269">$X$12&amp;A297&amp;","&amp;$X$13</f>
        <v>fadeOn=n5-4-1-3,0.6</v>
      </c>
      <c r="Y297" s="103" t="str">
        <f t="shared" ref="Y297:Y360" si="270">$Y$12&amp;A297&amp;","&amp;$Y$13</f>
        <v>fadeOff=n5-4-1-3,0.6</v>
      </c>
      <c r="Z297" s="103" t="str">
        <f t="shared" ref="Z297:Z360" si="271">$Z$12&amp;A297&amp;","&amp;$Z$13</f>
        <v>drawOpen=n5-4-1-3,0.8</v>
      </c>
      <c r="AA297" s="103" t="str">
        <f t="shared" ref="AA297:AA360" si="272">$AA$12&amp;A297&amp;","&amp;$AA$13</f>
        <v>drawClose=n5-4-1-3,0.8</v>
      </c>
      <c r="AB297" s="103" t="str">
        <f t="shared" ref="AB297:AB360" si="273">$AB$12</f>
        <v>myQtipStyle</v>
      </c>
      <c r="AD297" s="106"/>
      <c r="AE297" s="116"/>
      <c r="AF297" s="75" t="s">
        <v>567</v>
      </c>
      <c r="AG297" s="73">
        <f t="shared" si="220"/>
        <v>0</v>
      </c>
      <c r="AH297" s="75" t="str">
        <f t="shared" ref="AH297:AH360" si="274">"n"&amp;AF297</f>
        <v>n5-4-1-3</v>
      </c>
      <c r="AI297" s="75" t="str">
        <f t="shared" si="221"/>
        <v>E174</v>
      </c>
      <c r="AJ297" s="73">
        <f t="shared" si="260"/>
        <v>4</v>
      </c>
      <c r="AK297" s="105">
        <v>5</v>
      </c>
      <c r="AL297" s="105">
        <v>4</v>
      </c>
      <c r="AM297" s="105">
        <v>1</v>
      </c>
      <c r="AN297" s="105">
        <v>3</v>
      </c>
      <c r="AR297" s="105">
        <v>8</v>
      </c>
      <c r="AS297" s="105">
        <v>4</v>
      </c>
      <c r="AT297" s="105">
        <v>3</v>
      </c>
      <c r="AU297" s="105">
        <v>3</v>
      </c>
      <c r="AX297" s="108">
        <f t="shared" si="233"/>
        <v>36.875</v>
      </c>
      <c r="AY297" s="105">
        <f t="shared" ca="1" si="234"/>
        <v>740</v>
      </c>
      <c r="AZ297" s="108">
        <f t="shared" si="235"/>
        <v>163.88888888888891</v>
      </c>
      <c r="BA297" s="105">
        <f t="shared" si="236"/>
        <v>0</v>
      </c>
      <c r="BB297" s="116">
        <f t="shared" ca="1" si="237"/>
        <v>816.28</v>
      </c>
      <c r="BC297" s="116">
        <f t="shared" ca="1" si="238"/>
        <v>1716.83</v>
      </c>
      <c r="BD297" s="108">
        <f t="shared" ca="1" si="239"/>
        <v>1163.8888888888889</v>
      </c>
      <c r="BE297" s="108">
        <f t="shared" ca="1" si="240"/>
        <v>1000</v>
      </c>
      <c r="BH297" s="75" t="str">
        <f t="shared" si="222"/>
        <v>n5-4-1</v>
      </c>
      <c r="BI297" s="76"/>
      <c r="BJ297" s="109" t="s">
        <v>232</v>
      </c>
      <c r="BK297" s="109"/>
      <c r="BL297" s="109">
        <v>1</v>
      </c>
      <c r="BM297" s="112">
        <f t="shared" si="223"/>
        <v>1</v>
      </c>
      <c r="BN297" s="112" t="str">
        <f t="shared" si="224"/>
        <v>symbol</v>
      </c>
      <c r="BO297" s="109" t="str">
        <f t="shared" si="225"/>
        <v>OpenCircle</v>
      </c>
      <c r="BP297" s="113">
        <f t="shared" ca="1" si="241"/>
        <v>816.28</v>
      </c>
      <c r="BQ297" s="113">
        <f t="shared" ca="1" si="242"/>
        <v>1716.83</v>
      </c>
      <c r="BR297" s="113">
        <f t="shared" ca="1" si="243"/>
        <v>12</v>
      </c>
      <c r="BS297" s="113">
        <f t="shared" ca="1" si="244"/>
        <v>12</v>
      </c>
      <c r="BT297" s="109" t="str">
        <f t="shared" ca="1" si="226"/>
        <v xml:space="preserve">0 816.28 1716.83 0 0 0 0 VCThingLabel  </v>
      </c>
      <c r="BU297" s="112">
        <f t="shared" si="227"/>
        <v>0.1</v>
      </c>
      <c r="BV297" s="174">
        <f t="shared" si="228"/>
        <v>0</v>
      </c>
      <c r="BW297" s="114" t="str">
        <f t="shared" si="245"/>
        <v>4vvv</v>
      </c>
      <c r="BX297" s="109"/>
      <c r="BY297" s="113">
        <f t="shared" ca="1" si="246"/>
        <v>816.28</v>
      </c>
      <c r="BZ297" s="113">
        <f t="shared" ca="1" si="247"/>
        <v>1716.83</v>
      </c>
      <c r="CA297" s="113">
        <f t="shared" ca="1" si="248"/>
        <v>20.399999999999999</v>
      </c>
      <c r="CB297" s="113">
        <f t="shared" ca="1" si="249"/>
        <v>20.399999999999999</v>
      </c>
      <c r="CC297" s="112">
        <f t="shared" si="229"/>
        <v>0.55000000000000004</v>
      </c>
      <c r="CD297" s="109" t="str">
        <f t="shared" si="230"/>
        <v>ellipse</v>
      </c>
      <c r="CE297" s="114" t="str">
        <f t="shared" si="250"/>
        <v>4vvv</v>
      </c>
      <c r="CF297" s="109"/>
      <c r="CG297" s="113">
        <f t="shared" ca="1" si="251"/>
        <v>816.28</v>
      </c>
      <c r="CH297" s="113">
        <f t="shared" ca="1" si="252"/>
        <v>1716.83</v>
      </c>
      <c r="CI297" s="113">
        <f t="shared" ca="1" si="253"/>
        <v>12</v>
      </c>
      <c r="CJ297" s="113">
        <f t="shared" ca="1" si="254"/>
        <v>12</v>
      </c>
      <c r="CK297" s="112"/>
      <c r="CL297" s="112"/>
      <c r="CM297" s="112">
        <f t="shared" si="231"/>
        <v>1</v>
      </c>
      <c r="CN297" s="115" t="str">
        <f t="shared" si="232"/>
        <v>ellipse</v>
      </c>
      <c r="CO297" s="109" t="str">
        <f t="shared" si="255"/>
        <v>4vvv</v>
      </c>
      <c r="CP297" s="109"/>
      <c r="CQ297" s="113">
        <f t="shared" ca="1" si="256"/>
        <v>816.28</v>
      </c>
      <c r="CR297" s="113">
        <f t="shared" ca="1" si="257"/>
        <v>1716.83</v>
      </c>
      <c r="CS297" s="113">
        <f t="shared" ca="1" si="258"/>
        <v>12</v>
      </c>
      <c r="CT297" s="113">
        <f t="shared" ca="1" si="259"/>
        <v>12</v>
      </c>
      <c r="CW297" s="76"/>
      <c r="CX297" s="76"/>
    </row>
    <row r="298" spans="1:102" s="105" customFormat="1" ht="16" customHeight="1">
      <c r="A298" s="75" t="str">
        <f t="shared" si="263"/>
        <v>n5-4-2</v>
      </c>
      <c r="B298" s="75" t="str">
        <f t="shared" si="264"/>
        <v>D59</v>
      </c>
      <c r="C298" s="103" t="str">
        <f t="shared" ref="C298:C361" si="275">IF(ISODD(RIGHT(B298,1)),"odd","even")</f>
        <v>odd</v>
      </c>
      <c r="D298" s="103"/>
      <c r="E298" s="103"/>
      <c r="F298" s="104">
        <f>ROW()</f>
        <v>298</v>
      </c>
      <c r="G298" s="103"/>
      <c r="H298" s="103"/>
      <c r="I298" s="103" t="str">
        <f t="shared" si="261"/>
        <v>This a short description of D59, giving the briefest explanation of its D59'iness.</v>
      </c>
      <c r="J298" s="103" t="str">
        <f t="shared" si="262"/>
        <v>This is a longer description of D59, going into more detail on what D59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8" s="103" t="str">
        <f t="shared" si="265"/>
        <v>none</v>
      </c>
      <c r="L298" s="103"/>
      <c r="M298" s="103" t="str">
        <f t="shared" si="266"/>
        <v>OpenClose</v>
      </c>
      <c r="N298" s="103"/>
      <c r="O298" s="103"/>
      <c r="P298" s="103"/>
      <c r="Q298" s="103"/>
      <c r="R298" s="103">
        <f t="shared" si="267"/>
        <v>1</v>
      </c>
      <c r="S298" s="103" t="str">
        <f t="shared" si="268"/>
        <v>hover</v>
      </c>
      <c r="T298" s="103"/>
      <c r="U298" s="103"/>
      <c r="V298" s="103"/>
      <c r="W298" s="103"/>
      <c r="X298" s="103" t="str">
        <f t="shared" si="269"/>
        <v>fadeOn=n5-4-2,0.6</v>
      </c>
      <c r="Y298" s="103" t="str">
        <f t="shared" si="270"/>
        <v>fadeOff=n5-4-2,0.6</v>
      </c>
      <c r="Z298" s="103" t="str">
        <f t="shared" si="271"/>
        <v>drawOpen=n5-4-2,0.8</v>
      </c>
      <c r="AA298" s="103" t="str">
        <f t="shared" si="272"/>
        <v>drawClose=n5-4-2,0.8</v>
      </c>
      <c r="AB298" s="103" t="str">
        <f t="shared" si="273"/>
        <v>myQtipStyle</v>
      </c>
      <c r="AD298" s="106"/>
      <c r="AE298" s="116"/>
      <c r="AF298" s="75" t="s">
        <v>568</v>
      </c>
      <c r="AG298" s="73">
        <f t="shared" ref="AG298:AG361" si="276">AG297</f>
        <v>0</v>
      </c>
      <c r="AH298" s="75" t="str">
        <f t="shared" si="274"/>
        <v>n5-4-2</v>
      </c>
      <c r="AI298" s="75" t="str">
        <f t="shared" ref="AI298:AI361" si="277">IF(AJ298=1,"B"&amp;AK298,
IF(AJ298=2,"C"&amp;(AK298-1)*AS298+AL298,
IF(AJ298=3,"D"&amp;(((AK298-1)*AS298+AL298)-1)*AT298+AM298,
IF(AJ298=4,"E"&amp;(((((AK298-1)*AS298+AL298)-1)*AT298+AM298)-1)*AU298+AN298,"NA"))))</f>
        <v>D59</v>
      </c>
      <c r="AJ298" s="73">
        <f t="shared" si="260"/>
        <v>3</v>
      </c>
      <c r="AK298" s="105">
        <v>5</v>
      </c>
      <c r="AL298" s="105">
        <v>4</v>
      </c>
      <c r="AM298" s="105">
        <v>2</v>
      </c>
      <c r="AR298" s="105">
        <v>8</v>
      </c>
      <c r="AS298" s="105">
        <v>4</v>
      </c>
      <c r="AT298" s="105">
        <v>3</v>
      </c>
      <c r="AX298" s="108">
        <f t="shared" si="233"/>
        <v>39.375</v>
      </c>
      <c r="AY298" s="105">
        <f t="shared" ca="1" si="234"/>
        <v>640</v>
      </c>
      <c r="AZ298" s="108">
        <f t="shared" si="235"/>
        <v>175</v>
      </c>
      <c r="BA298" s="105">
        <f t="shared" si="236"/>
        <v>0</v>
      </c>
      <c r="BB298" s="116">
        <f t="shared" ca="1" si="237"/>
        <v>814.22</v>
      </c>
      <c r="BC298" s="116">
        <f t="shared" ca="1" si="238"/>
        <v>1612.44</v>
      </c>
      <c r="BD298" s="108">
        <f t="shared" ca="1" si="239"/>
        <v>1175</v>
      </c>
      <c r="BE298" s="108">
        <f t="shared" ca="1" si="240"/>
        <v>1000</v>
      </c>
      <c r="BH298" s="75" t="str">
        <f t="shared" ref="BH298:BH361" si="278">IF(ISNUMBER(SEARCH("-",AF298)), VLOOKUP( LEFT( AF298, LEN( AF298 ) - FIND( "-", AF298 )), $AF$40:$AI$499, 3), $AH$40)</f>
        <v>n5-4</v>
      </c>
      <c r="BI298" s="76"/>
      <c r="BJ298" s="109" t="s">
        <v>232</v>
      </c>
      <c r="BK298" s="109"/>
      <c r="BL298" s="109">
        <v>1</v>
      </c>
      <c r="BM298" s="112">
        <f t="shared" ref="BM298:BM361" si="279">$BM$12</f>
        <v>1</v>
      </c>
      <c r="BN298" s="112" t="str">
        <f t="shared" ref="BN298:BN361" si="280">$BN$12</f>
        <v>symbol</v>
      </c>
      <c r="BO298" s="109" t="str">
        <f t="shared" ref="BO298:BO361" si="281">$BO$12</f>
        <v>OpenCircle</v>
      </c>
      <c r="BP298" s="113">
        <f t="shared" ca="1" si="241"/>
        <v>814.22</v>
      </c>
      <c r="BQ298" s="113">
        <f t="shared" ca="1" si="242"/>
        <v>1612.44</v>
      </c>
      <c r="BR298" s="113">
        <f t="shared" ca="1" si="243"/>
        <v>35</v>
      </c>
      <c r="BS298" s="113">
        <f t="shared" ca="1" si="244"/>
        <v>35</v>
      </c>
      <c r="BT298" s="109" t="str">
        <f t="shared" ref="BT298:BT361" ca="1" si="282">IF(AJ298=1,$BU$20&amp;" "&amp;BP298&amp;" "&amp;BQ298&amp;" "&amp;$BU$21&amp;" "&amp;$BU$22&amp;" "&amp;$BU$23&amp;" "&amp;$BU$24&amp;" "&amp;$BU$25&amp;" "&amp;$BU$26&amp;" "&amp;$BU$27,
IF(AJ298=2,$BV$20&amp;" "&amp;BP298&amp;" "&amp;BQ298&amp;" "&amp;$BU$21&amp;" "&amp;$BU$22&amp;" "&amp;$BU$23&amp;" "&amp;$BU$24&amp;" "&amp;$BU$25&amp;" "&amp;$BV$26&amp;" "&amp;$BU$27,
IF(AJ298=3,$BW$20&amp;" "&amp;BP298&amp;" "&amp;BQ298&amp;" "&amp;$BU$21&amp;" "&amp;$BU$22&amp;" "&amp;$BU$23&amp;" "&amp;$BU$24&amp;" "&amp;$BU$25&amp;" "&amp;$BW$26&amp;" "&amp;$BU$27,
IF(AJ298=4,$BX$20&amp;" "&amp;BP298&amp;" "&amp;BQ298&amp;" "&amp;$BU$21&amp;" "&amp;$BU$22&amp;" "&amp;$BU$23&amp;" "&amp;$BU$24&amp;" "&amp;$BU$25&amp;" "&amp;$BX$26&amp;" "&amp;$BU$27,
IF(AJ298=5,$BY$20&amp;" "&amp;BP298&amp;" "&amp;BQ298&amp;" "&amp;$BU$21&amp;" "&amp;$BU$22&amp;" "&amp;$BU$23&amp;" "&amp;$BU$24&amp;" "&amp;$BU$25&amp;" "&amp;$BY$26&amp;" "&amp;$BU$27,
IF(AJ298=6,$BZ$20&amp;" "&amp;BP298&amp;" "&amp;BQ298&amp;" "&amp;$BU$21&amp;" "&amp;$BU$22&amp;" "&amp;$BU$23&amp;" "&amp;$BU$24&amp;" "&amp;$BU$25&amp;" "&amp;$BZ$26&amp;" "&amp;$BU$27,""))))))</f>
        <v xml:space="preserve">1 814.22 1612.44 0 0 0 0 VCThingLabel 10 </v>
      </c>
      <c r="BU298" s="112">
        <f t="shared" ref="BU298:BU361" si="283">$BU$12</f>
        <v>0.1</v>
      </c>
      <c r="BV298" s="174">
        <f t="shared" ref="BV298:BV361" si="284">$BV$12</f>
        <v>0</v>
      </c>
      <c r="BW298" s="114" t="str">
        <f t="shared" si="245"/>
        <v>3vvv</v>
      </c>
      <c r="BX298" s="109"/>
      <c r="BY298" s="113">
        <f t="shared" ca="1" si="246"/>
        <v>814.22</v>
      </c>
      <c r="BZ298" s="113">
        <f t="shared" ca="1" si="247"/>
        <v>1612.44</v>
      </c>
      <c r="CA298" s="113">
        <f t="shared" ca="1" si="248"/>
        <v>59.5</v>
      </c>
      <c r="CB298" s="113">
        <f t="shared" ca="1" si="249"/>
        <v>59.5</v>
      </c>
      <c r="CC298" s="112">
        <f t="shared" ref="CC298:CC361" si="285">$CC$12</f>
        <v>0.55000000000000004</v>
      </c>
      <c r="CD298" s="109" t="str">
        <f t="shared" ref="CD298:CD361" si="286">$CD$12</f>
        <v>ellipse</v>
      </c>
      <c r="CE298" s="114" t="str">
        <f t="shared" si="250"/>
        <v>3vvv</v>
      </c>
      <c r="CF298" s="109"/>
      <c r="CG298" s="113">
        <f t="shared" ca="1" si="251"/>
        <v>814.22</v>
      </c>
      <c r="CH298" s="113">
        <f t="shared" ca="1" si="252"/>
        <v>1612.44</v>
      </c>
      <c r="CI298" s="113">
        <f t="shared" ca="1" si="253"/>
        <v>35</v>
      </c>
      <c r="CJ298" s="113">
        <f t="shared" ca="1" si="254"/>
        <v>35</v>
      </c>
      <c r="CK298" s="112"/>
      <c r="CL298" s="112"/>
      <c r="CM298" s="112">
        <f t="shared" ref="CM298:CM361" si="287">$CM$12</f>
        <v>1</v>
      </c>
      <c r="CN298" s="115" t="str">
        <f t="shared" ref="CN298:CN361" si="288">$CN$12</f>
        <v>ellipse</v>
      </c>
      <c r="CO298" s="109" t="str">
        <f t="shared" si="255"/>
        <v>3vvv</v>
      </c>
      <c r="CP298" s="109"/>
      <c r="CQ298" s="113">
        <f t="shared" ca="1" si="256"/>
        <v>814.22</v>
      </c>
      <c r="CR298" s="113">
        <f t="shared" ca="1" si="257"/>
        <v>1612.44</v>
      </c>
      <c r="CS298" s="113">
        <f t="shared" ca="1" si="258"/>
        <v>35</v>
      </c>
      <c r="CT298" s="113">
        <f t="shared" ca="1" si="259"/>
        <v>35</v>
      </c>
      <c r="CW298" s="76"/>
      <c r="CX298" s="76"/>
    </row>
    <row r="299" spans="1:102" s="105" customFormat="1" ht="16" customHeight="1">
      <c r="A299" s="75" t="str">
        <f t="shared" si="263"/>
        <v>n5-4-2-1</v>
      </c>
      <c r="B299" s="75" t="str">
        <f t="shared" si="264"/>
        <v>E175</v>
      </c>
      <c r="C299" s="103" t="str">
        <f t="shared" si="275"/>
        <v>odd</v>
      </c>
      <c r="D299" s="103"/>
      <c r="E299" s="103"/>
      <c r="F299" s="104">
        <f>ROW()</f>
        <v>299</v>
      </c>
      <c r="G299" s="103"/>
      <c r="H299" s="103"/>
      <c r="I299" s="103" t="str">
        <f t="shared" si="261"/>
        <v>This a short description of E175, giving the briefest explanation of its E175'iness.</v>
      </c>
      <c r="J299" s="103" t="str">
        <f t="shared" si="262"/>
        <v>This is a longer description of E175, going into more detail on what E175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299" s="103" t="str">
        <f t="shared" si="265"/>
        <v>none</v>
      </c>
      <c r="L299" s="103"/>
      <c r="M299" s="103" t="str">
        <f t="shared" si="266"/>
        <v>OpenClose</v>
      </c>
      <c r="N299" s="103"/>
      <c r="O299" s="103"/>
      <c r="P299" s="103"/>
      <c r="Q299" s="103"/>
      <c r="R299" s="103">
        <f t="shared" si="267"/>
        <v>1</v>
      </c>
      <c r="S299" s="103" t="str">
        <f t="shared" si="268"/>
        <v>hover</v>
      </c>
      <c r="T299" s="103"/>
      <c r="U299" s="103"/>
      <c r="V299" s="103"/>
      <c r="W299" s="103"/>
      <c r="X299" s="103" t="str">
        <f t="shared" si="269"/>
        <v>fadeOn=n5-4-2-1,0.6</v>
      </c>
      <c r="Y299" s="103" t="str">
        <f t="shared" si="270"/>
        <v>fadeOff=n5-4-2-1,0.6</v>
      </c>
      <c r="Z299" s="103" t="str">
        <f t="shared" si="271"/>
        <v>drawOpen=n5-4-2-1,0.8</v>
      </c>
      <c r="AA299" s="103" t="str">
        <f t="shared" si="272"/>
        <v>drawClose=n5-4-2-1,0.8</v>
      </c>
      <c r="AB299" s="103" t="str">
        <f t="shared" si="273"/>
        <v>myQtipStyle</v>
      </c>
      <c r="AD299" s="106"/>
      <c r="AE299" s="116"/>
      <c r="AF299" s="75" t="s">
        <v>569</v>
      </c>
      <c r="AG299" s="73">
        <f t="shared" si="276"/>
        <v>0</v>
      </c>
      <c r="AH299" s="75" t="str">
        <f t="shared" si="274"/>
        <v>n5-4-2-1</v>
      </c>
      <c r="AI299" s="75" t="str">
        <f t="shared" si="277"/>
        <v>E175</v>
      </c>
      <c r="AJ299" s="73">
        <f t="shared" si="260"/>
        <v>4</v>
      </c>
      <c r="AK299" s="105">
        <v>5</v>
      </c>
      <c r="AL299" s="105">
        <v>4</v>
      </c>
      <c r="AM299" s="105">
        <v>2</v>
      </c>
      <c r="AN299" s="105">
        <v>1</v>
      </c>
      <c r="AR299" s="105">
        <v>8</v>
      </c>
      <c r="AS299" s="105">
        <v>4</v>
      </c>
      <c r="AT299" s="105">
        <v>3</v>
      </c>
      <c r="AU299" s="105">
        <v>3</v>
      </c>
      <c r="AX299" s="108">
        <f t="shared" ref="AX299:AX362" si="289">IF(AR299&lt;&gt;"",$AY$14/AR299*(AK299-1)-($AY$14)/2 + ($AY$14/AR299/2),0) +
IF(AS299&lt;&gt;"",$AY$14/AR299/AS299*(AL299-1)-($AY$14/AR299)/2 + ($AY$14/AR299/AS299/2),0) +
IF(AT299&lt;&gt;"",$AY$14/AR299/AS299/AT299*(AM299-1)-($AY$14/AR299/AS299)/2 + ($AY$14/AR299/AS299/AT299/2),0) +
IF(AU299&lt;&gt;"",$AY$14/AR299/AS299/AT299/AU299*(AN299-1)-($AY$14/AR299/AS299/AT299)/2 + ($AY$14/AR299/AS299/AT299/AU299/2),0) +
IF(AV299&lt;&gt;"",$AY$14/AR299/AS299/AT299/AU299/AV299*(AO299-1)-($AY$14/AR299/AS299/AT299/AU299)/2 + ($AY$14/AR299/AS299/AT299/AU299/AV299/2),0) +
IF(AW299&lt;&gt;"",$AY$14/AR299/AS299/AT299/AU299/AV299/AW299*(AP299-1)-($AY$14/AR299/AS299/AT299/AU299/AV299)/2 + ($AY$14/AR299/AS299/AT299/AU299/AV299/AW299/2),0)</f>
        <v>38.125</v>
      </c>
      <c r="AY299" s="105">
        <f t="shared" ref="AY299:AY362" ca="1" si="290">INDIRECT("AY"&amp;20+AJ299)</f>
        <v>740</v>
      </c>
      <c r="AZ299" s="108">
        <f t="shared" ref="AZ299:AZ362" si="291">IF(AR299&lt;&gt;"",$AZ$14/AR299*(AK299-1)-($AZ$14)/2 + ($AZ$14/AR299/2),0) +
IF(AS299&lt;&gt;"",$AZ$14/AR299/AS299*(AL299-1)-($AZ$14/AR299)/2 + ($AZ$14/AR299/AS299/2),0) +
IF(AT299&lt;&gt;"",$AZ$14/AR299/AS299/AT299*(AM299-1)-($AZ$14/AR299/AS299)/2 + ($AZ$14/AR299/AS299/AT299/2),0) +
IF(AU299&lt;&gt;"",$AZ$14/AR299/AS299/AT299/AU299*(AN299-1)-($AZ$14/AR299/AS299/AT299)/2 + ($AZ$14/AR299/AS299/AT299/AU299/2),0) +
IF(AV299&lt;&gt;"",$AZ$14/AR299/AS299/AT299/AU299/AV299*(AO299-1)-($AZ$14/AR299/AS299/AT299/AU299)/2 + ($AZ$14/AR299/AS299/AT299/AU299/AV299/2),0) +
IF(AW299&lt;&gt;"",$AZ$14/AR299/AS299/AT299/AU299/AV299/AW299*(AP299-1)-($AZ$14/AR299/AS299/AT299/AU299/AV299)/2 + ($AZ$14/AR299/AS299/AT299/AU299/AV299/AW299/2),0)</f>
        <v>169.44444444444446</v>
      </c>
      <c r="BA299" s="105">
        <f t="shared" ref="BA299:BA362" si="292">IF(AR299&lt;&gt;"",$BA$14/AR299*(AK299-1)-($BA$14)/2 + ($BA$14/AR299/2),0) +
IF(AS299&lt;&gt;"",$BA$14/AR299/AS299*(AL299-1)-($BA$14/AR299)/2 + ($BA$14/AR299/AS299/2),0) +
IF(AT299&lt;&gt;"",$BA$14/AR299/AS299/AT299*(AM299-1)-($BA$14/AR299/AS299)/2 + ($BA$14/AR299/AS299/AT299/2),0) +
IF(AU299&lt;&gt;"",$BA$14/AR299/AS299/AT299/AU299*(AN299-1)-($BA$14/AR299/AS299/AT299)/2 + ($BA$14/AR299/AS299/AT299/AU299/2),0) +
IF(AV299&lt;&gt;"",$BA$14/AR299/AS299/AT299/AU299/AV299*(AO299-1)-($BA$14/AR299/AS299/AT299/AU299)/2 + ($BA$14/AR299/AS299/AT299/AU299/AV299/2),0) +
IF(AW299&lt;&gt;"",$BA$14/AR299/AS299/AT299/AU299/AV299/AW299*(AP299-1)-($BA$14/AR299/AS299/AT299/AU299/AV299)/2 + ($BA$14/AR299/AS299/AT299/AU299/AV299/AW299/2),0)</f>
        <v>0</v>
      </c>
      <c r="BB299" s="116">
        <f t="shared" ref="BB299:BB362" ca="1" si="293">ROUND(AY299*COS(RADIANS(AX299+$AY$13)),2)+$AZ$12</f>
        <v>800.69</v>
      </c>
      <c r="BC299" s="116">
        <f t="shared" ref="BC299:BC362" ca="1" si="294">ROUND(AY299*SIN(RADIANS(AX299+$AY$13)),2)+$BA$12</f>
        <v>1712.65</v>
      </c>
      <c r="BD299" s="108">
        <f t="shared" ref="BD299:BD362" ca="1" si="295">$AZ$12+AZ299+INDIRECT("AZ"&amp;20+AJ299)</f>
        <v>1169.4444444444443</v>
      </c>
      <c r="BE299" s="108">
        <f t="shared" ref="BE299:BE362" ca="1" si="296">$AZ$12+BA299+INDIRECT("BA"&amp;20+AJ299)</f>
        <v>1000</v>
      </c>
      <c r="BH299" s="75" t="str">
        <f t="shared" si="278"/>
        <v>n5-4-2</v>
      </c>
      <c r="BI299" s="76"/>
      <c r="BJ299" s="109" t="s">
        <v>232</v>
      </c>
      <c r="BK299" s="109"/>
      <c r="BL299" s="109">
        <v>1</v>
      </c>
      <c r="BM299" s="112">
        <f t="shared" si="279"/>
        <v>1</v>
      </c>
      <c r="BN299" s="112" t="str">
        <f t="shared" si="280"/>
        <v>symbol</v>
      </c>
      <c r="BO299" s="109" t="str">
        <f t="shared" si="281"/>
        <v>OpenCircle</v>
      </c>
      <c r="BP299" s="113">
        <f t="shared" ref="BP299:BP362" ca="1" si="297">IF($BP$12=0, ROUND(BB299,2),ROUND(BD299,2))</f>
        <v>800.69</v>
      </c>
      <c r="BQ299" s="113">
        <f t="shared" ref="BQ299:BQ362" ca="1" si="298">IF($BP$12=0, ROUND(BC299,2),ROUND(BE299,2))</f>
        <v>1712.65</v>
      </c>
      <c r="BR299" s="113">
        <f t="shared" ref="BR299:BR362" ca="1" si="299">INDIRECT("BR"&amp;20+AJ299)</f>
        <v>12</v>
      </c>
      <c r="BS299" s="113">
        <f t="shared" ref="BS299:BS362" ca="1" si="300">INDIRECT("BS"&amp;20+AJ299)</f>
        <v>12</v>
      </c>
      <c r="BT299" s="109" t="str">
        <f t="shared" ca="1" si="282"/>
        <v xml:space="preserve">0 800.69 1712.65 0 0 0 0 VCThingLabel  </v>
      </c>
      <c r="BU299" s="112">
        <f t="shared" si="283"/>
        <v>0.1</v>
      </c>
      <c r="BV299" s="174">
        <f t="shared" si="284"/>
        <v>0</v>
      </c>
      <c r="BW299" s="114" t="str">
        <f t="shared" ref="BW299:BW362" si="301">AJ299&amp;"vvv"</f>
        <v>4vvv</v>
      </c>
      <c r="BX299" s="109"/>
      <c r="BY299" s="113">
        <f t="shared" ref="BY299:BY362" ca="1" si="302">BP299</f>
        <v>800.69</v>
      </c>
      <c r="BZ299" s="113">
        <f t="shared" ref="BZ299:BZ362" ca="1" si="303">BQ299</f>
        <v>1712.65</v>
      </c>
      <c r="CA299" s="113">
        <f t="shared" ref="CA299:CA362" ca="1" si="304">BR299*$CA$20</f>
        <v>20.399999999999999</v>
      </c>
      <c r="CB299" s="113">
        <f t="shared" ref="CB299:CB362" ca="1" si="305">BS299*$CB$20</f>
        <v>20.399999999999999</v>
      </c>
      <c r="CC299" s="112">
        <f t="shared" si="285"/>
        <v>0.55000000000000004</v>
      </c>
      <c r="CD299" s="109" t="str">
        <f t="shared" si="286"/>
        <v>ellipse</v>
      </c>
      <c r="CE299" s="114" t="str">
        <f t="shared" ref="CE299:CE362" si="306">AJ299&amp;"vvv"</f>
        <v>4vvv</v>
      </c>
      <c r="CF299" s="109"/>
      <c r="CG299" s="113">
        <f t="shared" ref="CG299:CG362" ca="1" si="307">BP299</f>
        <v>800.69</v>
      </c>
      <c r="CH299" s="113">
        <f t="shared" ref="CH299:CH362" ca="1" si="308">BQ299</f>
        <v>1712.65</v>
      </c>
      <c r="CI299" s="113">
        <f t="shared" ref="CI299:CI362" ca="1" si="309">BR299</f>
        <v>12</v>
      </c>
      <c r="CJ299" s="113">
        <f t="shared" ref="CJ299:CJ362" ca="1" si="310">BS299</f>
        <v>12</v>
      </c>
      <c r="CK299" s="112"/>
      <c r="CL299" s="112"/>
      <c r="CM299" s="112">
        <f t="shared" si="287"/>
        <v>1</v>
      </c>
      <c r="CN299" s="115" t="str">
        <f t="shared" si="288"/>
        <v>ellipse</v>
      </c>
      <c r="CO299" s="109" t="str">
        <f t="shared" ref="CO299:CO362" si="311">AJ299&amp;"vvv"</f>
        <v>4vvv</v>
      </c>
      <c r="CP299" s="109"/>
      <c r="CQ299" s="113">
        <f t="shared" ref="CQ299:CQ362" ca="1" si="312">BP299</f>
        <v>800.69</v>
      </c>
      <c r="CR299" s="113">
        <f t="shared" ref="CR299:CR362" ca="1" si="313">BQ299</f>
        <v>1712.65</v>
      </c>
      <c r="CS299" s="113">
        <f t="shared" ref="CS299:CS362" ca="1" si="314">BR299</f>
        <v>12</v>
      </c>
      <c r="CT299" s="113">
        <f t="shared" ref="CT299:CT362" ca="1" si="315">BS299</f>
        <v>12</v>
      </c>
      <c r="CW299" s="76"/>
      <c r="CX299" s="76"/>
    </row>
    <row r="300" spans="1:102" s="105" customFormat="1" ht="16" customHeight="1">
      <c r="A300" s="75" t="str">
        <f t="shared" si="263"/>
        <v>n5-4-2-2</v>
      </c>
      <c r="B300" s="75" t="str">
        <f t="shared" si="264"/>
        <v>E176</v>
      </c>
      <c r="C300" s="103" t="str">
        <f t="shared" si="275"/>
        <v>even</v>
      </c>
      <c r="D300" s="103"/>
      <c r="E300" s="103"/>
      <c r="F300" s="104">
        <f>ROW()</f>
        <v>300</v>
      </c>
      <c r="G300" s="103"/>
      <c r="H300" s="103"/>
      <c r="I300" s="103" t="str">
        <f t="shared" si="261"/>
        <v>This a short description of E176, giving the briefest explanation of its E176'iness.</v>
      </c>
      <c r="J300" s="103" t="str">
        <f t="shared" si="262"/>
        <v>This is a longer description of E176, going into more detail on what E176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0" s="103" t="str">
        <f t="shared" si="265"/>
        <v>none</v>
      </c>
      <c r="L300" s="103"/>
      <c r="M300" s="103" t="str">
        <f t="shared" si="266"/>
        <v>OpenClose</v>
      </c>
      <c r="N300" s="103"/>
      <c r="O300" s="103"/>
      <c r="P300" s="103"/>
      <c r="Q300" s="103"/>
      <c r="R300" s="103">
        <f t="shared" si="267"/>
        <v>1</v>
      </c>
      <c r="S300" s="103" t="str">
        <f t="shared" si="268"/>
        <v>hover</v>
      </c>
      <c r="T300" s="103"/>
      <c r="U300" s="103"/>
      <c r="V300" s="103"/>
      <c r="W300" s="103"/>
      <c r="X300" s="103" t="str">
        <f t="shared" si="269"/>
        <v>fadeOn=n5-4-2-2,0.6</v>
      </c>
      <c r="Y300" s="103" t="str">
        <f t="shared" si="270"/>
        <v>fadeOff=n5-4-2-2,0.6</v>
      </c>
      <c r="Z300" s="103" t="str">
        <f t="shared" si="271"/>
        <v>drawOpen=n5-4-2-2,0.8</v>
      </c>
      <c r="AA300" s="103" t="str">
        <f t="shared" si="272"/>
        <v>drawClose=n5-4-2-2,0.8</v>
      </c>
      <c r="AB300" s="103" t="str">
        <f t="shared" si="273"/>
        <v>myQtipStyle</v>
      </c>
      <c r="AD300" s="106"/>
      <c r="AE300" s="116"/>
      <c r="AF300" s="75" t="s">
        <v>570</v>
      </c>
      <c r="AG300" s="73">
        <f t="shared" si="276"/>
        <v>0</v>
      </c>
      <c r="AH300" s="75" t="str">
        <f t="shared" si="274"/>
        <v>n5-4-2-2</v>
      </c>
      <c r="AI300" s="75" t="str">
        <f t="shared" si="277"/>
        <v>E176</v>
      </c>
      <c r="AJ300" s="73">
        <f t="shared" ref="AJ300:AJ363" si="316">IF(AP300&lt;&gt;"",6,
IF(AO300&lt;&gt;"",5,
IF(AN300&lt;&gt;"",4,
IF(AM300&lt;&gt;"",3,
IF(AL300&lt;&gt;"",2,
IF(AK300&lt;&gt;"",1,0))))))</f>
        <v>4</v>
      </c>
      <c r="AK300" s="105">
        <v>5</v>
      </c>
      <c r="AL300" s="105">
        <v>4</v>
      </c>
      <c r="AM300" s="105">
        <v>2</v>
      </c>
      <c r="AN300" s="105">
        <v>2</v>
      </c>
      <c r="AR300" s="105">
        <v>8</v>
      </c>
      <c r="AS300" s="105">
        <v>4</v>
      </c>
      <c r="AT300" s="105">
        <v>3</v>
      </c>
      <c r="AU300" s="105">
        <v>3</v>
      </c>
      <c r="AX300" s="108">
        <f t="shared" si="289"/>
        <v>39.375</v>
      </c>
      <c r="AY300" s="105">
        <f t="shared" ca="1" si="290"/>
        <v>740</v>
      </c>
      <c r="AZ300" s="108">
        <f t="shared" si="291"/>
        <v>175</v>
      </c>
      <c r="BA300" s="105">
        <f t="shared" si="292"/>
        <v>0</v>
      </c>
      <c r="BB300" s="116">
        <f t="shared" ca="1" si="293"/>
        <v>785.19</v>
      </c>
      <c r="BC300" s="116">
        <f t="shared" ca="1" si="294"/>
        <v>1708.1399999999999</v>
      </c>
      <c r="BD300" s="108">
        <f t="shared" ca="1" si="295"/>
        <v>1175</v>
      </c>
      <c r="BE300" s="108">
        <f t="shared" ca="1" si="296"/>
        <v>1000</v>
      </c>
      <c r="BH300" s="75" t="str">
        <f t="shared" si="278"/>
        <v>n5-4-2</v>
      </c>
      <c r="BI300" s="76"/>
      <c r="BJ300" s="109" t="s">
        <v>232</v>
      </c>
      <c r="BK300" s="109"/>
      <c r="BL300" s="109">
        <v>1</v>
      </c>
      <c r="BM300" s="112">
        <f t="shared" si="279"/>
        <v>1</v>
      </c>
      <c r="BN300" s="112" t="str">
        <f t="shared" si="280"/>
        <v>symbol</v>
      </c>
      <c r="BO300" s="109" t="str">
        <f t="shared" si="281"/>
        <v>OpenCircle</v>
      </c>
      <c r="BP300" s="113">
        <f t="shared" ca="1" si="297"/>
        <v>785.19</v>
      </c>
      <c r="BQ300" s="113">
        <f t="shared" ca="1" si="298"/>
        <v>1708.14</v>
      </c>
      <c r="BR300" s="113">
        <f t="shared" ca="1" si="299"/>
        <v>12</v>
      </c>
      <c r="BS300" s="113">
        <f t="shared" ca="1" si="300"/>
        <v>12</v>
      </c>
      <c r="BT300" s="109" t="str">
        <f t="shared" ca="1" si="282"/>
        <v xml:space="preserve">0 785.19 1708.14 0 0 0 0 VCThingLabel  </v>
      </c>
      <c r="BU300" s="112">
        <f t="shared" si="283"/>
        <v>0.1</v>
      </c>
      <c r="BV300" s="174">
        <f t="shared" si="284"/>
        <v>0</v>
      </c>
      <c r="BW300" s="114" t="str">
        <f t="shared" si="301"/>
        <v>4vvv</v>
      </c>
      <c r="BX300" s="109"/>
      <c r="BY300" s="113">
        <f t="shared" ca="1" si="302"/>
        <v>785.19</v>
      </c>
      <c r="BZ300" s="113">
        <f t="shared" ca="1" si="303"/>
        <v>1708.14</v>
      </c>
      <c r="CA300" s="113">
        <f t="shared" ca="1" si="304"/>
        <v>20.399999999999999</v>
      </c>
      <c r="CB300" s="113">
        <f t="shared" ca="1" si="305"/>
        <v>20.399999999999999</v>
      </c>
      <c r="CC300" s="112">
        <f t="shared" si="285"/>
        <v>0.55000000000000004</v>
      </c>
      <c r="CD300" s="109" t="str">
        <f t="shared" si="286"/>
        <v>ellipse</v>
      </c>
      <c r="CE300" s="114" t="str">
        <f t="shared" si="306"/>
        <v>4vvv</v>
      </c>
      <c r="CF300" s="109"/>
      <c r="CG300" s="113">
        <f t="shared" ca="1" si="307"/>
        <v>785.19</v>
      </c>
      <c r="CH300" s="113">
        <f t="shared" ca="1" si="308"/>
        <v>1708.14</v>
      </c>
      <c r="CI300" s="113">
        <f t="shared" ca="1" si="309"/>
        <v>12</v>
      </c>
      <c r="CJ300" s="113">
        <f t="shared" ca="1" si="310"/>
        <v>12</v>
      </c>
      <c r="CK300" s="112"/>
      <c r="CL300" s="112"/>
      <c r="CM300" s="112">
        <f t="shared" si="287"/>
        <v>1</v>
      </c>
      <c r="CN300" s="115" t="str">
        <f t="shared" si="288"/>
        <v>ellipse</v>
      </c>
      <c r="CO300" s="109" t="str">
        <f t="shared" si="311"/>
        <v>4vvv</v>
      </c>
      <c r="CP300" s="109"/>
      <c r="CQ300" s="113">
        <f t="shared" ca="1" si="312"/>
        <v>785.19</v>
      </c>
      <c r="CR300" s="113">
        <f t="shared" ca="1" si="313"/>
        <v>1708.14</v>
      </c>
      <c r="CS300" s="113">
        <f t="shared" ca="1" si="314"/>
        <v>12</v>
      </c>
      <c r="CT300" s="113">
        <f t="shared" ca="1" si="315"/>
        <v>12</v>
      </c>
      <c r="CW300" s="76"/>
      <c r="CX300" s="76"/>
    </row>
    <row r="301" spans="1:102" s="105" customFormat="1" ht="16" customHeight="1">
      <c r="A301" s="75" t="str">
        <f t="shared" si="263"/>
        <v>n5-4-2-3</v>
      </c>
      <c r="B301" s="75" t="str">
        <f t="shared" si="264"/>
        <v>E177</v>
      </c>
      <c r="C301" s="103" t="str">
        <f t="shared" si="275"/>
        <v>odd</v>
      </c>
      <c r="D301" s="103"/>
      <c r="E301" s="103"/>
      <c r="F301" s="104">
        <f>ROW()</f>
        <v>301</v>
      </c>
      <c r="G301" s="103"/>
      <c r="H301" s="103"/>
      <c r="I301" s="103" t="str">
        <f t="shared" si="261"/>
        <v>This a short description of E177, giving the briefest explanation of its E177'iness.</v>
      </c>
      <c r="J301" s="103" t="str">
        <f t="shared" si="262"/>
        <v>This is a longer description of E177, going into more detail on what E177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1" s="103" t="str">
        <f t="shared" si="265"/>
        <v>none</v>
      </c>
      <c r="L301" s="103"/>
      <c r="M301" s="103" t="str">
        <f t="shared" si="266"/>
        <v>OpenClose</v>
      </c>
      <c r="N301" s="103"/>
      <c r="O301" s="103"/>
      <c r="P301" s="103"/>
      <c r="Q301" s="103"/>
      <c r="R301" s="103">
        <f t="shared" si="267"/>
        <v>1</v>
      </c>
      <c r="S301" s="103" t="str">
        <f t="shared" si="268"/>
        <v>hover</v>
      </c>
      <c r="T301" s="103"/>
      <c r="U301" s="103"/>
      <c r="V301" s="103"/>
      <c r="W301" s="103"/>
      <c r="X301" s="103" t="str">
        <f t="shared" si="269"/>
        <v>fadeOn=n5-4-2-3,0.6</v>
      </c>
      <c r="Y301" s="103" t="str">
        <f t="shared" si="270"/>
        <v>fadeOff=n5-4-2-3,0.6</v>
      </c>
      <c r="Z301" s="103" t="str">
        <f t="shared" si="271"/>
        <v>drawOpen=n5-4-2-3,0.8</v>
      </c>
      <c r="AA301" s="103" t="str">
        <f t="shared" si="272"/>
        <v>drawClose=n5-4-2-3,0.8</v>
      </c>
      <c r="AB301" s="103" t="str">
        <f t="shared" si="273"/>
        <v>myQtipStyle</v>
      </c>
      <c r="AD301" s="106"/>
      <c r="AE301" s="116"/>
      <c r="AF301" s="75" t="s">
        <v>571</v>
      </c>
      <c r="AG301" s="73">
        <f t="shared" si="276"/>
        <v>0</v>
      </c>
      <c r="AH301" s="75" t="str">
        <f t="shared" si="274"/>
        <v>n5-4-2-3</v>
      </c>
      <c r="AI301" s="75" t="str">
        <f t="shared" si="277"/>
        <v>E177</v>
      </c>
      <c r="AJ301" s="73">
        <f t="shared" si="316"/>
        <v>4</v>
      </c>
      <c r="AK301" s="105">
        <v>5</v>
      </c>
      <c r="AL301" s="105">
        <v>4</v>
      </c>
      <c r="AM301" s="105">
        <v>2</v>
      </c>
      <c r="AN301" s="105">
        <v>3</v>
      </c>
      <c r="AR301" s="105">
        <v>8</v>
      </c>
      <c r="AS301" s="105">
        <v>4</v>
      </c>
      <c r="AT301" s="105">
        <v>3</v>
      </c>
      <c r="AU301" s="105">
        <v>3</v>
      </c>
      <c r="AX301" s="108">
        <f t="shared" si="289"/>
        <v>40.625</v>
      </c>
      <c r="AY301" s="105">
        <f t="shared" ca="1" si="290"/>
        <v>740</v>
      </c>
      <c r="AZ301" s="108">
        <f t="shared" si="291"/>
        <v>180.55555555555554</v>
      </c>
      <c r="BA301" s="105">
        <f t="shared" si="292"/>
        <v>0</v>
      </c>
      <c r="BB301" s="116">
        <f t="shared" ca="1" si="293"/>
        <v>769.79</v>
      </c>
      <c r="BC301" s="116">
        <f t="shared" ca="1" si="294"/>
        <v>1703.28</v>
      </c>
      <c r="BD301" s="108">
        <f t="shared" ca="1" si="295"/>
        <v>1180.5555555555557</v>
      </c>
      <c r="BE301" s="108">
        <f t="shared" ca="1" si="296"/>
        <v>1000</v>
      </c>
      <c r="BH301" s="75" t="str">
        <f t="shared" si="278"/>
        <v>n5-4-2</v>
      </c>
      <c r="BI301" s="76"/>
      <c r="BJ301" s="109" t="s">
        <v>232</v>
      </c>
      <c r="BK301" s="109"/>
      <c r="BL301" s="109">
        <v>1</v>
      </c>
      <c r="BM301" s="112">
        <f t="shared" si="279"/>
        <v>1</v>
      </c>
      <c r="BN301" s="112" t="str">
        <f t="shared" si="280"/>
        <v>symbol</v>
      </c>
      <c r="BO301" s="109" t="str">
        <f t="shared" si="281"/>
        <v>OpenCircle</v>
      </c>
      <c r="BP301" s="113">
        <f t="shared" ca="1" si="297"/>
        <v>769.79</v>
      </c>
      <c r="BQ301" s="113">
        <f t="shared" ca="1" si="298"/>
        <v>1703.28</v>
      </c>
      <c r="BR301" s="113">
        <f t="shared" ca="1" si="299"/>
        <v>12</v>
      </c>
      <c r="BS301" s="113">
        <f t="shared" ca="1" si="300"/>
        <v>12</v>
      </c>
      <c r="BT301" s="109" t="str">
        <f t="shared" ca="1" si="282"/>
        <v xml:space="preserve">0 769.79 1703.28 0 0 0 0 VCThingLabel  </v>
      </c>
      <c r="BU301" s="112">
        <f t="shared" si="283"/>
        <v>0.1</v>
      </c>
      <c r="BV301" s="174">
        <f t="shared" si="284"/>
        <v>0</v>
      </c>
      <c r="BW301" s="114" t="str">
        <f t="shared" si="301"/>
        <v>4vvv</v>
      </c>
      <c r="BX301" s="109"/>
      <c r="BY301" s="113">
        <f t="shared" ca="1" si="302"/>
        <v>769.79</v>
      </c>
      <c r="BZ301" s="113">
        <f t="shared" ca="1" si="303"/>
        <v>1703.28</v>
      </c>
      <c r="CA301" s="113">
        <f t="shared" ca="1" si="304"/>
        <v>20.399999999999999</v>
      </c>
      <c r="CB301" s="113">
        <f t="shared" ca="1" si="305"/>
        <v>20.399999999999999</v>
      </c>
      <c r="CC301" s="112">
        <f t="shared" si="285"/>
        <v>0.55000000000000004</v>
      </c>
      <c r="CD301" s="109" t="str">
        <f t="shared" si="286"/>
        <v>ellipse</v>
      </c>
      <c r="CE301" s="114" t="str">
        <f t="shared" si="306"/>
        <v>4vvv</v>
      </c>
      <c r="CF301" s="109"/>
      <c r="CG301" s="113">
        <f t="shared" ca="1" si="307"/>
        <v>769.79</v>
      </c>
      <c r="CH301" s="113">
        <f t="shared" ca="1" si="308"/>
        <v>1703.28</v>
      </c>
      <c r="CI301" s="113">
        <f t="shared" ca="1" si="309"/>
        <v>12</v>
      </c>
      <c r="CJ301" s="113">
        <f t="shared" ca="1" si="310"/>
        <v>12</v>
      </c>
      <c r="CK301" s="112"/>
      <c r="CL301" s="112"/>
      <c r="CM301" s="112">
        <f t="shared" si="287"/>
        <v>1</v>
      </c>
      <c r="CN301" s="115" t="str">
        <f t="shared" si="288"/>
        <v>ellipse</v>
      </c>
      <c r="CO301" s="109" t="str">
        <f t="shared" si="311"/>
        <v>4vvv</v>
      </c>
      <c r="CP301" s="109"/>
      <c r="CQ301" s="113">
        <f t="shared" ca="1" si="312"/>
        <v>769.79</v>
      </c>
      <c r="CR301" s="113">
        <f t="shared" ca="1" si="313"/>
        <v>1703.28</v>
      </c>
      <c r="CS301" s="113">
        <f t="shared" ca="1" si="314"/>
        <v>12</v>
      </c>
      <c r="CT301" s="113">
        <f t="shared" ca="1" si="315"/>
        <v>12</v>
      </c>
      <c r="CW301" s="76"/>
      <c r="CX301" s="76"/>
    </row>
    <row r="302" spans="1:102" s="105" customFormat="1" ht="16" customHeight="1">
      <c r="A302" s="75" t="str">
        <f t="shared" si="263"/>
        <v>n5-4-3</v>
      </c>
      <c r="B302" s="75" t="str">
        <f t="shared" si="264"/>
        <v>D60</v>
      </c>
      <c r="C302" s="103" t="str">
        <f t="shared" si="275"/>
        <v>even</v>
      </c>
      <c r="D302" s="103"/>
      <c r="E302" s="103"/>
      <c r="F302" s="104">
        <f>ROW()</f>
        <v>302</v>
      </c>
      <c r="G302" s="103"/>
      <c r="H302" s="103"/>
      <c r="I302" s="103" t="str">
        <f t="shared" si="261"/>
        <v>This a short description of D60, giving the briefest explanation of its D60'iness.</v>
      </c>
      <c r="J302" s="103" t="str">
        <f t="shared" si="262"/>
        <v>This is a longer description of D60, going into more detail on what D60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2" s="103" t="str">
        <f t="shared" si="265"/>
        <v>none</v>
      </c>
      <c r="L302" s="103"/>
      <c r="M302" s="103" t="str">
        <f t="shared" si="266"/>
        <v>OpenClose</v>
      </c>
      <c r="N302" s="103"/>
      <c r="O302" s="103"/>
      <c r="P302" s="103"/>
      <c r="Q302" s="103"/>
      <c r="R302" s="103">
        <f t="shared" si="267"/>
        <v>1</v>
      </c>
      <c r="S302" s="103" t="str">
        <f t="shared" si="268"/>
        <v>hover</v>
      </c>
      <c r="T302" s="103"/>
      <c r="U302" s="103"/>
      <c r="V302" s="103"/>
      <c r="W302" s="103"/>
      <c r="X302" s="103" t="str">
        <f t="shared" si="269"/>
        <v>fadeOn=n5-4-3,0.6</v>
      </c>
      <c r="Y302" s="103" t="str">
        <f t="shared" si="270"/>
        <v>fadeOff=n5-4-3,0.6</v>
      </c>
      <c r="Z302" s="103" t="str">
        <f t="shared" si="271"/>
        <v>drawOpen=n5-4-3,0.8</v>
      </c>
      <c r="AA302" s="103" t="str">
        <f t="shared" si="272"/>
        <v>drawClose=n5-4-3,0.8</v>
      </c>
      <c r="AB302" s="103" t="str">
        <f t="shared" si="273"/>
        <v>myQtipStyle</v>
      </c>
      <c r="AD302" s="106"/>
      <c r="AE302" s="116"/>
      <c r="AF302" s="75" t="s">
        <v>572</v>
      </c>
      <c r="AG302" s="73">
        <f t="shared" si="276"/>
        <v>0</v>
      </c>
      <c r="AH302" s="75" t="str">
        <f t="shared" si="274"/>
        <v>n5-4-3</v>
      </c>
      <c r="AI302" s="75" t="str">
        <f t="shared" si="277"/>
        <v>D60</v>
      </c>
      <c r="AJ302" s="73">
        <f t="shared" si="316"/>
        <v>3</v>
      </c>
      <c r="AK302" s="105">
        <v>5</v>
      </c>
      <c r="AL302" s="105">
        <v>4</v>
      </c>
      <c r="AM302" s="105">
        <v>3</v>
      </c>
      <c r="AR302" s="105">
        <v>8</v>
      </c>
      <c r="AS302" s="105">
        <v>4</v>
      </c>
      <c r="AT302" s="105">
        <v>3</v>
      </c>
      <c r="AX302" s="108">
        <f t="shared" si="289"/>
        <v>43.125</v>
      </c>
      <c r="AY302" s="105">
        <f t="shared" ca="1" si="290"/>
        <v>640</v>
      </c>
      <c r="AZ302" s="108">
        <f t="shared" si="291"/>
        <v>191.66666666666669</v>
      </c>
      <c r="BA302" s="105">
        <f t="shared" si="292"/>
        <v>0</v>
      </c>
      <c r="BB302" s="116">
        <f t="shared" ca="1" si="293"/>
        <v>774.56</v>
      </c>
      <c r="BC302" s="116">
        <f t="shared" ca="1" si="294"/>
        <v>1598.98</v>
      </c>
      <c r="BD302" s="108">
        <f t="shared" ca="1" si="295"/>
        <v>1191.6666666666667</v>
      </c>
      <c r="BE302" s="108">
        <f t="shared" ca="1" si="296"/>
        <v>1000</v>
      </c>
      <c r="BH302" s="75" t="str">
        <f t="shared" si="278"/>
        <v>n5-4</v>
      </c>
      <c r="BI302" s="76"/>
      <c r="BJ302" s="109" t="s">
        <v>232</v>
      </c>
      <c r="BK302" s="109"/>
      <c r="BL302" s="109">
        <v>1</v>
      </c>
      <c r="BM302" s="112">
        <f t="shared" si="279"/>
        <v>1</v>
      </c>
      <c r="BN302" s="112" t="str">
        <f t="shared" si="280"/>
        <v>symbol</v>
      </c>
      <c r="BO302" s="109" t="str">
        <f t="shared" si="281"/>
        <v>OpenCircle</v>
      </c>
      <c r="BP302" s="113">
        <f t="shared" ca="1" si="297"/>
        <v>774.56</v>
      </c>
      <c r="BQ302" s="113">
        <f t="shared" ca="1" si="298"/>
        <v>1598.98</v>
      </c>
      <c r="BR302" s="113">
        <f t="shared" ca="1" si="299"/>
        <v>35</v>
      </c>
      <c r="BS302" s="113">
        <f t="shared" ca="1" si="300"/>
        <v>35</v>
      </c>
      <c r="BT302" s="109" t="str">
        <f t="shared" ca="1" si="282"/>
        <v xml:space="preserve">1 774.56 1598.98 0 0 0 0 VCThingLabel 10 </v>
      </c>
      <c r="BU302" s="112">
        <f t="shared" si="283"/>
        <v>0.1</v>
      </c>
      <c r="BV302" s="174">
        <f t="shared" si="284"/>
        <v>0</v>
      </c>
      <c r="BW302" s="114" t="str">
        <f t="shared" si="301"/>
        <v>3vvv</v>
      </c>
      <c r="BX302" s="109"/>
      <c r="BY302" s="113">
        <f t="shared" ca="1" si="302"/>
        <v>774.56</v>
      </c>
      <c r="BZ302" s="113">
        <f t="shared" ca="1" si="303"/>
        <v>1598.98</v>
      </c>
      <c r="CA302" s="113">
        <f t="shared" ca="1" si="304"/>
        <v>59.5</v>
      </c>
      <c r="CB302" s="113">
        <f t="shared" ca="1" si="305"/>
        <v>59.5</v>
      </c>
      <c r="CC302" s="112">
        <f t="shared" si="285"/>
        <v>0.55000000000000004</v>
      </c>
      <c r="CD302" s="109" t="str">
        <f t="shared" si="286"/>
        <v>ellipse</v>
      </c>
      <c r="CE302" s="114" t="str">
        <f t="shared" si="306"/>
        <v>3vvv</v>
      </c>
      <c r="CF302" s="109"/>
      <c r="CG302" s="113">
        <f t="shared" ca="1" si="307"/>
        <v>774.56</v>
      </c>
      <c r="CH302" s="113">
        <f t="shared" ca="1" si="308"/>
        <v>1598.98</v>
      </c>
      <c r="CI302" s="113">
        <f t="shared" ca="1" si="309"/>
        <v>35</v>
      </c>
      <c r="CJ302" s="113">
        <f t="shared" ca="1" si="310"/>
        <v>35</v>
      </c>
      <c r="CK302" s="112"/>
      <c r="CL302" s="112"/>
      <c r="CM302" s="112">
        <f t="shared" si="287"/>
        <v>1</v>
      </c>
      <c r="CN302" s="115" t="str">
        <f t="shared" si="288"/>
        <v>ellipse</v>
      </c>
      <c r="CO302" s="109" t="str">
        <f t="shared" si="311"/>
        <v>3vvv</v>
      </c>
      <c r="CP302" s="109"/>
      <c r="CQ302" s="113">
        <f t="shared" ca="1" si="312"/>
        <v>774.56</v>
      </c>
      <c r="CR302" s="113">
        <f t="shared" ca="1" si="313"/>
        <v>1598.98</v>
      </c>
      <c r="CS302" s="113">
        <f t="shared" ca="1" si="314"/>
        <v>35</v>
      </c>
      <c r="CT302" s="113">
        <f t="shared" ca="1" si="315"/>
        <v>35</v>
      </c>
      <c r="CW302" s="76"/>
      <c r="CX302" s="76"/>
    </row>
    <row r="303" spans="1:102" s="105" customFormat="1" ht="16" customHeight="1">
      <c r="A303" s="75" t="str">
        <f t="shared" si="263"/>
        <v>n5-4-3-1</v>
      </c>
      <c r="B303" s="75" t="str">
        <f t="shared" si="264"/>
        <v>E178</v>
      </c>
      <c r="C303" s="103" t="str">
        <f t="shared" si="275"/>
        <v>even</v>
      </c>
      <c r="D303" s="103"/>
      <c r="E303" s="103"/>
      <c r="F303" s="104">
        <f>ROW()</f>
        <v>303</v>
      </c>
      <c r="G303" s="103"/>
      <c r="H303" s="103"/>
      <c r="I303" s="103" t="str">
        <f t="shared" si="261"/>
        <v>This a short description of E178, giving the briefest explanation of its E178'iness.</v>
      </c>
      <c r="J303" s="103" t="str">
        <f t="shared" si="262"/>
        <v>This is a longer description of E178, going into more detail on what E178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3" s="103" t="str">
        <f t="shared" si="265"/>
        <v>none</v>
      </c>
      <c r="L303" s="103"/>
      <c r="M303" s="103" t="str">
        <f t="shared" si="266"/>
        <v>OpenClose</v>
      </c>
      <c r="N303" s="103"/>
      <c r="O303" s="103"/>
      <c r="P303" s="103"/>
      <c r="Q303" s="103"/>
      <c r="R303" s="103">
        <f t="shared" si="267"/>
        <v>1</v>
      </c>
      <c r="S303" s="103" t="str">
        <f t="shared" si="268"/>
        <v>hover</v>
      </c>
      <c r="T303" s="103"/>
      <c r="U303" s="103"/>
      <c r="V303" s="103"/>
      <c r="W303" s="103"/>
      <c r="X303" s="103" t="str">
        <f t="shared" si="269"/>
        <v>fadeOn=n5-4-3-1,0.6</v>
      </c>
      <c r="Y303" s="103" t="str">
        <f t="shared" si="270"/>
        <v>fadeOff=n5-4-3-1,0.6</v>
      </c>
      <c r="Z303" s="103" t="str">
        <f t="shared" si="271"/>
        <v>drawOpen=n5-4-3-1,0.8</v>
      </c>
      <c r="AA303" s="103" t="str">
        <f t="shared" si="272"/>
        <v>drawClose=n5-4-3-1,0.8</v>
      </c>
      <c r="AB303" s="103" t="str">
        <f t="shared" si="273"/>
        <v>myQtipStyle</v>
      </c>
      <c r="AD303" s="106"/>
      <c r="AE303" s="116"/>
      <c r="AF303" s="75" t="s">
        <v>573</v>
      </c>
      <c r="AG303" s="73">
        <f t="shared" si="276"/>
        <v>0</v>
      </c>
      <c r="AH303" s="75" t="str">
        <f t="shared" si="274"/>
        <v>n5-4-3-1</v>
      </c>
      <c r="AI303" s="75" t="str">
        <f t="shared" si="277"/>
        <v>E178</v>
      </c>
      <c r="AJ303" s="73">
        <f t="shared" si="316"/>
        <v>4</v>
      </c>
      <c r="AK303" s="105">
        <v>5</v>
      </c>
      <c r="AL303" s="105">
        <v>4</v>
      </c>
      <c r="AM303" s="105">
        <v>3</v>
      </c>
      <c r="AN303" s="105">
        <v>1</v>
      </c>
      <c r="AR303" s="105">
        <v>8</v>
      </c>
      <c r="AS303" s="105">
        <v>4</v>
      </c>
      <c r="AT303" s="105">
        <v>3</v>
      </c>
      <c r="AU303" s="105">
        <v>3</v>
      </c>
      <c r="AX303" s="108">
        <f t="shared" si="289"/>
        <v>41.875</v>
      </c>
      <c r="AY303" s="105">
        <f t="shared" ca="1" si="290"/>
        <v>740</v>
      </c>
      <c r="AZ303" s="108">
        <f t="shared" si="291"/>
        <v>186.11111111111114</v>
      </c>
      <c r="BA303" s="105">
        <f t="shared" si="292"/>
        <v>0</v>
      </c>
      <c r="BB303" s="116">
        <f t="shared" ca="1" si="293"/>
        <v>754.51</v>
      </c>
      <c r="BC303" s="116">
        <f t="shared" ca="1" si="294"/>
        <v>1698.0900000000001</v>
      </c>
      <c r="BD303" s="108">
        <f t="shared" ca="1" si="295"/>
        <v>1186.1111111111111</v>
      </c>
      <c r="BE303" s="108">
        <f t="shared" ca="1" si="296"/>
        <v>1000</v>
      </c>
      <c r="BH303" s="75" t="str">
        <f t="shared" si="278"/>
        <v>n5-4-3</v>
      </c>
      <c r="BI303" s="76"/>
      <c r="BJ303" s="109" t="s">
        <v>232</v>
      </c>
      <c r="BK303" s="109"/>
      <c r="BL303" s="109">
        <v>1</v>
      </c>
      <c r="BM303" s="112">
        <f t="shared" si="279"/>
        <v>1</v>
      </c>
      <c r="BN303" s="112" t="str">
        <f t="shared" si="280"/>
        <v>symbol</v>
      </c>
      <c r="BO303" s="109" t="str">
        <f t="shared" si="281"/>
        <v>OpenCircle</v>
      </c>
      <c r="BP303" s="113">
        <f t="shared" ca="1" si="297"/>
        <v>754.51</v>
      </c>
      <c r="BQ303" s="113">
        <f t="shared" ca="1" si="298"/>
        <v>1698.09</v>
      </c>
      <c r="BR303" s="113">
        <f t="shared" ca="1" si="299"/>
        <v>12</v>
      </c>
      <c r="BS303" s="113">
        <f t="shared" ca="1" si="300"/>
        <v>12</v>
      </c>
      <c r="BT303" s="109" t="str">
        <f t="shared" ca="1" si="282"/>
        <v xml:space="preserve">0 754.51 1698.09 0 0 0 0 VCThingLabel  </v>
      </c>
      <c r="BU303" s="112">
        <f t="shared" si="283"/>
        <v>0.1</v>
      </c>
      <c r="BV303" s="174">
        <f t="shared" si="284"/>
        <v>0</v>
      </c>
      <c r="BW303" s="114" t="str">
        <f t="shared" si="301"/>
        <v>4vvv</v>
      </c>
      <c r="BX303" s="109"/>
      <c r="BY303" s="113">
        <f t="shared" ca="1" si="302"/>
        <v>754.51</v>
      </c>
      <c r="BZ303" s="113">
        <f t="shared" ca="1" si="303"/>
        <v>1698.09</v>
      </c>
      <c r="CA303" s="113">
        <f t="shared" ca="1" si="304"/>
        <v>20.399999999999999</v>
      </c>
      <c r="CB303" s="113">
        <f t="shared" ca="1" si="305"/>
        <v>20.399999999999999</v>
      </c>
      <c r="CC303" s="112">
        <f t="shared" si="285"/>
        <v>0.55000000000000004</v>
      </c>
      <c r="CD303" s="109" t="str">
        <f t="shared" si="286"/>
        <v>ellipse</v>
      </c>
      <c r="CE303" s="114" t="str">
        <f t="shared" si="306"/>
        <v>4vvv</v>
      </c>
      <c r="CF303" s="109"/>
      <c r="CG303" s="113">
        <f t="shared" ca="1" si="307"/>
        <v>754.51</v>
      </c>
      <c r="CH303" s="113">
        <f t="shared" ca="1" si="308"/>
        <v>1698.09</v>
      </c>
      <c r="CI303" s="113">
        <f t="shared" ca="1" si="309"/>
        <v>12</v>
      </c>
      <c r="CJ303" s="113">
        <f t="shared" ca="1" si="310"/>
        <v>12</v>
      </c>
      <c r="CK303" s="112"/>
      <c r="CL303" s="112"/>
      <c r="CM303" s="112">
        <f t="shared" si="287"/>
        <v>1</v>
      </c>
      <c r="CN303" s="115" t="str">
        <f t="shared" si="288"/>
        <v>ellipse</v>
      </c>
      <c r="CO303" s="109" t="str">
        <f t="shared" si="311"/>
        <v>4vvv</v>
      </c>
      <c r="CP303" s="109"/>
      <c r="CQ303" s="113">
        <f t="shared" ca="1" si="312"/>
        <v>754.51</v>
      </c>
      <c r="CR303" s="113">
        <f t="shared" ca="1" si="313"/>
        <v>1698.09</v>
      </c>
      <c r="CS303" s="113">
        <f t="shared" ca="1" si="314"/>
        <v>12</v>
      </c>
      <c r="CT303" s="113">
        <f t="shared" ca="1" si="315"/>
        <v>12</v>
      </c>
      <c r="CW303" s="76"/>
      <c r="CX303" s="76"/>
    </row>
    <row r="304" spans="1:102" s="105" customFormat="1" ht="16" customHeight="1">
      <c r="A304" s="75" t="str">
        <f t="shared" si="263"/>
        <v>n5-4-3-2</v>
      </c>
      <c r="B304" s="75" t="str">
        <f t="shared" si="264"/>
        <v>E179</v>
      </c>
      <c r="C304" s="103" t="str">
        <f t="shared" si="275"/>
        <v>odd</v>
      </c>
      <c r="D304" s="103"/>
      <c r="E304" s="103"/>
      <c r="F304" s="104">
        <f>ROW()</f>
        <v>304</v>
      </c>
      <c r="G304" s="103"/>
      <c r="H304" s="103"/>
      <c r="I304" s="103" t="str">
        <f t="shared" si="261"/>
        <v>This a short description of E179, giving the briefest explanation of its E179'iness.</v>
      </c>
      <c r="J304" s="103" t="str">
        <f t="shared" si="262"/>
        <v>This is a longer description of E179, going into more detail on what E179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4" s="103" t="str">
        <f t="shared" si="265"/>
        <v>none</v>
      </c>
      <c r="L304" s="103"/>
      <c r="M304" s="103" t="str">
        <f t="shared" si="266"/>
        <v>OpenClose</v>
      </c>
      <c r="N304" s="103"/>
      <c r="O304" s="103"/>
      <c r="P304" s="103"/>
      <c r="Q304" s="103"/>
      <c r="R304" s="103">
        <f t="shared" si="267"/>
        <v>1</v>
      </c>
      <c r="S304" s="103" t="str">
        <f t="shared" si="268"/>
        <v>hover</v>
      </c>
      <c r="T304" s="103"/>
      <c r="U304" s="103"/>
      <c r="V304" s="103"/>
      <c r="W304" s="103"/>
      <c r="X304" s="103" t="str">
        <f t="shared" si="269"/>
        <v>fadeOn=n5-4-3-2,0.6</v>
      </c>
      <c r="Y304" s="103" t="str">
        <f t="shared" si="270"/>
        <v>fadeOff=n5-4-3-2,0.6</v>
      </c>
      <c r="Z304" s="103" t="str">
        <f t="shared" si="271"/>
        <v>drawOpen=n5-4-3-2,0.8</v>
      </c>
      <c r="AA304" s="103" t="str">
        <f t="shared" si="272"/>
        <v>drawClose=n5-4-3-2,0.8</v>
      </c>
      <c r="AB304" s="103" t="str">
        <f t="shared" si="273"/>
        <v>myQtipStyle</v>
      </c>
      <c r="AD304" s="106"/>
      <c r="AE304" s="116"/>
      <c r="AF304" s="75" t="s">
        <v>574</v>
      </c>
      <c r="AG304" s="73">
        <f t="shared" si="276"/>
        <v>0</v>
      </c>
      <c r="AH304" s="75" t="str">
        <f t="shared" si="274"/>
        <v>n5-4-3-2</v>
      </c>
      <c r="AI304" s="75" t="str">
        <f t="shared" si="277"/>
        <v>E179</v>
      </c>
      <c r="AJ304" s="73">
        <f t="shared" si="316"/>
        <v>4</v>
      </c>
      <c r="AK304" s="105">
        <v>5</v>
      </c>
      <c r="AL304" s="105">
        <v>4</v>
      </c>
      <c r="AM304" s="105">
        <v>3</v>
      </c>
      <c r="AN304" s="105">
        <v>2</v>
      </c>
      <c r="AR304" s="105">
        <v>8</v>
      </c>
      <c r="AS304" s="105">
        <v>4</v>
      </c>
      <c r="AT304" s="105">
        <v>3</v>
      </c>
      <c r="AU304" s="105">
        <v>3</v>
      </c>
      <c r="AX304" s="108">
        <f t="shared" si="289"/>
        <v>43.125</v>
      </c>
      <c r="AY304" s="105">
        <f t="shared" ca="1" si="290"/>
        <v>740</v>
      </c>
      <c r="AZ304" s="108">
        <f t="shared" si="291"/>
        <v>191.66666666666669</v>
      </c>
      <c r="BA304" s="105">
        <f t="shared" si="292"/>
        <v>0</v>
      </c>
      <c r="BB304" s="116">
        <f t="shared" ca="1" si="293"/>
        <v>739.32999999999993</v>
      </c>
      <c r="BC304" s="116">
        <f t="shared" ca="1" si="294"/>
        <v>1692.5700000000002</v>
      </c>
      <c r="BD304" s="108">
        <f t="shared" ca="1" si="295"/>
        <v>1191.6666666666667</v>
      </c>
      <c r="BE304" s="108">
        <f t="shared" ca="1" si="296"/>
        <v>1000</v>
      </c>
      <c r="BH304" s="75" t="str">
        <f t="shared" si="278"/>
        <v>n5-4-3</v>
      </c>
      <c r="BI304" s="76"/>
      <c r="BJ304" s="109" t="s">
        <v>232</v>
      </c>
      <c r="BK304" s="109"/>
      <c r="BL304" s="109">
        <v>1</v>
      </c>
      <c r="BM304" s="112">
        <f t="shared" si="279"/>
        <v>1</v>
      </c>
      <c r="BN304" s="112" t="str">
        <f t="shared" si="280"/>
        <v>symbol</v>
      </c>
      <c r="BO304" s="109" t="str">
        <f t="shared" si="281"/>
        <v>OpenCircle</v>
      </c>
      <c r="BP304" s="113">
        <f t="shared" ca="1" si="297"/>
        <v>739.33</v>
      </c>
      <c r="BQ304" s="113">
        <f t="shared" ca="1" si="298"/>
        <v>1692.57</v>
      </c>
      <c r="BR304" s="113">
        <f t="shared" ca="1" si="299"/>
        <v>12</v>
      </c>
      <c r="BS304" s="113">
        <f t="shared" ca="1" si="300"/>
        <v>12</v>
      </c>
      <c r="BT304" s="109" t="str">
        <f t="shared" ca="1" si="282"/>
        <v xml:space="preserve">0 739.33 1692.57 0 0 0 0 VCThingLabel  </v>
      </c>
      <c r="BU304" s="112">
        <f t="shared" si="283"/>
        <v>0.1</v>
      </c>
      <c r="BV304" s="174">
        <f t="shared" si="284"/>
        <v>0</v>
      </c>
      <c r="BW304" s="114" t="str">
        <f t="shared" si="301"/>
        <v>4vvv</v>
      </c>
      <c r="BX304" s="109"/>
      <c r="BY304" s="113">
        <f t="shared" ca="1" si="302"/>
        <v>739.33</v>
      </c>
      <c r="BZ304" s="113">
        <f t="shared" ca="1" si="303"/>
        <v>1692.57</v>
      </c>
      <c r="CA304" s="113">
        <f t="shared" ca="1" si="304"/>
        <v>20.399999999999999</v>
      </c>
      <c r="CB304" s="113">
        <f t="shared" ca="1" si="305"/>
        <v>20.399999999999999</v>
      </c>
      <c r="CC304" s="112">
        <f t="shared" si="285"/>
        <v>0.55000000000000004</v>
      </c>
      <c r="CD304" s="109" t="str">
        <f t="shared" si="286"/>
        <v>ellipse</v>
      </c>
      <c r="CE304" s="114" t="str">
        <f t="shared" si="306"/>
        <v>4vvv</v>
      </c>
      <c r="CF304" s="109"/>
      <c r="CG304" s="113">
        <f t="shared" ca="1" si="307"/>
        <v>739.33</v>
      </c>
      <c r="CH304" s="113">
        <f t="shared" ca="1" si="308"/>
        <v>1692.57</v>
      </c>
      <c r="CI304" s="113">
        <f t="shared" ca="1" si="309"/>
        <v>12</v>
      </c>
      <c r="CJ304" s="113">
        <f t="shared" ca="1" si="310"/>
        <v>12</v>
      </c>
      <c r="CK304" s="112"/>
      <c r="CL304" s="112"/>
      <c r="CM304" s="112">
        <f t="shared" si="287"/>
        <v>1</v>
      </c>
      <c r="CN304" s="115" t="str">
        <f t="shared" si="288"/>
        <v>ellipse</v>
      </c>
      <c r="CO304" s="109" t="str">
        <f t="shared" si="311"/>
        <v>4vvv</v>
      </c>
      <c r="CP304" s="109"/>
      <c r="CQ304" s="113">
        <f t="shared" ca="1" si="312"/>
        <v>739.33</v>
      </c>
      <c r="CR304" s="113">
        <f t="shared" ca="1" si="313"/>
        <v>1692.57</v>
      </c>
      <c r="CS304" s="113">
        <f t="shared" ca="1" si="314"/>
        <v>12</v>
      </c>
      <c r="CT304" s="113">
        <f t="shared" ca="1" si="315"/>
        <v>12</v>
      </c>
      <c r="CW304" s="76"/>
      <c r="CX304" s="76"/>
    </row>
    <row r="305" spans="1:102" s="105" customFormat="1" ht="16" customHeight="1">
      <c r="A305" s="75" t="str">
        <f t="shared" si="263"/>
        <v>n5-4-3-3</v>
      </c>
      <c r="B305" s="75" t="str">
        <f t="shared" si="264"/>
        <v>E180</v>
      </c>
      <c r="C305" s="103" t="str">
        <f t="shared" si="275"/>
        <v>even</v>
      </c>
      <c r="D305" s="103"/>
      <c r="E305" s="103"/>
      <c r="F305" s="104">
        <f>ROW()</f>
        <v>305</v>
      </c>
      <c r="G305" s="103"/>
      <c r="H305" s="103"/>
      <c r="I305" s="103" t="str">
        <f t="shared" si="261"/>
        <v>This a short description of E180, giving the briefest explanation of its E180'iness.</v>
      </c>
      <c r="J305" s="103" t="str">
        <f t="shared" si="262"/>
        <v>This is a longer description of E180, going into more detail on what E180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5" s="103" t="str">
        <f t="shared" si="265"/>
        <v>none</v>
      </c>
      <c r="L305" s="103"/>
      <c r="M305" s="103" t="str">
        <f t="shared" si="266"/>
        <v>OpenClose</v>
      </c>
      <c r="N305" s="103"/>
      <c r="O305" s="103"/>
      <c r="P305" s="103"/>
      <c r="Q305" s="103"/>
      <c r="R305" s="103">
        <f t="shared" si="267"/>
        <v>1</v>
      </c>
      <c r="S305" s="103" t="str">
        <f t="shared" si="268"/>
        <v>hover</v>
      </c>
      <c r="T305" s="103"/>
      <c r="U305" s="103"/>
      <c r="V305" s="103"/>
      <c r="W305" s="103"/>
      <c r="X305" s="103" t="str">
        <f t="shared" si="269"/>
        <v>fadeOn=n5-4-3-3,0.6</v>
      </c>
      <c r="Y305" s="103" t="str">
        <f t="shared" si="270"/>
        <v>fadeOff=n5-4-3-3,0.6</v>
      </c>
      <c r="Z305" s="103" t="str">
        <f t="shared" si="271"/>
        <v>drawOpen=n5-4-3-3,0.8</v>
      </c>
      <c r="AA305" s="103" t="str">
        <f t="shared" si="272"/>
        <v>drawClose=n5-4-3-3,0.8</v>
      </c>
      <c r="AB305" s="103" t="str">
        <f t="shared" si="273"/>
        <v>myQtipStyle</v>
      </c>
      <c r="AD305" s="106"/>
      <c r="AE305" s="116"/>
      <c r="AF305" s="75" t="s">
        <v>575</v>
      </c>
      <c r="AG305" s="73">
        <f t="shared" si="276"/>
        <v>0</v>
      </c>
      <c r="AH305" s="75" t="str">
        <f t="shared" si="274"/>
        <v>n5-4-3-3</v>
      </c>
      <c r="AI305" s="75" t="str">
        <f t="shared" si="277"/>
        <v>E180</v>
      </c>
      <c r="AJ305" s="73">
        <f t="shared" si="316"/>
        <v>4</v>
      </c>
      <c r="AK305" s="105">
        <v>5</v>
      </c>
      <c r="AL305" s="105">
        <v>4</v>
      </c>
      <c r="AM305" s="105">
        <v>3</v>
      </c>
      <c r="AN305" s="105">
        <v>3</v>
      </c>
      <c r="AR305" s="105">
        <v>8</v>
      </c>
      <c r="AS305" s="105">
        <v>4</v>
      </c>
      <c r="AT305" s="105">
        <v>3</v>
      </c>
      <c r="AU305" s="105">
        <v>3</v>
      </c>
      <c r="AX305" s="108">
        <f t="shared" si="289"/>
        <v>44.375</v>
      </c>
      <c r="AY305" s="105">
        <f t="shared" ca="1" si="290"/>
        <v>740</v>
      </c>
      <c r="AZ305" s="108">
        <f t="shared" si="291"/>
        <v>197.22222222222223</v>
      </c>
      <c r="BA305" s="105">
        <f t="shared" si="292"/>
        <v>0</v>
      </c>
      <c r="BB305" s="116">
        <f t="shared" ca="1" si="293"/>
        <v>724.29</v>
      </c>
      <c r="BC305" s="116">
        <f t="shared" ca="1" si="294"/>
        <v>1686.72</v>
      </c>
      <c r="BD305" s="108">
        <f t="shared" ca="1" si="295"/>
        <v>1197.2222222222222</v>
      </c>
      <c r="BE305" s="108">
        <f t="shared" ca="1" si="296"/>
        <v>1000</v>
      </c>
      <c r="BH305" s="75" t="str">
        <f t="shared" si="278"/>
        <v>n5-4-3</v>
      </c>
      <c r="BI305" s="76"/>
      <c r="BJ305" s="109" t="s">
        <v>232</v>
      </c>
      <c r="BK305" s="109"/>
      <c r="BL305" s="109">
        <v>1</v>
      </c>
      <c r="BM305" s="112">
        <f t="shared" si="279"/>
        <v>1</v>
      </c>
      <c r="BN305" s="112" t="str">
        <f t="shared" si="280"/>
        <v>symbol</v>
      </c>
      <c r="BO305" s="109" t="str">
        <f t="shared" si="281"/>
        <v>OpenCircle</v>
      </c>
      <c r="BP305" s="113">
        <f t="shared" ca="1" si="297"/>
        <v>724.29</v>
      </c>
      <c r="BQ305" s="113">
        <f t="shared" ca="1" si="298"/>
        <v>1686.72</v>
      </c>
      <c r="BR305" s="113">
        <f t="shared" ca="1" si="299"/>
        <v>12</v>
      </c>
      <c r="BS305" s="113">
        <f t="shared" ca="1" si="300"/>
        <v>12</v>
      </c>
      <c r="BT305" s="109" t="str">
        <f t="shared" ca="1" si="282"/>
        <v xml:space="preserve">0 724.29 1686.72 0 0 0 0 VCThingLabel  </v>
      </c>
      <c r="BU305" s="112">
        <f t="shared" si="283"/>
        <v>0.1</v>
      </c>
      <c r="BV305" s="174">
        <f t="shared" si="284"/>
        <v>0</v>
      </c>
      <c r="BW305" s="114" t="str">
        <f t="shared" si="301"/>
        <v>4vvv</v>
      </c>
      <c r="BX305" s="109"/>
      <c r="BY305" s="113">
        <f t="shared" ca="1" si="302"/>
        <v>724.29</v>
      </c>
      <c r="BZ305" s="113">
        <f t="shared" ca="1" si="303"/>
        <v>1686.72</v>
      </c>
      <c r="CA305" s="113">
        <f t="shared" ca="1" si="304"/>
        <v>20.399999999999999</v>
      </c>
      <c r="CB305" s="113">
        <f t="shared" ca="1" si="305"/>
        <v>20.399999999999999</v>
      </c>
      <c r="CC305" s="112">
        <f t="shared" si="285"/>
        <v>0.55000000000000004</v>
      </c>
      <c r="CD305" s="109" t="str">
        <f t="shared" si="286"/>
        <v>ellipse</v>
      </c>
      <c r="CE305" s="114" t="str">
        <f t="shared" si="306"/>
        <v>4vvv</v>
      </c>
      <c r="CF305" s="109"/>
      <c r="CG305" s="113">
        <f t="shared" ca="1" si="307"/>
        <v>724.29</v>
      </c>
      <c r="CH305" s="113">
        <f t="shared" ca="1" si="308"/>
        <v>1686.72</v>
      </c>
      <c r="CI305" s="113">
        <f t="shared" ca="1" si="309"/>
        <v>12</v>
      </c>
      <c r="CJ305" s="113">
        <f t="shared" ca="1" si="310"/>
        <v>12</v>
      </c>
      <c r="CK305" s="112"/>
      <c r="CL305" s="112"/>
      <c r="CM305" s="112">
        <f t="shared" si="287"/>
        <v>1</v>
      </c>
      <c r="CN305" s="115" t="str">
        <f t="shared" si="288"/>
        <v>ellipse</v>
      </c>
      <c r="CO305" s="109" t="str">
        <f t="shared" si="311"/>
        <v>4vvv</v>
      </c>
      <c r="CP305" s="109"/>
      <c r="CQ305" s="113">
        <f t="shared" ca="1" si="312"/>
        <v>724.29</v>
      </c>
      <c r="CR305" s="113">
        <f t="shared" ca="1" si="313"/>
        <v>1686.72</v>
      </c>
      <c r="CS305" s="113">
        <f t="shared" ca="1" si="314"/>
        <v>12</v>
      </c>
      <c r="CT305" s="113">
        <f t="shared" ca="1" si="315"/>
        <v>12</v>
      </c>
      <c r="CW305" s="76"/>
      <c r="CX305" s="76"/>
    </row>
    <row r="306" spans="1:102" s="105" customFormat="1" ht="16" customHeight="1">
      <c r="A306" s="75" t="str">
        <f t="shared" si="263"/>
        <v>n6</v>
      </c>
      <c r="B306" s="75" t="str">
        <f t="shared" si="264"/>
        <v>B6</v>
      </c>
      <c r="C306" s="103" t="str">
        <f t="shared" si="275"/>
        <v>even</v>
      </c>
      <c r="D306" s="103"/>
      <c r="E306" s="103"/>
      <c r="F306" s="104">
        <f>ROW()</f>
        <v>306</v>
      </c>
      <c r="G306" s="103"/>
      <c r="H306" s="103"/>
      <c r="I306" s="103" t="str">
        <f t="shared" si="261"/>
        <v>This a short description of B6, giving the briefest explanation of its B6'iness.</v>
      </c>
      <c r="J306" s="103" t="str">
        <f t="shared" si="262"/>
        <v>This is a longer description of B6, going into more detail on what B6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6" s="103" t="str">
        <f t="shared" si="265"/>
        <v>none</v>
      </c>
      <c r="L306" s="103"/>
      <c r="M306" s="103" t="str">
        <f t="shared" si="266"/>
        <v>OpenClose</v>
      </c>
      <c r="N306" s="103"/>
      <c r="O306" s="103"/>
      <c r="P306" s="103"/>
      <c r="Q306" s="103"/>
      <c r="R306" s="103">
        <f t="shared" si="267"/>
        <v>1</v>
      </c>
      <c r="S306" s="103" t="str">
        <f t="shared" si="268"/>
        <v>hover</v>
      </c>
      <c r="T306" s="103"/>
      <c r="U306" s="103"/>
      <c r="V306" s="103"/>
      <c r="W306" s="103"/>
      <c r="X306" s="103" t="str">
        <f t="shared" si="269"/>
        <v>fadeOn=n6,0.6</v>
      </c>
      <c r="Y306" s="103" t="str">
        <f t="shared" si="270"/>
        <v>fadeOff=n6,0.6</v>
      </c>
      <c r="Z306" s="103" t="str">
        <f t="shared" si="271"/>
        <v>drawOpen=n6,0.8</v>
      </c>
      <c r="AA306" s="103" t="str">
        <f t="shared" si="272"/>
        <v>drawClose=n6,0.8</v>
      </c>
      <c r="AB306" s="103" t="str">
        <f t="shared" si="273"/>
        <v>myQtipStyle</v>
      </c>
      <c r="AD306" s="106"/>
      <c r="AE306" s="116"/>
      <c r="AF306" s="75">
        <v>6</v>
      </c>
      <c r="AG306" s="73">
        <f t="shared" si="276"/>
        <v>0</v>
      </c>
      <c r="AH306" s="75" t="str">
        <f t="shared" si="274"/>
        <v>n6</v>
      </c>
      <c r="AI306" s="75" t="str">
        <f t="shared" si="277"/>
        <v>B6</v>
      </c>
      <c r="AJ306" s="73">
        <f t="shared" si="316"/>
        <v>1</v>
      </c>
      <c r="AK306" s="105">
        <v>6</v>
      </c>
      <c r="AR306" s="105">
        <v>8</v>
      </c>
      <c r="AX306" s="108">
        <f t="shared" si="289"/>
        <v>67.5</v>
      </c>
      <c r="AY306" s="105">
        <f t="shared" ca="1" si="290"/>
        <v>260</v>
      </c>
      <c r="AZ306" s="108">
        <f t="shared" si="291"/>
        <v>300</v>
      </c>
      <c r="BA306" s="105">
        <f t="shared" si="292"/>
        <v>0</v>
      </c>
      <c r="BB306" s="116">
        <f t="shared" ca="1" si="293"/>
        <v>816.15</v>
      </c>
      <c r="BC306" s="116">
        <f t="shared" ca="1" si="294"/>
        <v>1183.8499999999999</v>
      </c>
      <c r="BD306" s="108">
        <f t="shared" ca="1" si="295"/>
        <v>1300</v>
      </c>
      <c r="BE306" s="108">
        <f t="shared" ca="1" si="296"/>
        <v>1000</v>
      </c>
      <c r="BH306" s="75" t="str">
        <f t="shared" si="278"/>
        <v>n0</v>
      </c>
      <c r="BI306" s="76"/>
      <c r="BJ306" s="109" t="s">
        <v>232</v>
      </c>
      <c r="BK306" s="109"/>
      <c r="BL306" s="109">
        <v>1</v>
      </c>
      <c r="BM306" s="112">
        <f t="shared" si="279"/>
        <v>1</v>
      </c>
      <c r="BN306" s="112" t="str">
        <f t="shared" si="280"/>
        <v>symbol</v>
      </c>
      <c r="BO306" s="109" t="str">
        <f t="shared" si="281"/>
        <v>OpenCircle</v>
      </c>
      <c r="BP306" s="113">
        <f t="shared" ca="1" si="297"/>
        <v>816.15</v>
      </c>
      <c r="BQ306" s="113">
        <f t="shared" ca="1" si="298"/>
        <v>1183.8499999999999</v>
      </c>
      <c r="BR306" s="113">
        <f t="shared" ca="1" si="299"/>
        <v>95</v>
      </c>
      <c r="BS306" s="113">
        <f t="shared" ca="1" si="300"/>
        <v>95</v>
      </c>
      <c r="BT306" s="109" t="str">
        <f t="shared" ca="1" si="282"/>
        <v xml:space="preserve">1 816.15 1183.85 0 0 0 0 VCThingLabel 36 </v>
      </c>
      <c r="BU306" s="112">
        <f t="shared" si="283"/>
        <v>0.1</v>
      </c>
      <c r="BV306" s="174">
        <f t="shared" si="284"/>
        <v>0</v>
      </c>
      <c r="BW306" s="114" t="str">
        <f t="shared" si="301"/>
        <v>1vvv</v>
      </c>
      <c r="BX306" s="109"/>
      <c r="BY306" s="113">
        <f t="shared" ca="1" si="302"/>
        <v>816.15</v>
      </c>
      <c r="BZ306" s="113">
        <f t="shared" ca="1" si="303"/>
        <v>1183.8499999999999</v>
      </c>
      <c r="CA306" s="113">
        <f t="shared" ca="1" si="304"/>
        <v>161.5</v>
      </c>
      <c r="CB306" s="113">
        <f t="shared" ca="1" si="305"/>
        <v>161.5</v>
      </c>
      <c r="CC306" s="112">
        <f t="shared" si="285"/>
        <v>0.55000000000000004</v>
      </c>
      <c r="CD306" s="109" t="str">
        <f t="shared" si="286"/>
        <v>ellipse</v>
      </c>
      <c r="CE306" s="114" t="str">
        <f t="shared" si="306"/>
        <v>1vvv</v>
      </c>
      <c r="CF306" s="109"/>
      <c r="CG306" s="113">
        <f t="shared" ca="1" si="307"/>
        <v>816.15</v>
      </c>
      <c r="CH306" s="113">
        <f t="shared" ca="1" si="308"/>
        <v>1183.8499999999999</v>
      </c>
      <c r="CI306" s="113">
        <f t="shared" ca="1" si="309"/>
        <v>95</v>
      </c>
      <c r="CJ306" s="113">
        <f t="shared" ca="1" si="310"/>
        <v>95</v>
      </c>
      <c r="CK306" s="112"/>
      <c r="CL306" s="112"/>
      <c r="CM306" s="112">
        <f t="shared" si="287"/>
        <v>1</v>
      </c>
      <c r="CN306" s="115" t="str">
        <f t="shared" si="288"/>
        <v>ellipse</v>
      </c>
      <c r="CO306" s="109" t="str">
        <f t="shared" si="311"/>
        <v>1vvv</v>
      </c>
      <c r="CP306" s="109"/>
      <c r="CQ306" s="113">
        <f t="shared" ca="1" si="312"/>
        <v>816.15</v>
      </c>
      <c r="CR306" s="113">
        <f t="shared" ca="1" si="313"/>
        <v>1183.8499999999999</v>
      </c>
      <c r="CS306" s="113">
        <f t="shared" ca="1" si="314"/>
        <v>95</v>
      </c>
      <c r="CT306" s="113">
        <f t="shared" ca="1" si="315"/>
        <v>95</v>
      </c>
      <c r="CW306" s="76"/>
      <c r="CX306" s="76"/>
    </row>
    <row r="307" spans="1:102" s="105" customFormat="1" ht="16" customHeight="1">
      <c r="A307" s="75" t="str">
        <f t="shared" si="263"/>
        <v>n6-1</v>
      </c>
      <c r="B307" s="75" t="str">
        <f t="shared" si="264"/>
        <v>C21</v>
      </c>
      <c r="C307" s="103" t="str">
        <f t="shared" si="275"/>
        <v>odd</v>
      </c>
      <c r="D307" s="103"/>
      <c r="E307" s="103"/>
      <c r="F307" s="104">
        <f>ROW()</f>
        <v>307</v>
      </c>
      <c r="G307" s="103"/>
      <c r="H307" s="103"/>
      <c r="I307" s="103" t="str">
        <f t="shared" si="261"/>
        <v>This a short description of C21, giving the briefest explanation of its C21'iness.</v>
      </c>
      <c r="J307" s="103" t="str">
        <f t="shared" si="262"/>
        <v>This is a longer description of C21, going into more detail on what C21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7" s="103" t="str">
        <f t="shared" si="265"/>
        <v>none</v>
      </c>
      <c r="L307" s="103"/>
      <c r="M307" s="103" t="str">
        <f t="shared" si="266"/>
        <v>OpenClose</v>
      </c>
      <c r="N307" s="103"/>
      <c r="O307" s="103"/>
      <c r="P307" s="103"/>
      <c r="Q307" s="103"/>
      <c r="R307" s="103">
        <f t="shared" si="267"/>
        <v>1</v>
      </c>
      <c r="S307" s="103" t="str">
        <f t="shared" si="268"/>
        <v>hover</v>
      </c>
      <c r="T307" s="103"/>
      <c r="U307" s="103"/>
      <c r="V307" s="103"/>
      <c r="W307" s="103"/>
      <c r="X307" s="103" t="str">
        <f t="shared" si="269"/>
        <v>fadeOn=n6-1,0.6</v>
      </c>
      <c r="Y307" s="103" t="str">
        <f t="shared" si="270"/>
        <v>fadeOff=n6-1,0.6</v>
      </c>
      <c r="Z307" s="103" t="str">
        <f t="shared" si="271"/>
        <v>drawOpen=n6-1,0.8</v>
      </c>
      <c r="AA307" s="103" t="str">
        <f t="shared" si="272"/>
        <v>drawClose=n6-1,0.8</v>
      </c>
      <c r="AB307" s="103" t="str">
        <f t="shared" si="273"/>
        <v>myQtipStyle</v>
      </c>
      <c r="AD307" s="106"/>
      <c r="AE307" s="116"/>
      <c r="AF307" s="75" t="s">
        <v>576</v>
      </c>
      <c r="AG307" s="73">
        <f t="shared" si="276"/>
        <v>0</v>
      </c>
      <c r="AH307" s="75" t="str">
        <f t="shared" si="274"/>
        <v>n6-1</v>
      </c>
      <c r="AI307" s="75" t="str">
        <f t="shared" si="277"/>
        <v>C21</v>
      </c>
      <c r="AJ307" s="73">
        <f t="shared" si="316"/>
        <v>2</v>
      </c>
      <c r="AK307" s="105">
        <v>6</v>
      </c>
      <c r="AL307" s="105">
        <v>1</v>
      </c>
      <c r="AR307" s="105">
        <v>8</v>
      </c>
      <c r="AS307" s="105">
        <v>4</v>
      </c>
      <c r="AX307" s="108">
        <f t="shared" si="289"/>
        <v>50.625</v>
      </c>
      <c r="AY307" s="105">
        <f t="shared" ca="1" si="290"/>
        <v>500</v>
      </c>
      <c r="AZ307" s="108">
        <f t="shared" si="291"/>
        <v>225</v>
      </c>
      <c r="BA307" s="105">
        <f t="shared" si="292"/>
        <v>0</v>
      </c>
      <c r="BB307" s="116">
        <f t="shared" ca="1" si="293"/>
        <v>764.3</v>
      </c>
      <c r="BC307" s="116">
        <f t="shared" ca="1" si="294"/>
        <v>1440.96</v>
      </c>
      <c r="BD307" s="108">
        <f t="shared" ca="1" si="295"/>
        <v>1225</v>
      </c>
      <c r="BE307" s="108">
        <f t="shared" ca="1" si="296"/>
        <v>1000</v>
      </c>
      <c r="BH307" s="75" t="str">
        <f t="shared" si="278"/>
        <v>n5-4-3-3</v>
      </c>
      <c r="BI307" s="76"/>
      <c r="BJ307" s="109" t="s">
        <v>232</v>
      </c>
      <c r="BK307" s="109"/>
      <c r="BL307" s="109">
        <v>1</v>
      </c>
      <c r="BM307" s="112">
        <f t="shared" si="279"/>
        <v>1</v>
      </c>
      <c r="BN307" s="112" t="str">
        <f t="shared" si="280"/>
        <v>symbol</v>
      </c>
      <c r="BO307" s="109" t="str">
        <f t="shared" si="281"/>
        <v>OpenCircle</v>
      </c>
      <c r="BP307" s="113">
        <f t="shared" ca="1" si="297"/>
        <v>764.3</v>
      </c>
      <c r="BQ307" s="113">
        <f t="shared" ca="1" si="298"/>
        <v>1440.96</v>
      </c>
      <c r="BR307" s="113">
        <f t="shared" ca="1" si="299"/>
        <v>60</v>
      </c>
      <c r="BS307" s="113">
        <f t="shared" ca="1" si="300"/>
        <v>60</v>
      </c>
      <c r="BT307" s="109" t="str">
        <f t="shared" ca="1" si="282"/>
        <v xml:space="preserve">1 764.3 1440.96 0 0 0 0 VCThingLabel 20 </v>
      </c>
      <c r="BU307" s="112">
        <f t="shared" si="283"/>
        <v>0.1</v>
      </c>
      <c r="BV307" s="174">
        <f t="shared" si="284"/>
        <v>0</v>
      </c>
      <c r="BW307" s="114" t="str">
        <f t="shared" si="301"/>
        <v>2vvv</v>
      </c>
      <c r="BX307" s="109"/>
      <c r="BY307" s="113">
        <f t="shared" ca="1" si="302"/>
        <v>764.3</v>
      </c>
      <c r="BZ307" s="113">
        <f t="shared" ca="1" si="303"/>
        <v>1440.96</v>
      </c>
      <c r="CA307" s="113">
        <f t="shared" ca="1" si="304"/>
        <v>102</v>
      </c>
      <c r="CB307" s="113">
        <f t="shared" ca="1" si="305"/>
        <v>102</v>
      </c>
      <c r="CC307" s="112">
        <f t="shared" si="285"/>
        <v>0.55000000000000004</v>
      </c>
      <c r="CD307" s="109" t="str">
        <f t="shared" si="286"/>
        <v>ellipse</v>
      </c>
      <c r="CE307" s="114" t="str">
        <f t="shared" si="306"/>
        <v>2vvv</v>
      </c>
      <c r="CF307" s="109"/>
      <c r="CG307" s="113">
        <f t="shared" ca="1" si="307"/>
        <v>764.3</v>
      </c>
      <c r="CH307" s="113">
        <f t="shared" ca="1" si="308"/>
        <v>1440.96</v>
      </c>
      <c r="CI307" s="113">
        <f t="shared" ca="1" si="309"/>
        <v>60</v>
      </c>
      <c r="CJ307" s="113">
        <f t="shared" ca="1" si="310"/>
        <v>60</v>
      </c>
      <c r="CK307" s="112"/>
      <c r="CL307" s="112"/>
      <c r="CM307" s="112">
        <f t="shared" si="287"/>
        <v>1</v>
      </c>
      <c r="CN307" s="115" t="str">
        <f t="shared" si="288"/>
        <v>ellipse</v>
      </c>
      <c r="CO307" s="109" t="str">
        <f t="shared" si="311"/>
        <v>2vvv</v>
      </c>
      <c r="CP307" s="109"/>
      <c r="CQ307" s="113">
        <f t="shared" ca="1" si="312"/>
        <v>764.3</v>
      </c>
      <c r="CR307" s="113">
        <f t="shared" ca="1" si="313"/>
        <v>1440.96</v>
      </c>
      <c r="CS307" s="113">
        <f t="shared" ca="1" si="314"/>
        <v>60</v>
      </c>
      <c r="CT307" s="113">
        <f t="shared" ca="1" si="315"/>
        <v>60</v>
      </c>
      <c r="CW307" s="76"/>
      <c r="CX307" s="76"/>
    </row>
    <row r="308" spans="1:102" s="105" customFormat="1" ht="16" customHeight="1">
      <c r="A308" s="75" t="str">
        <f t="shared" si="263"/>
        <v>n6-1-1</v>
      </c>
      <c r="B308" s="75" t="str">
        <f t="shared" si="264"/>
        <v>D61</v>
      </c>
      <c r="C308" s="103" t="str">
        <f t="shared" si="275"/>
        <v>odd</v>
      </c>
      <c r="D308" s="103"/>
      <c r="E308" s="103"/>
      <c r="F308" s="104">
        <f>ROW()</f>
        <v>308</v>
      </c>
      <c r="G308" s="103"/>
      <c r="H308" s="103"/>
      <c r="I308" s="103" t="str">
        <f t="shared" si="261"/>
        <v>This a short description of D61, giving the briefest explanation of its D61'iness.</v>
      </c>
      <c r="J308" s="103" t="str">
        <f t="shared" si="262"/>
        <v>This is a longer description of D61, going into more detail on what D61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8" s="103" t="str">
        <f t="shared" si="265"/>
        <v>none</v>
      </c>
      <c r="L308" s="103"/>
      <c r="M308" s="103" t="str">
        <f t="shared" si="266"/>
        <v>OpenClose</v>
      </c>
      <c r="N308" s="103"/>
      <c r="O308" s="103"/>
      <c r="P308" s="103"/>
      <c r="Q308" s="103"/>
      <c r="R308" s="103">
        <f t="shared" si="267"/>
        <v>1</v>
      </c>
      <c r="S308" s="103" t="str">
        <f t="shared" si="268"/>
        <v>hover</v>
      </c>
      <c r="T308" s="103"/>
      <c r="U308" s="103"/>
      <c r="V308" s="103"/>
      <c r="W308" s="103"/>
      <c r="X308" s="103" t="str">
        <f t="shared" si="269"/>
        <v>fadeOn=n6-1-1,0.6</v>
      </c>
      <c r="Y308" s="103" t="str">
        <f t="shared" si="270"/>
        <v>fadeOff=n6-1-1,0.6</v>
      </c>
      <c r="Z308" s="103" t="str">
        <f t="shared" si="271"/>
        <v>drawOpen=n6-1-1,0.8</v>
      </c>
      <c r="AA308" s="103" t="str">
        <f t="shared" si="272"/>
        <v>drawClose=n6-1-1,0.8</v>
      </c>
      <c r="AB308" s="103" t="str">
        <f t="shared" si="273"/>
        <v>myQtipStyle</v>
      </c>
      <c r="AD308" s="106"/>
      <c r="AE308" s="116"/>
      <c r="AF308" s="75" t="s">
        <v>577</v>
      </c>
      <c r="AG308" s="73">
        <f t="shared" si="276"/>
        <v>0</v>
      </c>
      <c r="AH308" s="75" t="str">
        <f t="shared" si="274"/>
        <v>n6-1-1</v>
      </c>
      <c r="AI308" s="75" t="str">
        <f t="shared" si="277"/>
        <v>D61</v>
      </c>
      <c r="AJ308" s="73">
        <f t="shared" si="316"/>
        <v>3</v>
      </c>
      <c r="AK308" s="105">
        <v>6</v>
      </c>
      <c r="AL308" s="105">
        <v>1</v>
      </c>
      <c r="AM308" s="105">
        <v>1</v>
      </c>
      <c r="AR308" s="105">
        <v>8</v>
      </c>
      <c r="AS308" s="105">
        <v>4</v>
      </c>
      <c r="AT308" s="105">
        <v>3</v>
      </c>
      <c r="AX308" s="108">
        <f t="shared" si="289"/>
        <v>46.875</v>
      </c>
      <c r="AY308" s="105">
        <f t="shared" ca="1" si="290"/>
        <v>640</v>
      </c>
      <c r="AZ308" s="108">
        <f t="shared" si="291"/>
        <v>208.33333333333334</v>
      </c>
      <c r="BA308" s="105">
        <f t="shared" si="292"/>
        <v>0</v>
      </c>
      <c r="BB308" s="116">
        <f t="shared" ca="1" si="293"/>
        <v>735.87</v>
      </c>
      <c r="BC308" s="116">
        <f t="shared" ca="1" si="294"/>
        <v>1582.95</v>
      </c>
      <c r="BD308" s="108">
        <f t="shared" ca="1" si="295"/>
        <v>1208.3333333333333</v>
      </c>
      <c r="BE308" s="108">
        <f t="shared" ca="1" si="296"/>
        <v>1000</v>
      </c>
      <c r="BH308" s="75" t="str">
        <f t="shared" si="278"/>
        <v>n6-1</v>
      </c>
      <c r="BI308" s="76"/>
      <c r="BJ308" s="109" t="s">
        <v>232</v>
      </c>
      <c r="BK308" s="109"/>
      <c r="BL308" s="109">
        <v>1</v>
      </c>
      <c r="BM308" s="112">
        <f t="shared" si="279"/>
        <v>1</v>
      </c>
      <c r="BN308" s="112" t="str">
        <f t="shared" si="280"/>
        <v>symbol</v>
      </c>
      <c r="BO308" s="109" t="str">
        <f t="shared" si="281"/>
        <v>OpenCircle</v>
      </c>
      <c r="BP308" s="113">
        <f t="shared" ca="1" si="297"/>
        <v>735.87</v>
      </c>
      <c r="BQ308" s="113">
        <f t="shared" ca="1" si="298"/>
        <v>1582.95</v>
      </c>
      <c r="BR308" s="113">
        <f t="shared" ca="1" si="299"/>
        <v>35</v>
      </c>
      <c r="BS308" s="113">
        <f t="shared" ca="1" si="300"/>
        <v>35</v>
      </c>
      <c r="BT308" s="109" t="str">
        <f t="shared" ca="1" si="282"/>
        <v xml:space="preserve">1 735.87 1582.95 0 0 0 0 VCThingLabel 10 </v>
      </c>
      <c r="BU308" s="112">
        <f t="shared" si="283"/>
        <v>0.1</v>
      </c>
      <c r="BV308" s="174">
        <f t="shared" si="284"/>
        <v>0</v>
      </c>
      <c r="BW308" s="114" t="str">
        <f t="shared" si="301"/>
        <v>3vvv</v>
      </c>
      <c r="BX308" s="109"/>
      <c r="BY308" s="113">
        <f t="shared" ca="1" si="302"/>
        <v>735.87</v>
      </c>
      <c r="BZ308" s="113">
        <f t="shared" ca="1" si="303"/>
        <v>1582.95</v>
      </c>
      <c r="CA308" s="113">
        <f t="shared" ca="1" si="304"/>
        <v>59.5</v>
      </c>
      <c r="CB308" s="113">
        <f t="shared" ca="1" si="305"/>
        <v>59.5</v>
      </c>
      <c r="CC308" s="112">
        <f t="shared" si="285"/>
        <v>0.55000000000000004</v>
      </c>
      <c r="CD308" s="109" t="str">
        <f t="shared" si="286"/>
        <v>ellipse</v>
      </c>
      <c r="CE308" s="114" t="str">
        <f t="shared" si="306"/>
        <v>3vvv</v>
      </c>
      <c r="CF308" s="109"/>
      <c r="CG308" s="113">
        <f t="shared" ca="1" si="307"/>
        <v>735.87</v>
      </c>
      <c r="CH308" s="113">
        <f t="shared" ca="1" si="308"/>
        <v>1582.95</v>
      </c>
      <c r="CI308" s="113">
        <f t="shared" ca="1" si="309"/>
        <v>35</v>
      </c>
      <c r="CJ308" s="113">
        <f t="shared" ca="1" si="310"/>
        <v>35</v>
      </c>
      <c r="CK308" s="112"/>
      <c r="CL308" s="112"/>
      <c r="CM308" s="112">
        <f t="shared" si="287"/>
        <v>1</v>
      </c>
      <c r="CN308" s="115" t="str">
        <f t="shared" si="288"/>
        <v>ellipse</v>
      </c>
      <c r="CO308" s="109" t="str">
        <f t="shared" si="311"/>
        <v>3vvv</v>
      </c>
      <c r="CP308" s="109"/>
      <c r="CQ308" s="113">
        <f t="shared" ca="1" si="312"/>
        <v>735.87</v>
      </c>
      <c r="CR308" s="113">
        <f t="shared" ca="1" si="313"/>
        <v>1582.95</v>
      </c>
      <c r="CS308" s="113">
        <f t="shared" ca="1" si="314"/>
        <v>35</v>
      </c>
      <c r="CT308" s="113">
        <f t="shared" ca="1" si="315"/>
        <v>35</v>
      </c>
      <c r="CW308" s="76"/>
      <c r="CX308" s="76"/>
    </row>
    <row r="309" spans="1:102" s="105" customFormat="1" ht="16" customHeight="1">
      <c r="A309" s="75" t="str">
        <f t="shared" si="263"/>
        <v>n6-1-1-1</v>
      </c>
      <c r="B309" s="75" t="str">
        <f t="shared" si="264"/>
        <v>E181</v>
      </c>
      <c r="C309" s="103" t="str">
        <f t="shared" si="275"/>
        <v>odd</v>
      </c>
      <c r="D309" s="103"/>
      <c r="E309" s="103"/>
      <c r="F309" s="104">
        <f>ROW()</f>
        <v>309</v>
      </c>
      <c r="G309" s="103"/>
      <c r="H309" s="103"/>
      <c r="I309" s="103" t="str">
        <f t="shared" si="261"/>
        <v>This a short description of E181, giving the briefest explanation of its E181'iness.</v>
      </c>
      <c r="J309" s="103" t="str">
        <f t="shared" si="262"/>
        <v>This is a longer description of E181, going into more detail on what E181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09" s="103" t="str">
        <f t="shared" si="265"/>
        <v>none</v>
      </c>
      <c r="L309" s="103"/>
      <c r="M309" s="103" t="str">
        <f t="shared" si="266"/>
        <v>OpenClose</v>
      </c>
      <c r="N309" s="103"/>
      <c r="O309" s="103"/>
      <c r="P309" s="103"/>
      <c r="Q309" s="103"/>
      <c r="R309" s="103">
        <f t="shared" si="267"/>
        <v>1</v>
      </c>
      <c r="S309" s="103" t="str">
        <f t="shared" si="268"/>
        <v>hover</v>
      </c>
      <c r="T309" s="103"/>
      <c r="U309" s="103"/>
      <c r="V309" s="103"/>
      <c r="W309" s="103"/>
      <c r="X309" s="103" t="str">
        <f t="shared" si="269"/>
        <v>fadeOn=n6-1-1-1,0.6</v>
      </c>
      <c r="Y309" s="103" t="str">
        <f t="shared" si="270"/>
        <v>fadeOff=n6-1-1-1,0.6</v>
      </c>
      <c r="Z309" s="103" t="str">
        <f t="shared" si="271"/>
        <v>drawOpen=n6-1-1-1,0.8</v>
      </c>
      <c r="AA309" s="103" t="str">
        <f t="shared" si="272"/>
        <v>drawClose=n6-1-1-1,0.8</v>
      </c>
      <c r="AB309" s="103" t="str">
        <f t="shared" si="273"/>
        <v>myQtipStyle</v>
      </c>
      <c r="AD309" s="106"/>
      <c r="AE309" s="116"/>
      <c r="AF309" s="75" t="s">
        <v>578</v>
      </c>
      <c r="AG309" s="73">
        <f t="shared" si="276"/>
        <v>0</v>
      </c>
      <c r="AH309" s="75" t="str">
        <f t="shared" si="274"/>
        <v>n6-1-1-1</v>
      </c>
      <c r="AI309" s="75" t="str">
        <f t="shared" si="277"/>
        <v>E181</v>
      </c>
      <c r="AJ309" s="73">
        <f t="shared" si="316"/>
        <v>4</v>
      </c>
      <c r="AK309" s="105">
        <v>6</v>
      </c>
      <c r="AL309" s="105">
        <v>1</v>
      </c>
      <c r="AM309" s="105">
        <v>1</v>
      </c>
      <c r="AN309" s="105">
        <v>1</v>
      </c>
      <c r="AR309" s="105">
        <v>8</v>
      </c>
      <c r="AS309" s="105">
        <v>4</v>
      </c>
      <c r="AT309" s="105">
        <v>3</v>
      </c>
      <c r="AU309" s="105">
        <v>3</v>
      </c>
      <c r="AX309" s="108">
        <f t="shared" si="289"/>
        <v>45.625</v>
      </c>
      <c r="AY309" s="105">
        <f t="shared" ca="1" si="290"/>
        <v>740</v>
      </c>
      <c r="AZ309" s="108">
        <f t="shared" si="291"/>
        <v>202.7777777777778</v>
      </c>
      <c r="BA309" s="105">
        <f t="shared" si="292"/>
        <v>0</v>
      </c>
      <c r="BB309" s="116">
        <f t="shared" ca="1" si="293"/>
        <v>709.37</v>
      </c>
      <c r="BC309" s="116">
        <f t="shared" ca="1" si="294"/>
        <v>1680.54</v>
      </c>
      <c r="BD309" s="108">
        <f t="shared" ca="1" si="295"/>
        <v>1202.7777777777778</v>
      </c>
      <c r="BE309" s="108">
        <f t="shared" ca="1" si="296"/>
        <v>1000</v>
      </c>
      <c r="BH309" s="75" t="str">
        <f t="shared" si="278"/>
        <v>n6-1-1</v>
      </c>
      <c r="BI309" s="76"/>
      <c r="BJ309" s="109" t="s">
        <v>232</v>
      </c>
      <c r="BK309" s="109"/>
      <c r="BL309" s="109">
        <v>1</v>
      </c>
      <c r="BM309" s="112">
        <f t="shared" si="279"/>
        <v>1</v>
      </c>
      <c r="BN309" s="112" t="str">
        <f t="shared" si="280"/>
        <v>symbol</v>
      </c>
      <c r="BO309" s="109" t="str">
        <f t="shared" si="281"/>
        <v>OpenCircle</v>
      </c>
      <c r="BP309" s="113">
        <f t="shared" ca="1" si="297"/>
        <v>709.37</v>
      </c>
      <c r="BQ309" s="113">
        <f t="shared" ca="1" si="298"/>
        <v>1680.54</v>
      </c>
      <c r="BR309" s="113">
        <f t="shared" ca="1" si="299"/>
        <v>12</v>
      </c>
      <c r="BS309" s="113">
        <f t="shared" ca="1" si="300"/>
        <v>12</v>
      </c>
      <c r="BT309" s="109" t="str">
        <f t="shared" ca="1" si="282"/>
        <v xml:space="preserve">0 709.37 1680.54 0 0 0 0 VCThingLabel  </v>
      </c>
      <c r="BU309" s="112">
        <f t="shared" si="283"/>
        <v>0.1</v>
      </c>
      <c r="BV309" s="174">
        <f t="shared" si="284"/>
        <v>0</v>
      </c>
      <c r="BW309" s="114" t="str">
        <f t="shared" si="301"/>
        <v>4vvv</v>
      </c>
      <c r="BX309" s="109"/>
      <c r="BY309" s="113">
        <f t="shared" ca="1" si="302"/>
        <v>709.37</v>
      </c>
      <c r="BZ309" s="113">
        <f t="shared" ca="1" si="303"/>
        <v>1680.54</v>
      </c>
      <c r="CA309" s="113">
        <f t="shared" ca="1" si="304"/>
        <v>20.399999999999999</v>
      </c>
      <c r="CB309" s="113">
        <f t="shared" ca="1" si="305"/>
        <v>20.399999999999999</v>
      </c>
      <c r="CC309" s="112">
        <f t="shared" si="285"/>
        <v>0.55000000000000004</v>
      </c>
      <c r="CD309" s="109" t="str">
        <f t="shared" si="286"/>
        <v>ellipse</v>
      </c>
      <c r="CE309" s="114" t="str">
        <f t="shared" si="306"/>
        <v>4vvv</v>
      </c>
      <c r="CF309" s="109"/>
      <c r="CG309" s="113">
        <f t="shared" ca="1" si="307"/>
        <v>709.37</v>
      </c>
      <c r="CH309" s="113">
        <f t="shared" ca="1" si="308"/>
        <v>1680.54</v>
      </c>
      <c r="CI309" s="113">
        <f t="shared" ca="1" si="309"/>
        <v>12</v>
      </c>
      <c r="CJ309" s="113">
        <f t="shared" ca="1" si="310"/>
        <v>12</v>
      </c>
      <c r="CK309" s="112"/>
      <c r="CL309" s="112"/>
      <c r="CM309" s="112">
        <f t="shared" si="287"/>
        <v>1</v>
      </c>
      <c r="CN309" s="115" t="str">
        <f t="shared" si="288"/>
        <v>ellipse</v>
      </c>
      <c r="CO309" s="109" t="str">
        <f t="shared" si="311"/>
        <v>4vvv</v>
      </c>
      <c r="CP309" s="109"/>
      <c r="CQ309" s="113">
        <f t="shared" ca="1" si="312"/>
        <v>709.37</v>
      </c>
      <c r="CR309" s="113">
        <f t="shared" ca="1" si="313"/>
        <v>1680.54</v>
      </c>
      <c r="CS309" s="113">
        <f t="shared" ca="1" si="314"/>
        <v>12</v>
      </c>
      <c r="CT309" s="113">
        <f t="shared" ca="1" si="315"/>
        <v>12</v>
      </c>
      <c r="CW309" s="76"/>
      <c r="CX309" s="76"/>
    </row>
    <row r="310" spans="1:102" s="105" customFormat="1" ht="16" customHeight="1">
      <c r="A310" s="75" t="str">
        <f t="shared" si="263"/>
        <v>n6-1-1-2</v>
      </c>
      <c r="B310" s="75" t="str">
        <f t="shared" si="264"/>
        <v>E182</v>
      </c>
      <c r="C310" s="103" t="str">
        <f t="shared" si="275"/>
        <v>even</v>
      </c>
      <c r="D310" s="103"/>
      <c r="E310" s="103"/>
      <c r="F310" s="104">
        <f>ROW()</f>
        <v>310</v>
      </c>
      <c r="G310" s="103"/>
      <c r="H310" s="103"/>
      <c r="I310" s="103" t="str">
        <f t="shared" si="261"/>
        <v>This a short description of E182, giving the briefest explanation of its E182'iness.</v>
      </c>
      <c r="J310" s="103" t="str">
        <f t="shared" si="262"/>
        <v>This is a longer description of E182, going into more detail on what E182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0" s="103" t="str">
        <f t="shared" si="265"/>
        <v>none</v>
      </c>
      <c r="L310" s="103"/>
      <c r="M310" s="103" t="str">
        <f t="shared" si="266"/>
        <v>OpenClose</v>
      </c>
      <c r="N310" s="103"/>
      <c r="O310" s="103"/>
      <c r="P310" s="103"/>
      <c r="Q310" s="103"/>
      <c r="R310" s="103">
        <f t="shared" si="267"/>
        <v>1</v>
      </c>
      <c r="S310" s="103" t="str">
        <f t="shared" si="268"/>
        <v>hover</v>
      </c>
      <c r="T310" s="103"/>
      <c r="U310" s="103"/>
      <c r="V310" s="103"/>
      <c r="W310" s="103"/>
      <c r="X310" s="103" t="str">
        <f t="shared" si="269"/>
        <v>fadeOn=n6-1-1-2,0.6</v>
      </c>
      <c r="Y310" s="103" t="str">
        <f t="shared" si="270"/>
        <v>fadeOff=n6-1-1-2,0.6</v>
      </c>
      <c r="Z310" s="103" t="str">
        <f t="shared" si="271"/>
        <v>drawOpen=n6-1-1-2,0.8</v>
      </c>
      <c r="AA310" s="103" t="str">
        <f t="shared" si="272"/>
        <v>drawClose=n6-1-1-2,0.8</v>
      </c>
      <c r="AB310" s="103" t="str">
        <f t="shared" si="273"/>
        <v>myQtipStyle</v>
      </c>
      <c r="AD310" s="106"/>
      <c r="AE310" s="116"/>
      <c r="AF310" s="75" t="s">
        <v>579</v>
      </c>
      <c r="AG310" s="73">
        <f t="shared" si="276"/>
        <v>0</v>
      </c>
      <c r="AH310" s="75" t="str">
        <f t="shared" si="274"/>
        <v>n6-1-1-2</v>
      </c>
      <c r="AI310" s="75" t="str">
        <f t="shared" si="277"/>
        <v>E182</v>
      </c>
      <c r="AJ310" s="73">
        <f t="shared" si="316"/>
        <v>4</v>
      </c>
      <c r="AK310" s="105">
        <v>6</v>
      </c>
      <c r="AL310" s="105">
        <v>1</v>
      </c>
      <c r="AM310" s="105">
        <v>1</v>
      </c>
      <c r="AN310" s="105">
        <v>2</v>
      </c>
      <c r="AR310" s="105">
        <v>8</v>
      </c>
      <c r="AS310" s="105">
        <v>4</v>
      </c>
      <c r="AT310" s="105">
        <v>3</v>
      </c>
      <c r="AU310" s="105">
        <v>3</v>
      </c>
      <c r="AX310" s="108">
        <f t="shared" si="289"/>
        <v>46.875</v>
      </c>
      <c r="AY310" s="105">
        <f t="shared" ca="1" si="290"/>
        <v>740</v>
      </c>
      <c r="AZ310" s="108">
        <f t="shared" si="291"/>
        <v>208.33333333333334</v>
      </c>
      <c r="BA310" s="105">
        <f t="shared" si="292"/>
        <v>0</v>
      </c>
      <c r="BB310" s="116">
        <f t="shared" ca="1" si="293"/>
        <v>694.6</v>
      </c>
      <c r="BC310" s="116">
        <f t="shared" ca="1" si="294"/>
        <v>1674.04</v>
      </c>
      <c r="BD310" s="108">
        <f t="shared" ca="1" si="295"/>
        <v>1208.3333333333333</v>
      </c>
      <c r="BE310" s="108">
        <f t="shared" ca="1" si="296"/>
        <v>1000</v>
      </c>
      <c r="BH310" s="75" t="str">
        <f t="shared" si="278"/>
        <v>n6-1-1</v>
      </c>
      <c r="BI310" s="76"/>
      <c r="BJ310" s="109" t="s">
        <v>232</v>
      </c>
      <c r="BK310" s="109"/>
      <c r="BL310" s="109">
        <v>1</v>
      </c>
      <c r="BM310" s="112">
        <f t="shared" si="279"/>
        <v>1</v>
      </c>
      <c r="BN310" s="112" t="str">
        <f t="shared" si="280"/>
        <v>symbol</v>
      </c>
      <c r="BO310" s="109" t="str">
        <f t="shared" si="281"/>
        <v>OpenCircle</v>
      </c>
      <c r="BP310" s="113">
        <f t="shared" ca="1" si="297"/>
        <v>694.6</v>
      </c>
      <c r="BQ310" s="113">
        <f t="shared" ca="1" si="298"/>
        <v>1674.04</v>
      </c>
      <c r="BR310" s="113">
        <f t="shared" ca="1" si="299"/>
        <v>12</v>
      </c>
      <c r="BS310" s="113">
        <f t="shared" ca="1" si="300"/>
        <v>12</v>
      </c>
      <c r="BT310" s="109" t="str">
        <f t="shared" ca="1" si="282"/>
        <v xml:space="preserve">0 694.6 1674.04 0 0 0 0 VCThingLabel  </v>
      </c>
      <c r="BU310" s="112">
        <f t="shared" si="283"/>
        <v>0.1</v>
      </c>
      <c r="BV310" s="174">
        <f t="shared" si="284"/>
        <v>0</v>
      </c>
      <c r="BW310" s="114" t="str">
        <f t="shared" si="301"/>
        <v>4vvv</v>
      </c>
      <c r="BX310" s="109"/>
      <c r="BY310" s="113">
        <f t="shared" ca="1" si="302"/>
        <v>694.6</v>
      </c>
      <c r="BZ310" s="113">
        <f t="shared" ca="1" si="303"/>
        <v>1674.04</v>
      </c>
      <c r="CA310" s="113">
        <f t="shared" ca="1" si="304"/>
        <v>20.399999999999999</v>
      </c>
      <c r="CB310" s="113">
        <f t="shared" ca="1" si="305"/>
        <v>20.399999999999999</v>
      </c>
      <c r="CC310" s="112">
        <f t="shared" si="285"/>
        <v>0.55000000000000004</v>
      </c>
      <c r="CD310" s="109" t="str">
        <f t="shared" si="286"/>
        <v>ellipse</v>
      </c>
      <c r="CE310" s="114" t="str">
        <f t="shared" si="306"/>
        <v>4vvv</v>
      </c>
      <c r="CF310" s="109"/>
      <c r="CG310" s="113">
        <f t="shared" ca="1" si="307"/>
        <v>694.6</v>
      </c>
      <c r="CH310" s="113">
        <f t="shared" ca="1" si="308"/>
        <v>1674.04</v>
      </c>
      <c r="CI310" s="113">
        <f t="shared" ca="1" si="309"/>
        <v>12</v>
      </c>
      <c r="CJ310" s="113">
        <f t="shared" ca="1" si="310"/>
        <v>12</v>
      </c>
      <c r="CK310" s="112"/>
      <c r="CL310" s="112"/>
      <c r="CM310" s="112">
        <f t="shared" si="287"/>
        <v>1</v>
      </c>
      <c r="CN310" s="115" t="str">
        <f t="shared" si="288"/>
        <v>ellipse</v>
      </c>
      <c r="CO310" s="109" t="str">
        <f t="shared" si="311"/>
        <v>4vvv</v>
      </c>
      <c r="CP310" s="109"/>
      <c r="CQ310" s="113">
        <f t="shared" ca="1" si="312"/>
        <v>694.6</v>
      </c>
      <c r="CR310" s="113">
        <f t="shared" ca="1" si="313"/>
        <v>1674.04</v>
      </c>
      <c r="CS310" s="113">
        <f t="shared" ca="1" si="314"/>
        <v>12</v>
      </c>
      <c r="CT310" s="113">
        <f t="shared" ca="1" si="315"/>
        <v>12</v>
      </c>
      <c r="CW310" s="76"/>
      <c r="CX310" s="76"/>
    </row>
    <row r="311" spans="1:102" s="105" customFormat="1" ht="16" customHeight="1">
      <c r="A311" s="75" t="str">
        <f t="shared" si="263"/>
        <v>n6-1-1-3</v>
      </c>
      <c r="B311" s="75" t="str">
        <f t="shared" si="264"/>
        <v>E183</v>
      </c>
      <c r="C311" s="103" t="str">
        <f t="shared" si="275"/>
        <v>odd</v>
      </c>
      <c r="D311" s="103"/>
      <c r="E311" s="103"/>
      <c r="F311" s="104">
        <f>ROW()</f>
        <v>311</v>
      </c>
      <c r="G311" s="103"/>
      <c r="H311" s="103"/>
      <c r="I311" s="103" t="str">
        <f t="shared" si="261"/>
        <v>This a short description of E183, giving the briefest explanation of its E183'iness.</v>
      </c>
      <c r="J311" s="103" t="str">
        <f t="shared" si="262"/>
        <v>This is a longer description of E183, going into more detail on what E183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1" s="103" t="str">
        <f t="shared" si="265"/>
        <v>none</v>
      </c>
      <c r="L311" s="103"/>
      <c r="M311" s="103" t="str">
        <f t="shared" si="266"/>
        <v>OpenClose</v>
      </c>
      <c r="N311" s="103"/>
      <c r="O311" s="103"/>
      <c r="P311" s="103"/>
      <c r="Q311" s="103"/>
      <c r="R311" s="103">
        <f t="shared" si="267"/>
        <v>1</v>
      </c>
      <c r="S311" s="103" t="str">
        <f t="shared" si="268"/>
        <v>hover</v>
      </c>
      <c r="T311" s="103"/>
      <c r="U311" s="103"/>
      <c r="V311" s="103"/>
      <c r="W311" s="103"/>
      <c r="X311" s="103" t="str">
        <f t="shared" si="269"/>
        <v>fadeOn=n6-1-1-3,0.6</v>
      </c>
      <c r="Y311" s="103" t="str">
        <f t="shared" si="270"/>
        <v>fadeOff=n6-1-1-3,0.6</v>
      </c>
      <c r="Z311" s="103" t="str">
        <f t="shared" si="271"/>
        <v>drawOpen=n6-1-1-3,0.8</v>
      </c>
      <c r="AA311" s="103" t="str">
        <f t="shared" si="272"/>
        <v>drawClose=n6-1-1-3,0.8</v>
      </c>
      <c r="AB311" s="103" t="str">
        <f t="shared" si="273"/>
        <v>myQtipStyle</v>
      </c>
      <c r="AD311" s="106"/>
      <c r="AE311" s="116"/>
      <c r="AF311" s="75" t="s">
        <v>580</v>
      </c>
      <c r="AG311" s="73">
        <f t="shared" si="276"/>
        <v>0</v>
      </c>
      <c r="AH311" s="75" t="str">
        <f t="shared" si="274"/>
        <v>n6-1-1-3</v>
      </c>
      <c r="AI311" s="75" t="str">
        <f t="shared" si="277"/>
        <v>E183</v>
      </c>
      <c r="AJ311" s="73">
        <f t="shared" si="316"/>
        <v>4</v>
      </c>
      <c r="AK311" s="105">
        <v>6</v>
      </c>
      <c r="AL311" s="105">
        <v>1</v>
      </c>
      <c r="AM311" s="105">
        <v>1</v>
      </c>
      <c r="AN311" s="105">
        <v>3</v>
      </c>
      <c r="AR311" s="105">
        <v>8</v>
      </c>
      <c r="AS311" s="105">
        <v>4</v>
      </c>
      <c r="AT311" s="105">
        <v>3</v>
      </c>
      <c r="AU311" s="105">
        <v>3</v>
      </c>
      <c r="AX311" s="108">
        <f t="shared" si="289"/>
        <v>48.125</v>
      </c>
      <c r="AY311" s="105">
        <f t="shared" ca="1" si="290"/>
        <v>740</v>
      </c>
      <c r="AZ311" s="108">
        <f t="shared" si="291"/>
        <v>213.88888888888891</v>
      </c>
      <c r="BA311" s="105">
        <f t="shared" si="292"/>
        <v>0</v>
      </c>
      <c r="BB311" s="116">
        <f t="shared" ca="1" si="293"/>
        <v>679.97</v>
      </c>
      <c r="BC311" s="116">
        <f t="shared" ca="1" si="294"/>
        <v>1667.22</v>
      </c>
      <c r="BD311" s="108">
        <f t="shared" ca="1" si="295"/>
        <v>1213.8888888888889</v>
      </c>
      <c r="BE311" s="108">
        <f t="shared" ca="1" si="296"/>
        <v>1000</v>
      </c>
      <c r="BH311" s="75" t="str">
        <f t="shared" si="278"/>
        <v>n6-1-1</v>
      </c>
      <c r="BI311" s="76"/>
      <c r="BJ311" s="109" t="s">
        <v>232</v>
      </c>
      <c r="BK311" s="109"/>
      <c r="BL311" s="109">
        <v>1</v>
      </c>
      <c r="BM311" s="112">
        <f t="shared" si="279"/>
        <v>1</v>
      </c>
      <c r="BN311" s="112" t="str">
        <f t="shared" si="280"/>
        <v>symbol</v>
      </c>
      <c r="BO311" s="109" t="str">
        <f t="shared" si="281"/>
        <v>OpenCircle</v>
      </c>
      <c r="BP311" s="113">
        <f t="shared" ca="1" si="297"/>
        <v>679.97</v>
      </c>
      <c r="BQ311" s="113">
        <f t="shared" ca="1" si="298"/>
        <v>1667.22</v>
      </c>
      <c r="BR311" s="113">
        <f t="shared" ca="1" si="299"/>
        <v>12</v>
      </c>
      <c r="BS311" s="113">
        <f t="shared" ca="1" si="300"/>
        <v>12</v>
      </c>
      <c r="BT311" s="109" t="str">
        <f t="shared" ca="1" si="282"/>
        <v xml:space="preserve">0 679.97 1667.22 0 0 0 0 VCThingLabel  </v>
      </c>
      <c r="BU311" s="112">
        <f t="shared" si="283"/>
        <v>0.1</v>
      </c>
      <c r="BV311" s="174">
        <f t="shared" si="284"/>
        <v>0</v>
      </c>
      <c r="BW311" s="114" t="str">
        <f t="shared" si="301"/>
        <v>4vvv</v>
      </c>
      <c r="BX311" s="109"/>
      <c r="BY311" s="113">
        <f t="shared" ca="1" si="302"/>
        <v>679.97</v>
      </c>
      <c r="BZ311" s="113">
        <f t="shared" ca="1" si="303"/>
        <v>1667.22</v>
      </c>
      <c r="CA311" s="113">
        <f t="shared" ca="1" si="304"/>
        <v>20.399999999999999</v>
      </c>
      <c r="CB311" s="113">
        <f t="shared" ca="1" si="305"/>
        <v>20.399999999999999</v>
      </c>
      <c r="CC311" s="112">
        <f t="shared" si="285"/>
        <v>0.55000000000000004</v>
      </c>
      <c r="CD311" s="109" t="str">
        <f t="shared" si="286"/>
        <v>ellipse</v>
      </c>
      <c r="CE311" s="114" t="str">
        <f t="shared" si="306"/>
        <v>4vvv</v>
      </c>
      <c r="CF311" s="109"/>
      <c r="CG311" s="113">
        <f t="shared" ca="1" si="307"/>
        <v>679.97</v>
      </c>
      <c r="CH311" s="113">
        <f t="shared" ca="1" si="308"/>
        <v>1667.22</v>
      </c>
      <c r="CI311" s="113">
        <f t="shared" ca="1" si="309"/>
        <v>12</v>
      </c>
      <c r="CJ311" s="113">
        <f t="shared" ca="1" si="310"/>
        <v>12</v>
      </c>
      <c r="CK311" s="112"/>
      <c r="CL311" s="112"/>
      <c r="CM311" s="112">
        <f t="shared" si="287"/>
        <v>1</v>
      </c>
      <c r="CN311" s="115" t="str">
        <f t="shared" si="288"/>
        <v>ellipse</v>
      </c>
      <c r="CO311" s="109" t="str">
        <f t="shared" si="311"/>
        <v>4vvv</v>
      </c>
      <c r="CP311" s="109"/>
      <c r="CQ311" s="113">
        <f t="shared" ca="1" si="312"/>
        <v>679.97</v>
      </c>
      <c r="CR311" s="113">
        <f t="shared" ca="1" si="313"/>
        <v>1667.22</v>
      </c>
      <c r="CS311" s="113">
        <f t="shared" ca="1" si="314"/>
        <v>12</v>
      </c>
      <c r="CT311" s="113">
        <f t="shared" ca="1" si="315"/>
        <v>12</v>
      </c>
      <c r="CW311" s="76"/>
      <c r="CX311" s="76"/>
    </row>
    <row r="312" spans="1:102" s="105" customFormat="1" ht="16" customHeight="1">
      <c r="A312" s="75" t="str">
        <f t="shared" si="263"/>
        <v>n6-1-2</v>
      </c>
      <c r="B312" s="75" t="str">
        <f t="shared" si="264"/>
        <v>D62</v>
      </c>
      <c r="C312" s="103" t="str">
        <f t="shared" si="275"/>
        <v>even</v>
      </c>
      <c r="D312" s="103"/>
      <c r="E312" s="103"/>
      <c r="F312" s="104">
        <f>ROW()</f>
        <v>312</v>
      </c>
      <c r="G312" s="103"/>
      <c r="H312" s="103"/>
      <c r="I312" s="103" t="str">
        <f t="shared" si="261"/>
        <v>This a short description of D62, giving the briefest explanation of its D62'iness.</v>
      </c>
      <c r="J312" s="103" t="str">
        <f t="shared" si="262"/>
        <v>This is a longer description of D62, going into more detail on what D62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2" s="103" t="str">
        <f t="shared" si="265"/>
        <v>none</v>
      </c>
      <c r="L312" s="103"/>
      <c r="M312" s="103" t="str">
        <f t="shared" si="266"/>
        <v>OpenClose</v>
      </c>
      <c r="N312" s="103"/>
      <c r="O312" s="103"/>
      <c r="P312" s="103"/>
      <c r="Q312" s="103"/>
      <c r="R312" s="103">
        <f t="shared" si="267"/>
        <v>1</v>
      </c>
      <c r="S312" s="103" t="str">
        <f t="shared" si="268"/>
        <v>hover</v>
      </c>
      <c r="T312" s="103"/>
      <c r="U312" s="103"/>
      <c r="V312" s="103"/>
      <c r="W312" s="103"/>
      <c r="X312" s="103" t="str">
        <f t="shared" si="269"/>
        <v>fadeOn=n6-1-2,0.6</v>
      </c>
      <c r="Y312" s="103" t="str">
        <f t="shared" si="270"/>
        <v>fadeOff=n6-1-2,0.6</v>
      </c>
      <c r="Z312" s="103" t="str">
        <f t="shared" si="271"/>
        <v>drawOpen=n6-1-2,0.8</v>
      </c>
      <c r="AA312" s="103" t="str">
        <f t="shared" si="272"/>
        <v>drawClose=n6-1-2,0.8</v>
      </c>
      <c r="AB312" s="103" t="str">
        <f t="shared" si="273"/>
        <v>myQtipStyle</v>
      </c>
      <c r="AD312" s="106"/>
      <c r="AE312" s="116"/>
      <c r="AF312" s="75" t="s">
        <v>581</v>
      </c>
      <c r="AG312" s="73">
        <f t="shared" si="276"/>
        <v>0</v>
      </c>
      <c r="AH312" s="75" t="str">
        <f t="shared" si="274"/>
        <v>n6-1-2</v>
      </c>
      <c r="AI312" s="75" t="str">
        <f t="shared" si="277"/>
        <v>D62</v>
      </c>
      <c r="AJ312" s="73">
        <f t="shared" si="316"/>
        <v>3</v>
      </c>
      <c r="AK312" s="105">
        <v>6</v>
      </c>
      <c r="AL312" s="105">
        <v>1</v>
      </c>
      <c r="AM312" s="105">
        <v>2</v>
      </c>
      <c r="AR312" s="105">
        <v>8</v>
      </c>
      <c r="AS312" s="105">
        <v>4</v>
      </c>
      <c r="AT312" s="105">
        <v>3</v>
      </c>
      <c r="AX312" s="108">
        <f t="shared" si="289"/>
        <v>50.625</v>
      </c>
      <c r="AY312" s="105">
        <f t="shared" ca="1" si="290"/>
        <v>640</v>
      </c>
      <c r="AZ312" s="108">
        <f t="shared" si="291"/>
        <v>225</v>
      </c>
      <c r="BA312" s="105">
        <f t="shared" si="292"/>
        <v>0</v>
      </c>
      <c r="BB312" s="116">
        <f t="shared" ca="1" si="293"/>
        <v>698.31</v>
      </c>
      <c r="BC312" s="116">
        <f t="shared" ca="1" si="294"/>
        <v>1564.4299999999998</v>
      </c>
      <c r="BD312" s="108">
        <f t="shared" ca="1" si="295"/>
        <v>1225</v>
      </c>
      <c r="BE312" s="108">
        <f t="shared" ca="1" si="296"/>
        <v>1000</v>
      </c>
      <c r="BH312" s="75" t="str">
        <f t="shared" si="278"/>
        <v>n6-1</v>
      </c>
      <c r="BI312" s="76"/>
      <c r="BJ312" s="109" t="s">
        <v>232</v>
      </c>
      <c r="BK312" s="109"/>
      <c r="BL312" s="109">
        <v>1</v>
      </c>
      <c r="BM312" s="112">
        <f t="shared" si="279"/>
        <v>1</v>
      </c>
      <c r="BN312" s="112" t="str">
        <f t="shared" si="280"/>
        <v>symbol</v>
      </c>
      <c r="BO312" s="109" t="str">
        <f t="shared" si="281"/>
        <v>OpenCircle</v>
      </c>
      <c r="BP312" s="113">
        <f t="shared" ca="1" si="297"/>
        <v>698.31</v>
      </c>
      <c r="BQ312" s="113">
        <f t="shared" ca="1" si="298"/>
        <v>1564.43</v>
      </c>
      <c r="BR312" s="113">
        <f t="shared" ca="1" si="299"/>
        <v>35</v>
      </c>
      <c r="BS312" s="113">
        <f t="shared" ca="1" si="300"/>
        <v>35</v>
      </c>
      <c r="BT312" s="109" t="str">
        <f t="shared" ca="1" si="282"/>
        <v xml:space="preserve">1 698.31 1564.43 0 0 0 0 VCThingLabel 10 </v>
      </c>
      <c r="BU312" s="112">
        <f t="shared" si="283"/>
        <v>0.1</v>
      </c>
      <c r="BV312" s="174">
        <f t="shared" si="284"/>
        <v>0</v>
      </c>
      <c r="BW312" s="114" t="str">
        <f t="shared" si="301"/>
        <v>3vvv</v>
      </c>
      <c r="BX312" s="109"/>
      <c r="BY312" s="113">
        <f t="shared" ca="1" si="302"/>
        <v>698.31</v>
      </c>
      <c r="BZ312" s="113">
        <f t="shared" ca="1" si="303"/>
        <v>1564.43</v>
      </c>
      <c r="CA312" s="113">
        <f t="shared" ca="1" si="304"/>
        <v>59.5</v>
      </c>
      <c r="CB312" s="113">
        <f t="shared" ca="1" si="305"/>
        <v>59.5</v>
      </c>
      <c r="CC312" s="112">
        <f t="shared" si="285"/>
        <v>0.55000000000000004</v>
      </c>
      <c r="CD312" s="109" t="str">
        <f t="shared" si="286"/>
        <v>ellipse</v>
      </c>
      <c r="CE312" s="114" t="str">
        <f t="shared" si="306"/>
        <v>3vvv</v>
      </c>
      <c r="CF312" s="109"/>
      <c r="CG312" s="113">
        <f t="shared" ca="1" si="307"/>
        <v>698.31</v>
      </c>
      <c r="CH312" s="113">
        <f t="shared" ca="1" si="308"/>
        <v>1564.43</v>
      </c>
      <c r="CI312" s="113">
        <f t="shared" ca="1" si="309"/>
        <v>35</v>
      </c>
      <c r="CJ312" s="113">
        <f t="shared" ca="1" si="310"/>
        <v>35</v>
      </c>
      <c r="CK312" s="112"/>
      <c r="CL312" s="112"/>
      <c r="CM312" s="112">
        <f t="shared" si="287"/>
        <v>1</v>
      </c>
      <c r="CN312" s="115" t="str">
        <f t="shared" si="288"/>
        <v>ellipse</v>
      </c>
      <c r="CO312" s="109" t="str">
        <f t="shared" si="311"/>
        <v>3vvv</v>
      </c>
      <c r="CP312" s="109"/>
      <c r="CQ312" s="113">
        <f t="shared" ca="1" si="312"/>
        <v>698.31</v>
      </c>
      <c r="CR312" s="113">
        <f t="shared" ca="1" si="313"/>
        <v>1564.43</v>
      </c>
      <c r="CS312" s="113">
        <f t="shared" ca="1" si="314"/>
        <v>35</v>
      </c>
      <c r="CT312" s="113">
        <f t="shared" ca="1" si="315"/>
        <v>35</v>
      </c>
      <c r="CW312" s="76"/>
      <c r="CX312" s="76"/>
    </row>
    <row r="313" spans="1:102" s="105" customFormat="1" ht="16" customHeight="1">
      <c r="A313" s="75" t="str">
        <f t="shared" si="263"/>
        <v>n6-1-2-1</v>
      </c>
      <c r="B313" s="75" t="str">
        <f t="shared" si="264"/>
        <v>E184</v>
      </c>
      <c r="C313" s="103" t="str">
        <f t="shared" si="275"/>
        <v>even</v>
      </c>
      <c r="D313" s="103"/>
      <c r="E313" s="103"/>
      <c r="F313" s="104">
        <f>ROW()</f>
        <v>313</v>
      </c>
      <c r="G313" s="103"/>
      <c r="H313" s="103"/>
      <c r="I313" s="103" t="str">
        <f t="shared" si="261"/>
        <v>This a short description of E184, giving the briefest explanation of its E184'iness.</v>
      </c>
      <c r="J313" s="103" t="str">
        <f t="shared" si="262"/>
        <v>This is a longer description of E184, going into more detail on what E184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3" s="103" t="str">
        <f t="shared" si="265"/>
        <v>none</v>
      </c>
      <c r="L313" s="103"/>
      <c r="M313" s="103" t="str">
        <f t="shared" si="266"/>
        <v>OpenClose</v>
      </c>
      <c r="N313" s="103"/>
      <c r="O313" s="103"/>
      <c r="P313" s="103"/>
      <c r="Q313" s="103"/>
      <c r="R313" s="103">
        <f t="shared" si="267"/>
        <v>1</v>
      </c>
      <c r="S313" s="103" t="str">
        <f t="shared" si="268"/>
        <v>hover</v>
      </c>
      <c r="T313" s="103"/>
      <c r="U313" s="103"/>
      <c r="V313" s="103"/>
      <c r="W313" s="103"/>
      <c r="X313" s="103" t="str">
        <f t="shared" si="269"/>
        <v>fadeOn=n6-1-2-1,0.6</v>
      </c>
      <c r="Y313" s="103" t="str">
        <f t="shared" si="270"/>
        <v>fadeOff=n6-1-2-1,0.6</v>
      </c>
      <c r="Z313" s="103" t="str">
        <f t="shared" si="271"/>
        <v>drawOpen=n6-1-2-1,0.8</v>
      </c>
      <c r="AA313" s="103" t="str">
        <f t="shared" si="272"/>
        <v>drawClose=n6-1-2-1,0.8</v>
      </c>
      <c r="AB313" s="103" t="str">
        <f t="shared" si="273"/>
        <v>myQtipStyle</v>
      </c>
      <c r="AD313" s="106"/>
      <c r="AE313" s="116"/>
      <c r="AF313" s="75" t="s">
        <v>582</v>
      </c>
      <c r="AG313" s="73">
        <f t="shared" si="276"/>
        <v>0</v>
      </c>
      <c r="AH313" s="75" t="str">
        <f t="shared" si="274"/>
        <v>n6-1-2-1</v>
      </c>
      <c r="AI313" s="75" t="str">
        <f t="shared" si="277"/>
        <v>E184</v>
      </c>
      <c r="AJ313" s="73">
        <f t="shared" si="316"/>
        <v>4</v>
      </c>
      <c r="AK313" s="105">
        <v>6</v>
      </c>
      <c r="AL313" s="105">
        <v>1</v>
      </c>
      <c r="AM313" s="105">
        <v>2</v>
      </c>
      <c r="AN313" s="105">
        <v>1</v>
      </c>
      <c r="AR313" s="105">
        <v>8</v>
      </c>
      <c r="AS313" s="105">
        <v>4</v>
      </c>
      <c r="AT313" s="105">
        <v>3</v>
      </c>
      <c r="AU313" s="105">
        <v>3</v>
      </c>
      <c r="AX313" s="108">
        <f t="shared" si="289"/>
        <v>49.375</v>
      </c>
      <c r="AY313" s="105">
        <f t="shared" ca="1" si="290"/>
        <v>740</v>
      </c>
      <c r="AZ313" s="108">
        <f t="shared" si="291"/>
        <v>219.44444444444446</v>
      </c>
      <c r="BA313" s="105">
        <f t="shared" si="292"/>
        <v>0</v>
      </c>
      <c r="BB313" s="116">
        <f t="shared" ca="1" si="293"/>
        <v>665.49</v>
      </c>
      <c r="BC313" s="116">
        <f t="shared" ca="1" si="294"/>
        <v>1660.08</v>
      </c>
      <c r="BD313" s="108">
        <f t="shared" ca="1" si="295"/>
        <v>1219.4444444444443</v>
      </c>
      <c r="BE313" s="108">
        <f t="shared" ca="1" si="296"/>
        <v>1000</v>
      </c>
      <c r="BH313" s="75" t="str">
        <f t="shared" si="278"/>
        <v>n6-1-2</v>
      </c>
      <c r="BI313" s="76"/>
      <c r="BJ313" s="109" t="s">
        <v>232</v>
      </c>
      <c r="BK313" s="109"/>
      <c r="BL313" s="109">
        <v>1</v>
      </c>
      <c r="BM313" s="112">
        <f t="shared" si="279"/>
        <v>1</v>
      </c>
      <c r="BN313" s="112" t="str">
        <f t="shared" si="280"/>
        <v>symbol</v>
      </c>
      <c r="BO313" s="109" t="str">
        <f t="shared" si="281"/>
        <v>OpenCircle</v>
      </c>
      <c r="BP313" s="113">
        <f t="shared" ca="1" si="297"/>
        <v>665.49</v>
      </c>
      <c r="BQ313" s="113">
        <f t="shared" ca="1" si="298"/>
        <v>1660.08</v>
      </c>
      <c r="BR313" s="113">
        <f t="shared" ca="1" si="299"/>
        <v>12</v>
      </c>
      <c r="BS313" s="113">
        <f t="shared" ca="1" si="300"/>
        <v>12</v>
      </c>
      <c r="BT313" s="109" t="str">
        <f t="shared" ca="1" si="282"/>
        <v xml:space="preserve">0 665.49 1660.08 0 0 0 0 VCThingLabel  </v>
      </c>
      <c r="BU313" s="112">
        <f t="shared" si="283"/>
        <v>0.1</v>
      </c>
      <c r="BV313" s="174">
        <f t="shared" si="284"/>
        <v>0</v>
      </c>
      <c r="BW313" s="114" t="str">
        <f t="shared" si="301"/>
        <v>4vvv</v>
      </c>
      <c r="BX313" s="109"/>
      <c r="BY313" s="113">
        <f t="shared" ca="1" si="302"/>
        <v>665.49</v>
      </c>
      <c r="BZ313" s="113">
        <f t="shared" ca="1" si="303"/>
        <v>1660.08</v>
      </c>
      <c r="CA313" s="113">
        <f t="shared" ca="1" si="304"/>
        <v>20.399999999999999</v>
      </c>
      <c r="CB313" s="113">
        <f t="shared" ca="1" si="305"/>
        <v>20.399999999999999</v>
      </c>
      <c r="CC313" s="112">
        <f t="shared" si="285"/>
        <v>0.55000000000000004</v>
      </c>
      <c r="CD313" s="109" t="str">
        <f t="shared" si="286"/>
        <v>ellipse</v>
      </c>
      <c r="CE313" s="114" t="str">
        <f t="shared" si="306"/>
        <v>4vvv</v>
      </c>
      <c r="CF313" s="109"/>
      <c r="CG313" s="113">
        <f t="shared" ca="1" si="307"/>
        <v>665.49</v>
      </c>
      <c r="CH313" s="113">
        <f t="shared" ca="1" si="308"/>
        <v>1660.08</v>
      </c>
      <c r="CI313" s="113">
        <f t="shared" ca="1" si="309"/>
        <v>12</v>
      </c>
      <c r="CJ313" s="113">
        <f t="shared" ca="1" si="310"/>
        <v>12</v>
      </c>
      <c r="CK313" s="112"/>
      <c r="CL313" s="112"/>
      <c r="CM313" s="112">
        <f t="shared" si="287"/>
        <v>1</v>
      </c>
      <c r="CN313" s="115" t="str">
        <f t="shared" si="288"/>
        <v>ellipse</v>
      </c>
      <c r="CO313" s="109" t="str">
        <f t="shared" si="311"/>
        <v>4vvv</v>
      </c>
      <c r="CP313" s="109"/>
      <c r="CQ313" s="113">
        <f t="shared" ca="1" si="312"/>
        <v>665.49</v>
      </c>
      <c r="CR313" s="113">
        <f t="shared" ca="1" si="313"/>
        <v>1660.08</v>
      </c>
      <c r="CS313" s="113">
        <f t="shared" ca="1" si="314"/>
        <v>12</v>
      </c>
      <c r="CT313" s="113">
        <f t="shared" ca="1" si="315"/>
        <v>12</v>
      </c>
      <c r="CW313" s="76"/>
      <c r="CX313" s="76"/>
    </row>
    <row r="314" spans="1:102" s="105" customFormat="1" ht="16" customHeight="1">
      <c r="A314" s="75" t="str">
        <f t="shared" si="263"/>
        <v>n6-1-2-2</v>
      </c>
      <c r="B314" s="75" t="str">
        <f t="shared" si="264"/>
        <v>E185</v>
      </c>
      <c r="C314" s="103" t="str">
        <f t="shared" si="275"/>
        <v>odd</v>
      </c>
      <c r="D314" s="103"/>
      <c r="E314" s="103"/>
      <c r="F314" s="104">
        <f>ROW()</f>
        <v>314</v>
      </c>
      <c r="G314" s="103"/>
      <c r="H314" s="103"/>
      <c r="I314" s="103" t="str">
        <f t="shared" si="261"/>
        <v>This a short description of E185, giving the briefest explanation of its E185'iness.</v>
      </c>
      <c r="J314" s="103" t="str">
        <f t="shared" si="262"/>
        <v>This is a longer description of E185, going into more detail on what E185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4" s="103" t="str">
        <f t="shared" si="265"/>
        <v>none</v>
      </c>
      <c r="L314" s="103"/>
      <c r="M314" s="103" t="str">
        <f t="shared" si="266"/>
        <v>OpenClose</v>
      </c>
      <c r="N314" s="103"/>
      <c r="O314" s="103"/>
      <c r="P314" s="103"/>
      <c r="Q314" s="103"/>
      <c r="R314" s="103">
        <f t="shared" si="267"/>
        <v>1</v>
      </c>
      <c r="S314" s="103" t="str">
        <f t="shared" si="268"/>
        <v>hover</v>
      </c>
      <c r="T314" s="103"/>
      <c r="U314" s="103"/>
      <c r="V314" s="103"/>
      <c r="W314" s="103"/>
      <c r="X314" s="103" t="str">
        <f t="shared" si="269"/>
        <v>fadeOn=n6-1-2-2,0.6</v>
      </c>
      <c r="Y314" s="103" t="str">
        <f t="shared" si="270"/>
        <v>fadeOff=n6-1-2-2,0.6</v>
      </c>
      <c r="Z314" s="103" t="str">
        <f t="shared" si="271"/>
        <v>drawOpen=n6-1-2-2,0.8</v>
      </c>
      <c r="AA314" s="103" t="str">
        <f t="shared" si="272"/>
        <v>drawClose=n6-1-2-2,0.8</v>
      </c>
      <c r="AB314" s="103" t="str">
        <f t="shared" si="273"/>
        <v>myQtipStyle</v>
      </c>
      <c r="AD314" s="106"/>
      <c r="AE314" s="116"/>
      <c r="AF314" s="75" t="s">
        <v>583</v>
      </c>
      <c r="AG314" s="73">
        <f t="shared" si="276"/>
        <v>0</v>
      </c>
      <c r="AH314" s="75" t="str">
        <f t="shared" si="274"/>
        <v>n6-1-2-2</v>
      </c>
      <c r="AI314" s="75" t="str">
        <f t="shared" si="277"/>
        <v>E185</v>
      </c>
      <c r="AJ314" s="73">
        <f t="shared" si="316"/>
        <v>4</v>
      </c>
      <c r="AK314" s="105">
        <v>6</v>
      </c>
      <c r="AL314" s="105">
        <v>1</v>
      </c>
      <c r="AM314" s="105">
        <v>2</v>
      </c>
      <c r="AN314" s="105">
        <v>2</v>
      </c>
      <c r="AR314" s="105">
        <v>8</v>
      </c>
      <c r="AS314" s="105">
        <v>4</v>
      </c>
      <c r="AT314" s="105">
        <v>3</v>
      </c>
      <c r="AU314" s="105">
        <v>3</v>
      </c>
      <c r="AX314" s="108">
        <f t="shared" si="289"/>
        <v>50.625</v>
      </c>
      <c r="AY314" s="105">
        <f t="shared" ca="1" si="290"/>
        <v>740</v>
      </c>
      <c r="AZ314" s="108">
        <f t="shared" si="291"/>
        <v>225</v>
      </c>
      <c r="BA314" s="105">
        <f t="shared" si="292"/>
        <v>0</v>
      </c>
      <c r="BB314" s="116">
        <f t="shared" ca="1" si="293"/>
        <v>651.17000000000007</v>
      </c>
      <c r="BC314" s="116">
        <f t="shared" ca="1" si="294"/>
        <v>1652.62</v>
      </c>
      <c r="BD314" s="108">
        <f t="shared" ca="1" si="295"/>
        <v>1225</v>
      </c>
      <c r="BE314" s="108">
        <f t="shared" ca="1" si="296"/>
        <v>1000</v>
      </c>
      <c r="BH314" s="75" t="str">
        <f t="shared" si="278"/>
        <v>n6-1-2</v>
      </c>
      <c r="BI314" s="76"/>
      <c r="BJ314" s="109" t="s">
        <v>232</v>
      </c>
      <c r="BK314" s="109"/>
      <c r="BL314" s="109">
        <v>1</v>
      </c>
      <c r="BM314" s="112">
        <f t="shared" si="279"/>
        <v>1</v>
      </c>
      <c r="BN314" s="112" t="str">
        <f t="shared" si="280"/>
        <v>symbol</v>
      </c>
      <c r="BO314" s="109" t="str">
        <f t="shared" si="281"/>
        <v>OpenCircle</v>
      </c>
      <c r="BP314" s="113">
        <f t="shared" ca="1" si="297"/>
        <v>651.16999999999996</v>
      </c>
      <c r="BQ314" s="113">
        <f t="shared" ca="1" si="298"/>
        <v>1652.62</v>
      </c>
      <c r="BR314" s="113">
        <f t="shared" ca="1" si="299"/>
        <v>12</v>
      </c>
      <c r="BS314" s="113">
        <f t="shared" ca="1" si="300"/>
        <v>12</v>
      </c>
      <c r="BT314" s="109" t="str">
        <f t="shared" ca="1" si="282"/>
        <v xml:space="preserve">0 651.17 1652.62 0 0 0 0 VCThingLabel  </v>
      </c>
      <c r="BU314" s="112">
        <f t="shared" si="283"/>
        <v>0.1</v>
      </c>
      <c r="BV314" s="174">
        <f t="shared" si="284"/>
        <v>0</v>
      </c>
      <c r="BW314" s="114" t="str">
        <f t="shared" si="301"/>
        <v>4vvv</v>
      </c>
      <c r="BX314" s="109"/>
      <c r="BY314" s="113">
        <f t="shared" ca="1" si="302"/>
        <v>651.16999999999996</v>
      </c>
      <c r="BZ314" s="113">
        <f t="shared" ca="1" si="303"/>
        <v>1652.62</v>
      </c>
      <c r="CA314" s="113">
        <f t="shared" ca="1" si="304"/>
        <v>20.399999999999999</v>
      </c>
      <c r="CB314" s="113">
        <f t="shared" ca="1" si="305"/>
        <v>20.399999999999999</v>
      </c>
      <c r="CC314" s="112">
        <f t="shared" si="285"/>
        <v>0.55000000000000004</v>
      </c>
      <c r="CD314" s="109" t="str">
        <f t="shared" si="286"/>
        <v>ellipse</v>
      </c>
      <c r="CE314" s="114" t="str">
        <f t="shared" si="306"/>
        <v>4vvv</v>
      </c>
      <c r="CF314" s="109"/>
      <c r="CG314" s="113">
        <f t="shared" ca="1" si="307"/>
        <v>651.16999999999996</v>
      </c>
      <c r="CH314" s="113">
        <f t="shared" ca="1" si="308"/>
        <v>1652.62</v>
      </c>
      <c r="CI314" s="113">
        <f t="shared" ca="1" si="309"/>
        <v>12</v>
      </c>
      <c r="CJ314" s="113">
        <f t="shared" ca="1" si="310"/>
        <v>12</v>
      </c>
      <c r="CK314" s="112"/>
      <c r="CL314" s="112"/>
      <c r="CM314" s="112">
        <f t="shared" si="287"/>
        <v>1</v>
      </c>
      <c r="CN314" s="115" t="str">
        <f t="shared" si="288"/>
        <v>ellipse</v>
      </c>
      <c r="CO314" s="109" t="str">
        <f t="shared" si="311"/>
        <v>4vvv</v>
      </c>
      <c r="CP314" s="109"/>
      <c r="CQ314" s="113">
        <f t="shared" ca="1" si="312"/>
        <v>651.16999999999996</v>
      </c>
      <c r="CR314" s="113">
        <f t="shared" ca="1" si="313"/>
        <v>1652.62</v>
      </c>
      <c r="CS314" s="113">
        <f t="shared" ca="1" si="314"/>
        <v>12</v>
      </c>
      <c r="CT314" s="113">
        <f t="shared" ca="1" si="315"/>
        <v>12</v>
      </c>
      <c r="CW314" s="76"/>
      <c r="CX314" s="76"/>
    </row>
    <row r="315" spans="1:102" s="105" customFormat="1" ht="16" customHeight="1">
      <c r="A315" s="75" t="str">
        <f t="shared" si="263"/>
        <v>n6-1-2-3</v>
      </c>
      <c r="B315" s="75" t="str">
        <f t="shared" si="264"/>
        <v>E186</v>
      </c>
      <c r="C315" s="103" t="str">
        <f t="shared" si="275"/>
        <v>even</v>
      </c>
      <c r="D315" s="103"/>
      <c r="E315" s="103"/>
      <c r="F315" s="104">
        <f>ROW()</f>
        <v>315</v>
      </c>
      <c r="G315" s="103"/>
      <c r="H315" s="103"/>
      <c r="I315" s="103" t="str">
        <f t="shared" si="261"/>
        <v>This a short description of E186, giving the briefest explanation of its E186'iness.</v>
      </c>
      <c r="J315" s="103" t="str">
        <f t="shared" si="262"/>
        <v>This is a longer description of E186, going into more detail on what E186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5" s="103" t="str">
        <f t="shared" si="265"/>
        <v>none</v>
      </c>
      <c r="L315" s="103"/>
      <c r="M315" s="103" t="str">
        <f t="shared" si="266"/>
        <v>OpenClose</v>
      </c>
      <c r="N315" s="103"/>
      <c r="O315" s="103"/>
      <c r="P315" s="103"/>
      <c r="Q315" s="103"/>
      <c r="R315" s="103">
        <f t="shared" si="267"/>
        <v>1</v>
      </c>
      <c r="S315" s="103" t="str">
        <f t="shared" si="268"/>
        <v>hover</v>
      </c>
      <c r="T315" s="103"/>
      <c r="U315" s="103"/>
      <c r="V315" s="103"/>
      <c r="W315" s="103"/>
      <c r="X315" s="103" t="str">
        <f t="shared" si="269"/>
        <v>fadeOn=n6-1-2-3,0.6</v>
      </c>
      <c r="Y315" s="103" t="str">
        <f t="shared" si="270"/>
        <v>fadeOff=n6-1-2-3,0.6</v>
      </c>
      <c r="Z315" s="103" t="str">
        <f t="shared" si="271"/>
        <v>drawOpen=n6-1-2-3,0.8</v>
      </c>
      <c r="AA315" s="103" t="str">
        <f t="shared" si="272"/>
        <v>drawClose=n6-1-2-3,0.8</v>
      </c>
      <c r="AB315" s="103" t="str">
        <f t="shared" si="273"/>
        <v>myQtipStyle</v>
      </c>
      <c r="AD315" s="106"/>
      <c r="AE315" s="116"/>
      <c r="AF315" s="75" t="s">
        <v>584</v>
      </c>
      <c r="AG315" s="73">
        <f t="shared" si="276"/>
        <v>0</v>
      </c>
      <c r="AH315" s="75" t="str">
        <f t="shared" si="274"/>
        <v>n6-1-2-3</v>
      </c>
      <c r="AI315" s="75" t="str">
        <f t="shared" si="277"/>
        <v>E186</v>
      </c>
      <c r="AJ315" s="73">
        <f t="shared" si="316"/>
        <v>4</v>
      </c>
      <c r="AK315" s="105">
        <v>6</v>
      </c>
      <c r="AL315" s="105">
        <v>1</v>
      </c>
      <c r="AM315" s="105">
        <v>2</v>
      </c>
      <c r="AN315" s="105">
        <v>3</v>
      </c>
      <c r="AR315" s="105">
        <v>8</v>
      </c>
      <c r="AS315" s="105">
        <v>4</v>
      </c>
      <c r="AT315" s="105">
        <v>3</v>
      </c>
      <c r="AU315" s="105">
        <v>3</v>
      </c>
      <c r="AX315" s="108">
        <f t="shared" si="289"/>
        <v>51.875</v>
      </c>
      <c r="AY315" s="105">
        <f t="shared" ca="1" si="290"/>
        <v>740</v>
      </c>
      <c r="AZ315" s="108">
        <f t="shared" si="291"/>
        <v>230.55555555555554</v>
      </c>
      <c r="BA315" s="105">
        <f t="shared" si="292"/>
        <v>0</v>
      </c>
      <c r="BB315" s="116">
        <f t="shared" ca="1" si="293"/>
        <v>637.01</v>
      </c>
      <c r="BC315" s="116">
        <f t="shared" ca="1" si="294"/>
        <v>1644.8600000000001</v>
      </c>
      <c r="BD315" s="108">
        <f t="shared" ca="1" si="295"/>
        <v>1230.5555555555557</v>
      </c>
      <c r="BE315" s="108">
        <f t="shared" ca="1" si="296"/>
        <v>1000</v>
      </c>
      <c r="BH315" s="75" t="str">
        <f t="shared" si="278"/>
        <v>n6-1-2</v>
      </c>
      <c r="BI315" s="76"/>
      <c r="BJ315" s="109" t="s">
        <v>232</v>
      </c>
      <c r="BK315" s="109"/>
      <c r="BL315" s="109">
        <v>1</v>
      </c>
      <c r="BM315" s="112">
        <f t="shared" si="279"/>
        <v>1</v>
      </c>
      <c r="BN315" s="112" t="str">
        <f t="shared" si="280"/>
        <v>symbol</v>
      </c>
      <c r="BO315" s="109" t="str">
        <f t="shared" si="281"/>
        <v>OpenCircle</v>
      </c>
      <c r="BP315" s="113">
        <f t="shared" ca="1" si="297"/>
        <v>637.01</v>
      </c>
      <c r="BQ315" s="113">
        <f t="shared" ca="1" si="298"/>
        <v>1644.86</v>
      </c>
      <c r="BR315" s="113">
        <f t="shared" ca="1" si="299"/>
        <v>12</v>
      </c>
      <c r="BS315" s="113">
        <f t="shared" ca="1" si="300"/>
        <v>12</v>
      </c>
      <c r="BT315" s="109" t="str">
        <f t="shared" ca="1" si="282"/>
        <v xml:space="preserve">0 637.01 1644.86 0 0 0 0 VCThingLabel  </v>
      </c>
      <c r="BU315" s="112">
        <f t="shared" si="283"/>
        <v>0.1</v>
      </c>
      <c r="BV315" s="174">
        <f t="shared" si="284"/>
        <v>0</v>
      </c>
      <c r="BW315" s="114" t="str">
        <f t="shared" si="301"/>
        <v>4vvv</v>
      </c>
      <c r="BX315" s="109"/>
      <c r="BY315" s="113">
        <f t="shared" ca="1" si="302"/>
        <v>637.01</v>
      </c>
      <c r="BZ315" s="113">
        <f t="shared" ca="1" si="303"/>
        <v>1644.86</v>
      </c>
      <c r="CA315" s="113">
        <f t="shared" ca="1" si="304"/>
        <v>20.399999999999999</v>
      </c>
      <c r="CB315" s="113">
        <f t="shared" ca="1" si="305"/>
        <v>20.399999999999999</v>
      </c>
      <c r="CC315" s="112">
        <f t="shared" si="285"/>
        <v>0.55000000000000004</v>
      </c>
      <c r="CD315" s="109" t="str">
        <f t="shared" si="286"/>
        <v>ellipse</v>
      </c>
      <c r="CE315" s="114" t="str">
        <f t="shared" si="306"/>
        <v>4vvv</v>
      </c>
      <c r="CF315" s="109"/>
      <c r="CG315" s="113">
        <f t="shared" ca="1" si="307"/>
        <v>637.01</v>
      </c>
      <c r="CH315" s="113">
        <f t="shared" ca="1" si="308"/>
        <v>1644.86</v>
      </c>
      <c r="CI315" s="113">
        <f t="shared" ca="1" si="309"/>
        <v>12</v>
      </c>
      <c r="CJ315" s="113">
        <f t="shared" ca="1" si="310"/>
        <v>12</v>
      </c>
      <c r="CK315" s="112"/>
      <c r="CL315" s="112"/>
      <c r="CM315" s="112">
        <f t="shared" si="287"/>
        <v>1</v>
      </c>
      <c r="CN315" s="115" t="str">
        <f t="shared" si="288"/>
        <v>ellipse</v>
      </c>
      <c r="CO315" s="109" t="str">
        <f t="shared" si="311"/>
        <v>4vvv</v>
      </c>
      <c r="CP315" s="109"/>
      <c r="CQ315" s="113">
        <f t="shared" ca="1" si="312"/>
        <v>637.01</v>
      </c>
      <c r="CR315" s="113">
        <f t="shared" ca="1" si="313"/>
        <v>1644.86</v>
      </c>
      <c r="CS315" s="113">
        <f t="shared" ca="1" si="314"/>
        <v>12</v>
      </c>
      <c r="CT315" s="113">
        <f t="shared" ca="1" si="315"/>
        <v>12</v>
      </c>
      <c r="CW315" s="76"/>
      <c r="CX315" s="76"/>
    </row>
    <row r="316" spans="1:102" s="105" customFormat="1" ht="16" customHeight="1">
      <c r="A316" s="75" t="str">
        <f t="shared" si="263"/>
        <v>n6-1-3</v>
      </c>
      <c r="B316" s="75" t="str">
        <f t="shared" si="264"/>
        <v>D63</v>
      </c>
      <c r="C316" s="103" t="str">
        <f t="shared" si="275"/>
        <v>odd</v>
      </c>
      <c r="D316" s="103"/>
      <c r="E316" s="103"/>
      <c r="F316" s="104">
        <f>ROW()</f>
        <v>316</v>
      </c>
      <c r="G316" s="103"/>
      <c r="H316" s="103"/>
      <c r="I316" s="103" t="str">
        <f t="shared" si="261"/>
        <v>This a short description of D63, giving the briefest explanation of its D63'iness.</v>
      </c>
      <c r="J316" s="103" t="str">
        <f t="shared" si="262"/>
        <v>This is a longer description of D63, going into more detail on what D63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6" s="103" t="str">
        <f t="shared" si="265"/>
        <v>none</v>
      </c>
      <c r="L316" s="103"/>
      <c r="M316" s="103" t="str">
        <f t="shared" si="266"/>
        <v>OpenClose</v>
      </c>
      <c r="N316" s="103"/>
      <c r="O316" s="103"/>
      <c r="P316" s="103"/>
      <c r="Q316" s="103"/>
      <c r="R316" s="103">
        <f t="shared" si="267"/>
        <v>1</v>
      </c>
      <c r="S316" s="103" t="str">
        <f t="shared" si="268"/>
        <v>hover</v>
      </c>
      <c r="T316" s="103"/>
      <c r="U316" s="103"/>
      <c r="V316" s="103"/>
      <c r="W316" s="103"/>
      <c r="X316" s="103" t="str">
        <f t="shared" si="269"/>
        <v>fadeOn=n6-1-3,0.6</v>
      </c>
      <c r="Y316" s="103" t="str">
        <f t="shared" si="270"/>
        <v>fadeOff=n6-1-3,0.6</v>
      </c>
      <c r="Z316" s="103" t="str">
        <f t="shared" si="271"/>
        <v>drawOpen=n6-1-3,0.8</v>
      </c>
      <c r="AA316" s="103" t="str">
        <f t="shared" si="272"/>
        <v>drawClose=n6-1-3,0.8</v>
      </c>
      <c r="AB316" s="103" t="str">
        <f t="shared" si="273"/>
        <v>myQtipStyle</v>
      </c>
      <c r="AD316" s="106"/>
      <c r="AE316" s="116"/>
      <c r="AF316" s="75" t="s">
        <v>585</v>
      </c>
      <c r="AG316" s="73">
        <f t="shared" si="276"/>
        <v>0</v>
      </c>
      <c r="AH316" s="75" t="str">
        <f t="shared" si="274"/>
        <v>n6-1-3</v>
      </c>
      <c r="AI316" s="75" t="str">
        <f t="shared" si="277"/>
        <v>D63</v>
      </c>
      <c r="AJ316" s="73">
        <f t="shared" si="316"/>
        <v>3</v>
      </c>
      <c r="AK316" s="105">
        <v>6</v>
      </c>
      <c r="AL316" s="105">
        <v>1</v>
      </c>
      <c r="AM316" s="105">
        <v>3</v>
      </c>
      <c r="AR316" s="105">
        <v>8</v>
      </c>
      <c r="AS316" s="105">
        <v>4</v>
      </c>
      <c r="AT316" s="105">
        <v>3</v>
      </c>
      <c r="AX316" s="108">
        <f t="shared" si="289"/>
        <v>54.375</v>
      </c>
      <c r="AY316" s="105">
        <f t="shared" ca="1" si="290"/>
        <v>640</v>
      </c>
      <c r="AZ316" s="108">
        <f t="shared" si="291"/>
        <v>241.66666666666669</v>
      </c>
      <c r="BA316" s="105">
        <f t="shared" si="292"/>
        <v>0</v>
      </c>
      <c r="BB316" s="116">
        <f t="shared" ca="1" si="293"/>
        <v>662.04</v>
      </c>
      <c r="BC316" s="116">
        <f t="shared" ca="1" si="294"/>
        <v>1543.49</v>
      </c>
      <c r="BD316" s="108">
        <f t="shared" ca="1" si="295"/>
        <v>1241.6666666666667</v>
      </c>
      <c r="BE316" s="108">
        <f t="shared" ca="1" si="296"/>
        <v>1000</v>
      </c>
      <c r="BH316" s="75" t="str">
        <f t="shared" si="278"/>
        <v>n6-1</v>
      </c>
      <c r="BI316" s="76"/>
      <c r="BJ316" s="109" t="s">
        <v>232</v>
      </c>
      <c r="BK316" s="109"/>
      <c r="BL316" s="109">
        <v>1</v>
      </c>
      <c r="BM316" s="112">
        <f t="shared" si="279"/>
        <v>1</v>
      </c>
      <c r="BN316" s="112" t="str">
        <f t="shared" si="280"/>
        <v>symbol</v>
      </c>
      <c r="BO316" s="109" t="str">
        <f t="shared" si="281"/>
        <v>OpenCircle</v>
      </c>
      <c r="BP316" s="113">
        <f t="shared" ca="1" si="297"/>
        <v>662.04</v>
      </c>
      <c r="BQ316" s="113">
        <f t="shared" ca="1" si="298"/>
        <v>1543.49</v>
      </c>
      <c r="BR316" s="113">
        <f t="shared" ca="1" si="299"/>
        <v>35</v>
      </c>
      <c r="BS316" s="113">
        <f t="shared" ca="1" si="300"/>
        <v>35</v>
      </c>
      <c r="BT316" s="109" t="str">
        <f t="shared" ca="1" si="282"/>
        <v xml:space="preserve">1 662.04 1543.49 0 0 0 0 VCThingLabel 10 </v>
      </c>
      <c r="BU316" s="112">
        <f t="shared" si="283"/>
        <v>0.1</v>
      </c>
      <c r="BV316" s="174">
        <f t="shared" si="284"/>
        <v>0</v>
      </c>
      <c r="BW316" s="114" t="str">
        <f t="shared" si="301"/>
        <v>3vvv</v>
      </c>
      <c r="BX316" s="109"/>
      <c r="BY316" s="113">
        <f t="shared" ca="1" si="302"/>
        <v>662.04</v>
      </c>
      <c r="BZ316" s="113">
        <f t="shared" ca="1" si="303"/>
        <v>1543.49</v>
      </c>
      <c r="CA316" s="113">
        <f t="shared" ca="1" si="304"/>
        <v>59.5</v>
      </c>
      <c r="CB316" s="113">
        <f t="shared" ca="1" si="305"/>
        <v>59.5</v>
      </c>
      <c r="CC316" s="112">
        <f t="shared" si="285"/>
        <v>0.55000000000000004</v>
      </c>
      <c r="CD316" s="109" t="str">
        <f t="shared" si="286"/>
        <v>ellipse</v>
      </c>
      <c r="CE316" s="114" t="str">
        <f t="shared" si="306"/>
        <v>3vvv</v>
      </c>
      <c r="CF316" s="109"/>
      <c r="CG316" s="113">
        <f t="shared" ca="1" si="307"/>
        <v>662.04</v>
      </c>
      <c r="CH316" s="113">
        <f t="shared" ca="1" si="308"/>
        <v>1543.49</v>
      </c>
      <c r="CI316" s="113">
        <f t="shared" ca="1" si="309"/>
        <v>35</v>
      </c>
      <c r="CJ316" s="113">
        <f t="shared" ca="1" si="310"/>
        <v>35</v>
      </c>
      <c r="CK316" s="112"/>
      <c r="CL316" s="112"/>
      <c r="CM316" s="112">
        <f t="shared" si="287"/>
        <v>1</v>
      </c>
      <c r="CN316" s="115" t="str">
        <f t="shared" si="288"/>
        <v>ellipse</v>
      </c>
      <c r="CO316" s="109" t="str">
        <f t="shared" si="311"/>
        <v>3vvv</v>
      </c>
      <c r="CP316" s="109"/>
      <c r="CQ316" s="113">
        <f t="shared" ca="1" si="312"/>
        <v>662.04</v>
      </c>
      <c r="CR316" s="113">
        <f t="shared" ca="1" si="313"/>
        <v>1543.49</v>
      </c>
      <c r="CS316" s="113">
        <f t="shared" ca="1" si="314"/>
        <v>35</v>
      </c>
      <c r="CT316" s="113">
        <f t="shared" ca="1" si="315"/>
        <v>35</v>
      </c>
      <c r="CW316" s="76"/>
      <c r="CX316" s="76"/>
    </row>
    <row r="317" spans="1:102" s="105" customFormat="1" ht="16" customHeight="1">
      <c r="A317" s="75" t="str">
        <f t="shared" si="263"/>
        <v>n6-1-3-1</v>
      </c>
      <c r="B317" s="75" t="str">
        <f t="shared" si="264"/>
        <v>E187</v>
      </c>
      <c r="C317" s="103" t="str">
        <f t="shared" si="275"/>
        <v>odd</v>
      </c>
      <c r="D317" s="103"/>
      <c r="E317" s="103"/>
      <c r="F317" s="104">
        <f>ROW()</f>
        <v>317</v>
      </c>
      <c r="G317" s="103"/>
      <c r="H317" s="103"/>
      <c r="I317" s="103" t="str">
        <f t="shared" si="261"/>
        <v>This a short description of E187, giving the briefest explanation of its E187'iness.</v>
      </c>
      <c r="J317" s="103" t="str">
        <f t="shared" si="262"/>
        <v>This is a longer description of E187, going into more detail on what E187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7" s="103" t="str">
        <f t="shared" si="265"/>
        <v>none</v>
      </c>
      <c r="L317" s="103"/>
      <c r="M317" s="103" t="str">
        <f t="shared" si="266"/>
        <v>OpenClose</v>
      </c>
      <c r="N317" s="103"/>
      <c r="O317" s="103"/>
      <c r="P317" s="103"/>
      <c r="Q317" s="103"/>
      <c r="R317" s="103">
        <f t="shared" si="267"/>
        <v>1</v>
      </c>
      <c r="S317" s="103" t="str">
        <f t="shared" si="268"/>
        <v>hover</v>
      </c>
      <c r="T317" s="103"/>
      <c r="U317" s="103"/>
      <c r="V317" s="103"/>
      <c r="W317" s="103"/>
      <c r="X317" s="103" t="str">
        <f t="shared" si="269"/>
        <v>fadeOn=n6-1-3-1,0.6</v>
      </c>
      <c r="Y317" s="103" t="str">
        <f t="shared" si="270"/>
        <v>fadeOff=n6-1-3-1,0.6</v>
      </c>
      <c r="Z317" s="103" t="str">
        <f t="shared" si="271"/>
        <v>drawOpen=n6-1-3-1,0.8</v>
      </c>
      <c r="AA317" s="103" t="str">
        <f t="shared" si="272"/>
        <v>drawClose=n6-1-3-1,0.8</v>
      </c>
      <c r="AB317" s="103" t="str">
        <f t="shared" si="273"/>
        <v>myQtipStyle</v>
      </c>
      <c r="AD317" s="106"/>
      <c r="AE317" s="116"/>
      <c r="AF317" s="75" t="s">
        <v>586</v>
      </c>
      <c r="AG317" s="73">
        <f t="shared" si="276"/>
        <v>0</v>
      </c>
      <c r="AH317" s="75" t="str">
        <f t="shared" si="274"/>
        <v>n6-1-3-1</v>
      </c>
      <c r="AI317" s="75" t="str">
        <f t="shared" si="277"/>
        <v>E187</v>
      </c>
      <c r="AJ317" s="73">
        <f t="shared" si="316"/>
        <v>4</v>
      </c>
      <c r="AK317" s="105">
        <v>6</v>
      </c>
      <c r="AL317" s="105">
        <v>1</v>
      </c>
      <c r="AM317" s="105">
        <v>3</v>
      </c>
      <c r="AN317" s="105">
        <v>1</v>
      </c>
      <c r="AR317" s="105">
        <v>8</v>
      </c>
      <c r="AS317" s="105">
        <v>4</v>
      </c>
      <c r="AT317" s="105">
        <v>3</v>
      </c>
      <c r="AU317" s="105">
        <v>3</v>
      </c>
      <c r="AX317" s="108">
        <f t="shared" si="289"/>
        <v>53.125</v>
      </c>
      <c r="AY317" s="105">
        <f t="shared" ca="1" si="290"/>
        <v>740</v>
      </c>
      <c r="AZ317" s="108">
        <f t="shared" si="291"/>
        <v>236.11111111111114</v>
      </c>
      <c r="BA317" s="105">
        <f t="shared" si="292"/>
        <v>0</v>
      </c>
      <c r="BB317" s="116">
        <f t="shared" ca="1" si="293"/>
        <v>623.03</v>
      </c>
      <c r="BC317" s="116">
        <f t="shared" ca="1" si="294"/>
        <v>1636.78</v>
      </c>
      <c r="BD317" s="108">
        <f t="shared" ca="1" si="295"/>
        <v>1236.1111111111111</v>
      </c>
      <c r="BE317" s="108">
        <f t="shared" ca="1" si="296"/>
        <v>1000</v>
      </c>
      <c r="BH317" s="75" t="str">
        <f t="shared" si="278"/>
        <v>n6-1-3</v>
      </c>
      <c r="BI317" s="76"/>
      <c r="BJ317" s="109" t="s">
        <v>232</v>
      </c>
      <c r="BK317" s="109"/>
      <c r="BL317" s="109">
        <v>1</v>
      </c>
      <c r="BM317" s="112">
        <f t="shared" si="279"/>
        <v>1</v>
      </c>
      <c r="BN317" s="112" t="str">
        <f t="shared" si="280"/>
        <v>symbol</v>
      </c>
      <c r="BO317" s="109" t="str">
        <f t="shared" si="281"/>
        <v>OpenCircle</v>
      </c>
      <c r="BP317" s="113">
        <f t="shared" ca="1" si="297"/>
        <v>623.03</v>
      </c>
      <c r="BQ317" s="113">
        <f t="shared" ca="1" si="298"/>
        <v>1636.78</v>
      </c>
      <c r="BR317" s="113">
        <f t="shared" ca="1" si="299"/>
        <v>12</v>
      </c>
      <c r="BS317" s="113">
        <f t="shared" ca="1" si="300"/>
        <v>12</v>
      </c>
      <c r="BT317" s="109" t="str">
        <f t="shared" ca="1" si="282"/>
        <v xml:space="preserve">0 623.03 1636.78 0 0 0 0 VCThingLabel  </v>
      </c>
      <c r="BU317" s="112">
        <f t="shared" si="283"/>
        <v>0.1</v>
      </c>
      <c r="BV317" s="174">
        <f t="shared" si="284"/>
        <v>0</v>
      </c>
      <c r="BW317" s="114" t="str">
        <f t="shared" si="301"/>
        <v>4vvv</v>
      </c>
      <c r="BX317" s="109"/>
      <c r="BY317" s="113">
        <f t="shared" ca="1" si="302"/>
        <v>623.03</v>
      </c>
      <c r="BZ317" s="113">
        <f t="shared" ca="1" si="303"/>
        <v>1636.78</v>
      </c>
      <c r="CA317" s="113">
        <f t="shared" ca="1" si="304"/>
        <v>20.399999999999999</v>
      </c>
      <c r="CB317" s="113">
        <f t="shared" ca="1" si="305"/>
        <v>20.399999999999999</v>
      </c>
      <c r="CC317" s="112">
        <f t="shared" si="285"/>
        <v>0.55000000000000004</v>
      </c>
      <c r="CD317" s="109" t="str">
        <f t="shared" si="286"/>
        <v>ellipse</v>
      </c>
      <c r="CE317" s="114" t="str">
        <f t="shared" si="306"/>
        <v>4vvv</v>
      </c>
      <c r="CF317" s="109"/>
      <c r="CG317" s="113">
        <f t="shared" ca="1" si="307"/>
        <v>623.03</v>
      </c>
      <c r="CH317" s="113">
        <f t="shared" ca="1" si="308"/>
        <v>1636.78</v>
      </c>
      <c r="CI317" s="113">
        <f t="shared" ca="1" si="309"/>
        <v>12</v>
      </c>
      <c r="CJ317" s="113">
        <f t="shared" ca="1" si="310"/>
        <v>12</v>
      </c>
      <c r="CK317" s="112"/>
      <c r="CL317" s="112"/>
      <c r="CM317" s="112">
        <f t="shared" si="287"/>
        <v>1</v>
      </c>
      <c r="CN317" s="115" t="str">
        <f t="shared" si="288"/>
        <v>ellipse</v>
      </c>
      <c r="CO317" s="109" t="str">
        <f t="shared" si="311"/>
        <v>4vvv</v>
      </c>
      <c r="CP317" s="109"/>
      <c r="CQ317" s="113">
        <f t="shared" ca="1" si="312"/>
        <v>623.03</v>
      </c>
      <c r="CR317" s="113">
        <f t="shared" ca="1" si="313"/>
        <v>1636.78</v>
      </c>
      <c r="CS317" s="113">
        <f t="shared" ca="1" si="314"/>
        <v>12</v>
      </c>
      <c r="CT317" s="113">
        <f t="shared" ca="1" si="315"/>
        <v>12</v>
      </c>
      <c r="CW317" s="76"/>
      <c r="CX317" s="76"/>
    </row>
    <row r="318" spans="1:102" s="105" customFormat="1" ht="16" customHeight="1">
      <c r="A318" s="75" t="str">
        <f t="shared" si="263"/>
        <v>n6-1-3-2</v>
      </c>
      <c r="B318" s="75" t="str">
        <f t="shared" si="264"/>
        <v>E188</v>
      </c>
      <c r="C318" s="103" t="str">
        <f t="shared" si="275"/>
        <v>even</v>
      </c>
      <c r="D318" s="103"/>
      <c r="E318" s="103"/>
      <c r="F318" s="104">
        <f>ROW()</f>
        <v>318</v>
      </c>
      <c r="G318" s="103"/>
      <c r="H318" s="103"/>
      <c r="I318" s="103" t="str">
        <f t="shared" si="261"/>
        <v>This a short description of E188, giving the briefest explanation of its E188'iness.</v>
      </c>
      <c r="J318" s="103" t="str">
        <f t="shared" si="262"/>
        <v>This is a longer description of E188, going into more detail on what E188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8" s="103" t="str">
        <f t="shared" si="265"/>
        <v>none</v>
      </c>
      <c r="L318" s="103"/>
      <c r="M318" s="103" t="str">
        <f t="shared" si="266"/>
        <v>OpenClose</v>
      </c>
      <c r="N318" s="103"/>
      <c r="O318" s="103"/>
      <c r="P318" s="103"/>
      <c r="Q318" s="103"/>
      <c r="R318" s="103">
        <f t="shared" si="267"/>
        <v>1</v>
      </c>
      <c r="S318" s="103" t="str">
        <f t="shared" si="268"/>
        <v>hover</v>
      </c>
      <c r="T318" s="103"/>
      <c r="U318" s="103"/>
      <c r="V318" s="103"/>
      <c r="W318" s="103"/>
      <c r="X318" s="103" t="str">
        <f t="shared" si="269"/>
        <v>fadeOn=n6-1-3-2,0.6</v>
      </c>
      <c r="Y318" s="103" t="str">
        <f t="shared" si="270"/>
        <v>fadeOff=n6-1-3-2,0.6</v>
      </c>
      <c r="Z318" s="103" t="str">
        <f t="shared" si="271"/>
        <v>drawOpen=n6-1-3-2,0.8</v>
      </c>
      <c r="AA318" s="103" t="str">
        <f t="shared" si="272"/>
        <v>drawClose=n6-1-3-2,0.8</v>
      </c>
      <c r="AB318" s="103" t="str">
        <f t="shared" si="273"/>
        <v>myQtipStyle</v>
      </c>
      <c r="AD318" s="106"/>
      <c r="AE318" s="116"/>
      <c r="AF318" s="75" t="s">
        <v>587</v>
      </c>
      <c r="AG318" s="73">
        <f t="shared" si="276"/>
        <v>0</v>
      </c>
      <c r="AH318" s="75" t="str">
        <f t="shared" si="274"/>
        <v>n6-1-3-2</v>
      </c>
      <c r="AI318" s="75" t="str">
        <f t="shared" si="277"/>
        <v>E188</v>
      </c>
      <c r="AJ318" s="73">
        <f t="shared" si="316"/>
        <v>4</v>
      </c>
      <c r="AK318" s="105">
        <v>6</v>
      </c>
      <c r="AL318" s="105">
        <v>1</v>
      </c>
      <c r="AM318" s="105">
        <v>3</v>
      </c>
      <c r="AN318" s="105">
        <v>2</v>
      </c>
      <c r="AR318" s="105">
        <v>8</v>
      </c>
      <c r="AS318" s="105">
        <v>4</v>
      </c>
      <c r="AT318" s="105">
        <v>3</v>
      </c>
      <c r="AU318" s="105">
        <v>3</v>
      </c>
      <c r="AX318" s="108">
        <f t="shared" si="289"/>
        <v>54.375</v>
      </c>
      <c r="AY318" s="105">
        <f t="shared" ca="1" si="290"/>
        <v>740</v>
      </c>
      <c r="AZ318" s="108">
        <f t="shared" si="291"/>
        <v>241.66666666666669</v>
      </c>
      <c r="BA318" s="105">
        <f t="shared" si="292"/>
        <v>0</v>
      </c>
      <c r="BB318" s="116">
        <f t="shared" ca="1" si="293"/>
        <v>609.23</v>
      </c>
      <c r="BC318" s="116">
        <f t="shared" ca="1" si="294"/>
        <v>1628.4099999999999</v>
      </c>
      <c r="BD318" s="108">
        <f t="shared" ca="1" si="295"/>
        <v>1241.6666666666667</v>
      </c>
      <c r="BE318" s="108">
        <f t="shared" ca="1" si="296"/>
        <v>1000</v>
      </c>
      <c r="BH318" s="75" t="str">
        <f t="shared" si="278"/>
        <v>n6-1-3</v>
      </c>
      <c r="BI318" s="76"/>
      <c r="BJ318" s="109" t="s">
        <v>232</v>
      </c>
      <c r="BK318" s="109"/>
      <c r="BL318" s="109">
        <v>1</v>
      </c>
      <c r="BM318" s="112">
        <f t="shared" si="279"/>
        <v>1</v>
      </c>
      <c r="BN318" s="112" t="str">
        <f t="shared" si="280"/>
        <v>symbol</v>
      </c>
      <c r="BO318" s="109" t="str">
        <f t="shared" si="281"/>
        <v>OpenCircle</v>
      </c>
      <c r="BP318" s="113">
        <f t="shared" ca="1" si="297"/>
        <v>609.23</v>
      </c>
      <c r="BQ318" s="113">
        <f t="shared" ca="1" si="298"/>
        <v>1628.41</v>
      </c>
      <c r="BR318" s="113">
        <f t="shared" ca="1" si="299"/>
        <v>12</v>
      </c>
      <c r="BS318" s="113">
        <f t="shared" ca="1" si="300"/>
        <v>12</v>
      </c>
      <c r="BT318" s="109" t="str">
        <f t="shared" ca="1" si="282"/>
        <v xml:space="preserve">0 609.23 1628.41 0 0 0 0 VCThingLabel  </v>
      </c>
      <c r="BU318" s="112">
        <f t="shared" si="283"/>
        <v>0.1</v>
      </c>
      <c r="BV318" s="174">
        <f t="shared" si="284"/>
        <v>0</v>
      </c>
      <c r="BW318" s="114" t="str">
        <f t="shared" si="301"/>
        <v>4vvv</v>
      </c>
      <c r="BX318" s="109"/>
      <c r="BY318" s="113">
        <f t="shared" ca="1" si="302"/>
        <v>609.23</v>
      </c>
      <c r="BZ318" s="113">
        <f t="shared" ca="1" si="303"/>
        <v>1628.41</v>
      </c>
      <c r="CA318" s="113">
        <f t="shared" ca="1" si="304"/>
        <v>20.399999999999999</v>
      </c>
      <c r="CB318" s="113">
        <f t="shared" ca="1" si="305"/>
        <v>20.399999999999999</v>
      </c>
      <c r="CC318" s="112">
        <f t="shared" si="285"/>
        <v>0.55000000000000004</v>
      </c>
      <c r="CD318" s="109" t="str">
        <f t="shared" si="286"/>
        <v>ellipse</v>
      </c>
      <c r="CE318" s="114" t="str">
        <f t="shared" si="306"/>
        <v>4vvv</v>
      </c>
      <c r="CF318" s="109"/>
      <c r="CG318" s="113">
        <f t="shared" ca="1" si="307"/>
        <v>609.23</v>
      </c>
      <c r="CH318" s="113">
        <f t="shared" ca="1" si="308"/>
        <v>1628.41</v>
      </c>
      <c r="CI318" s="113">
        <f t="shared" ca="1" si="309"/>
        <v>12</v>
      </c>
      <c r="CJ318" s="113">
        <f t="shared" ca="1" si="310"/>
        <v>12</v>
      </c>
      <c r="CK318" s="112"/>
      <c r="CL318" s="112"/>
      <c r="CM318" s="112">
        <f t="shared" si="287"/>
        <v>1</v>
      </c>
      <c r="CN318" s="115" t="str">
        <f t="shared" si="288"/>
        <v>ellipse</v>
      </c>
      <c r="CO318" s="109" t="str">
        <f t="shared" si="311"/>
        <v>4vvv</v>
      </c>
      <c r="CP318" s="109"/>
      <c r="CQ318" s="113">
        <f t="shared" ca="1" si="312"/>
        <v>609.23</v>
      </c>
      <c r="CR318" s="113">
        <f t="shared" ca="1" si="313"/>
        <v>1628.41</v>
      </c>
      <c r="CS318" s="113">
        <f t="shared" ca="1" si="314"/>
        <v>12</v>
      </c>
      <c r="CT318" s="113">
        <f t="shared" ca="1" si="315"/>
        <v>12</v>
      </c>
      <c r="CW318" s="76"/>
      <c r="CX318" s="76"/>
    </row>
    <row r="319" spans="1:102" s="105" customFormat="1" ht="16" customHeight="1">
      <c r="A319" s="75" t="str">
        <f t="shared" si="263"/>
        <v>n6-1-3-3</v>
      </c>
      <c r="B319" s="75" t="str">
        <f t="shared" si="264"/>
        <v>E189</v>
      </c>
      <c r="C319" s="103" t="str">
        <f t="shared" si="275"/>
        <v>odd</v>
      </c>
      <c r="D319" s="103"/>
      <c r="E319" s="103"/>
      <c r="F319" s="104">
        <f>ROW()</f>
        <v>319</v>
      </c>
      <c r="G319" s="103"/>
      <c r="H319" s="103"/>
      <c r="I319" s="103" t="str">
        <f t="shared" si="261"/>
        <v>This a short description of E189, giving the briefest explanation of its E189'iness.</v>
      </c>
      <c r="J319" s="103" t="str">
        <f t="shared" si="262"/>
        <v>This is a longer description of E189, going into more detail on what E189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19" s="103" t="str">
        <f t="shared" si="265"/>
        <v>none</v>
      </c>
      <c r="L319" s="103"/>
      <c r="M319" s="103" t="str">
        <f t="shared" si="266"/>
        <v>OpenClose</v>
      </c>
      <c r="N319" s="103"/>
      <c r="O319" s="103"/>
      <c r="P319" s="103"/>
      <c r="Q319" s="103"/>
      <c r="R319" s="103">
        <f t="shared" si="267"/>
        <v>1</v>
      </c>
      <c r="S319" s="103" t="str">
        <f t="shared" si="268"/>
        <v>hover</v>
      </c>
      <c r="T319" s="103"/>
      <c r="U319" s="103"/>
      <c r="V319" s="103"/>
      <c r="W319" s="103"/>
      <c r="X319" s="103" t="str">
        <f t="shared" si="269"/>
        <v>fadeOn=n6-1-3-3,0.6</v>
      </c>
      <c r="Y319" s="103" t="str">
        <f t="shared" si="270"/>
        <v>fadeOff=n6-1-3-3,0.6</v>
      </c>
      <c r="Z319" s="103" t="str">
        <f t="shared" si="271"/>
        <v>drawOpen=n6-1-3-3,0.8</v>
      </c>
      <c r="AA319" s="103" t="str">
        <f t="shared" si="272"/>
        <v>drawClose=n6-1-3-3,0.8</v>
      </c>
      <c r="AB319" s="103" t="str">
        <f t="shared" si="273"/>
        <v>myQtipStyle</v>
      </c>
      <c r="AD319" s="106"/>
      <c r="AE319" s="116"/>
      <c r="AF319" s="75" t="s">
        <v>588</v>
      </c>
      <c r="AG319" s="73">
        <f t="shared" si="276"/>
        <v>0</v>
      </c>
      <c r="AH319" s="75" t="str">
        <f t="shared" si="274"/>
        <v>n6-1-3-3</v>
      </c>
      <c r="AI319" s="75" t="str">
        <f t="shared" si="277"/>
        <v>E189</v>
      </c>
      <c r="AJ319" s="73">
        <f t="shared" si="316"/>
        <v>4</v>
      </c>
      <c r="AK319" s="105">
        <v>6</v>
      </c>
      <c r="AL319" s="105">
        <v>1</v>
      </c>
      <c r="AM319" s="105">
        <v>3</v>
      </c>
      <c r="AN319" s="105">
        <v>3</v>
      </c>
      <c r="AR319" s="105">
        <v>8</v>
      </c>
      <c r="AS319" s="105">
        <v>4</v>
      </c>
      <c r="AT319" s="105">
        <v>3</v>
      </c>
      <c r="AU319" s="105">
        <v>3</v>
      </c>
      <c r="AX319" s="108">
        <f t="shared" si="289"/>
        <v>55.625</v>
      </c>
      <c r="AY319" s="105">
        <f t="shared" ca="1" si="290"/>
        <v>740</v>
      </c>
      <c r="AZ319" s="108">
        <f t="shared" si="291"/>
        <v>247.22222222222223</v>
      </c>
      <c r="BA319" s="105">
        <f t="shared" si="292"/>
        <v>0</v>
      </c>
      <c r="BB319" s="116">
        <f t="shared" ca="1" si="293"/>
        <v>595.61</v>
      </c>
      <c r="BC319" s="116">
        <f t="shared" ca="1" si="294"/>
        <v>1619.74</v>
      </c>
      <c r="BD319" s="108">
        <f t="shared" ca="1" si="295"/>
        <v>1247.2222222222222</v>
      </c>
      <c r="BE319" s="108">
        <f t="shared" ca="1" si="296"/>
        <v>1000</v>
      </c>
      <c r="BH319" s="75" t="str">
        <f t="shared" si="278"/>
        <v>n6-1-3</v>
      </c>
      <c r="BI319" s="76"/>
      <c r="BJ319" s="109" t="s">
        <v>232</v>
      </c>
      <c r="BK319" s="109"/>
      <c r="BL319" s="109">
        <v>1</v>
      </c>
      <c r="BM319" s="112">
        <f t="shared" si="279"/>
        <v>1</v>
      </c>
      <c r="BN319" s="112" t="str">
        <f t="shared" si="280"/>
        <v>symbol</v>
      </c>
      <c r="BO319" s="109" t="str">
        <f t="shared" si="281"/>
        <v>OpenCircle</v>
      </c>
      <c r="BP319" s="113">
        <f t="shared" ca="1" si="297"/>
        <v>595.61</v>
      </c>
      <c r="BQ319" s="113">
        <f t="shared" ca="1" si="298"/>
        <v>1619.74</v>
      </c>
      <c r="BR319" s="113">
        <f t="shared" ca="1" si="299"/>
        <v>12</v>
      </c>
      <c r="BS319" s="113">
        <f t="shared" ca="1" si="300"/>
        <v>12</v>
      </c>
      <c r="BT319" s="109" t="str">
        <f t="shared" ca="1" si="282"/>
        <v xml:space="preserve">0 595.61 1619.74 0 0 0 0 VCThingLabel  </v>
      </c>
      <c r="BU319" s="112">
        <f t="shared" si="283"/>
        <v>0.1</v>
      </c>
      <c r="BV319" s="174">
        <f t="shared" si="284"/>
        <v>0</v>
      </c>
      <c r="BW319" s="114" t="str">
        <f t="shared" si="301"/>
        <v>4vvv</v>
      </c>
      <c r="BX319" s="109"/>
      <c r="BY319" s="113">
        <f t="shared" ca="1" si="302"/>
        <v>595.61</v>
      </c>
      <c r="BZ319" s="113">
        <f t="shared" ca="1" si="303"/>
        <v>1619.74</v>
      </c>
      <c r="CA319" s="113">
        <f t="shared" ca="1" si="304"/>
        <v>20.399999999999999</v>
      </c>
      <c r="CB319" s="113">
        <f t="shared" ca="1" si="305"/>
        <v>20.399999999999999</v>
      </c>
      <c r="CC319" s="112">
        <f t="shared" si="285"/>
        <v>0.55000000000000004</v>
      </c>
      <c r="CD319" s="109" t="str">
        <f t="shared" si="286"/>
        <v>ellipse</v>
      </c>
      <c r="CE319" s="114" t="str">
        <f t="shared" si="306"/>
        <v>4vvv</v>
      </c>
      <c r="CF319" s="109"/>
      <c r="CG319" s="113">
        <f t="shared" ca="1" si="307"/>
        <v>595.61</v>
      </c>
      <c r="CH319" s="113">
        <f t="shared" ca="1" si="308"/>
        <v>1619.74</v>
      </c>
      <c r="CI319" s="113">
        <f t="shared" ca="1" si="309"/>
        <v>12</v>
      </c>
      <c r="CJ319" s="113">
        <f t="shared" ca="1" si="310"/>
        <v>12</v>
      </c>
      <c r="CK319" s="112"/>
      <c r="CL319" s="112"/>
      <c r="CM319" s="112">
        <f t="shared" si="287"/>
        <v>1</v>
      </c>
      <c r="CN319" s="115" t="str">
        <f t="shared" si="288"/>
        <v>ellipse</v>
      </c>
      <c r="CO319" s="109" t="str">
        <f t="shared" si="311"/>
        <v>4vvv</v>
      </c>
      <c r="CP319" s="109"/>
      <c r="CQ319" s="113">
        <f t="shared" ca="1" si="312"/>
        <v>595.61</v>
      </c>
      <c r="CR319" s="113">
        <f t="shared" ca="1" si="313"/>
        <v>1619.74</v>
      </c>
      <c r="CS319" s="113">
        <f t="shared" ca="1" si="314"/>
        <v>12</v>
      </c>
      <c r="CT319" s="113">
        <f t="shared" ca="1" si="315"/>
        <v>12</v>
      </c>
      <c r="CW319" s="76"/>
      <c r="CX319" s="76"/>
    </row>
    <row r="320" spans="1:102" s="105" customFormat="1" ht="16" customHeight="1">
      <c r="A320" s="75" t="str">
        <f t="shared" si="263"/>
        <v>n6-2</v>
      </c>
      <c r="B320" s="75" t="str">
        <f t="shared" si="264"/>
        <v>C22</v>
      </c>
      <c r="C320" s="103" t="str">
        <f t="shared" si="275"/>
        <v>even</v>
      </c>
      <c r="D320" s="103"/>
      <c r="E320" s="103"/>
      <c r="F320" s="104">
        <f>ROW()</f>
        <v>320</v>
      </c>
      <c r="G320" s="103"/>
      <c r="H320" s="103"/>
      <c r="I320" s="103" t="str">
        <f t="shared" si="261"/>
        <v>This a short description of C22, giving the briefest explanation of its C22'iness.</v>
      </c>
      <c r="J320" s="103" t="str">
        <f t="shared" si="262"/>
        <v>This is a longer description of C22, going into more detail on what C22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0" s="103" t="str">
        <f t="shared" si="265"/>
        <v>none</v>
      </c>
      <c r="L320" s="103"/>
      <c r="M320" s="103" t="str">
        <f t="shared" si="266"/>
        <v>OpenClose</v>
      </c>
      <c r="N320" s="103"/>
      <c r="O320" s="103"/>
      <c r="P320" s="103"/>
      <c r="Q320" s="103"/>
      <c r="R320" s="103">
        <f t="shared" si="267"/>
        <v>1</v>
      </c>
      <c r="S320" s="103" t="str">
        <f t="shared" si="268"/>
        <v>hover</v>
      </c>
      <c r="T320" s="103"/>
      <c r="U320" s="103"/>
      <c r="V320" s="103"/>
      <c r="W320" s="103"/>
      <c r="X320" s="103" t="str">
        <f t="shared" si="269"/>
        <v>fadeOn=n6-2,0.6</v>
      </c>
      <c r="Y320" s="103" t="str">
        <f t="shared" si="270"/>
        <v>fadeOff=n6-2,0.6</v>
      </c>
      <c r="Z320" s="103" t="str">
        <f t="shared" si="271"/>
        <v>drawOpen=n6-2,0.8</v>
      </c>
      <c r="AA320" s="103" t="str">
        <f t="shared" si="272"/>
        <v>drawClose=n6-2,0.8</v>
      </c>
      <c r="AB320" s="103" t="str">
        <f t="shared" si="273"/>
        <v>myQtipStyle</v>
      </c>
      <c r="AD320" s="106"/>
      <c r="AE320" s="116"/>
      <c r="AF320" s="75" t="s">
        <v>589</v>
      </c>
      <c r="AG320" s="73">
        <f t="shared" si="276"/>
        <v>0</v>
      </c>
      <c r="AH320" s="75" t="str">
        <f t="shared" si="274"/>
        <v>n6-2</v>
      </c>
      <c r="AI320" s="75" t="str">
        <f t="shared" si="277"/>
        <v>C22</v>
      </c>
      <c r="AJ320" s="73">
        <f t="shared" si="316"/>
        <v>2</v>
      </c>
      <c r="AK320" s="105">
        <v>6</v>
      </c>
      <c r="AL320" s="105">
        <v>2</v>
      </c>
      <c r="AR320" s="105">
        <v>8</v>
      </c>
      <c r="AS320" s="105">
        <v>4</v>
      </c>
      <c r="AX320" s="108">
        <f t="shared" si="289"/>
        <v>61.875</v>
      </c>
      <c r="AY320" s="105">
        <f t="shared" ca="1" si="290"/>
        <v>500</v>
      </c>
      <c r="AZ320" s="108">
        <f t="shared" si="291"/>
        <v>275</v>
      </c>
      <c r="BA320" s="105">
        <f t="shared" si="292"/>
        <v>0</v>
      </c>
      <c r="BB320" s="116">
        <f t="shared" ca="1" si="293"/>
        <v>682.8</v>
      </c>
      <c r="BC320" s="116">
        <f t="shared" ca="1" si="294"/>
        <v>1386.51</v>
      </c>
      <c r="BD320" s="108">
        <f t="shared" ca="1" si="295"/>
        <v>1275</v>
      </c>
      <c r="BE320" s="108">
        <f t="shared" ca="1" si="296"/>
        <v>1000</v>
      </c>
      <c r="BH320" s="75" t="str">
        <f t="shared" si="278"/>
        <v>n5-4-3-3</v>
      </c>
      <c r="BI320" s="76"/>
      <c r="BJ320" s="109" t="s">
        <v>232</v>
      </c>
      <c r="BK320" s="109"/>
      <c r="BL320" s="109">
        <v>1</v>
      </c>
      <c r="BM320" s="112">
        <f t="shared" si="279"/>
        <v>1</v>
      </c>
      <c r="BN320" s="112" t="str">
        <f t="shared" si="280"/>
        <v>symbol</v>
      </c>
      <c r="BO320" s="109" t="str">
        <f t="shared" si="281"/>
        <v>OpenCircle</v>
      </c>
      <c r="BP320" s="113">
        <f t="shared" ca="1" si="297"/>
        <v>682.8</v>
      </c>
      <c r="BQ320" s="113">
        <f t="shared" ca="1" si="298"/>
        <v>1386.51</v>
      </c>
      <c r="BR320" s="113">
        <f t="shared" ca="1" si="299"/>
        <v>60</v>
      </c>
      <c r="BS320" s="113">
        <f t="shared" ca="1" si="300"/>
        <v>60</v>
      </c>
      <c r="BT320" s="109" t="str">
        <f t="shared" ca="1" si="282"/>
        <v xml:space="preserve">1 682.8 1386.51 0 0 0 0 VCThingLabel 20 </v>
      </c>
      <c r="BU320" s="112">
        <f t="shared" si="283"/>
        <v>0.1</v>
      </c>
      <c r="BV320" s="174">
        <f t="shared" si="284"/>
        <v>0</v>
      </c>
      <c r="BW320" s="114" t="str">
        <f t="shared" si="301"/>
        <v>2vvv</v>
      </c>
      <c r="BX320" s="109"/>
      <c r="BY320" s="113">
        <f t="shared" ca="1" si="302"/>
        <v>682.8</v>
      </c>
      <c r="BZ320" s="113">
        <f t="shared" ca="1" si="303"/>
        <v>1386.51</v>
      </c>
      <c r="CA320" s="113">
        <f t="shared" ca="1" si="304"/>
        <v>102</v>
      </c>
      <c r="CB320" s="113">
        <f t="shared" ca="1" si="305"/>
        <v>102</v>
      </c>
      <c r="CC320" s="112">
        <f t="shared" si="285"/>
        <v>0.55000000000000004</v>
      </c>
      <c r="CD320" s="109" t="str">
        <f t="shared" si="286"/>
        <v>ellipse</v>
      </c>
      <c r="CE320" s="114" t="str">
        <f t="shared" si="306"/>
        <v>2vvv</v>
      </c>
      <c r="CF320" s="109"/>
      <c r="CG320" s="113">
        <f t="shared" ca="1" si="307"/>
        <v>682.8</v>
      </c>
      <c r="CH320" s="113">
        <f t="shared" ca="1" si="308"/>
        <v>1386.51</v>
      </c>
      <c r="CI320" s="113">
        <f t="shared" ca="1" si="309"/>
        <v>60</v>
      </c>
      <c r="CJ320" s="113">
        <f t="shared" ca="1" si="310"/>
        <v>60</v>
      </c>
      <c r="CK320" s="112"/>
      <c r="CL320" s="112"/>
      <c r="CM320" s="112">
        <f t="shared" si="287"/>
        <v>1</v>
      </c>
      <c r="CN320" s="115" t="str">
        <f t="shared" si="288"/>
        <v>ellipse</v>
      </c>
      <c r="CO320" s="109" t="str">
        <f t="shared" si="311"/>
        <v>2vvv</v>
      </c>
      <c r="CP320" s="109"/>
      <c r="CQ320" s="113">
        <f t="shared" ca="1" si="312"/>
        <v>682.8</v>
      </c>
      <c r="CR320" s="113">
        <f t="shared" ca="1" si="313"/>
        <v>1386.51</v>
      </c>
      <c r="CS320" s="113">
        <f t="shared" ca="1" si="314"/>
        <v>60</v>
      </c>
      <c r="CT320" s="113">
        <f t="shared" ca="1" si="315"/>
        <v>60</v>
      </c>
      <c r="CW320" s="76"/>
      <c r="CX320" s="76"/>
    </row>
    <row r="321" spans="1:102" s="105" customFormat="1" ht="16" customHeight="1">
      <c r="A321" s="75" t="str">
        <f t="shared" si="263"/>
        <v>n6-2-1</v>
      </c>
      <c r="B321" s="75" t="str">
        <f t="shared" si="264"/>
        <v>D64</v>
      </c>
      <c r="C321" s="103" t="str">
        <f t="shared" si="275"/>
        <v>even</v>
      </c>
      <c r="D321" s="103"/>
      <c r="E321" s="103"/>
      <c r="F321" s="104">
        <f>ROW()</f>
        <v>321</v>
      </c>
      <c r="G321" s="103"/>
      <c r="H321" s="103"/>
      <c r="I321" s="103" t="str">
        <f t="shared" si="261"/>
        <v>This a short description of D64, giving the briefest explanation of its D64'iness.</v>
      </c>
      <c r="J321" s="103" t="str">
        <f t="shared" si="262"/>
        <v>This is a longer description of D64, going into more detail on what D64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1" s="103" t="str">
        <f t="shared" si="265"/>
        <v>none</v>
      </c>
      <c r="L321" s="103"/>
      <c r="M321" s="103" t="str">
        <f t="shared" si="266"/>
        <v>OpenClose</v>
      </c>
      <c r="N321" s="103"/>
      <c r="O321" s="103"/>
      <c r="P321" s="103"/>
      <c r="Q321" s="103"/>
      <c r="R321" s="103">
        <f t="shared" si="267"/>
        <v>1</v>
      </c>
      <c r="S321" s="103" t="str">
        <f t="shared" si="268"/>
        <v>hover</v>
      </c>
      <c r="T321" s="103"/>
      <c r="U321" s="103"/>
      <c r="V321" s="103"/>
      <c r="W321" s="103"/>
      <c r="X321" s="103" t="str">
        <f t="shared" si="269"/>
        <v>fadeOn=n6-2-1,0.6</v>
      </c>
      <c r="Y321" s="103" t="str">
        <f t="shared" si="270"/>
        <v>fadeOff=n6-2-1,0.6</v>
      </c>
      <c r="Z321" s="103" t="str">
        <f t="shared" si="271"/>
        <v>drawOpen=n6-2-1,0.8</v>
      </c>
      <c r="AA321" s="103" t="str">
        <f t="shared" si="272"/>
        <v>drawClose=n6-2-1,0.8</v>
      </c>
      <c r="AB321" s="103" t="str">
        <f t="shared" si="273"/>
        <v>myQtipStyle</v>
      </c>
      <c r="AD321" s="106"/>
      <c r="AE321" s="116"/>
      <c r="AF321" s="75" t="s">
        <v>590</v>
      </c>
      <c r="AG321" s="73">
        <f t="shared" si="276"/>
        <v>0</v>
      </c>
      <c r="AH321" s="75" t="str">
        <f t="shared" si="274"/>
        <v>n6-2-1</v>
      </c>
      <c r="AI321" s="75" t="str">
        <f t="shared" si="277"/>
        <v>D64</v>
      </c>
      <c r="AJ321" s="73">
        <f t="shared" si="316"/>
        <v>3</v>
      </c>
      <c r="AK321" s="105">
        <v>6</v>
      </c>
      <c r="AL321" s="105">
        <v>2</v>
      </c>
      <c r="AM321" s="105">
        <v>1</v>
      </c>
      <c r="AR321" s="105">
        <v>8</v>
      </c>
      <c r="AS321" s="105">
        <v>4</v>
      </c>
      <c r="AT321" s="105">
        <v>3</v>
      </c>
      <c r="AX321" s="108">
        <f t="shared" si="289"/>
        <v>58.125</v>
      </c>
      <c r="AY321" s="105">
        <f t="shared" ca="1" si="290"/>
        <v>640</v>
      </c>
      <c r="AZ321" s="108">
        <f t="shared" si="291"/>
        <v>258.33333333333331</v>
      </c>
      <c r="BA321" s="105">
        <f t="shared" si="292"/>
        <v>0</v>
      </c>
      <c r="BB321" s="116">
        <f t="shared" ca="1" si="293"/>
        <v>627.21</v>
      </c>
      <c r="BC321" s="116">
        <f t="shared" ca="1" si="294"/>
        <v>1520.22</v>
      </c>
      <c r="BD321" s="108">
        <f t="shared" ca="1" si="295"/>
        <v>1258.3333333333333</v>
      </c>
      <c r="BE321" s="108">
        <f t="shared" ca="1" si="296"/>
        <v>1000</v>
      </c>
      <c r="BH321" s="75" t="str">
        <f t="shared" si="278"/>
        <v>n6-2</v>
      </c>
      <c r="BI321" s="76"/>
      <c r="BJ321" s="109" t="s">
        <v>232</v>
      </c>
      <c r="BK321" s="109"/>
      <c r="BL321" s="109">
        <v>1</v>
      </c>
      <c r="BM321" s="112">
        <f t="shared" si="279"/>
        <v>1</v>
      </c>
      <c r="BN321" s="112" t="str">
        <f t="shared" si="280"/>
        <v>symbol</v>
      </c>
      <c r="BO321" s="109" t="str">
        <f t="shared" si="281"/>
        <v>OpenCircle</v>
      </c>
      <c r="BP321" s="113">
        <f t="shared" ca="1" si="297"/>
        <v>627.21</v>
      </c>
      <c r="BQ321" s="113">
        <f t="shared" ca="1" si="298"/>
        <v>1520.22</v>
      </c>
      <c r="BR321" s="113">
        <f t="shared" ca="1" si="299"/>
        <v>35</v>
      </c>
      <c r="BS321" s="113">
        <f t="shared" ca="1" si="300"/>
        <v>35</v>
      </c>
      <c r="BT321" s="109" t="str">
        <f t="shared" ca="1" si="282"/>
        <v xml:space="preserve">1 627.21 1520.22 0 0 0 0 VCThingLabel 10 </v>
      </c>
      <c r="BU321" s="112">
        <f t="shared" si="283"/>
        <v>0.1</v>
      </c>
      <c r="BV321" s="174">
        <f t="shared" si="284"/>
        <v>0</v>
      </c>
      <c r="BW321" s="114" t="str">
        <f t="shared" si="301"/>
        <v>3vvv</v>
      </c>
      <c r="BX321" s="109"/>
      <c r="BY321" s="113">
        <f t="shared" ca="1" si="302"/>
        <v>627.21</v>
      </c>
      <c r="BZ321" s="113">
        <f t="shared" ca="1" si="303"/>
        <v>1520.22</v>
      </c>
      <c r="CA321" s="113">
        <f t="shared" ca="1" si="304"/>
        <v>59.5</v>
      </c>
      <c r="CB321" s="113">
        <f t="shared" ca="1" si="305"/>
        <v>59.5</v>
      </c>
      <c r="CC321" s="112">
        <f t="shared" si="285"/>
        <v>0.55000000000000004</v>
      </c>
      <c r="CD321" s="109" t="str">
        <f t="shared" si="286"/>
        <v>ellipse</v>
      </c>
      <c r="CE321" s="114" t="str">
        <f t="shared" si="306"/>
        <v>3vvv</v>
      </c>
      <c r="CF321" s="109"/>
      <c r="CG321" s="113">
        <f t="shared" ca="1" si="307"/>
        <v>627.21</v>
      </c>
      <c r="CH321" s="113">
        <f t="shared" ca="1" si="308"/>
        <v>1520.22</v>
      </c>
      <c r="CI321" s="113">
        <f t="shared" ca="1" si="309"/>
        <v>35</v>
      </c>
      <c r="CJ321" s="113">
        <f t="shared" ca="1" si="310"/>
        <v>35</v>
      </c>
      <c r="CK321" s="112"/>
      <c r="CL321" s="112"/>
      <c r="CM321" s="112">
        <f t="shared" si="287"/>
        <v>1</v>
      </c>
      <c r="CN321" s="115" t="str">
        <f t="shared" si="288"/>
        <v>ellipse</v>
      </c>
      <c r="CO321" s="109" t="str">
        <f t="shared" si="311"/>
        <v>3vvv</v>
      </c>
      <c r="CP321" s="109"/>
      <c r="CQ321" s="113">
        <f t="shared" ca="1" si="312"/>
        <v>627.21</v>
      </c>
      <c r="CR321" s="113">
        <f t="shared" ca="1" si="313"/>
        <v>1520.22</v>
      </c>
      <c r="CS321" s="113">
        <f t="shared" ca="1" si="314"/>
        <v>35</v>
      </c>
      <c r="CT321" s="113">
        <f t="shared" ca="1" si="315"/>
        <v>35</v>
      </c>
      <c r="CW321" s="76"/>
      <c r="CX321" s="76"/>
    </row>
    <row r="322" spans="1:102" s="105" customFormat="1" ht="16" customHeight="1">
      <c r="A322" s="75" t="str">
        <f t="shared" si="263"/>
        <v>n6-2-1-1</v>
      </c>
      <c r="B322" s="75" t="str">
        <f t="shared" si="264"/>
        <v>E190</v>
      </c>
      <c r="C322" s="103" t="str">
        <f t="shared" si="275"/>
        <v>even</v>
      </c>
      <c r="D322" s="103"/>
      <c r="E322" s="103"/>
      <c r="F322" s="104">
        <f>ROW()</f>
        <v>322</v>
      </c>
      <c r="G322" s="103"/>
      <c r="H322" s="103"/>
      <c r="I322" s="103" t="str">
        <f t="shared" si="261"/>
        <v>This a short description of E190, giving the briefest explanation of its E190'iness.</v>
      </c>
      <c r="J322" s="103" t="str">
        <f t="shared" si="262"/>
        <v>This is a longer description of E190, going into more detail on what E190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2" s="103" t="str">
        <f t="shared" si="265"/>
        <v>none</v>
      </c>
      <c r="L322" s="103"/>
      <c r="M322" s="103" t="str">
        <f t="shared" si="266"/>
        <v>OpenClose</v>
      </c>
      <c r="N322" s="103"/>
      <c r="O322" s="103"/>
      <c r="P322" s="103"/>
      <c r="Q322" s="103"/>
      <c r="R322" s="103">
        <f t="shared" si="267"/>
        <v>1</v>
      </c>
      <c r="S322" s="103" t="str">
        <f t="shared" si="268"/>
        <v>hover</v>
      </c>
      <c r="T322" s="103"/>
      <c r="U322" s="103"/>
      <c r="V322" s="103"/>
      <c r="W322" s="103"/>
      <c r="X322" s="103" t="str">
        <f t="shared" si="269"/>
        <v>fadeOn=n6-2-1-1,0.6</v>
      </c>
      <c r="Y322" s="103" t="str">
        <f t="shared" si="270"/>
        <v>fadeOff=n6-2-1-1,0.6</v>
      </c>
      <c r="Z322" s="103" t="str">
        <f t="shared" si="271"/>
        <v>drawOpen=n6-2-1-1,0.8</v>
      </c>
      <c r="AA322" s="103" t="str">
        <f t="shared" si="272"/>
        <v>drawClose=n6-2-1-1,0.8</v>
      </c>
      <c r="AB322" s="103" t="str">
        <f t="shared" si="273"/>
        <v>myQtipStyle</v>
      </c>
      <c r="AD322" s="106"/>
      <c r="AE322" s="116"/>
      <c r="AF322" s="75" t="s">
        <v>591</v>
      </c>
      <c r="AG322" s="73">
        <f t="shared" si="276"/>
        <v>0</v>
      </c>
      <c r="AH322" s="75" t="str">
        <f t="shared" si="274"/>
        <v>n6-2-1-1</v>
      </c>
      <c r="AI322" s="75" t="str">
        <f t="shared" si="277"/>
        <v>E190</v>
      </c>
      <c r="AJ322" s="73">
        <f t="shared" si="316"/>
        <v>4</v>
      </c>
      <c r="AK322" s="105">
        <v>6</v>
      </c>
      <c r="AL322" s="105">
        <v>2</v>
      </c>
      <c r="AM322" s="105">
        <v>1</v>
      </c>
      <c r="AN322" s="105">
        <v>1</v>
      </c>
      <c r="AR322" s="105">
        <v>8</v>
      </c>
      <c r="AS322" s="105">
        <v>4</v>
      </c>
      <c r="AT322" s="105">
        <v>3</v>
      </c>
      <c r="AU322" s="105">
        <v>3</v>
      </c>
      <c r="AX322" s="108">
        <f t="shared" si="289"/>
        <v>56.875</v>
      </c>
      <c r="AY322" s="105">
        <f t="shared" ca="1" si="290"/>
        <v>740</v>
      </c>
      <c r="AZ322" s="108">
        <f t="shared" si="291"/>
        <v>252.77777777777777</v>
      </c>
      <c r="BA322" s="105">
        <f t="shared" si="292"/>
        <v>0</v>
      </c>
      <c r="BB322" s="116">
        <f t="shared" ca="1" si="293"/>
        <v>582.19000000000005</v>
      </c>
      <c r="BC322" s="116">
        <f t="shared" ca="1" si="294"/>
        <v>1610.77</v>
      </c>
      <c r="BD322" s="108">
        <f t="shared" ca="1" si="295"/>
        <v>1252.7777777777778</v>
      </c>
      <c r="BE322" s="108">
        <f t="shared" ca="1" si="296"/>
        <v>1000</v>
      </c>
      <c r="BH322" s="75" t="str">
        <f t="shared" si="278"/>
        <v>n6-2-1</v>
      </c>
      <c r="BI322" s="76"/>
      <c r="BJ322" s="109" t="s">
        <v>232</v>
      </c>
      <c r="BK322" s="109"/>
      <c r="BL322" s="109">
        <v>1</v>
      </c>
      <c r="BM322" s="112">
        <f t="shared" si="279"/>
        <v>1</v>
      </c>
      <c r="BN322" s="112" t="str">
        <f t="shared" si="280"/>
        <v>symbol</v>
      </c>
      <c r="BO322" s="109" t="str">
        <f t="shared" si="281"/>
        <v>OpenCircle</v>
      </c>
      <c r="BP322" s="113">
        <f t="shared" ca="1" si="297"/>
        <v>582.19000000000005</v>
      </c>
      <c r="BQ322" s="113">
        <f t="shared" ca="1" si="298"/>
        <v>1610.77</v>
      </c>
      <c r="BR322" s="113">
        <f t="shared" ca="1" si="299"/>
        <v>12</v>
      </c>
      <c r="BS322" s="113">
        <f t="shared" ca="1" si="300"/>
        <v>12</v>
      </c>
      <c r="BT322" s="109" t="str">
        <f t="shared" ca="1" si="282"/>
        <v xml:space="preserve">0 582.19 1610.77 0 0 0 0 VCThingLabel  </v>
      </c>
      <c r="BU322" s="112">
        <f t="shared" si="283"/>
        <v>0.1</v>
      </c>
      <c r="BV322" s="174">
        <f t="shared" si="284"/>
        <v>0</v>
      </c>
      <c r="BW322" s="114" t="str">
        <f t="shared" si="301"/>
        <v>4vvv</v>
      </c>
      <c r="BX322" s="109"/>
      <c r="BY322" s="113">
        <f t="shared" ca="1" si="302"/>
        <v>582.19000000000005</v>
      </c>
      <c r="BZ322" s="113">
        <f t="shared" ca="1" si="303"/>
        <v>1610.77</v>
      </c>
      <c r="CA322" s="113">
        <f t="shared" ca="1" si="304"/>
        <v>20.399999999999999</v>
      </c>
      <c r="CB322" s="113">
        <f t="shared" ca="1" si="305"/>
        <v>20.399999999999999</v>
      </c>
      <c r="CC322" s="112">
        <f t="shared" si="285"/>
        <v>0.55000000000000004</v>
      </c>
      <c r="CD322" s="109" t="str">
        <f t="shared" si="286"/>
        <v>ellipse</v>
      </c>
      <c r="CE322" s="114" t="str">
        <f t="shared" si="306"/>
        <v>4vvv</v>
      </c>
      <c r="CF322" s="109"/>
      <c r="CG322" s="113">
        <f t="shared" ca="1" si="307"/>
        <v>582.19000000000005</v>
      </c>
      <c r="CH322" s="113">
        <f t="shared" ca="1" si="308"/>
        <v>1610.77</v>
      </c>
      <c r="CI322" s="113">
        <f t="shared" ca="1" si="309"/>
        <v>12</v>
      </c>
      <c r="CJ322" s="113">
        <f t="shared" ca="1" si="310"/>
        <v>12</v>
      </c>
      <c r="CK322" s="112"/>
      <c r="CL322" s="112"/>
      <c r="CM322" s="112">
        <f t="shared" si="287"/>
        <v>1</v>
      </c>
      <c r="CN322" s="115" t="str">
        <f t="shared" si="288"/>
        <v>ellipse</v>
      </c>
      <c r="CO322" s="109" t="str">
        <f t="shared" si="311"/>
        <v>4vvv</v>
      </c>
      <c r="CP322" s="109"/>
      <c r="CQ322" s="113">
        <f t="shared" ca="1" si="312"/>
        <v>582.19000000000005</v>
      </c>
      <c r="CR322" s="113">
        <f t="shared" ca="1" si="313"/>
        <v>1610.77</v>
      </c>
      <c r="CS322" s="113">
        <f t="shared" ca="1" si="314"/>
        <v>12</v>
      </c>
      <c r="CT322" s="113">
        <f t="shared" ca="1" si="315"/>
        <v>12</v>
      </c>
      <c r="CW322" s="76"/>
      <c r="CX322" s="76"/>
    </row>
    <row r="323" spans="1:102" s="105" customFormat="1" ht="16" customHeight="1">
      <c r="A323" s="75" t="str">
        <f t="shared" si="263"/>
        <v>n6-2-1-2</v>
      </c>
      <c r="B323" s="75" t="str">
        <f t="shared" si="264"/>
        <v>E191</v>
      </c>
      <c r="C323" s="103" t="str">
        <f t="shared" si="275"/>
        <v>odd</v>
      </c>
      <c r="D323" s="103"/>
      <c r="E323" s="103"/>
      <c r="F323" s="104">
        <f>ROW()</f>
        <v>323</v>
      </c>
      <c r="G323" s="103"/>
      <c r="H323" s="103"/>
      <c r="I323" s="103" t="str">
        <f t="shared" si="261"/>
        <v>This a short description of E191, giving the briefest explanation of its E191'iness.</v>
      </c>
      <c r="J323" s="103" t="str">
        <f t="shared" si="262"/>
        <v>This is a longer description of E191, going into more detail on what E191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3" s="103" t="str">
        <f t="shared" si="265"/>
        <v>none</v>
      </c>
      <c r="L323" s="103"/>
      <c r="M323" s="103" t="str">
        <f t="shared" si="266"/>
        <v>OpenClose</v>
      </c>
      <c r="N323" s="103"/>
      <c r="O323" s="103"/>
      <c r="P323" s="103"/>
      <c r="Q323" s="103"/>
      <c r="R323" s="103">
        <f t="shared" si="267"/>
        <v>1</v>
      </c>
      <c r="S323" s="103" t="str">
        <f t="shared" si="268"/>
        <v>hover</v>
      </c>
      <c r="T323" s="103"/>
      <c r="U323" s="103"/>
      <c r="V323" s="103"/>
      <c r="W323" s="103"/>
      <c r="X323" s="103" t="str">
        <f t="shared" si="269"/>
        <v>fadeOn=n6-2-1-2,0.6</v>
      </c>
      <c r="Y323" s="103" t="str">
        <f t="shared" si="270"/>
        <v>fadeOff=n6-2-1-2,0.6</v>
      </c>
      <c r="Z323" s="103" t="str">
        <f t="shared" si="271"/>
        <v>drawOpen=n6-2-1-2,0.8</v>
      </c>
      <c r="AA323" s="103" t="str">
        <f t="shared" si="272"/>
        <v>drawClose=n6-2-1-2,0.8</v>
      </c>
      <c r="AB323" s="103" t="str">
        <f t="shared" si="273"/>
        <v>myQtipStyle</v>
      </c>
      <c r="AD323" s="106"/>
      <c r="AE323" s="116"/>
      <c r="AF323" s="75" t="s">
        <v>592</v>
      </c>
      <c r="AG323" s="73">
        <f t="shared" si="276"/>
        <v>0</v>
      </c>
      <c r="AH323" s="75" t="str">
        <f t="shared" si="274"/>
        <v>n6-2-1-2</v>
      </c>
      <c r="AI323" s="75" t="str">
        <f t="shared" si="277"/>
        <v>E191</v>
      </c>
      <c r="AJ323" s="73">
        <f t="shared" si="316"/>
        <v>4</v>
      </c>
      <c r="AK323" s="105">
        <v>6</v>
      </c>
      <c r="AL323" s="105">
        <v>2</v>
      </c>
      <c r="AM323" s="105">
        <v>1</v>
      </c>
      <c r="AN323" s="105">
        <v>2</v>
      </c>
      <c r="AR323" s="105">
        <v>8</v>
      </c>
      <c r="AS323" s="105">
        <v>4</v>
      </c>
      <c r="AT323" s="105">
        <v>3</v>
      </c>
      <c r="AU323" s="105">
        <v>3</v>
      </c>
      <c r="AX323" s="108">
        <f t="shared" si="289"/>
        <v>58.125</v>
      </c>
      <c r="AY323" s="105">
        <f t="shared" ca="1" si="290"/>
        <v>740</v>
      </c>
      <c r="AZ323" s="108">
        <f t="shared" si="291"/>
        <v>258.33333333333331</v>
      </c>
      <c r="BA323" s="105">
        <f t="shared" si="292"/>
        <v>0</v>
      </c>
      <c r="BB323" s="116">
        <f t="shared" ca="1" si="293"/>
        <v>568.97</v>
      </c>
      <c r="BC323" s="116">
        <f t="shared" ca="1" si="294"/>
        <v>1601.51</v>
      </c>
      <c r="BD323" s="108">
        <f t="shared" ca="1" si="295"/>
        <v>1258.3333333333333</v>
      </c>
      <c r="BE323" s="108">
        <f t="shared" ca="1" si="296"/>
        <v>1000</v>
      </c>
      <c r="BH323" s="75" t="str">
        <f t="shared" si="278"/>
        <v>n6-2-1</v>
      </c>
      <c r="BI323" s="76"/>
      <c r="BJ323" s="109" t="s">
        <v>232</v>
      </c>
      <c r="BK323" s="109"/>
      <c r="BL323" s="109">
        <v>1</v>
      </c>
      <c r="BM323" s="112">
        <f t="shared" si="279"/>
        <v>1</v>
      </c>
      <c r="BN323" s="112" t="str">
        <f t="shared" si="280"/>
        <v>symbol</v>
      </c>
      <c r="BO323" s="109" t="str">
        <f t="shared" si="281"/>
        <v>OpenCircle</v>
      </c>
      <c r="BP323" s="113">
        <f t="shared" ca="1" si="297"/>
        <v>568.97</v>
      </c>
      <c r="BQ323" s="113">
        <f t="shared" ca="1" si="298"/>
        <v>1601.51</v>
      </c>
      <c r="BR323" s="113">
        <f t="shared" ca="1" si="299"/>
        <v>12</v>
      </c>
      <c r="BS323" s="113">
        <f t="shared" ca="1" si="300"/>
        <v>12</v>
      </c>
      <c r="BT323" s="109" t="str">
        <f t="shared" ca="1" si="282"/>
        <v xml:space="preserve">0 568.97 1601.51 0 0 0 0 VCThingLabel  </v>
      </c>
      <c r="BU323" s="112">
        <f t="shared" si="283"/>
        <v>0.1</v>
      </c>
      <c r="BV323" s="174">
        <f t="shared" si="284"/>
        <v>0</v>
      </c>
      <c r="BW323" s="114" t="str">
        <f t="shared" si="301"/>
        <v>4vvv</v>
      </c>
      <c r="BX323" s="109"/>
      <c r="BY323" s="113">
        <f t="shared" ca="1" si="302"/>
        <v>568.97</v>
      </c>
      <c r="BZ323" s="113">
        <f t="shared" ca="1" si="303"/>
        <v>1601.51</v>
      </c>
      <c r="CA323" s="113">
        <f t="shared" ca="1" si="304"/>
        <v>20.399999999999999</v>
      </c>
      <c r="CB323" s="113">
        <f t="shared" ca="1" si="305"/>
        <v>20.399999999999999</v>
      </c>
      <c r="CC323" s="112">
        <f t="shared" si="285"/>
        <v>0.55000000000000004</v>
      </c>
      <c r="CD323" s="109" t="str">
        <f t="shared" si="286"/>
        <v>ellipse</v>
      </c>
      <c r="CE323" s="114" t="str">
        <f t="shared" si="306"/>
        <v>4vvv</v>
      </c>
      <c r="CF323" s="109"/>
      <c r="CG323" s="113">
        <f t="shared" ca="1" si="307"/>
        <v>568.97</v>
      </c>
      <c r="CH323" s="113">
        <f t="shared" ca="1" si="308"/>
        <v>1601.51</v>
      </c>
      <c r="CI323" s="113">
        <f t="shared" ca="1" si="309"/>
        <v>12</v>
      </c>
      <c r="CJ323" s="113">
        <f t="shared" ca="1" si="310"/>
        <v>12</v>
      </c>
      <c r="CK323" s="112"/>
      <c r="CL323" s="112"/>
      <c r="CM323" s="112">
        <f t="shared" si="287"/>
        <v>1</v>
      </c>
      <c r="CN323" s="115" t="str">
        <f t="shared" si="288"/>
        <v>ellipse</v>
      </c>
      <c r="CO323" s="109" t="str">
        <f t="shared" si="311"/>
        <v>4vvv</v>
      </c>
      <c r="CP323" s="109"/>
      <c r="CQ323" s="113">
        <f t="shared" ca="1" si="312"/>
        <v>568.97</v>
      </c>
      <c r="CR323" s="113">
        <f t="shared" ca="1" si="313"/>
        <v>1601.51</v>
      </c>
      <c r="CS323" s="113">
        <f t="shared" ca="1" si="314"/>
        <v>12</v>
      </c>
      <c r="CT323" s="113">
        <f t="shared" ca="1" si="315"/>
        <v>12</v>
      </c>
      <c r="CW323" s="76"/>
      <c r="CX323" s="76"/>
    </row>
    <row r="324" spans="1:102" s="105" customFormat="1" ht="16" customHeight="1">
      <c r="A324" s="75" t="str">
        <f t="shared" si="263"/>
        <v>n6-2-1-3</v>
      </c>
      <c r="B324" s="75" t="str">
        <f t="shared" si="264"/>
        <v>E192</v>
      </c>
      <c r="C324" s="103" t="str">
        <f t="shared" si="275"/>
        <v>even</v>
      </c>
      <c r="D324" s="103"/>
      <c r="E324" s="103"/>
      <c r="F324" s="104">
        <f>ROW()</f>
        <v>324</v>
      </c>
      <c r="G324" s="103"/>
      <c r="H324" s="103"/>
      <c r="I324" s="103" t="str">
        <f t="shared" si="261"/>
        <v>This a short description of E192, giving the briefest explanation of its E192'iness.</v>
      </c>
      <c r="J324" s="103" t="str">
        <f t="shared" si="262"/>
        <v>This is a longer description of E192, going into more detail on what E192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4" s="103" t="str">
        <f t="shared" si="265"/>
        <v>none</v>
      </c>
      <c r="L324" s="103"/>
      <c r="M324" s="103" t="str">
        <f t="shared" si="266"/>
        <v>OpenClose</v>
      </c>
      <c r="N324" s="103"/>
      <c r="O324" s="103"/>
      <c r="P324" s="103"/>
      <c r="Q324" s="103"/>
      <c r="R324" s="103">
        <f t="shared" si="267"/>
        <v>1</v>
      </c>
      <c r="S324" s="103" t="str">
        <f t="shared" si="268"/>
        <v>hover</v>
      </c>
      <c r="T324" s="103"/>
      <c r="U324" s="103"/>
      <c r="V324" s="103"/>
      <c r="W324" s="103"/>
      <c r="X324" s="103" t="str">
        <f t="shared" si="269"/>
        <v>fadeOn=n6-2-1-3,0.6</v>
      </c>
      <c r="Y324" s="103" t="str">
        <f t="shared" si="270"/>
        <v>fadeOff=n6-2-1-3,0.6</v>
      </c>
      <c r="Z324" s="103" t="str">
        <f t="shared" si="271"/>
        <v>drawOpen=n6-2-1-3,0.8</v>
      </c>
      <c r="AA324" s="103" t="str">
        <f t="shared" si="272"/>
        <v>drawClose=n6-2-1-3,0.8</v>
      </c>
      <c r="AB324" s="103" t="str">
        <f t="shared" si="273"/>
        <v>myQtipStyle</v>
      </c>
      <c r="AD324" s="106"/>
      <c r="AE324" s="116"/>
      <c r="AF324" s="75" t="s">
        <v>593</v>
      </c>
      <c r="AG324" s="73">
        <f t="shared" si="276"/>
        <v>0</v>
      </c>
      <c r="AH324" s="75" t="str">
        <f t="shared" si="274"/>
        <v>n6-2-1-3</v>
      </c>
      <c r="AI324" s="75" t="str">
        <f t="shared" si="277"/>
        <v>E192</v>
      </c>
      <c r="AJ324" s="73">
        <f t="shared" si="316"/>
        <v>4</v>
      </c>
      <c r="AK324" s="105">
        <v>6</v>
      </c>
      <c r="AL324" s="105">
        <v>2</v>
      </c>
      <c r="AM324" s="105">
        <v>1</v>
      </c>
      <c r="AN324" s="105">
        <v>3</v>
      </c>
      <c r="AR324" s="105">
        <v>8</v>
      </c>
      <c r="AS324" s="105">
        <v>4</v>
      </c>
      <c r="AT324" s="105">
        <v>3</v>
      </c>
      <c r="AU324" s="105">
        <v>3</v>
      </c>
      <c r="AX324" s="108">
        <f t="shared" si="289"/>
        <v>59.375</v>
      </c>
      <c r="AY324" s="105">
        <f t="shared" ca="1" si="290"/>
        <v>740</v>
      </c>
      <c r="AZ324" s="108">
        <f t="shared" si="291"/>
        <v>263.88888888888886</v>
      </c>
      <c r="BA324" s="105">
        <f t="shared" si="292"/>
        <v>0</v>
      </c>
      <c r="BB324" s="116">
        <f t="shared" ca="1" si="293"/>
        <v>555.95000000000005</v>
      </c>
      <c r="BC324" s="116">
        <f t="shared" ca="1" si="294"/>
        <v>1591.96</v>
      </c>
      <c r="BD324" s="108">
        <f t="shared" ca="1" si="295"/>
        <v>1263.8888888888889</v>
      </c>
      <c r="BE324" s="108">
        <f t="shared" ca="1" si="296"/>
        <v>1000</v>
      </c>
      <c r="BH324" s="75" t="str">
        <f t="shared" si="278"/>
        <v>n6-2-1</v>
      </c>
      <c r="BI324" s="76"/>
      <c r="BJ324" s="109" t="s">
        <v>232</v>
      </c>
      <c r="BK324" s="109"/>
      <c r="BL324" s="109">
        <v>1</v>
      </c>
      <c r="BM324" s="112">
        <f t="shared" si="279"/>
        <v>1</v>
      </c>
      <c r="BN324" s="112" t="str">
        <f t="shared" si="280"/>
        <v>symbol</v>
      </c>
      <c r="BO324" s="109" t="str">
        <f t="shared" si="281"/>
        <v>OpenCircle</v>
      </c>
      <c r="BP324" s="113">
        <f t="shared" ca="1" si="297"/>
        <v>555.95000000000005</v>
      </c>
      <c r="BQ324" s="113">
        <f t="shared" ca="1" si="298"/>
        <v>1591.96</v>
      </c>
      <c r="BR324" s="113">
        <f t="shared" ca="1" si="299"/>
        <v>12</v>
      </c>
      <c r="BS324" s="113">
        <f t="shared" ca="1" si="300"/>
        <v>12</v>
      </c>
      <c r="BT324" s="109" t="str">
        <f t="shared" ca="1" si="282"/>
        <v xml:space="preserve">0 555.95 1591.96 0 0 0 0 VCThingLabel  </v>
      </c>
      <c r="BU324" s="112">
        <f t="shared" si="283"/>
        <v>0.1</v>
      </c>
      <c r="BV324" s="174">
        <f t="shared" si="284"/>
        <v>0</v>
      </c>
      <c r="BW324" s="114" t="str">
        <f t="shared" si="301"/>
        <v>4vvv</v>
      </c>
      <c r="BX324" s="109"/>
      <c r="BY324" s="113">
        <f t="shared" ca="1" si="302"/>
        <v>555.95000000000005</v>
      </c>
      <c r="BZ324" s="113">
        <f t="shared" ca="1" si="303"/>
        <v>1591.96</v>
      </c>
      <c r="CA324" s="113">
        <f t="shared" ca="1" si="304"/>
        <v>20.399999999999999</v>
      </c>
      <c r="CB324" s="113">
        <f t="shared" ca="1" si="305"/>
        <v>20.399999999999999</v>
      </c>
      <c r="CC324" s="112">
        <f t="shared" si="285"/>
        <v>0.55000000000000004</v>
      </c>
      <c r="CD324" s="109" t="str">
        <f t="shared" si="286"/>
        <v>ellipse</v>
      </c>
      <c r="CE324" s="114" t="str">
        <f t="shared" si="306"/>
        <v>4vvv</v>
      </c>
      <c r="CF324" s="109"/>
      <c r="CG324" s="113">
        <f t="shared" ca="1" si="307"/>
        <v>555.95000000000005</v>
      </c>
      <c r="CH324" s="113">
        <f t="shared" ca="1" si="308"/>
        <v>1591.96</v>
      </c>
      <c r="CI324" s="113">
        <f t="shared" ca="1" si="309"/>
        <v>12</v>
      </c>
      <c r="CJ324" s="113">
        <f t="shared" ca="1" si="310"/>
        <v>12</v>
      </c>
      <c r="CK324" s="112"/>
      <c r="CL324" s="112"/>
      <c r="CM324" s="112">
        <f t="shared" si="287"/>
        <v>1</v>
      </c>
      <c r="CN324" s="115" t="str">
        <f t="shared" si="288"/>
        <v>ellipse</v>
      </c>
      <c r="CO324" s="109" t="str">
        <f t="shared" si="311"/>
        <v>4vvv</v>
      </c>
      <c r="CP324" s="109"/>
      <c r="CQ324" s="113">
        <f t="shared" ca="1" si="312"/>
        <v>555.95000000000005</v>
      </c>
      <c r="CR324" s="113">
        <f t="shared" ca="1" si="313"/>
        <v>1591.96</v>
      </c>
      <c r="CS324" s="113">
        <f t="shared" ca="1" si="314"/>
        <v>12</v>
      </c>
      <c r="CT324" s="113">
        <f t="shared" ca="1" si="315"/>
        <v>12</v>
      </c>
      <c r="CW324" s="76"/>
      <c r="CX324" s="76"/>
    </row>
    <row r="325" spans="1:102" s="105" customFormat="1" ht="16" customHeight="1">
      <c r="A325" s="75" t="str">
        <f t="shared" si="263"/>
        <v>n6-2-2</v>
      </c>
      <c r="B325" s="75" t="str">
        <f t="shared" si="264"/>
        <v>D65</v>
      </c>
      <c r="C325" s="103" t="str">
        <f t="shared" si="275"/>
        <v>odd</v>
      </c>
      <c r="D325" s="103"/>
      <c r="E325" s="103"/>
      <c r="F325" s="104">
        <f>ROW()</f>
        <v>325</v>
      </c>
      <c r="G325" s="103"/>
      <c r="H325" s="103"/>
      <c r="I325" s="103" t="str">
        <f t="shared" si="261"/>
        <v>This a short description of D65, giving the briefest explanation of its D65'iness.</v>
      </c>
      <c r="J325" s="103" t="str">
        <f t="shared" si="262"/>
        <v>This is a longer description of D65, going into more detail on what D65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5" s="103" t="str">
        <f t="shared" si="265"/>
        <v>none</v>
      </c>
      <c r="L325" s="103"/>
      <c r="M325" s="103" t="str">
        <f t="shared" si="266"/>
        <v>OpenClose</v>
      </c>
      <c r="N325" s="103"/>
      <c r="O325" s="103"/>
      <c r="P325" s="103"/>
      <c r="Q325" s="103"/>
      <c r="R325" s="103">
        <f t="shared" si="267"/>
        <v>1</v>
      </c>
      <c r="S325" s="103" t="str">
        <f t="shared" si="268"/>
        <v>hover</v>
      </c>
      <c r="T325" s="103"/>
      <c r="U325" s="103"/>
      <c r="V325" s="103"/>
      <c r="W325" s="103"/>
      <c r="X325" s="103" t="str">
        <f t="shared" si="269"/>
        <v>fadeOn=n6-2-2,0.6</v>
      </c>
      <c r="Y325" s="103" t="str">
        <f t="shared" si="270"/>
        <v>fadeOff=n6-2-2,0.6</v>
      </c>
      <c r="Z325" s="103" t="str">
        <f t="shared" si="271"/>
        <v>drawOpen=n6-2-2,0.8</v>
      </c>
      <c r="AA325" s="103" t="str">
        <f t="shared" si="272"/>
        <v>drawClose=n6-2-2,0.8</v>
      </c>
      <c r="AB325" s="103" t="str">
        <f t="shared" si="273"/>
        <v>myQtipStyle</v>
      </c>
      <c r="AD325" s="106"/>
      <c r="AE325" s="116"/>
      <c r="AF325" s="75" t="s">
        <v>594</v>
      </c>
      <c r="AG325" s="73">
        <f t="shared" si="276"/>
        <v>0</v>
      </c>
      <c r="AH325" s="75" t="str">
        <f t="shared" si="274"/>
        <v>n6-2-2</v>
      </c>
      <c r="AI325" s="75" t="str">
        <f t="shared" si="277"/>
        <v>D65</v>
      </c>
      <c r="AJ325" s="73">
        <f t="shared" si="316"/>
        <v>3</v>
      </c>
      <c r="AK325" s="105">
        <v>6</v>
      </c>
      <c r="AL325" s="105">
        <v>2</v>
      </c>
      <c r="AM325" s="105">
        <v>2</v>
      </c>
      <c r="AR325" s="105">
        <v>8</v>
      </c>
      <c r="AS325" s="105">
        <v>4</v>
      </c>
      <c r="AT325" s="105">
        <v>3</v>
      </c>
      <c r="AX325" s="108">
        <f t="shared" si="289"/>
        <v>61.875</v>
      </c>
      <c r="AY325" s="105">
        <f t="shared" ca="1" si="290"/>
        <v>640</v>
      </c>
      <c r="AZ325" s="108">
        <f t="shared" si="291"/>
        <v>275</v>
      </c>
      <c r="BA325" s="105">
        <f t="shared" si="292"/>
        <v>0</v>
      </c>
      <c r="BB325" s="116">
        <f t="shared" ca="1" si="293"/>
        <v>593.99</v>
      </c>
      <c r="BC325" s="116">
        <f t="shared" ca="1" si="294"/>
        <v>1494.73</v>
      </c>
      <c r="BD325" s="108">
        <f t="shared" ca="1" si="295"/>
        <v>1275</v>
      </c>
      <c r="BE325" s="108">
        <f t="shared" ca="1" si="296"/>
        <v>1000</v>
      </c>
      <c r="BH325" s="75" t="str">
        <f t="shared" si="278"/>
        <v>n6-2</v>
      </c>
      <c r="BI325" s="76"/>
      <c r="BJ325" s="109" t="s">
        <v>232</v>
      </c>
      <c r="BK325" s="109"/>
      <c r="BL325" s="109">
        <v>1</v>
      </c>
      <c r="BM325" s="112">
        <f t="shared" si="279"/>
        <v>1</v>
      </c>
      <c r="BN325" s="112" t="str">
        <f t="shared" si="280"/>
        <v>symbol</v>
      </c>
      <c r="BO325" s="109" t="str">
        <f t="shared" si="281"/>
        <v>OpenCircle</v>
      </c>
      <c r="BP325" s="113">
        <f t="shared" ca="1" si="297"/>
        <v>593.99</v>
      </c>
      <c r="BQ325" s="113">
        <f t="shared" ca="1" si="298"/>
        <v>1494.73</v>
      </c>
      <c r="BR325" s="113">
        <f t="shared" ca="1" si="299"/>
        <v>35</v>
      </c>
      <c r="BS325" s="113">
        <f t="shared" ca="1" si="300"/>
        <v>35</v>
      </c>
      <c r="BT325" s="109" t="str">
        <f t="shared" ca="1" si="282"/>
        <v xml:space="preserve">1 593.99 1494.73 0 0 0 0 VCThingLabel 10 </v>
      </c>
      <c r="BU325" s="112">
        <f t="shared" si="283"/>
        <v>0.1</v>
      </c>
      <c r="BV325" s="174">
        <f t="shared" si="284"/>
        <v>0</v>
      </c>
      <c r="BW325" s="114" t="str">
        <f t="shared" si="301"/>
        <v>3vvv</v>
      </c>
      <c r="BX325" s="109"/>
      <c r="BY325" s="113">
        <f t="shared" ca="1" si="302"/>
        <v>593.99</v>
      </c>
      <c r="BZ325" s="113">
        <f t="shared" ca="1" si="303"/>
        <v>1494.73</v>
      </c>
      <c r="CA325" s="113">
        <f t="shared" ca="1" si="304"/>
        <v>59.5</v>
      </c>
      <c r="CB325" s="113">
        <f t="shared" ca="1" si="305"/>
        <v>59.5</v>
      </c>
      <c r="CC325" s="112">
        <f t="shared" si="285"/>
        <v>0.55000000000000004</v>
      </c>
      <c r="CD325" s="109" t="str">
        <f t="shared" si="286"/>
        <v>ellipse</v>
      </c>
      <c r="CE325" s="114" t="str">
        <f t="shared" si="306"/>
        <v>3vvv</v>
      </c>
      <c r="CF325" s="109"/>
      <c r="CG325" s="113">
        <f t="shared" ca="1" si="307"/>
        <v>593.99</v>
      </c>
      <c r="CH325" s="113">
        <f t="shared" ca="1" si="308"/>
        <v>1494.73</v>
      </c>
      <c r="CI325" s="113">
        <f t="shared" ca="1" si="309"/>
        <v>35</v>
      </c>
      <c r="CJ325" s="113">
        <f t="shared" ca="1" si="310"/>
        <v>35</v>
      </c>
      <c r="CK325" s="112"/>
      <c r="CL325" s="112"/>
      <c r="CM325" s="112">
        <f t="shared" si="287"/>
        <v>1</v>
      </c>
      <c r="CN325" s="115" t="str">
        <f t="shared" si="288"/>
        <v>ellipse</v>
      </c>
      <c r="CO325" s="109" t="str">
        <f t="shared" si="311"/>
        <v>3vvv</v>
      </c>
      <c r="CP325" s="109"/>
      <c r="CQ325" s="113">
        <f t="shared" ca="1" si="312"/>
        <v>593.99</v>
      </c>
      <c r="CR325" s="113">
        <f t="shared" ca="1" si="313"/>
        <v>1494.73</v>
      </c>
      <c r="CS325" s="113">
        <f t="shared" ca="1" si="314"/>
        <v>35</v>
      </c>
      <c r="CT325" s="113">
        <f t="shared" ca="1" si="315"/>
        <v>35</v>
      </c>
      <c r="CW325" s="76"/>
      <c r="CX325" s="76"/>
    </row>
    <row r="326" spans="1:102" s="105" customFormat="1" ht="16" customHeight="1">
      <c r="A326" s="75" t="str">
        <f t="shared" si="263"/>
        <v>n6-2-2-1</v>
      </c>
      <c r="B326" s="75" t="str">
        <f t="shared" si="264"/>
        <v>E193</v>
      </c>
      <c r="C326" s="103" t="str">
        <f t="shared" si="275"/>
        <v>odd</v>
      </c>
      <c r="D326" s="103"/>
      <c r="E326" s="103"/>
      <c r="F326" s="104">
        <f>ROW()</f>
        <v>326</v>
      </c>
      <c r="G326" s="103"/>
      <c r="H326" s="103"/>
      <c r="I326" s="103" t="str">
        <f t="shared" si="261"/>
        <v>This a short description of E193, giving the briefest explanation of its E193'iness.</v>
      </c>
      <c r="J326" s="103" t="str">
        <f t="shared" si="262"/>
        <v>This is a longer description of E193, going into more detail on what E193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6" s="103" t="str">
        <f t="shared" si="265"/>
        <v>none</v>
      </c>
      <c r="L326" s="103"/>
      <c r="M326" s="103" t="str">
        <f t="shared" si="266"/>
        <v>OpenClose</v>
      </c>
      <c r="N326" s="103"/>
      <c r="O326" s="103"/>
      <c r="P326" s="103"/>
      <c r="Q326" s="103"/>
      <c r="R326" s="103">
        <f t="shared" si="267"/>
        <v>1</v>
      </c>
      <c r="S326" s="103" t="str">
        <f t="shared" si="268"/>
        <v>hover</v>
      </c>
      <c r="T326" s="103"/>
      <c r="U326" s="103"/>
      <c r="V326" s="103"/>
      <c r="W326" s="103"/>
      <c r="X326" s="103" t="str">
        <f t="shared" si="269"/>
        <v>fadeOn=n6-2-2-1,0.6</v>
      </c>
      <c r="Y326" s="103" t="str">
        <f t="shared" si="270"/>
        <v>fadeOff=n6-2-2-1,0.6</v>
      </c>
      <c r="Z326" s="103" t="str">
        <f t="shared" si="271"/>
        <v>drawOpen=n6-2-2-1,0.8</v>
      </c>
      <c r="AA326" s="103" t="str">
        <f t="shared" si="272"/>
        <v>drawClose=n6-2-2-1,0.8</v>
      </c>
      <c r="AB326" s="103" t="str">
        <f t="shared" si="273"/>
        <v>myQtipStyle</v>
      </c>
      <c r="AD326" s="106"/>
      <c r="AE326" s="116"/>
      <c r="AF326" s="75" t="s">
        <v>595</v>
      </c>
      <c r="AG326" s="73">
        <f t="shared" si="276"/>
        <v>0</v>
      </c>
      <c r="AH326" s="75" t="str">
        <f t="shared" si="274"/>
        <v>n6-2-2-1</v>
      </c>
      <c r="AI326" s="75" t="str">
        <f t="shared" si="277"/>
        <v>E193</v>
      </c>
      <c r="AJ326" s="73">
        <f t="shared" si="316"/>
        <v>4</v>
      </c>
      <c r="AK326" s="105">
        <v>6</v>
      </c>
      <c r="AL326" s="105">
        <v>2</v>
      </c>
      <c r="AM326" s="105">
        <v>2</v>
      </c>
      <c r="AN326" s="105">
        <v>1</v>
      </c>
      <c r="AR326" s="105">
        <v>8</v>
      </c>
      <c r="AS326" s="105">
        <v>4</v>
      </c>
      <c r="AT326" s="105">
        <v>3</v>
      </c>
      <c r="AU326" s="105">
        <v>3</v>
      </c>
      <c r="AX326" s="108">
        <f t="shared" si="289"/>
        <v>60.625</v>
      </c>
      <c r="AY326" s="105">
        <f t="shared" ca="1" si="290"/>
        <v>740</v>
      </c>
      <c r="AZ326" s="108">
        <f t="shared" si="291"/>
        <v>269.44444444444446</v>
      </c>
      <c r="BA326" s="105">
        <f t="shared" si="292"/>
        <v>0</v>
      </c>
      <c r="BB326" s="116">
        <f t="shared" ca="1" si="293"/>
        <v>543.14</v>
      </c>
      <c r="BC326" s="116">
        <f t="shared" ca="1" si="294"/>
        <v>1582.13</v>
      </c>
      <c r="BD326" s="108">
        <f t="shared" ca="1" si="295"/>
        <v>1269.4444444444443</v>
      </c>
      <c r="BE326" s="108">
        <f t="shared" ca="1" si="296"/>
        <v>1000</v>
      </c>
      <c r="BH326" s="75" t="str">
        <f t="shared" si="278"/>
        <v>n6-2-2</v>
      </c>
      <c r="BI326" s="76"/>
      <c r="BJ326" s="109" t="s">
        <v>232</v>
      </c>
      <c r="BK326" s="109"/>
      <c r="BL326" s="109">
        <v>1</v>
      </c>
      <c r="BM326" s="112">
        <f t="shared" si="279"/>
        <v>1</v>
      </c>
      <c r="BN326" s="112" t="str">
        <f t="shared" si="280"/>
        <v>symbol</v>
      </c>
      <c r="BO326" s="109" t="str">
        <f t="shared" si="281"/>
        <v>OpenCircle</v>
      </c>
      <c r="BP326" s="113">
        <f t="shared" ca="1" si="297"/>
        <v>543.14</v>
      </c>
      <c r="BQ326" s="113">
        <f t="shared" ca="1" si="298"/>
        <v>1582.13</v>
      </c>
      <c r="BR326" s="113">
        <f t="shared" ca="1" si="299"/>
        <v>12</v>
      </c>
      <c r="BS326" s="113">
        <f t="shared" ca="1" si="300"/>
        <v>12</v>
      </c>
      <c r="BT326" s="109" t="str">
        <f t="shared" ca="1" si="282"/>
        <v xml:space="preserve">0 543.14 1582.13 0 0 0 0 VCThingLabel  </v>
      </c>
      <c r="BU326" s="112">
        <f t="shared" si="283"/>
        <v>0.1</v>
      </c>
      <c r="BV326" s="174">
        <f t="shared" si="284"/>
        <v>0</v>
      </c>
      <c r="BW326" s="114" t="str">
        <f t="shared" si="301"/>
        <v>4vvv</v>
      </c>
      <c r="BX326" s="109"/>
      <c r="BY326" s="113">
        <f t="shared" ca="1" si="302"/>
        <v>543.14</v>
      </c>
      <c r="BZ326" s="113">
        <f t="shared" ca="1" si="303"/>
        <v>1582.13</v>
      </c>
      <c r="CA326" s="113">
        <f t="shared" ca="1" si="304"/>
        <v>20.399999999999999</v>
      </c>
      <c r="CB326" s="113">
        <f t="shared" ca="1" si="305"/>
        <v>20.399999999999999</v>
      </c>
      <c r="CC326" s="112">
        <f t="shared" si="285"/>
        <v>0.55000000000000004</v>
      </c>
      <c r="CD326" s="109" t="str">
        <f t="shared" si="286"/>
        <v>ellipse</v>
      </c>
      <c r="CE326" s="114" t="str">
        <f t="shared" si="306"/>
        <v>4vvv</v>
      </c>
      <c r="CF326" s="109"/>
      <c r="CG326" s="113">
        <f t="shared" ca="1" si="307"/>
        <v>543.14</v>
      </c>
      <c r="CH326" s="113">
        <f t="shared" ca="1" si="308"/>
        <v>1582.13</v>
      </c>
      <c r="CI326" s="113">
        <f t="shared" ca="1" si="309"/>
        <v>12</v>
      </c>
      <c r="CJ326" s="113">
        <f t="shared" ca="1" si="310"/>
        <v>12</v>
      </c>
      <c r="CK326" s="112"/>
      <c r="CL326" s="112"/>
      <c r="CM326" s="112">
        <f t="shared" si="287"/>
        <v>1</v>
      </c>
      <c r="CN326" s="115" t="str">
        <f t="shared" si="288"/>
        <v>ellipse</v>
      </c>
      <c r="CO326" s="109" t="str">
        <f t="shared" si="311"/>
        <v>4vvv</v>
      </c>
      <c r="CP326" s="109"/>
      <c r="CQ326" s="113">
        <f t="shared" ca="1" si="312"/>
        <v>543.14</v>
      </c>
      <c r="CR326" s="113">
        <f t="shared" ca="1" si="313"/>
        <v>1582.13</v>
      </c>
      <c r="CS326" s="113">
        <f t="shared" ca="1" si="314"/>
        <v>12</v>
      </c>
      <c r="CT326" s="113">
        <f t="shared" ca="1" si="315"/>
        <v>12</v>
      </c>
      <c r="CW326" s="76"/>
      <c r="CX326" s="76"/>
    </row>
    <row r="327" spans="1:102" s="105" customFormat="1" ht="16" customHeight="1">
      <c r="A327" s="75" t="str">
        <f t="shared" si="263"/>
        <v>n6-2-2-2</v>
      </c>
      <c r="B327" s="75" t="str">
        <f t="shared" si="264"/>
        <v>E194</v>
      </c>
      <c r="C327" s="103" t="str">
        <f t="shared" si="275"/>
        <v>even</v>
      </c>
      <c r="D327" s="103"/>
      <c r="E327" s="103"/>
      <c r="F327" s="104">
        <f>ROW()</f>
        <v>327</v>
      </c>
      <c r="G327" s="103"/>
      <c r="H327" s="103"/>
      <c r="I327" s="103" t="str">
        <f t="shared" si="261"/>
        <v>This a short description of E194, giving the briefest explanation of its E194'iness.</v>
      </c>
      <c r="J327" s="103" t="str">
        <f t="shared" si="262"/>
        <v>This is a longer description of E194, going into more detail on what E194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7" s="103" t="str">
        <f t="shared" si="265"/>
        <v>none</v>
      </c>
      <c r="L327" s="103"/>
      <c r="M327" s="103" t="str">
        <f t="shared" si="266"/>
        <v>OpenClose</v>
      </c>
      <c r="N327" s="103"/>
      <c r="O327" s="103"/>
      <c r="P327" s="103"/>
      <c r="Q327" s="103"/>
      <c r="R327" s="103">
        <f t="shared" si="267"/>
        <v>1</v>
      </c>
      <c r="S327" s="103" t="str">
        <f t="shared" si="268"/>
        <v>hover</v>
      </c>
      <c r="T327" s="103"/>
      <c r="U327" s="103"/>
      <c r="V327" s="103"/>
      <c r="W327" s="103"/>
      <c r="X327" s="103" t="str">
        <f t="shared" si="269"/>
        <v>fadeOn=n6-2-2-2,0.6</v>
      </c>
      <c r="Y327" s="103" t="str">
        <f t="shared" si="270"/>
        <v>fadeOff=n6-2-2-2,0.6</v>
      </c>
      <c r="Z327" s="103" t="str">
        <f t="shared" si="271"/>
        <v>drawOpen=n6-2-2-2,0.8</v>
      </c>
      <c r="AA327" s="103" t="str">
        <f t="shared" si="272"/>
        <v>drawClose=n6-2-2-2,0.8</v>
      </c>
      <c r="AB327" s="103" t="str">
        <f t="shared" si="273"/>
        <v>myQtipStyle</v>
      </c>
      <c r="AD327" s="106"/>
      <c r="AE327" s="116"/>
      <c r="AF327" s="75" t="s">
        <v>596</v>
      </c>
      <c r="AG327" s="73">
        <f t="shared" si="276"/>
        <v>0</v>
      </c>
      <c r="AH327" s="75" t="str">
        <f t="shared" si="274"/>
        <v>n6-2-2-2</v>
      </c>
      <c r="AI327" s="75" t="str">
        <f t="shared" si="277"/>
        <v>E194</v>
      </c>
      <c r="AJ327" s="73">
        <f t="shared" si="316"/>
        <v>4</v>
      </c>
      <c r="AK327" s="105">
        <v>6</v>
      </c>
      <c r="AL327" s="105">
        <v>2</v>
      </c>
      <c r="AM327" s="105">
        <v>2</v>
      </c>
      <c r="AN327" s="105">
        <v>2</v>
      </c>
      <c r="AR327" s="105">
        <v>8</v>
      </c>
      <c r="AS327" s="105">
        <v>4</v>
      </c>
      <c r="AT327" s="105">
        <v>3</v>
      </c>
      <c r="AU327" s="105">
        <v>3</v>
      </c>
      <c r="AX327" s="108">
        <f t="shared" si="289"/>
        <v>61.875</v>
      </c>
      <c r="AY327" s="105">
        <f t="shared" ca="1" si="290"/>
        <v>740</v>
      </c>
      <c r="AZ327" s="108">
        <f t="shared" si="291"/>
        <v>275</v>
      </c>
      <c r="BA327" s="105">
        <f t="shared" si="292"/>
        <v>0</v>
      </c>
      <c r="BB327" s="116">
        <f t="shared" ca="1" si="293"/>
        <v>530.54999999999995</v>
      </c>
      <c r="BC327" s="116">
        <f t="shared" ca="1" si="294"/>
        <v>1572.03</v>
      </c>
      <c r="BD327" s="108">
        <f t="shared" ca="1" si="295"/>
        <v>1275</v>
      </c>
      <c r="BE327" s="108">
        <f t="shared" ca="1" si="296"/>
        <v>1000</v>
      </c>
      <c r="BH327" s="75" t="str">
        <f t="shared" si="278"/>
        <v>n6-2-2</v>
      </c>
      <c r="BI327" s="76"/>
      <c r="BJ327" s="109" t="s">
        <v>232</v>
      </c>
      <c r="BK327" s="109"/>
      <c r="BL327" s="109">
        <v>1</v>
      </c>
      <c r="BM327" s="112">
        <f t="shared" si="279"/>
        <v>1</v>
      </c>
      <c r="BN327" s="112" t="str">
        <f t="shared" si="280"/>
        <v>symbol</v>
      </c>
      <c r="BO327" s="109" t="str">
        <f t="shared" si="281"/>
        <v>OpenCircle</v>
      </c>
      <c r="BP327" s="113">
        <f t="shared" ca="1" si="297"/>
        <v>530.54999999999995</v>
      </c>
      <c r="BQ327" s="113">
        <f t="shared" ca="1" si="298"/>
        <v>1572.03</v>
      </c>
      <c r="BR327" s="113">
        <f t="shared" ca="1" si="299"/>
        <v>12</v>
      </c>
      <c r="BS327" s="113">
        <f t="shared" ca="1" si="300"/>
        <v>12</v>
      </c>
      <c r="BT327" s="109" t="str">
        <f t="shared" ca="1" si="282"/>
        <v xml:space="preserve">0 530.55 1572.03 0 0 0 0 VCThingLabel  </v>
      </c>
      <c r="BU327" s="112">
        <f t="shared" si="283"/>
        <v>0.1</v>
      </c>
      <c r="BV327" s="174">
        <f t="shared" si="284"/>
        <v>0</v>
      </c>
      <c r="BW327" s="114" t="str">
        <f t="shared" si="301"/>
        <v>4vvv</v>
      </c>
      <c r="BX327" s="109"/>
      <c r="BY327" s="113">
        <f t="shared" ca="1" si="302"/>
        <v>530.54999999999995</v>
      </c>
      <c r="BZ327" s="113">
        <f t="shared" ca="1" si="303"/>
        <v>1572.03</v>
      </c>
      <c r="CA327" s="113">
        <f t="shared" ca="1" si="304"/>
        <v>20.399999999999999</v>
      </c>
      <c r="CB327" s="113">
        <f t="shared" ca="1" si="305"/>
        <v>20.399999999999999</v>
      </c>
      <c r="CC327" s="112">
        <f t="shared" si="285"/>
        <v>0.55000000000000004</v>
      </c>
      <c r="CD327" s="109" t="str">
        <f t="shared" si="286"/>
        <v>ellipse</v>
      </c>
      <c r="CE327" s="114" t="str">
        <f t="shared" si="306"/>
        <v>4vvv</v>
      </c>
      <c r="CF327" s="109"/>
      <c r="CG327" s="113">
        <f t="shared" ca="1" si="307"/>
        <v>530.54999999999995</v>
      </c>
      <c r="CH327" s="113">
        <f t="shared" ca="1" si="308"/>
        <v>1572.03</v>
      </c>
      <c r="CI327" s="113">
        <f t="shared" ca="1" si="309"/>
        <v>12</v>
      </c>
      <c r="CJ327" s="113">
        <f t="shared" ca="1" si="310"/>
        <v>12</v>
      </c>
      <c r="CK327" s="112"/>
      <c r="CL327" s="112"/>
      <c r="CM327" s="112">
        <f t="shared" si="287"/>
        <v>1</v>
      </c>
      <c r="CN327" s="115" t="str">
        <f t="shared" si="288"/>
        <v>ellipse</v>
      </c>
      <c r="CO327" s="109" t="str">
        <f t="shared" si="311"/>
        <v>4vvv</v>
      </c>
      <c r="CP327" s="109"/>
      <c r="CQ327" s="113">
        <f t="shared" ca="1" si="312"/>
        <v>530.54999999999995</v>
      </c>
      <c r="CR327" s="113">
        <f t="shared" ca="1" si="313"/>
        <v>1572.03</v>
      </c>
      <c r="CS327" s="113">
        <f t="shared" ca="1" si="314"/>
        <v>12</v>
      </c>
      <c r="CT327" s="113">
        <f t="shared" ca="1" si="315"/>
        <v>12</v>
      </c>
      <c r="CW327" s="76"/>
      <c r="CX327" s="76"/>
    </row>
    <row r="328" spans="1:102" s="105" customFormat="1" ht="16" customHeight="1">
      <c r="A328" s="75" t="str">
        <f t="shared" si="263"/>
        <v>n6-2-2-3</v>
      </c>
      <c r="B328" s="75" t="str">
        <f t="shared" si="264"/>
        <v>E195</v>
      </c>
      <c r="C328" s="103" t="str">
        <f t="shared" si="275"/>
        <v>odd</v>
      </c>
      <c r="D328" s="103"/>
      <c r="E328" s="103"/>
      <c r="F328" s="104">
        <f>ROW()</f>
        <v>328</v>
      </c>
      <c r="G328" s="103"/>
      <c r="H328" s="103"/>
      <c r="I328" s="103" t="str">
        <f t="shared" si="261"/>
        <v>This a short description of E195, giving the briefest explanation of its E195'iness.</v>
      </c>
      <c r="J328" s="103" t="str">
        <f t="shared" si="262"/>
        <v>This is a longer description of E195, going into more detail on what E195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8" s="103" t="str">
        <f t="shared" si="265"/>
        <v>none</v>
      </c>
      <c r="L328" s="103"/>
      <c r="M328" s="103" t="str">
        <f t="shared" si="266"/>
        <v>OpenClose</v>
      </c>
      <c r="N328" s="103"/>
      <c r="O328" s="103"/>
      <c r="P328" s="103"/>
      <c r="Q328" s="103"/>
      <c r="R328" s="103">
        <f t="shared" si="267"/>
        <v>1</v>
      </c>
      <c r="S328" s="103" t="str">
        <f t="shared" si="268"/>
        <v>hover</v>
      </c>
      <c r="T328" s="103"/>
      <c r="U328" s="103"/>
      <c r="V328" s="103"/>
      <c r="W328" s="103"/>
      <c r="X328" s="103" t="str">
        <f t="shared" si="269"/>
        <v>fadeOn=n6-2-2-3,0.6</v>
      </c>
      <c r="Y328" s="103" t="str">
        <f t="shared" si="270"/>
        <v>fadeOff=n6-2-2-3,0.6</v>
      </c>
      <c r="Z328" s="103" t="str">
        <f t="shared" si="271"/>
        <v>drawOpen=n6-2-2-3,0.8</v>
      </c>
      <c r="AA328" s="103" t="str">
        <f t="shared" si="272"/>
        <v>drawClose=n6-2-2-3,0.8</v>
      </c>
      <c r="AB328" s="103" t="str">
        <f t="shared" si="273"/>
        <v>myQtipStyle</v>
      </c>
      <c r="AD328" s="106"/>
      <c r="AE328" s="116"/>
      <c r="AF328" s="75" t="s">
        <v>597</v>
      </c>
      <c r="AG328" s="73">
        <f t="shared" si="276"/>
        <v>0</v>
      </c>
      <c r="AH328" s="75" t="str">
        <f t="shared" si="274"/>
        <v>n6-2-2-3</v>
      </c>
      <c r="AI328" s="75" t="str">
        <f t="shared" si="277"/>
        <v>E195</v>
      </c>
      <c r="AJ328" s="73">
        <f t="shared" si="316"/>
        <v>4</v>
      </c>
      <c r="AK328" s="105">
        <v>6</v>
      </c>
      <c r="AL328" s="105">
        <v>2</v>
      </c>
      <c r="AM328" s="105">
        <v>2</v>
      </c>
      <c r="AN328" s="105">
        <v>3</v>
      </c>
      <c r="AR328" s="105">
        <v>8</v>
      </c>
      <c r="AS328" s="105">
        <v>4</v>
      </c>
      <c r="AT328" s="105">
        <v>3</v>
      </c>
      <c r="AU328" s="105">
        <v>3</v>
      </c>
      <c r="AX328" s="108">
        <f t="shared" si="289"/>
        <v>63.125</v>
      </c>
      <c r="AY328" s="105">
        <f t="shared" ca="1" si="290"/>
        <v>740</v>
      </c>
      <c r="AZ328" s="108">
        <f t="shared" si="291"/>
        <v>280.55555555555554</v>
      </c>
      <c r="BA328" s="105">
        <f t="shared" si="292"/>
        <v>0</v>
      </c>
      <c r="BB328" s="116">
        <f t="shared" ca="1" si="293"/>
        <v>518.18000000000006</v>
      </c>
      <c r="BC328" s="116">
        <f t="shared" ca="1" si="294"/>
        <v>1561.65</v>
      </c>
      <c r="BD328" s="108">
        <f t="shared" ca="1" si="295"/>
        <v>1280.5555555555557</v>
      </c>
      <c r="BE328" s="108">
        <f t="shared" ca="1" si="296"/>
        <v>1000</v>
      </c>
      <c r="BH328" s="75" t="str">
        <f t="shared" si="278"/>
        <v>n6-2-2</v>
      </c>
      <c r="BI328" s="76"/>
      <c r="BJ328" s="109" t="s">
        <v>232</v>
      </c>
      <c r="BK328" s="109"/>
      <c r="BL328" s="109">
        <v>1</v>
      </c>
      <c r="BM328" s="112">
        <f t="shared" si="279"/>
        <v>1</v>
      </c>
      <c r="BN328" s="112" t="str">
        <f t="shared" si="280"/>
        <v>symbol</v>
      </c>
      <c r="BO328" s="109" t="str">
        <f t="shared" si="281"/>
        <v>OpenCircle</v>
      </c>
      <c r="BP328" s="113">
        <f t="shared" ca="1" si="297"/>
        <v>518.17999999999995</v>
      </c>
      <c r="BQ328" s="113">
        <f t="shared" ca="1" si="298"/>
        <v>1561.65</v>
      </c>
      <c r="BR328" s="113">
        <f t="shared" ca="1" si="299"/>
        <v>12</v>
      </c>
      <c r="BS328" s="113">
        <f t="shared" ca="1" si="300"/>
        <v>12</v>
      </c>
      <c r="BT328" s="109" t="str">
        <f t="shared" ca="1" si="282"/>
        <v xml:space="preserve">0 518.18 1561.65 0 0 0 0 VCThingLabel  </v>
      </c>
      <c r="BU328" s="112">
        <f t="shared" si="283"/>
        <v>0.1</v>
      </c>
      <c r="BV328" s="174">
        <f t="shared" si="284"/>
        <v>0</v>
      </c>
      <c r="BW328" s="114" t="str">
        <f t="shared" si="301"/>
        <v>4vvv</v>
      </c>
      <c r="BX328" s="109"/>
      <c r="BY328" s="113">
        <f t="shared" ca="1" si="302"/>
        <v>518.17999999999995</v>
      </c>
      <c r="BZ328" s="113">
        <f t="shared" ca="1" si="303"/>
        <v>1561.65</v>
      </c>
      <c r="CA328" s="113">
        <f t="shared" ca="1" si="304"/>
        <v>20.399999999999999</v>
      </c>
      <c r="CB328" s="113">
        <f t="shared" ca="1" si="305"/>
        <v>20.399999999999999</v>
      </c>
      <c r="CC328" s="112">
        <f t="shared" si="285"/>
        <v>0.55000000000000004</v>
      </c>
      <c r="CD328" s="109" t="str">
        <f t="shared" si="286"/>
        <v>ellipse</v>
      </c>
      <c r="CE328" s="114" t="str">
        <f t="shared" si="306"/>
        <v>4vvv</v>
      </c>
      <c r="CF328" s="109"/>
      <c r="CG328" s="113">
        <f t="shared" ca="1" si="307"/>
        <v>518.17999999999995</v>
      </c>
      <c r="CH328" s="113">
        <f t="shared" ca="1" si="308"/>
        <v>1561.65</v>
      </c>
      <c r="CI328" s="113">
        <f t="shared" ca="1" si="309"/>
        <v>12</v>
      </c>
      <c r="CJ328" s="113">
        <f t="shared" ca="1" si="310"/>
        <v>12</v>
      </c>
      <c r="CK328" s="112"/>
      <c r="CL328" s="112"/>
      <c r="CM328" s="112">
        <f t="shared" si="287"/>
        <v>1</v>
      </c>
      <c r="CN328" s="115" t="str">
        <f t="shared" si="288"/>
        <v>ellipse</v>
      </c>
      <c r="CO328" s="109" t="str">
        <f t="shared" si="311"/>
        <v>4vvv</v>
      </c>
      <c r="CP328" s="109"/>
      <c r="CQ328" s="113">
        <f t="shared" ca="1" si="312"/>
        <v>518.17999999999995</v>
      </c>
      <c r="CR328" s="113">
        <f t="shared" ca="1" si="313"/>
        <v>1561.65</v>
      </c>
      <c r="CS328" s="113">
        <f t="shared" ca="1" si="314"/>
        <v>12</v>
      </c>
      <c r="CT328" s="113">
        <f t="shared" ca="1" si="315"/>
        <v>12</v>
      </c>
      <c r="CW328" s="76"/>
      <c r="CX328" s="76"/>
    </row>
    <row r="329" spans="1:102" s="105" customFormat="1" ht="16" customHeight="1">
      <c r="A329" s="75" t="str">
        <f t="shared" si="263"/>
        <v>n6-2-3</v>
      </c>
      <c r="B329" s="75" t="str">
        <f t="shared" si="264"/>
        <v>D66</v>
      </c>
      <c r="C329" s="103" t="str">
        <f t="shared" si="275"/>
        <v>even</v>
      </c>
      <c r="D329" s="103"/>
      <c r="E329" s="103"/>
      <c r="F329" s="104">
        <f>ROW()</f>
        <v>329</v>
      </c>
      <c r="G329" s="103"/>
      <c r="H329" s="103"/>
      <c r="I329" s="103" t="str">
        <f t="shared" si="261"/>
        <v>This a short description of D66, giving the briefest explanation of its D66'iness.</v>
      </c>
      <c r="J329" s="103" t="str">
        <f t="shared" si="262"/>
        <v>This is a longer description of D66, going into more detail on what D66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29" s="103" t="str">
        <f t="shared" si="265"/>
        <v>none</v>
      </c>
      <c r="L329" s="103"/>
      <c r="M329" s="103" t="str">
        <f t="shared" si="266"/>
        <v>OpenClose</v>
      </c>
      <c r="N329" s="103"/>
      <c r="O329" s="103"/>
      <c r="P329" s="103"/>
      <c r="Q329" s="103"/>
      <c r="R329" s="103">
        <f t="shared" si="267"/>
        <v>1</v>
      </c>
      <c r="S329" s="103" t="str">
        <f t="shared" si="268"/>
        <v>hover</v>
      </c>
      <c r="T329" s="103"/>
      <c r="U329" s="103"/>
      <c r="V329" s="103"/>
      <c r="W329" s="103"/>
      <c r="X329" s="103" t="str">
        <f t="shared" si="269"/>
        <v>fadeOn=n6-2-3,0.6</v>
      </c>
      <c r="Y329" s="103" t="str">
        <f t="shared" si="270"/>
        <v>fadeOff=n6-2-3,0.6</v>
      </c>
      <c r="Z329" s="103" t="str">
        <f t="shared" si="271"/>
        <v>drawOpen=n6-2-3,0.8</v>
      </c>
      <c r="AA329" s="103" t="str">
        <f t="shared" si="272"/>
        <v>drawClose=n6-2-3,0.8</v>
      </c>
      <c r="AB329" s="103" t="str">
        <f t="shared" si="273"/>
        <v>myQtipStyle</v>
      </c>
      <c r="AD329" s="106"/>
      <c r="AE329" s="116"/>
      <c r="AF329" s="75" t="s">
        <v>598</v>
      </c>
      <c r="AG329" s="73">
        <f t="shared" si="276"/>
        <v>0</v>
      </c>
      <c r="AH329" s="75" t="str">
        <f t="shared" si="274"/>
        <v>n6-2-3</v>
      </c>
      <c r="AI329" s="75" t="str">
        <f t="shared" si="277"/>
        <v>D66</v>
      </c>
      <c r="AJ329" s="73">
        <f t="shared" si="316"/>
        <v>3</v>
      </c>
      <c r="AK329" s="105">
        <v>6</v>
      </c>
      <c r="AL329" s="105">
        <v>2</v>
      </c>
      <c r="AM329" s="105">
        <v>3</v>
      </c>
      <c r="AR329" s="105">
        <v>8</v>
      </c>
      <c r="AS329" s="105">
        <v>4</v>
      </c>
      <c r="AT329" s="105">
        <v>3</v>
      </c>
      <c r="AX329" s="108">
        <f t="shared" si="289"/>
        <v>65.625</v>
      </c>
      <c r="AY329" s="105">
        <f t="shared" ca="1" si="290"/>
        <v>640</v>
      </c>
      <c r="AZ329" s="108">
        <f t="shared" si="291"/>
        <v>291.66666666666669</v>
      </c>
      <c r="BA329" s="105">
        <f t="shared" si="292"/>
        <v>0</v>
      </c>
      <c r="BB329" s="116">
        <f t="shared" ca="1" si="293"/>
        <v>562.5</v>
      </c>
      <c r="BC329" s="116">
        <f t="shared" ca="1" si="294"/>
        <v>1467.1100000000001</v>
      </c>
      <c r="BD329" s="108">
        <f t="shared" ca="1" si="295"/>
        <v>1291.6666666666667</v>
      </c>
      <c r="BE329" s="108">
        <f t="shared" ca="1" si="296"/>
        <v>1000</v>
      </c>
      <c r="BH329" s="75" t="str">
        <f t="shared" si="278"/>
        <v>n6-2</v>
      </c>
      <c r="BI329" s="76"/>
      <c r="BJ329" s="109" t="s">
        <v>232</v>
      </c>
      <c r="BK329" s="109"/>
      <c r="BL329" s="109">
        <v>1</v>
      </c>
      <c r="BM329" s="112">
        <f t="shared" si="279"/>
        <v>1</v>
      </c>
      <c r="BN329" s="112" t="str">
        <f t="shared" si="280"/>
        <v>symbol</v>
      </c>
      <c r="BO329" s="109" t="str">
        <f t="shared" si="281"/>
        <v>OpenCircle</v>
      </c>
      <c r="BP329" s="113">
        <f t="shared" ca="1" si="297"/>
        <v>562.5</v>
      </c>
      <c r="BQ329" s="113">
        <f t="shared" ca="1" si="298"/>
        <v>1467.11</v>
      </c>
      <c r="BR329" s="113">
        <f t="shared" ca="1" si="299"/>
        <v>35</v>
      </c>
      <c r="BS329" s="113">
        <f t="shared" ca="1" si="300"/>
        <v>35</v>
      </c>
      <c r="BT329" s="109" t="str">
        <f t="shared" ca="1" si="282"/>
        <v xml:space="preserve">1 562.5 1467.11 0 0 0 0 VCThingLabel 10 </v>
      </c>
      <c r="BU329" s="112">
        <f t="shared" si="283"/>
        <v>0.1</v>
      </c>
      <c r="BV329" s="174">
        <f t="shared" si="284"/>
        <v>0</v>
      </c>
      <c r="BW329" s="114" t="str">
        <f t="shared" si="301"/>
        <v>3vvv</v>
      </c>
      <c r="BX329" s="109"/>
      <c r="BY329" s="113">
        <f t="shared" ca="1" si="302"/>
        <v>562.5</v>
      </c>
      <c r="BZ329" s="113">
        <f t="shared" ca="1" si="303"/>
        <v>1467.11</v>
      </c>
      <c r="CA329" s="113">
        <f t="shared" ca="1" si="304"/>
        <v>59.5</v>
      </c>
      <c r="CB329" s="113">
        <f t="shared" ca="1" si="305"/>
        <v>59.5</v>
      </c>
      <c r="CC329" s="112">
        <f t="shared" si="285"/>
        <v>0.55000000000000004</v>
      </c>
      <c r="CD329" s="109" t="str">
        <f t="shared" si="286"/>
        <v>ellipse</v>
      </c>
      <c r="CE329" s="114" t="str">
        <f t="shared" si="306"/>
        <v>3vvv</v>
      </c>
      <c r="CF329" s="109"/>
      <c r="CG329" s="113">
        <f t="shared" ca="1" si="307"/>
        <v>562.5</v>
      </c>
      <c r="CH329" s="113">
        <f t="shared" ca="1" si="308"/>
        <v>1467.11</v>
      </c>
      <c r="CI329" s="113">
        <f t="shared" ca="1" si="309"/>
        <v>35</v>
      </c>
      <c r="CJ329" s="113">
        <f t="shared" ca="1" si="310"/>
        <v>35</v>
      </c>
      <c r="CK329" s="112"/>
      <c r="CL329" s="112"/>
      <c r="CM329" s="112">
        <f t="shared" si="287"/>
        <v>1</v>
      </c>
      <c r="CN329" s="115" t="str">
        <f t="shared" si="288"/>
        <v>ellipse</v>
      </c>
      <c r="CO329" s="109" t="str">
        <f t="shared" si="311"/>
        <v>3vvv</v>
      </c>
      <c r="CP329" s="109"/>
      <c r="CQ329" s="113">
        <f t="shared" ca="1" si="312"/>
        <v>562.5</v>
      </c>
      <c r="CR329" s="113">
        <f t="shared" ca="1" si="313"/>
        <v>1467.11</v>
      </c>
      <c r="CS329" s="113">
        <f t="shared" ca="1" si="314"/>
        <v>35</v>
      </c>
      <c r="CT329" s="113">
        <f t="shared" ca="1" si="315"/>
        <v>35</v>
      </c>
      <c r="CW329" s="76"/>
      <c r="CX329" s="76"/>
    </row>
    <row r="330" spans="1:102" s="105" customFormat="1" ht="16" customHeight="1">
      <c r="A330" s="75" t="str">
        <f t="shared" si="263"/>
        <v>n6-2-3-1</v>
      </c>
      <c r="B330" s="75" t="str">
        <f t="shared" si="264"/>
        <v>E196</v>
      </c>
      <c r="C330" s="103" t="str">
        <f t="shared" si="275"/>
        <v>even</v>
      </c>
      <c r="D330" s="103"/>
      <c r="E330" s="103"/>
      <c r="F330" s="104">
        <f>ROW()</f>
        <v>330</v>
      </c>
      <c r="G330" s="103"/>
      <c r="H330" s="103"/>
      <c r="I330" s="103" t="str">
        <f t="shared" si="261"/>
        <v>This a short description of E196, giving the briefest explanation of its E196'iness.</v>
      </c>
      <c r="J330" s="103" t="str">
        <f t="shared" si="262"/>
        <v>This is a longer description of E196, going into more detail on what E196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0" s="103" t="str">
        <f t="shared" si="265"/>
        <v>none</v>
      </c>
      <c r="L330" s="103"/>
      <c r="M330" s="103" t="str">
        <f t="shared" si="266"/>
        <v>OpenClose</v>
      </c>
      <c r="N330" s="103"/>
      <c r="O330" s="103"/>
      <c r="P330" s="103"/>
      <c r="Q330" s="103"/>
      <c r="R330" s="103">
        <f t="shared" si="267"/>
        <v>1</v>
      </c>
      <c r="S330" s="103" t="str">
        <f t="shared" si="268"/>
        <v>hover</v>
      </c>
      <c r="T330" s="103"/>
      <c r="U330" s="103"/>
      <c r="V330" s="103"/>
      <c r="W330" s="103"/>
      <c r="X330" s="103" t="str">
        <f t="shared" si="269"/>
        <v>fadeOn=n6-2-3-1,0.6</v>
      </c>
      <c r="Y330" s="103" t="str">
        <f t="shared" si="270"/>
        <v>fadeOff=n6-2-3-1,0.6</v>
      </c>
      <c r="Z330" s="103" t="str">
        <f t="shared" si="271"/>
        <v>drawOpen=n6-2-3-1,0.8</v>
      </c>
      <c r="AA330" s="103" t="str">
        <f t="shared" si="272"/>
        <v>drawClose=n6-2-3-1,0.8</v>
      </c>
      <c r="AB330" s="103" t="str">
        <f t="shared" si="273"/>
        <v>myQtipStyle</v>
      </c>
      <c r="AD330" s="106"/>
      <c r="AE330" s="116"/>
      <c r="AF330" s="75" t="s">
        <v>599</v>
      </c>
      <c r="AG330" s="73">
        <f t="shared" si="276"/>
        <v>0</v>
      </c>
      <c r="AH330" s="75" t="str">
        <f t="shared" si="274"/>
        <v>n6-2-3-1</v>
      </c>
      <c r="AI330" s="75" t="str">
        <f t="shared" si="277"/>
        <v>E196</v>
      </c>
      <c r="AJ330" s="73">
        <f t="shared" si="316"/>
        <v>4</v>
      </c>
      <c r="AK330" s="105">
        <v>6</v>
      </c>
      <c r="AL330" s="105">
        <v>2</v>
      </c>
      <c r="AM330" s="105">
        <v>3</v>
      </c>
      <c r="AN330" s="105">
        <v>1</v>
      </c>
      <c r="AR330" s="105">
        <v>8</v>
      </c>
      <c r="AS330" s="105">
        <v>4</v>
      </c>
      <c r="AT330" s="105">
        <v>3</v>
      </c>
      <c r="AU330" s="105">
        <v>3</v>
      </c>
      <c r="AX330" s="108">
        <f t="shared" si="289"/>
        <v>64.375</v>
      </c>
      <c r="AY330" s="105">
        <f t="shared" ca="1" si="290"/>
        <v>740</v>
      </c>
      <c r="AZ330" s="108">
        <f t="shared" si="291"/>
        <v>286.11111111111114</v>
      </c>
      <c r="BA330" s="105">
        <f t="shared" si="292"/>
        <v>0</v>
      </c>
      <c r="BB330" s="116">
        <f t="shared" ca="1" si="293"/>
        <v>506.04</v>
      </c>
      <c r="BC330" s="116">
        <f t="shared" ca="1" si="294"/>
        <v>1551.01</v>
      </c>
      <c r="BD330" s="108">
        <f t="shared" ca="1" si="295"/>
        <v>1286.1111111111111</v>
      </c>
      <c r="BE330" s="108">
        <f t="shared" ca="1" si="296"/>
        <v>1000</v>
      </c>
      <c r="BH330" s="75" t="str">
        <f t="shared" si="278"/>
        <v>n6-2-3</v>
      </c>
      <c r="BI330" s="76"/>
      <c r="BJ330" s="109" t="s">
        <v>232</v>
      </c>
      <c r="BK330" s="109"/>
      <c r="BL330" s="109">
        <v>1</v>
      </c>
      <c r="BM330" s="112">
        <f t="shared" si="279"/>
        <v>1</v>
      </c>
      <c r="BN330" s="112" t="str">
        <f t="shared" si="280"/>
        <v>symbol</v>
      </c>
      <c r="BO330" s="109" t="str">
        <f t="shared" si="281"/>
        <v>OpenCircle</v>
      </c>
      <c r="BP330" s="113">
        <f t="shared" ca="1" si="297"/>
        <v>506.04</v>
      </c>
      <c r="BQ330" s="113">
        <f t="shared" ca="1" si="298"/>
        <v>1551.01</v>
      </c>
      <c r="BR330" s="113">
        <f t="shared" ca="1" si="299"/>
        <v>12</v>
      </c>
      <c r="BS330" s="113">
        <f t="shared" ca="1" si="300"/>
        <v>12</v>
      </c>
      <c r="BT330" s="109" t="str">
        <f t="shared" ca="1" si="282"/>
        <v xml:space="preserve">0 506.04 1551.01 0 0 0 0 VCThingLabel  </v>
      </c>
      <c r="BU330" s="112">
        <f t="shared" si="283"/>
        <v>0.1</v>
      </c>
      <c r="BV330" s="174">
        <f t="shared" si="284"/>
        <v>0</v>
      </c>
      <c r="BW330" s="114" t="str">
        <f t="shared" si="301"/>
        <v>4vvv</v>
      </c>
      <c r="BX330" s="109"/>
      <c r="BY330" s="113">
        <f t="shared" ca="1" si="302"/>
        <v>506.04</v>
      </c>
      <c r="BZ330" s="113">
        <f t="shared" ca="1" si="303"/>
        <v>1551.01</v>
      </c>
      <c r="CA330" s="113">
        <f t="shared" ca="1" si="304"/>
        <v>20.399999999999999</v>
      </c>
      <c r="CB330" s="113">
        <f t="shared" ca="1" si="305"/>
        <v>20.399999999999999</v>
      </c>
      <c r="CC330" s="112">
        <f t="shared" si="285"/>
        <v>0.55000000000000004</v>
      </c>
      <c r="CD330" s="109" t="str">
        <f t="shared" si="286"/>
        <v>ellipse</v>
      </c>
      <c r="CE330" s="114" t="str">
        <f t="shared" si="306"/>
        <v>4vvv</v>
      </c>
      <c r="CF330" s="109"/>
      <c r="CG330" s="113">
        <f t="shared" ca="1" si="307"/>
        <v>506.04</v>
      </c>
      <c r="CH330" s="113">
        <f t="shared" ca="1" si="308"/>
        <v>1551.01</v>
      </c>
      <c r="CI330" s="113">
        <f t="shared" ca="1" si="309"/>
        <v>12</v>
      </c>
      <c r="CJ330" s="113">
        <f t="shared" ca="1" si="310"/>
        <v>12</v>
      </c>
      <c r="CK330" s="112"/>
      <c r="CL330" s="112"/>
      <c r="CM330" s="112">
        <f t="shared" si="287"/>
        <v>1</v>
      </c>
      <c r="CN330" s="115" t="str">
        <f t="shared" si="288"/>
        <v>ellipse</v>
      </c>
      <c r="CO330" s="109" t="str">
        <f t="shared" si="311"/>
        <v>4vvv</v>
      </c>
      <c r="CP330" s="109"/>
      <c r="CQ330" s="113">
        <f t="shared" ca="1" si="312"/>
        <v>506.04</v>
      </c>
      <c r="CR330" s="113">
        <f t="shared" ca="1" si="313"/>
        <v>1551.01</v>
      </c>
      <c r="CS330" s="113">
        <f t="shared" ca="1" si="314"/>
        <v>12</v>
      </c>
      <c r="CT330" s="113">
        <f t="shared" ca="1" si="315"/>
        <v>12</v>
      </c>
      <c r="CW330" s="76"/>
      <c r="CX330" s="76"/>
    </row>
    <row r="331" spans="1:102" s="105" customFormat="1" ht="16" customHeight="1">
      <c r="A331" s="75" t="str">
        <f t="shared" si="263"/>
        <v>n6-2-3-2</v>
      </c>
      <c r="B331" s="75" t="str">
        <f t="shared" si="264"/>
        <v>E197</v>
      </c>
      <c r="C331" s="103" t="str">
        <f t="shared" si="275"/>
        <v>odd</v>
      </c>
      <c r="D331" s="103"/>
      <c r="E331" s="103"/>
      <c r="F331" s="104">
        <f>ROW()</f>
        <v>331</v>
      </c>
      <c r="G331" s="103"/>
      <c r="H331" s="103"/>
      <c r="I331" s="103" t="str">
        <f t="shared" si="261"/>
        <v>This a short description of E197, giving the briefest explanation of its E197'iness.</v>
      </c>
      <c r="J331" s="103" t="str">
        <f t="shared" si="262"/>
        <v>This is a longer description of E197, going into more detail on what E197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1" s="103" t="str">
        <f t="shared" si="265"/>
        <v>none</v>
      </c>
      <c r="L331" s="103"/>
      <c r="M331" s="103" t="str">
        <f t="shared" si="266"/>
        <v>OpenClose</v>
      </c>
      <c r="N331" s="103"/>
      <c r="O331" s="103"/>
      <c r="P331" s="103"/>
      <c r="Q331" s="103"/>
      <c r="R331" s="103">
        <f t="shared" si="267"/>
        <v>1</v>
      </c>
      <c r="S331" s="103" t="str">
        <f t="shared" si="268"/>
        <v>hover</v>
      </c>
      <c r="T331" s="103"/>
      <c r="U331" s="103"/>
      <c r="V331" s="103"/>
      <c r="W331" s="103"/>
      <c r="X331" s="103" t="str">
        <f t="shared" si="269"/>
        <v>fadeOn=n6-2-3-2,0.6</v>
      </c>
      <c r="Y331" s="103" t="str">
        <f t="shared" si="270"/>
        <v>fadeOff=n6-2-3-2,0.6</v>
      </c>
      <c r="Z331" s="103" t="str">
        <f t="shared" si="271"/>
        <v>drawOpen=n6-2-3-2,0.8</v>
      </c>
      <c r="AA331" s="103" t="str">
        <f t="shared" si="272"/>
        <v>drawClose=n6-2-3-2,0.8</v>
      </c>
      <c r="AB331" s="103" t="str">
        <f t="shared" si="273"/>
        <v>myQtipStyle</v>
      </c>
      <c r="AD331" s="106"/>
      <c r="AE331" s="116"/>
      <c r="AF331" s="75" t="s">
        <v>600</v>
      </c>
      <c r="AG331" s="73">
        <f t="shared" si="276"/>
        <v>0</v>
      </c>
      <c r="AH331" s="75" t="str">
        <f t="shared" si="274"/>
        <v>n6-2-3-2</v>
      </c>
      <c r="AI331" s="75" t="str">
        <f t="shared" si="277"/>
        <v>E197</v>
      </c>
      <c r="AJ331" s="73">
        <f t="shared" si="316"/>
        <v>4</v>
      </c>
      <c r="AK331" s="105">
        <v>6</v>
      </c>
      <c r="AL331" s="105">
        <v>2</v>
      </c>
      <c r="AM331" s="105">
        <v>3</v>
      </c>
      <c r="AN331" s="105">
        <v>2</v>
      </c>
      <c r="AR331" s="105">
        <v>8</v>
      </c>
      <c r="AS331" s="105">
        <v>4</v>
      </c>
      <c r="AT331" s="105">
        <v>3</v>
      </c>
      <c r="AU331" s="105">
        <v>3</v>
      </c>
      <c r="AX331" s="108">
        <f t="shared" si="289"/>
        <v>65.625</v>
      </c>
      <c r="AY331" s="105">
        <f t="shared" ca="1" si="290"/>
        <v>740</v>
      </c>
      <c r="AZ331" s="108">
        <f t="shared" si="291"/>
        <v>291.66666666666669</v>
      </c>
      <c r="BA331" s="105">
        <f t="shared" si="292"/>
        <v>0</v>
      </c>
      <c r="BB331" s="116">
        <f t="shared" ca="1" si="293"/>
        <v>494.14</v>
      </c>
      <c r="BC331" s="116">
        <f t="shared" ca="1" si="294"/>
        <v>1540.1</v>
      </c>
      <c r="BD331" s="108">
        <f t="shared" ca="1" si="295"/>
        <v>1291.6666666666667</v>
      </c>
      <c r="BE331" s="108">
        <f t="shared" ca="1" si="296"/>
        <v>1000</v>
      </c>
      <c r="BH331" s="75" t="str">
        <f t="shared" si="278"/>
        <v>n6-2-3</v>
      </c>
      <c r="BI331" s="76"/>
      <c r="BJ331" s="109" t="s">
        <v>232</v>
      </c>
      <c r="BK331" s="109"/>
      <c r="BL331" s="109">
        <v>1</v>
      </c>
      <c r="BM331" s="112">
        <f t="shared" si="279"/>
        <v>1</v>
      </c>
      <c r="BN331" s="112" t="str">
        <f t="shared" si="280"/>
        <v>symbol</v>
      </c>
      <c r="BO331" s="109" t="str">
        <f t="shared" si="281"/>
        <v>OpenCircle</v>
      </c>
      <c r="BP331" s="113">
        <f t="shared" ca="1" si="297"/>
        <v>494.14</v>
      </c>
      <c r="BQ331" s="113">
        <f t="shared" ca="1" si="298"/>
        <v>1540.1</v>
      </c>
      <c r="BR331" s="113">
        <f t="shared" ca="1" si="299"/>
        <v>12</v>
      </c>
      <c r="BS331" s="113">
        <f t="shared" ca="1" si="300"/>
        <v>12</v>
      </c>
      <c r="BT331" s="109" t="str">
        <f t="shared" ca="1" si="282"/>
        <v xml:space="preserve">0 494.14 1540.1 0 0 0 0 VCThingLabel  </v>
      </c>
      <c r="BU331" s="112">
        <f t="shared" si="283"/>
        <v>0.1</v>
      </c>
      <c r="BV331" s="174">
        <f t="shared" si="284"/>
        <v>0</v>
      </c>
      <c r="BW331" s="114" t="str">
        <f t="shared" si="301"/>
        <v>4vvv</v>
      </c>
      <c r="BX331" s="109"/>
      <c r="BY331" s="113">
        <f t="shared" ca="1" si="302"/>
        <v>494.14</v>
      </c>
      <c r="BZ331" s="113">
        <f t="shared" ca="1" si="303"/>
        <v>1540.1</v>
      </c>
      <c r="CA331" s="113">
        <f t="shared" ca="1" si="304"/>
        <v>20.399999999999999</v>
      </c>
      <c r="CB331" s="113">
        <f t="shared" ca="1" si="305"/>
        <v>20.399999999999999</v>
      </c>
      <c r="CC331" s="112">
        <f t="shared" si="285"/>
        <v>0.55000000000000004</v>
      </c>
      <c r="CD331" s="109" t="str">
        <f t="shared" si="286"/>
        <v>ellipse</v>
      </c>
      <c r="CE331" s="114" t="str">
        <f t="shared" si="306"/>
        <v>4vvv</v>
      </c>
      <c r="CF331" s="109"/>
      <c r="CG331" s="113">
        <f t="shared" ca="1" si="307"/>
        <v>494.14</v>
      </c>
      <c r="CH331" s="113">
        <f t="shared" ca="1" si="308"/>
        <v>1540.1</v>
      </c>
      <c r="CI331" s="113">
        <f t="shared" ca="1" si="309"/>
        <v>12</v>
      </c>
      <c r="CJ331" s="113">
        <f t="shared" ca="1" si="310"/>
        <v>12</v>
      </c>
      <c r="CK331" s="112"/>
      <c r="CL331" s="112"/>
      <c r="CM331" s="112">
        <f t="shared" si="287"/>
        <v>1</v>
      </c>
      <c r="CN331" s="115" t="str">
        <f t="shared" si="288"/>
        <v>ellipse</v>
      </c>
      <c r="CO331" s="109" t="str">
        <f t="shared" si="311"/>
        <v>4vvv</v>
      </c>
      <c r="CP331" s="109"/>
      <c r="CQ331" s="113">
        <f t="shared" ca="1" si="312"/>
        <v>494.14</v>
      </c>
      <c r="CR331" s="113">
        <f t="shared" ca="1" si="313"/>
        <v>1540.1</v>
      </c>
      <c r="CS331" s="113">
        <f t="shared" ca="1" si="314"/>
        <v>12</v>
      </c>
      <c r="CT331" s="113">
        <f t="shared" ca="1" si="315"/>
        <v>12</v>
      </c>
      <c r="CW331" s="76"/>
      <c r="CX331" s="76"/>
    </row>
    <row r="332" spans="1:102" s="105" customFormat="1" ht="16" customHeight="1">
      <c r="A332" s="75" t="str">
        <f t="shared" si="263"/>
        <v>n6-2-3-3</v>
      </c>
      <c r="B332" s="75" t="str">
        <f t="shared" si="264"/>
        <v>E198</v>
      </c>
      <c r="C332" s="103" t="str">
        <f t="shared" si="275"/>
        <v>even</v>
      </c>
      <c r="D332" s="103"/>
      <c r="E332" s="103"/>
      <c r="F332" s="104">
        <f>ROW()</f>
        <v>332</v>
      </c>
      <c r="G332" s="103"/>
      <c r="H332" s="103"/>
      <c r="I332" s="103" t="str">
        <f t="shared" si="261"/>
        <v>This a short description of E198, giving the briefest explanation of its E198'iness.</v>
      </c>
      <c r="J332" s="103" t="str">
        <f t="shared" si="262"/>
        <v>This is a longer description of E198, going into more detail on what E198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2" s="103" t="str">
        <f t="shared" si="265"/>
        <v>none</v>
      </c>
      <c r="L332" s="103"/>
      <c r="M332" s="103" t="str">
        <f t="shared" si="266"/>
        <v>OpenClose</v>
      </c>
      <c r="N332" s="103"/>
      <c r="O332" s="103"/>
      <c r="P332" s="103"/>
      <c r="Q332" s="103"/>
      <c r="R332" s="103">
        <f t="shared" si="267"/>
        <v>1</v>
      </c>
      <c r="S332" s="103" t="str">
        <f t="shared" si="268"/>
        <v>hover</v>
      </c>
      <c r="T332" s="103"/>
      <c r="U332" s="103"/>
      <c r="V332" s="103"/>
      <c r="W332" s="103"/>
      <c r="X332" s="103" t="str">
        <f t="shared" si="269"/>
        <v>fadeOn=n6-2-3-3,0.6</v>
      </c>
      <c r="Y332" s="103" t="str">
        <f t="shared" si="270"/>
        <v>fadeOff=n6-2-3-3,0.6</v>
      </c>
      <c r="Z332" s="103" t="str">
        <f t="shared" si="271"/>
        <v>drawOpen=n6-2-3-3,0.8</v>
      </c>
      <c r="AA332" s="103" t="str">
        <f t="shared" si="272"/>
        <v>drawClose=n6-2-3-3,0.8</v>
      </c>
      <c r="AB332" s="103" t="str">
        <f t="shared" si="273"/>
        <v>myQtipStyle</v>
      </c>
      <c r="AD332" s="106"/>
      <c r="AE332" s="116"/>
      <c r="AF332" s="75" t="s">
        <v>601</v>
      </c>
      <c r="AG332" s="73">
        <f t="shared" si="276"/>
        <v>0</v>
      </c>
      <c r="AH332" s="75" t="str">
        <f t="shared" si="274"/>
        <v>n6-2-3-3</v>
      </c>
      <c r="AI332" s="75" t="str">
        <f t="shared" si="277"/>
        <v>E198</v>
      </c>
      <c r="AJ332" s="73">
        <f t="shared" si="316"/>
        <v>4</v>
      </c>
      <c r="AK332" s="105">
        <v>6</v>
      </c>
      <c r="AL332" s="105">
        <v>2</v>
      </c>
      <c r="AM332" s="105">
        <v>3</v>
      </c>
      <c r="AN332" s="105">
        <v>3</v>
      </c>
      <c r="AR332" s="105">
        <v>8</v>
      </c>
      <c r="AS332" s="105">
        <v>4</v>
      </c>
      <c r="AT332" s="105">
        <v>3</v>
      </c>
      <c r="AU332" s="105">
        <v>3</v>
      </c>
      <c r="AX332" s="108">
        <f t="shared" si="289"/>
        <v>66.875</v>
      </c>
      <c r="AY332" s="105">
        <f t="shared" ca="1" si="290"/>
        <v>740</v>
      </c>
      <c r="AZ332" s="108">
        <f t="shared" si="291"/>
        <v>297.22222222222223</v>
      </c>
      <c r="BA332" s="105">
        <f t="shared" si="292"/>
        <v>0</v>
      </c>
      <c r="BB332" s="116">
        <f t="shared" ca="1" si="293"/>
        <v>482.48</v>
      </c>
      <c r="BC332" s="116">
        <f t="shared" ca="1" si="294"/>
        <v>1528.94</v>
      </c>
      <c r="BD332" s="108">
        <f t="shared" ca="1" si="295"/>
        <v>1297.2222222222222</v>
      </c>
      <c r="BE332" s="108">
        <f t="shared" ca="1" si="296"/>
        <v>1000</v>
      </c>
      <c r="BH332" s="75" t="str">
        <f t="shared" si="278"/>
        <v>n6-2-3</v>
      </c>
      <c r="BI332" s="76"/>
      <c r="BJ332" s="109" t="s">
        <v>232</v>
      </c>
      <c r="BK332" s="109"/>
      <c r="BL332" s="109">
        <v>1</v>
      </c>
      <c r="BM332" s="112">
        <f t="shared" si="279"/>
        <v>1</v>
      </c>
      <c r="BN332" s="112" t="str">
        <f t="shared" si="280"/>
        <v>symbol</v>
      </c>
      <c r="BO332" s="109" t="str">
        <f t="shared" si="281"/>
        <v>OpenCircle</v>
      </c>
      <c r="BP332" s="113">
        <f t="shared" ca="1" si="297"/>
        <v>482.48</v>
      </c>
      <c r="BQ332" s="113">
        <f t="shared" ca="1" si="298"/>
        <v>1528.94</v>
      </c>
      <c r="BR332" s="113">
        <f t="shared" ca="1" si="299"/>
        <v>12</v>
      </c>
      <c r="BS332" s="113">
        <f t="shared" ca="1" si="300"/>
        <v>12</v>
      </c>
      <c r="BT332" s="109" t="str">
        <f t="shared" ca="1" si="282"/>
        <v xml:space="preserve">0 482.48 1528.94 0 0 0 0 VCThingLabel  </v>
      </c>
      <c r="BU332" s="112">
        <f t="shared" si="283"/>
        <v>0.1</v>
      </c>
      <c r="BV332" s="174">
        <f t="shared" si="284"/>
        <v>0</v>
      </c>
      <c r="BW332" s="114" t="str">
        <f t="shared" si="301"/>
        <v>4vvv</v>
      </c>
      <c r="BX332" s="109"/>
      <c r="BY332" s="113">
        <f t="shared" ca="1" si="302"/>
        <v>482.48</v>
      </c>
      <c r="BZ332" s="113">
        <f t="shared" ca="1" si="303"/>
        <v>1528.94</v>
      </c>
      <c r="CA332" s="113">
        <f t="shared" ca="1" si="304"/>
        <v>20.399999999999999</v>
      </c>
      <c r="CB332" s="113">
        <f t="shared" ca="1" si="305"/>
        <v>20.399999999999999</v>
      </c>
      <c r="CC332" s="112">
        <f t="shared" si="285"/>
        <v>0.55000000000000004</v>
      </c>
      <c r="CD332" s="109" t="str">
        <f t="shared" si="286"/>
        <v>ellipse</v>
      </c>
      <c r="CE332" s="114" t="str">
        <f t="shared" si="306"/>
        <v>4vvv</v>
      </c>
      <c r="CF332" s="109"/>
      <c r="CG332" s="113">
        <f t="shared" ca="1" si="307"/>
        <v>482.48</v>
      </c>
      <c r="CH332" s="113">
        <f t="shared" ca="1" si="308"/>
        <v>1528.94</v>
      </c>
      <c r="CI332" s="113">
        <f t="shared" ca="1" si="309"/>
        <v>12</v>
      </c>
      <c r="CJ332" s="113">
        <f t="shared" ca="1" si="310"/>
        <v>12</v>
      </c>
      <c r="CK332" s="112"/>
      <c r="CL332" s="112"/>
      <c r="CM332" s="112">
        <f t="shared" si="287"/>
        <v>1</v>
      </c>
      <c r="CN332" s="115" t="str">
        <f t="shared" si="288"/>
        <v>ellipse</v>
      </c>
      <c r="CO332" s="109" t="str">
        <f t="shared" si="311"/>
        <v>4vvv</v>
      </c>
      <c r="CP332" s="109"/>
      <c r="CQ332" s="113">
        <f t="shared" ca="1" si="312"/>
        <v>482.48</v>
      </c>
      <c r="CR332" s="113">
        <f t="shared" ca="1" si="313"/>
        <v>1528.94</v>
      </c>
      <c r="CS332" s="113">
        <f t="shared" ca="1" si="314"/>
        <v>12</v>
      </c>
      <c r="CT332" s="113">
        <f t="shared" ca="1" si="315"/>
        <v>12</v>
      </c>
      <c r="CW332" s="76"/>
      <c r="CX332" s="76"/>
    </row>
    <row r="333" spans="1:102" s="105" customFormat="1" ht="16" customHeight="1">
      <c r="A333" s="75" t="str">
        <f t="shared" si="263"/>
        <v>n6-3</v>
      </c>
      <c r="B333" s="75" t="str">
        <f t="shared" si="264"/>
        <v>C23</v>
      </c>
      <c r="C333" s="103" t="str">
        <f t="shared" si="275"/>
        <v>odd</v>
      </c>
      <c r="D333" s="103"/>
      <c r="E333" s="103"/>
      <c r="F333" s="104">
        <f>ROW()</f>
        <v>333</v>
      </c>
      <c r="G333" s="103"/>
      <c r="H333" s="103"/>
      <c r="I333" s="103" t="str">
        <f t="shared" si="261"/>
        <v>This a short description of C23, giving the briefest explanation of its C23'iness.</v>
      </c>
      <c r="J333" s="103" t="str">
        <f t="shared" si="262"/>
        <v>This is a longer description of C23, going into more detail on what C23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3" s="103" t="str">
        <f t="shared" si="265"/>
        <v>none</v>
      </c>
      <c r="L333" s="103"/>
      <c r="M333" s="103" t="str">
        <f t="shared" si="266"/>
        <v>OpenClose</v>
      </c>
      <c r="N333" s="103"/>
      <c r="O333" s="103"/>
      <c r="P333" s="103"/>
      <c r="Q333" s="103"/>
      <c r="R333" s="103">
        <f t="shared" si="267"/>
        <v>1</v>
      </c>
      <c r="S333" s="103" t="str">
        <f t="shared" si="268"/>
        <v>hover</v>
      </c>
      <c r="T333" s="103"/>
      <c r="U333" s="103"/>
      <c r="V333" s="103"/>
      <c r="W333" s="103"/>
      <c r="X333" s="103" t="str">
        <f t="shared" si="269"/>
        <v>fadeOn=n6-3,0.6</v>
      </c>
      <c r="Y333" s="103" t="str">
        <f t="shared" si="270"/>
        <v>fadeOff=n6-3,0.6</v>
      </c>
      <c r="Z333" s="103" t="str">
        <f t="shared" si="271"/>
        <v>drawOpen=n6-3,0.8</v>
      </c>
      <c r="AA333" s="103" t="str">
        <f t="shared" si="272"/>
        <v>drawClose=n6-3,0.8</v>
      </c>
      <c r="AB333" s="103" t="str">
        <f t="shared" si="273"/>
        <v>myQtipStyle</v>
      </c>
      <c r="AD333" s="106"/>
      <c r="AE333" s="116"/>
      <c r="AF333" s="75" t="s">
        <v>602</v>
      </c>
      <c r="AG333" s="73">
        <f t="shared" si="276"/>
        <v>0</v>
      </c>
      <c r="AH333" s="75" t="str">
        <f t="shared" si="274"/>
        <v>n6-3</v>
      </c>
      <c r="AI333" s="75" t="str">
        <f t="shared" si="277"/>
        <v>C23</v>
      </c>
      <c r="AJ333" s="73">
        <f t="shared" si="316"/>
        <v>2</v>
      </c>
      <c r="AK333" s="105">
        <v>6</v>
      </c>
      <c r="AL333" s="105">
        <v>3</v>
      </c>
      <c r="AR333" s="105">
        <v>8</v>
      </c>
      <c r="AS333" s="105">
        <v>4</v>
      </c>
      <c r="AX333" s="108">
        <f t="shared" si="289"/>
        <v>73.125</v>
      </c>
      <c r="AY333" s="105">
        <f t="shared" ca="1" si="290"/>
        <v>500</v>
      </c>
      <c r="AZ333" s="108">
        <f t="shared" si="291"/>
        <v>325</v>
      </c>
      <c r="BA333" s="105">
        <f t="shared" si="292"/>
        <v>0</v>
      </c>
      <c r="BB333" s="116">
        <f t="shared" ca="1" si="293"/>
        <v>613.49</v>
      </c>
      <c r="BC333" s="116">
        <f t="shared" ca="1" si="294"/>
        <v>1317.2</v>
      </c>
      <c r="BD333" s="108">
        <f t="shared" ca="1" si="295"/>
        <v>1325</v>
      </c>
      <c r="BE333" s="108">
        <f t="shared" ca="1" si="296"/>
        <v>1000</v>
      </c>
      <c r="BH333" s="75" t="str">
        <f t="shared" si="278"/>
        <v>n5-4-3-3</v>
      </c>
      <c r="BI333" s="76"/>
      <c r="BJ333" s="109" t="s">
        <v>232</v>
      </c>
      <c r="BK333" s="109"/>
      <c r="BL333" s="109">
        <v>1</v>
      </c>
      <c r="BM333" s="112">
        <f t="shared" si="279"/>
        <v>1</v>
      </c>
      <c r="BN333" s="112" t="str">
        <f t="shared" si="280"/>
        <v>symbol</v>
      </c>
      <c r="BO333" s="109" t="str">
        <f t="shared" si="281"/>
        <v>OpenCircle</v>
      </c>
      <c r="BP333" s="113">
        <f t="shared" ca="1" si="297"/>
        <v>613.49</v>
      </c>
      <c r="BQ333" s="113">
        <f t="shared" ca="1" si="298"/>
        <v>1317.2</v>
      </c>
      <c r="BR333" s="113">
        <f t="shared" ca="1" si="299"/>
        <v>60</v>
      </c>
      <c r="BS333" s="113">
        <f t="shared" ca="1" si="300"/>
        <v>60</v>
      </c>
      <c r="BT333" s="109" t="str">
        <f t="shared" ca="1" si="282"/>
        <v xml:space="preserve">1 613.49 1317.2 0 0 0 0 VCThingLabel 20 </v>
      </c>
      <c r="BU333" s="112">
        <f t="shared" si="283"/>
        <v>0.1</v>
      </c>
      <c r="BV333" s="174">
        <f t="shared" si="284"/>
        <v>0</v>
      </c>
      <c r="BW333" s="114" t="str">
        <f t="shared" si="301"/>
        <v>2vvv</v>
      </c>
      <c r="BX333" s="109"/>
      <c r="BY333" s="113">
        <f t="shared" ca="1" si="302"/>
        <v>613.49</v>
      </c>
      <c r="BZ333" s="113">
        <f t="shared" ca="1" si="303"/>
        <v>1317.2</v>
      </c>
      <c r="CA333" s="113">
        <f t="shared" ca="1" si="304"/>
        <v>102</v>
      </c>
      <c r="CB333" s="113">
        <f t="shared" ca="1" si="305"/>
        <v>102</v>
      </c>
      <c r="CC333" s="112">
        <f t="shared" si="285"/>
        <v>0.55000000000000004</v>
      </c>
      <c r="CD333" s="109" t="str">
        <f t="shared" si="286"/>
        <v>ellipse</v>
      </c>
      <c r="CE333" s="114" t="str">
        <f t="shared" si="306"/>
        <v>2vvv</v>
      </c>
      <c r="CF333" s="109"/>
      <c r="CG333" s="113">
        <f t="shared" ca="1" si="307"/>
        <v>613.49</v>
      </c>
      <c r="CH333" s="113">
        <f t="shared" ca="1" si="308"/>
        <v>1317.2</v>
      </c>
      <c r="CI333" s="113">
        <f t="shared" ca="1" si="309"/>
        <v>60</v>
      </c>
      <c r="CJ333" s="113">
        <f t="shared" ca="1" si="310"/>
        <v>60</v>
      </c>
      <c r="CK333" s="112"/>
      <c r="CL333" s="112"/>
      <c r="CM333" s="112">
        <f t="shared" si="287"/>
        <v>1</v>
      </c>
      <c r="CN333" s="115" t="str">
        <f t="shared" si="288"/>
        <v>ellipse</v>
      </c>
      <c r="CO333" s="109" t="str">
        <f t="shared" si="311"/>
        <v>2vvv</v>
      </c>
      <c r="CP333" s="109"/>
      <c r="CQ333" s="113">
        <f t="shared" ca="1" si="312"/>
        <v>613.49</v>
      </c>
      <c r="CR333" s="113">
        <f t="shared" ca="1" si="313"/>
        <v>1317.2</v>
      </c>
      <c r="CS333" s="113">
        <f t="shared" ca="1" si="314"/>
        <v>60</v>
      </c>
      <c r="CT333" s="113">
        <f t="shared" ca="1" si="315"/>
        <v>60</v>
      </c>
      <c r="CW333" s="76"/>
      <c r="CX333" s="76"/>
    </row>
    <row r="334" spans="1:102" s="105" customFormat="1" ht="16" customHeight="1">
      <c r="A334" s="75" t="str">
        <f t="shared" si="263"/>
        <v>n6-3-1</v>
      </c>
      <c r="B334" s="75" t="str">
        <f t="shared" si="264"/>
        <v>D67</v>
      </c>
      <c r="C334" s="103" t="str">
        <f t="shared" si="275"/>
        <v>odd</v>
      </c>
      <c r="D334" s="103"/>
      <c r="E334" s="103"/>
      <c r="F334" s="104">
        <f>ROW()</f>
        <v>334</v>
      </c>
      <c r="G334" s="103"/>
      <c r="H334" s="103"/>
      <c r="I334" s="103" t="str">
        <f t="shared" si="261"/>
        <v>This a short description of D67, giving the briefest explanation of its D67'iness.</v>
      </c>
      <c r="J334" s="103" t="str">
        <f t="shared" si="262"/>
        <v>This is a longer description of D67, going into more detail on what D67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4" s="103" t="str">
        <f t="shared" si="265"/>
        <v>none</v>
      </c>
      <c r="L334" s="103"/>
      <c r="M334" s="103" t="str">
        <f t="shared" si="266"/>
        <v>OpenClose</v>
      </c>
      <c r="N334" s="103"/>
      <c r="O334" s="103"/>
      <c r="P334" s="103"/>
      <c r="Q334" s="103"/>
      <c r="R334" s="103">
        <f t="shared" si="267"/>
        <v>1</v>
      </c>
      <c r="S334" s="103" t="str">
        <f t="shared" si="268"/>
        <v>hover</v>
      </c>
      <c r="T334" s="103"/>
      <c r="U334" s="103"/>
      <c r="V334" s="103"/>
      <c r="W334" s="103"/>
      <c r="X334" s="103" t="str">
        <f t="shared" si="269"/>
        <v>fadeOn=n6-3-1,0.6</v>
      </c>
      <c r="Y334" s="103" t="str">
        <f t="shared" si="270"/>
        <v>fadeOff=n6-3-1,0.6</v>
      </c>
      <c r="Z334" s="103" t="str">
        <f t="shared" si="271"/>
        <v>drawOpen=n6-3-1,0.8</v>
      </c>
      <c r="AA334" s="103" t="str">
        <f t="shared" si="272"/>
        <v>drawClose=n6-3-1,0.8</v>
      </c>
      <c r="AB334" s="103" t="str">
        <f t="shared" si="273"/>
        <v>myQtipStyle</v>
      </c>
      <c r="AD334" s="106"/>
      <c r="AE334" s="116"/>
      <c r="AF334" s="75" t="s">
        <v>603</v>
      </c>
      <c r="AG334" s="73">
        <f t="shared" si="276"/>
        <v>0</v>
      </c>
      <c r="AH334" s="75" t="str">
        <f t="shared" si="274"/>
        <v>n6-3-1</v>
      </c>
      <c r="AI334" s="75" t="str">
        <f t="shared" si="277"/>
        <v>D67</v>
      </c>
      <c r="AJ334" s="73">
        <f t="shared" si="316"/>
        <v>3</v>
      </c>
      <c r="AK334" s="105">
        <v>6</v>
      </c>
      <c r="AL334" s="105">
        <v>3</v>
      </c>
      <c r="AM334" s="105">
        <v>1</v>
      </c>
      <c r="AR334" s="105">
        <v>8</v>
      </c>
      <c r="AS334" s="105">
        <v>4</v>
      </c>
      <c r="AT334" s="105">
        <v>3</v>
      </c>
      <c r="AX334" s="108">
        <f t="shared" si="289"/>
        <v>69.375</v>
      </c>
      <c r="AY334" s="105">
        <f t="shared" ca="1" si="290"/>
        <v>640</v>
      </c>
      <c r="AZ334" s="108">
        <f t="shared" si="291"/>
        <v>308.33333333333331</v>
      </c>
      <c r="BA334" s="105">
        <f t="shared" si="292"/>
        <v>0</v>
      </c>
      <c r="BB334" s="116">
        <f t="shared" ca="1" si="293"/>
        <v>532.89</v>
      </c>
      <c r="BC334" s="116">
        <f t="shared" ca="1" si="294"/>
        <v>1437.5</v>
      </c>
      <c r="BD334" s="108">
        <f t="shared" ca="1" si="295"/>
        <v>1308.3333333333333</v>
      </c>
      <c r="BE334" s="108">
        <f t="shared" ca="1" si="296"/>
        <v>1000</v>
      </c>
      <c r="BH334" s="75" t="str">
        <f t="shared" si="278"/>
        <v>n6-3</v>
      </c>
      <c r="BI334" s="76"/>
      <c r="BJ334" s="109" t="s">
        <v>232</v>
      </c>
      <c r="BK334" s="109"/>
      <c r="BL334" s="109">
        <v>1</v>
      </c>
      <c r="BM334" s="112">
        <f t="shared" si="279"/>
        <v>1</v>
      </c>
      <c r="BN334" s="112" t="str">
        <f t="shared" si="280"/>
        <v>symbol</v>
      </c>
      <c r="BO334" s="109" t="str">
        <f t="shared" si="281"/>
        <v>OpenCircle</v>
      </c>
      <c r="BP334" s="113">
        <f t="shared" ca="1" si="297"/>
        <v>532.89</v>
      </c>
      <c r="BQ334" s="113">
        <f t="shared" ca="1" si="298"/>
        <v>1437.5</v>
      </c>
      <c r="BR334" s="113">
        <f t="shared" ca="1" si="299"/>
        <v>35</v>
      </c>
      <c r="BS334" s="113">
        <f t="shared" ca="1" si="300"/>
        <v>35</v>
      </c>
      <c r="BT334" s="109" t="str">
        <f t="shared" ca="1" si="282"/>
        <v xml:space="preserve">1 532.89 1437.5 0 0 0 0 VCThingLabel 10 </v>
      </c>
      <c r="BU334" s="112">
        <f t="shared" si="283"/>
        <v>0.1</v>
      </c>
      <c r="BV334" s="174">
        <f t="shared" si="284"/>
        <v>0</v>
      </c>
      <c r="BW334" s="114" t="str">
        <f t="shared" si="301"/>
        <v>3vvv</v>
      </c>
      <c r="BX334" s="109"/>
      <c r="BY334" s="113">
        <f t="shared" ca="1" si="302"/>
        <v>532.89</v>
      </c>
      <c r="BZ334" s="113">
        <f t="shared" ca="1" si="303"/>
        <v>1437.5</v>
      </c>
      <c r="CA334" s="113">
        <f t="shared" ca="1" si="304"/>
        <v>59.5</v>
      </c>
      <c r="CB334" s="113">
        <f t="shared" ca="1" si="305"/>
        <v>59.5</v>
      </c>
      <c r="CC334" s="112">
        <f t="shared" si="285"/>
        <v>0.55000000000000004</v>
      </c>
      <c r="CD334" s="109" t="str">
        <f t="shared" si="286"/>
        <v>ellipse</v>
      </c>
      <c r="CE334" s="114" t="str">
        <f t="shared" si="306"/>
        <v>3vvv</v>
      </c>
      <c r="CF334" s="109"/>
      <c r="CG334" s="113">
        <f t="shared" ca="1" si="307"/>
        <v>532.89</v>
      </c>
      <c r="CH334" s="113">
        <f t="shared" ca="1" si="308"/>
        <v>1437.5</v>
      </c>
      <c r="CI334" s="113">
        <f t="shared" ca="1" si="309"/>
        <v>35</v>
      </c>
      <c r="CJ334" s="113">
        <f t="shared" ca="1" si="310"/>
        <v>35</v>
      </c>
      <c r="CK334" s="112"/>
      <c r="CL334" s="112"/>
      <c r="CM334" s="112">
        <f t="shared" si="287"/>
        <v>1</v>
      </c>
      <c r="CN334" s="115" t="str">
        <f t="shared" si="288"/>
        <v>ellipse</v>
      </c>
      <c r="CO334" s="109" t="str">
        <f t="shared" si="311"/>
        <v>3vvv</v>
      </c>
      <c r="CP334" s="109"/>
      <c r="CQ334" s="113">
        <f t="shared" ca="1" si="312"/>
        <v>532.89</v>
      </c>
      <c r="CR334" s="113">
        <f t="shared" ca="1" si="313"/>
        <v>1437.5</v>
      </c>
      <c r="CS334" s="113">
        <f t="shared" ca="1" si="314"/>
        <v>35</v>
      </c>
      <c r="CT334" s="113">
        <f t="shared" ca="1" si="315"/>
        <v>35</v>
      </c>
      <c r="CW334" s="76"/>
      <c r="CX334" s="76"/>
    </row>
    <row r="335" spans="1:102" s="105" customFormat="1" ht="16" customHeight="1">
      <c r="A335" s="75" t="str">
        <f t="shared" si="263"/>
        <v>n6-3-1-1</v>
      </c>
      <c r="B335" s="75" t="str">
        <f t="shared" si="264"/>
        <v>E199</v>
      </c>
      <c r="C335" s="103" t="str">
        <f t="shared" si="275"/>
        <v>odd</v>
      </c>
      <c r="D335" s="103"/>
      <c r="E335" s="103"/>
      <c r="F335" s="104">
        <f>ROW()</f>
        <v>335</v>
      </c>
      <c r="G335" s="103"/>
      <c r="H335" s="103"/>
      <c r="I335" s="103" t="str">
        <f t="shared" si="261"/>
        <v>This a short description of E199, giving the briefest explanation of its E199'iness.</v>
      </c>
      <c r="J335" s="103" t="str">
        <f t="shared" si="262"/>
        <v>This is a longer description of E199, going into more detail on what E199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5" s="103" t="str">
        <f t="shared" si="265"/>
        <v>none</v>
      </c>
      <c r="L335" s="103"/>
      <c r="M335" s="103" t="str">
        <f t="shared" si="266"/>
        <v>OpenClose</v>
      </c>
      <c r="N335" s="103"/>
      <c r="O335" s="103"/>
      <c r="P335" s="103"/>
      <c r="Q335" s="103"/>
      <c r="R335" s="103">
        <f t="shared" si="267"/>
        <v>1</v>
      </c>
      <c r="S335" s="103" t="str">
        <f t="shared" si="268"/>
        <v>hover</v>
      </c>
      <c r="T335" s="103"/>
      <c r="U335" s="103"/>
      <c r="V335" s="103"/>
      <c r="W335" s="103"/>
      <c r="X335" s="103" t="str">
        <f t="shared" si="269"/>
        <v>fadeOn=n6-3-1-1,0.6</v>
      </c>
      <c r="Y335" s="103" t="str">
        <f t="shared" si="270"/>
        <v>fadeOff=n6-3-1-1,0.6</v>
      </c>
      <c r="Z335" s="103" t="str">
        <f t="shared" si="271"/>
        <v>drawOpen=n6-3-1-1,0.8</v>
      </c>
      <c r="AA335" s="103" t="str">
        <f t="shared" si="272"/>
        <v>drawClose=n6-3-1-1,0.8</v>
      </c>
      <c r="AB335" s="103" t="str">
        <f t="shared" si="273"/>
        <v>myQtipStyle</v>
      </c>
      <c r="AD335" s="106"/>
      <c r="AE335" s="116"/>
      <c r="AF335" s="75" t="s">
        <v>604</v>
      </c>
      <c r="AG335" s="73">
        <f t="shared" si="276"/>
        <v>0</v>
      </c>
      <c r="AH335" s="75" t="str">
        <f t="shared" si="274"/>
        <v>n6-3-1-1</v>
      </c>
      <c r="AI335" s="75" t="str">
        <f t="shared" si="277"/>
        <v>E199</v>
      </c>
      <c r="AJ335" s="73">
        <f t="shared" si="316"/>
        <v>4</v>
      </c>
      <c r="AK335" s="105">
        <v>6</v>
      </c>
      <c r="AL335" s="105">
        <v>3</v>
      </c>
      <c r="AM335" s="105">
        <v>1</v>
      </c>
      <c r="AN335" s="105">
        <v>1</v>
      </c>
      <c r="AR335" s="105">
        <v>8</v>
      </c>
      <c r="AS335" s="105">
        <v>4</v>
      </c>
      <c r="AT335" s="105">
        <v>3</v>
      </c>
      <c r="AU335" s="105">
        <v>3</v>
      </c>
      <c r="AX335" s="108">
        <f t="shared" si="289"/>
        <v>68.125</v>
      </c>
      <c r="AY335" s="105">
        <f t="shared" ca="1" si="290"/>
        <v>740</v>
      </c>
      <c r="AZ335" s="108">
        <f t="shared" si="291"/>
        <v>302.77777777777777</v>
      </c>
      <c r="BA335" s="105">
        <f t="shared" si="292"/>
        <v>0</v>
      </c>
      <c r="BB335" s="116">
        <f t="shared" ca="1" si="293"/>
        <v>471.05999999999995</v>
      </c>
      <c r="BC335" s="116">
        <f t="shared" ca="1" si="294"/>
        <v>1517.52</v>
      </c>
      <c r="BD335" s="108">
        <f t="shared" ca="1" si="295"/>
        <v>1302.7777777777778</v>
      </c>
      <c r="BE335" s="108">
        <f t="shared" ca="1" si="296"/>
        <v>1000</v>
      </c>
      <c r="BH335" s="75" t="str">
        <f t="shared" si="278"/>
        <v>n6-3-1</v>
      </c>
      <c r="BI335" s="76"/>
      <c r="BJ335" s="109" t="s">
        <v>232</v>
      </c>
      <c r="BK335" s="109"/>
      <c r="BL335" s="109">
        <v>1</v>
      </c>
      <c r="BM335" s="112">
        <f t="shared" si="279"/>
        <v>1</v>
      </c>
      <c r="BN335" s="112" t="str">
        <f t="shared" si="280"/>
        <v>symbol</v>
      </c>
      <c r="BO335" s="109" t="str">
        <f t="shared" si="281"/>
        <v>OpenCircle</v>
      </c>
      <c r="BP335" s="113">
        <f t="shared" ca="1" si="297"/>
        <v>471.06</v>
      </c>
      <c r="BQ335" s="113">
        <f t="shared" ca="1" si="298"/>
        <v>1517.52</v>
      </c>
      <c r="BR335" s="113">
        <f t="shared" ca="1" si="299"/>
        <v>12</v>
      </c>
      <c r="BS335" s="113">
        <f t="shared" ca="1" si="300"/>
        <v>12</v>
      </c>
      <c r="BT335" s="109" t="str">
        <f t="shared" ca="1" si="282"/>
        <v xml:space="preserve">0 471.06 1517.52 0 0 0 0 VCThingLabel  </v>
      </c>
      <c r="BU335" s="112">
        <f t="shared" si="283"/>
        <v>0.1</v>
      </c>
      <c r="BV335" s="174">
        <f t="shared" si="284"/>
        <v>0</v>
      </c>
      <c r="BW335" s="114" t="str">
        <f t="shared" si="301"/>
        <v>4vvv</v>
      </c>
      <c r="BX335" s="109"/>
      <c r="BY335" s="113">
        <f t="shared" ca="1" si="302"/>
        <v>471.06</v>
      </c>
      <c r="BZ335" s="113">
        <f t="shared" ca="1" si="303"/>
        <v>1517.52</v>
      </c>
      <c r="CA335" s="113">
        <f t="shared" ca="1" si="304"/>
        <v>20.399999999999999</v>
      </c>
      <c r="CB335" s="113">
        <f t="shared" ca="1" si="305"/>
        <v>20.399999999999999</v>
      </c>
      <c r="CC335" s="112">
        <f t="shared" si="285"/>
        <v>0.55000000000000004</v>
      </c>
      <c r="CD335" s="109" t="str">
        <f t="shared" si="286"/>
        <v>ellipse</v>
      </c>
      <c r="CE335" s="114" t="str">
        <f t="shared" si="306"/>
        <v>4vvv</v>
      </c>
      <c r="CF335" s="109"/>
      <c r="CG335" s="113">
        <f t="shared" ca="1" si="307"/>
        <v>471.06</v>
      </c>
      <c r="CH335" s="113">
        <f t="shared" ca="1" si="308"/>
        <v>1517.52</v>
      </c>
      <c r="CI335" s="113">
        <f t="shared" ca="1" si="309"/>
        <v>12</v>
      </c>
      <c r="CJ335" s="113">
        <f t="shared" ca="1" si="310"/>
        <v>12</v>
      </c>
      <c r="CK335" s="112"/>
      <c r="CL335" s="112"/>
      <c r="CM335" s="112">
        <f t="shared" si="287"/>
        <v>1</v>
      </c>
      <c r="CN335" s="115" t="str">
        <f t="shared" si="288"/>
        <v>ellipse</v>
      </c>
      <c r="CO335" s="109" t="str">
        <f t="shared" si="311"/>
        <v>4vvv</v>
      </c>
      <c r="CP335" s="109"/>
      <c r="CQ335" s="113">
        <f t="shared" ca="1" si="312"/>
        <v>471.06</v>
      </c>
      <c r="CR335" s="113">
        <f t="shared" ca="1" si="313"/>
        <v>1517.52</v>
      </c>
      <c r="CS335" s="113">
        <f t="shared" ca="1" si="314"/>
        <v>12</v>
      </c>
      <c r="CT335" s="113">
        <f t="shared" ca="1" si="315"/>
        <v>12</v>
      </c>
      <c r="CW335" s="76"/>
      <c r="CX335" s="76"/>
    </row>
    <row r="336" spans="1:102" s="105" customFormat="1" ht="16" customHeight="1">
      <c r="A336" s="75" t="str">
        <f t="shared" si="263"/>
        <v>n6-3-1-2</v>
      </c>
      <c r="B336" s="75" t="str">
        <f t="shared" si="264"/>
        <v>E200</v>
      </c>
      <c r="C336" s="103" t="str">
        <f t="shared" si="275"/>
        <v>even</v>
      </c>
      <c r="D336" s="103"/>
      <c r="E336" s="103"/>
      <c r="F336" s="104">
        <f>ROW()</f>
        <v>336</v>
      </c>
      <c r="G336" s="103"/>
      <c r="H336" s="103"/>
      <c r="I336" s="103" t="str">
        <f t="shared" si="261"/>
        <v>This a short description of E200, giving the briefest explanation of its E200'iness.</v>
      </c>
      <c r="J336" s="103" t="str">
        <f t="shared" si="262"/>
        <v>This is a longer description of E200, going into more detail on what E200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6" s="103" t="str">
        <f t="shared" si="265"/>
        <v>none</v>
      </c>
      <c r="L336" s="103"/>
      <c r="M336" s="103" t="str">
        <f t="shared" si="266"/>
        <v>OpenClose</v>
      </c>
      <c r="N336" s="103"/>
      <c r="O336" s="103"/>
      <c r="P336" s="103"/>
      <c r="Q336" s="103"/>
      <c r="R336" s="103">
        <f t="shared" si="267"/>
        <v>1</v>
      </c>
      <c r="S336" s="103" t="str">
        <f t="shared" si="268"/>
        <v>hover</v>
      </c>
      <c r="T336" s="103"/>
      <c r="U336" s="103"/>
      <c r="V336" s="103"/>
      <c r="W336" s="103"/>
      <c r="X336" s="103" t="str">
        <f t="shared" si="269"/>
        <v>fadeOn=n6-3-1-2,0.6</v>
      </c>
      <c r="Y336" s="103" t="str">
        <f t="shared" si="270"/>
        <v>fadeOff=n6-3-1-2,0.6</v>
      </c>
      <c r="Z336" s="103" t="str">
        <f t="shared" si="271"/>
        <v>drawOpen=n6-3-1-2,0.8</v>
      </c>
      <c r="AA336" s="103" t="str">
        <f t="shared" si="272"/>
        <v>drawClose=n6-3-1-2,0.8</v>
      </c>
      <c r="AB336" s="103" t="str">
        <f t="shared" si="273"/>
        <v>myQtipStyle</v>
      </c>
      <c r="AD336" s="106"/>
      <c r="AE336" s="116"/>
      <c r="AF336" s="75" t="s">
        <v>605</v>
      </c>
      <c r="AG336" s="73">
        <f t="shared" si="276"/>
        <v>0</v>
      </c>
      <c r="AH336" s="75" t="str">
        <f t="shared" si="274"/>
        <v>n6-3-1-2</v>
      </c>
      <c r="AI336" s="75" t="str">
        <f t="shared" si="277"/>
        <v>E200</v>
      </c>
      <c r="AJ336" s="73">
        <f t="shared" si="316"/>
        <v>4</v>
      </c>
      <c r="AK336" s="105">
        <v>6</v>
      </c>
      <c r="AL336" s="105">
        <v>3</v>
      </c>
      <c r="AM336" s="105">
        <v>1</v>
      </c>
      <c r="AN336" s="105">
        <v>2</v>
      </c>
      <c r="AR336" s="105">
        <v>8</v>
      </c>
      <c r="AS336" s="105">
        <v>4</v>
      </c>
      <c r="AT336" s="105">
        <v>3</v>
      </c>
      <c r="AU336" s="105">
        <v>3</v>
      </c>
      <c r="AX336" s="108">
        <f t="shared" si="289"/>
        <v>69.375</v>
      </c>
      <c r="AY336" s="105">
        <f t="shared" ca="1" si="290"/>
        <v>740</v>
      </c>
      <c r="AZ336" s="108">
        <f t="shared" si="291"/>
        <v>308.33333333333331</v>
      </c>
      <c r="BA336" s="105">
        <f t="shared" si="292"/>
        <v>0</v>
      </c>
      <c r="BB336" s="116">
        <f t="shared" ca="1" si="293"/>
        <v>459.9</v>
      </c>
      <c r="BC336" s="116">
        <f t="shared" ca="1" si="294"/>
        <v>1505.8600000000001</v>
      </c>
      <c r="BD336" s="108">
        <f t="shared" ca="1" si="295"/>
        <v>1308.3333333333333</v>
      </c>
      <c r="BE336" s="108">
        <f t="shared" ca="1" si="296"/>
        <v>1000</v>
      </c>
      <c r="BH336" s="75" t="str">
        <f t="shared" si="278"/>
        <v>n6-3-1</v>
      </c>
      <c r="BI336" s="76"/>
      <c r="BJ336" s="109" t="s">
        <v>232</v>
      </c>
      <c r="BK336" s="109"/>
      <c r="BL336" s="109">
        <v>1</v>
      </c>
      <c r="BM336" s="112">
        <f t="shared" si="279"/>
        <v>1</v>
      </c>
      <c r="BN336" s="112" t="str">
        <f t="shared" si="280"/>
        <v>symbol</v>
      </c>
      <c r="BO336" s="109" t="str">
        <f t="shared" si="281"/>
        <v>OpenCircle</v>
      </c>
      <c r="BP336" s="113">
        <f t="shared" ca="1" si="297"/>
        <v>459.9</v>
      </c>
      <c r="BQ336" s="113">
        <f t="shared" ca="1" si="298"/>
        <v>1505.86</v>
      </c>
      <c r="BR336" s="113">
        <f t="shared" ca="1" si="299"/>
        <v>12</v>
      </c>
      <c r="BS336" s="113">
        <f t="shared" ca="1" si="300"/>
        <v>12</v>
      </c>
      <c r="BT336" s="109" t="str">
        <f t="shared" ca="1" si="282"/>
        <v xml:space="preserve">0 459.9 1505.86 0 0 0 0 VCThingLabel  </v>
      </c>
      <c r="BU336" s="112">
        <f t="shared" si="283"/>
        <v>0.1</v>
      </c>
      <c r="BV336" s="174">
        <f t="shared" si="284"/>
        <v>0</v>
      </c>
      <c r="BW336" s="114" t="str">
        <f t="shared" si="301"/>
        <v>4vvv</v>
      </c>
      <c r="BX336" s="109"/>
      <c r="BY336" s="113">
        <f t="shared" ca="1" si="302"/>
        <v>459.9</v>
      </c>
      <c r="BZ336" s="113">
        <f t="shared" ca="1" si="303"/>
        <v>1505.86</v>
      </c>
      <c r="CA336" s="113">
        <f t="shared" ca="1" si="304"/>
        <v>20.399999999999999</v>
      </c>
      <c r="CB336" s="113">
        <f t="shared" ca="1" si="305"/>
        <v>20.399999999999999</v>
      </c>
      <c r="CC336" s="112">
        <f t="shared" si="285"/>
        <v>0.55000000000000004</v>
      </c>
      <c r="CD336" s="109" t="str">
        <f t="shared" si="286"/>
        <v>ellipse</v>
      </c>
      <c r="CE336" s="114" t="str">
        <f t="shared" si="306"/>
        <v>4vvv</v>
      </c>
      <c r="CF336" s="109"/>
      <c r="CG336" s="113">
        <f t="shared" ca="1" si="307"/>
        <v>459.9</v>
      </c>
      <c r="CH336" s="113">
        <f t="shared" ca="1" si="308"/>
        <v>1505.86</v>
      </c>
      <c r="CI336" s="113">
        <f t="shared" ca="1" si="309"/>
        <v>12</v>
      </c>
      <c r="CJ336" s="113">
        <f t="shared" ca="1" si="310"/>
        <v>12</v>
      </c>
      <c r="CK336" s="112"/>
      <c r="CL336" s="112"/>
      <c r="CM336" s="112">
        <f t="shared" si="287"/>
        <v>1</v>
      </c>
      <c r="CN336" s="115" t="str">
        <f t="shared" si="288"/>
        <v>ellipse</v>
      </c>
      <c r="CO336" s="109" t="str">
        <f t="shared" si="311"/>
        <v>4vvv</v>
      </c>
      <c r="CP336" s="109"/>
      <c r="CQ336" s="113">
        <f t="shared" ca="1" si="312"/>
        <v>459.9</v>
      </c>
      <c r="CR336" s="113">
        <f t="shared" ca="1" si="313"/>
        <v>1505.86</v>
      </c>
      <c r="CS336" s="113">
        <f t="shared" ca="1" si="314"/>
        <v>12</v>
      </c>
      <c r="CT336" s="113">
        <f t="shared" ca="1" si="315"/>
        <v>12</v>
      </c>
      <c r="CW336" s="76"/>
      <c r="CX336" s="76"/>
    </row>
    <row r="337" spans="1:102" s="105" customFormat="1" ht="16" customHeight="1">
      <c r="A337" s="75" t="str">
        <f t="shared" si="263"/>
        <v>n6-3-1-3</v>
      </c>
      <c r="B337" s="75" t="str">
        <f t="shared" si="264"/>
        <v>E201</v>
      </c>
      <c r="C337" s="103" t="str">
        <f t="shared" si="275"/>
        <v>odd</v>
      </c>
      <c r="D337" s="103"/>
      <c r="E337" s="103"/>
      <c r="F337" s="104">
        <f>ROW()</f>
        <v>337</v>
      </c>
      <c r="G337" s="103"/>
      <c r="H337" s="103"/>
      <c r="I337" s="103" t="str">
        <f t="shared" si="261"/>
        <v>This a short description of E201, giving the briefest explanation of its E201'iness.</v>
      </c>
      <c r="J337" s="103" t="str">
        <f t="shared" si="262"/>
        <v>This is a longer description of E201, going into more detail on what E201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7" s="103" t="str">
        <f t="shared" si="265"/>
        <v>none</v>
      </c>
      <c r="L337" s="103"/>
      <c r="M337" s="103" t="str">
        <f t="shared" si="266"/>
        <v>OpenClose</v>
      </c>
      <c r="N337" s="103"/>
      <c r="O337" s="103"/>
      <c r="P337" s="103"/>
      <c r="Q337" s="103"/>
      <c r="R337" s="103">
        <f t="shared" si="267"/>
        <v>1</v>
      </c>
      <c r="S337" s="103" t="str">
        <f t="shared" si="268"/>
        <v>hover</v>
      </c>
      <c r="T337" s="103"/>
      <c r="U337" s="103"/>
      <c r="V337" s="103"/>
      <c r="W337" s="103"/>
      <c r="X337" s="103" t="str">
        <f t="shared" si="269"/>
        <v>fadeOn=n6-3-1-3,0.6</v>
      </c>
      <c r="Y337" s="103" t="str">
        <f t="shared" si="270"/>
        <v>fadeOff=n6-3-1-3,0.6</v>
      </c>
      <c r="Z337" s="103" t="str">
        <f t="shared" si="271"/>
        <v>drawOpen=n6-3-1-3,0.8</v>
      </c>
      <c r="AA337" s="103" t="str">
        <f t="shared" si="272"/>
        <v>drawClose=n6-3-1-3,0.8</v>
      </c>
      <c r="AB337" s="103" t="str">
        <f t="shared" si="273"/>
        <v>myQtipStyle</v>
      </c>
      <c r="AD337" s="106"/>
      <c r="AE337" s="116"/>
      <c r="AF337" s="75" t="s">
        <v>606</v>
      </c>
      <c r="AG337" s="73">
        <f t="shared" si="276"/>
        <v>0</v>
      </c>
      <c r="AH337" s="75" t="str">
        <f t="shared" si="274"/>
        <v>n6-3-1-3</v>
      </c>
      <c r="AI337" s="75" t="str">
        <f t="shared" si="277"/>
        <v>E201</v>
      </c>
      <c r="AJ337" s="73">
        <f t="shared" si="316"/>
        <v>4</v>
      </c>
      <c r="AK337" s="105">
        <v>6</v>
      </c>
      <c r="AL337" s="105">
        <v>3</v>
      </c>
      <c r="AM337" s="105">
        <v>1</v>
      </c>
      <c r="AN337" s="105">
        <v>3</v>
      </c>
      <c r="AR337" s="105">
        <v>8</v>
      </c>
      <c r="AS337" s="105">
        <v>4</v>
      </c>
      <c r="AT337" s="105">
        <v>3</v>
      </c>
      <c r="AU337" s="105">
        <v>3</v>
      </c>
      <c r="AX337" s="108">
        <f t="shared" si="289"/>
        <v>70.625</v>
      </c>
      <c r="AY337" s="105">
        <f t="shared" ca="1" si="290"/>
        <v>740</v>
      </c>
      <c r="AZ337" s="108">
        <f t="shared" si="291"/>
        <v>313.88888888888886</v>
      </c>
      <c r="BA337" s="105">
        <f t="shared" si="292"/>
        <v>0</v>
      </c>
      <c r="BB337" s="116">
        <f t="shared" ca="1" si="293"/>
        <v>448.99</v>
      </c>
      <c r="BC337" s="116">
        <f t="shared" ca="1" si="294"/>
        <v>1493.96</v>
      </c>
      <c r="BD337" s="108">
        <f t="shared" ca="1" si="295"/>
        <v>1313.8888888888889</v>
      </c>
      <c r="BE337" s="108">
        <f t="shared" ca="1" si="296"/>
        <v>1000</v>
      </c>
      <c r="BH337" s="75" t="str">
        <f t="shared" si="278"/>
        <v>n6-3-1</v>
      </c>
      <c r="BI337" s="76"/>
      <c r="BJ337" s="109" t="s">
        <v>232</v>
      </c>
      <c r="BK337" s="109"/>
      <c r="BL337" s="109">
        <v>1</v>
      </c>
      <c r="BM337" s="112">
        <f t="shared" si="279"/>
        <v>1</v>
      </c>
      <c r="BN337" s="112" t="str">
        <f t="shared" si="280"/>
        <v>symbol</v>
      </c>
      <c r="BO337" s="109" t="str">
        <f t="shared" si="281"/>
        <v>OpenCircle</v>
      </c>
      <c r="BP337" s="113">
        <f t="shared" ca="1" si="297"/>
        <v>448.99</v>
      </c>
      <c r="BQ337" s="113">
        <f t="shared" ca="1" si="298"/>
        <v>1493.96</v>
      </c>
      <c r="BR337" s="113">
        <f t="shared" ca="1" si="299"/>
        <v>12</v>
      </c>
      <c r="BS337" s="113">
        <f t="shared" ca="1" si="300"/>
        <v>12</v>
      </c>
      <c r="BT337" s="109" t="str">
        <f t="shared" ca="1" si="282"/>
        <v xml:space="preserve">0 448.99 1493.96 0 0 0 0 VCThingLabel  </v>
      </c>
      <c r="BU337" s="112">
        <f t="shared" si="283"/>
        <v>0.1</v>
      </c>
      <c r="BV337" s="174">
        <f t="shared" si="284"/>
        <v>0</v>
      </c>
      <c r="BW337" s="114" t="str">
        <f t="shared" si="301"/>
        <v>4vvv</v>
      </c>
      <c r="BX337" s="109"/>
      <c r="BY337" s="113">
        <f t="shared" ca="1" si="302"/>
        <v>448.99</v>
      </c>
      <c r="BZ337" s="113">
        <f t="shared" ca="1" si="303"/>
        <v>1493.96</v>
      </c>
      <c r="CA337" s="113">
        <f t="shared" ca="1" si="304"/>
        <v>20.399999999999999</v>
      </c>
      <c r="CB337" s="113">
        <f t="shared" ca="1" si="305"/>
        <v>20.399999999999999</v>
      </c>
      <c r="CC337" s="112">
        <f t="shared" si="285"/>
        <v>0.55000000000000004</v>
      </c>
      <c r="CD337" s="109" t="str">
        <f t="shared" si="286"/>
        <v>ellipse</v>
      </c>
      <c r="CE337" s="114" t="str">
        <f t="shared" si="306"/>
        <v>4vvv</v>
      </c>
      <c r="CF337" s="109"/>
      <c r="CG337" s="113">
        <f t="shared" ca="1" si="307"/>
        <v>448.99</v>
      </c>
      <c r="CH337" s="113">
        <f t="shared" ca="1" si="308"/>
        <v>1493.96</v>
      </c>
      <c r="CI337" s="113">
        <f t="shared" ca="1" si="309"/>
        <v>12</v>
      </c>
      <c r="CJ337" s="113">
        <f t="shared" ca="1" si="310"/>
        <v>12</v>
      </c>
      <c r="CK337" s="112"/>
      <c r="CL337" s="112"/>
      <c r="CM337" s="112">
        <f t="shared" si="287"/>
        <v>1</v>
      </c>
      <c r="CN337" s="115" t="str">
        <f t="shared" si="288"/>
        <v>ellipse</v>
      </c>
      <c r="CO337" s="109" t="str">
        <f t="shared" si="311"/>
        <v>4vvv</v>
      </c>
      <c r="CP337" s="109"/>
      <c r="CQ337" s="113">
        <f t="shared" ca="1" si="312"/>
        <v>448.99</v>
      </c>
      <c r="CR337" s="113">
        <f t="shared" ca="1" si="313"/>
        <v>1493.96</v>
      </c>
      <c r="CS337" s="113">
        <f t="shared" ca="1" si="314"/>
        <v>12</v>
      </c>
      <c r="CT337" s="113">
        <f t="shared" ca="1" si="315"/>
        <v>12</v>
      </c>
      <c r="CW337" s="76"/>
      <c r="CX337" s="76"/>
    </row>
    <row r="338" spans="1:102" s="105" customFormat="1" ht="16" customHeight="1">
      <c r="A338" s="75" t="str">
        <f t="shared" si="263"/>
        <v>n6-3-2</v>
      </c>
      <c r="B338" s="75" t="str">
        <f t="shared" si="264"/>
        <v>D68</v>
      </c>
      <c r="C338" s="103" t="str">
        <f t="shared" si="275"/>
        <v>even</v>
      </c>
      <c r="D338" s="103"/>
      <c r="E338" s="103"/>
      <c r="F338" s="104">
        <f>ROW()</f>
        <v>338</v>
      </c>
      <c r="G338" s="103"/>
      <c r="H338" s="103"/>
      <c r="I338" s="103" t="str">
        <f t="shared" si="261"/>
        <v>This a short description of D68, giving the briefest explanation of its D68'iness.</v>
      </c>
      <c r="J338" s="103" t="str">
        <f t="shared" si="262"/>
        <v>This is a longer description of D68, going into more detail on what D68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8" s="103" t="str">
        <f t="shared" si="265"/>
        <v>none</v>
      </c>
      <c r="L338" s="103"/>
      <c r="M338" s="103" t="str">
        <f t="shared" si="266"/>
        <v>OpenClose</v>
      </c>
      <c r="N338" s="103"/>
      <c r="O338" s="103"/>
      <c r="P338" s="103"/>
      <c r="Q338" s="103"/>
      <c r="R338" s="103">
        <f t="shared" si="267"/>
        <v>1</v>
      </c>
      <c r="S338" s="103" t="str">
        <f t="shared" si="268"/>
        <v>hover</v>
      </c>
      <c r="T338" s="103"/>
      <c r="U338" s="103"/>
      <c r="V338" s="103"/>
      <c r="W338" s="103"/>
      <c r="X338" s="103" t="str">
        <f t="shared" si="269"/>
        <v>fadeOn=n6-3-2,0.6</v>
      </c>
      <c r="Y338" s="103" t="str">
        <f t="shared" si="270"/>
        <v>fadeOff=n6-3-2,0.6</v>
      </c>
      <c r="Z338" s="103" t="str">
        <f t="shared" si="271"/>
        <v>drawOpen=n6-3-2,0.8</v>
      </c>
      <c r="AA338" s="103" t="str">
        <f t="shared" si="272"/>
        <v>drawClose=n6-3-2,0.8</v>
      </c>
      <c r="AB338" s="103" t="str">
        <f t="shared" si="273"/>
        <v>myQtipStyle</v>
      </c>
      <c r="AD338" s="106"/>
      <c r="AE338" s="116"/>
      <c r="AF338" s="75" t="s">
        <v>607</v>
      </c>
      <c r="AG338" s="73">
        <f t="shared" si="276"/>
        <v>0</v>
      </c>
      <c r="AH338" s="75" t="str">
        <f t="shared" si="274"/>
        <v>n6-3-2</v>
      </c>
      <c r="AI338" s="75" t="str">
        <f t="shared" si="277"/>
        <v>D68</v>
      </c>
      <c r="AJ338" s="73">
        <f t="shared" si="316"/>
        <v>3</v>
      </c>
      <c r="AK338" s="105">
        <v>6</v>
      </c>
      <c r="AL338" s="105">
        <v>3</v>
      </c>
      <c r="AM338" s="105">
        <v>2</v>
      </c>
      <c r="AR338" s="105">
        <v>8</v>
      </c>
      <c r="AS338" s="105">
        <v>4</v>
      </c>
      <c r="AT338" s="105">
        <v>3</v>
      </c>
      <c r="AX338" s="108">
        <f t="shared" si="289"/>
        <v>73.125</v>
      </c>
      <c r="AY338" s="105">
        <f t="shared" ca="1" si="290"/>
        <v>640</v>
      </c>
      <c r="AZ338" s="108">
        <f t="shared" si="291"/>
        <v>325</v>
      </c>
      <c r="BA338" s="105">
        <f t="shared" si="292"/>
        <v>0</v>
      </c>
      <c r="BB338" s="116">
        <f t="shared" ca="1" si="293"/>
        <v>505.27</v>
      </c>
      <c r="BC338" s="116">
        <f t="shared" ca="1" si="294"/>
        <v>1406.01</v>
      </c>
      <c r="BD338" s="108">
        <f t="shared" ca="1" si="295"/>
        <v>1325</v>
      </c>
      <c r="BE338" s="108">
        <f t="shared" ca="1" si="296"/>
        <v>1000</v>
      </c>
      <c r="BH338" s="75" t="str">
        <f t="shared" si="278"/>
        <v>n6-3</v>
      </c>
      <c r="BI338" s="76"/>
      <c r="BJ338" s="109" t="s">
        <v>232</v>
      </c>
      <c r="BK338" s="109"/>
      <c r="BL338" s="109">
        <v>1</v>
      </c>
      <c r="BM338" s="112">
        <f t="shared" si="279"/>
        <v>1</v>
      </c>
      <c r="BN338" s="112" t="str">
        <f t="shared" si="280"/>
        <v>symbol</v>
      </c>
      <c r="BO338" s="109" t="str">
        <f t="shared" si="281"/>
        <v>OpenCircle</v>
      </c>
      <c r="BP338" s="113">
        <f t="shared" ca="1" si="297"/>
        <v>505.27</v>
      </c>
      <c r="BQ338" s="113">
        <f t="shared" ca="1" si="298"/>
        <v>1406.01</v>
      </c>
      <c r="BR338" s="113">
        <f t="shared" ca="1" si="299"/>
        <v>35</v>
      </c>
      <c r="BS338" s="113">
        <f t="shared" ca="1" si="300"/>
        <v>35</v>
      </c>
      <c r="BT338" s="109" t="str">
        <f t="shared" ca="1" si="282"/>
        <v xml:space="preserve">1 505.27 1406.01 0 0 0 0 VCThingLabel 10 </v>
      </c>
      <c r="BU338" s="112">
        <f t="shared" si="283"/>
        <v>0.1</v>
      </c>
      <c r="BV338" s="174">
        <f t="shared" si="284"/>
        <v>0</v>
      </c>
      <c r="BW338" s="114" t="str">
        <f t="shared" si="301"/>
        <v>3vvv</v>
      </c>
      <c r="BX338" s="109"/>
      <c r="BY338" s="113">
        <f t="shared" ca="1" si="302"/>
        <v>505.27</v>
      </c>
      <c r="BZ338" s="113">
        <f t="shared" ca="1" si="303"/>
        <v>1406.01</v>
      </c>
      <c r="CA338" s="113">
        <f t="shared" ca="1" si="304"/>
        <v>59.5</v>
      </c>
      <c r="CB338" s="113">
        <f t="shared" ca="1" si="305"/>
        <v>59.5</v>
      </c>
      <c r="CC338" s="112">
        <f t="shared" si="285"/>
        <v>0.55000000000000004</v>
      </c>
      <c r="CD338" s="109" t="str">
        <f t="shared" si="286"/>
        <v>ellipse</v>
      </c>
      <c r="CE338" s="114" t="str">
        <f t="shared" si="306"/>
        <v>3vvv</v>
      </c>
      <c r="CF338" s="109"/>
      <c r="CG338" s="113">
        <f t="shared" ca="1" si="307"/>
        <v>505.27</v>
      </c>
      <c r="CH338" s="113">
        <f t="shared" ca="1" si="308"/>
        <v>1406.01</v>
      </c>
      <c r="CI338" s="113">
        <f t="shared" ca="1" si="309"/>
        <v>35</v>
      </c>
      <c r="CJ338" s="113">
        <f t="shared" ca="1" si="310"/>
        <v>35</v>
      </c>
      <c r="CK338" s="112"/>
      <c r="CL338" s="112"/>
      <c r="CM338" s="112">
        <f t="shared" si="287"/>
        <v>1</v>
      </c>
      <c r="CN338" s="115" t="str">
        <f t="shared" si="288"/>
        <v>ellipse</v>
      </c>
      <c r="CO338" s="109" t="str">
        <f t="shared" si="311"/>
        <v>3vvv</v>
      </c>
      <c r="CP338" s="109"/>
      <c r="CQ338" s="113">
        <f t="shared" ca="1" si="312"/>
        <v>505.27</v>
      </c>
      <c r="CR338" s="113">
        <f t="shared" ca="1" si="313"/>
        <v>1406.01</v>
      </c>
      <c r="CS338" s="113">
        <f t="shared" ca="1" si="314"/>
        <v>35</v>
      </c>
      <c r="CT338" s="113">
        <f t="shared" ca="1" si="315"/>
        <v>35</v>
      </c>
      <c r="CW338" s="76"/>
      <c r="CX338" s="76"/>
    </row>
    <row r="339" spans="1:102" s="105" customFormat="1" ht="16" customHeight="1">
      <c r="A339" s="75" t="str">
        <f t="shared" si="263"/>
        <v>n6-3-2-1</v>
      </c>
      <c r="B339" s="75" t="str">
        <f t="shared" si="264"/>
        <v>E202</v>
      </c>
      <c r="C339" s="103" t="str">
        <f t="shared" si="275"/>
        <v>even</v>
      </c>
      <c r="D339" s="103"/>
      <c r="E339" s="103"/>
      <c r="F339" s="104">
        <f>ROW()</f>
        <v>339</v>
      </c>
      <c r="G339" s="103"/>
      <c r="H339" s="103"/>
      <c r="I339" s="103" t="str">
        <f t="shared" si="261"/>
        <v>This a short description of E202, giving the briefest explanation of its E202'iness.</v>
      </c>
      <c r="J339" s="103" t="str">
        <f t="shared" si="262"/>
        <v>This is a longer description of E202, going into more detail on what E202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39" s="103" t="str">
        <f t="shared" si="265"/>
        <v>none</v>
      </c>
      <c r="L339" s="103"/>
      <c r="M339" s="103" t="str">
        <f t="shared" si="266"/>
        <v>OpenClose</v>
      </c>
      <c r="N339" s="103"/>
      <c r="O339" s="103"/>
      <c r="P339" s="103"/>
      <c r="Q339" s="103"/>
      <c r="R339" s="103">
        <f t="shared" si="267"/>
        <v>1</v>
      </c>
      <c r="S339" s="103" t="str">
        <f t="shared" si="268"/>
        <v>hover</v>
      </c>
      <c r="T339" s="103"/>
      <c r="U339" s="103"/>
      <c r="V339" s="103"/>
      <c r="W339" s="103"/>
      <c r="X339" s="103" t="str">
        <f t="shared" si="269"/>
        <v>fadeOn=n6-3-2-1,0.6</v>
      </c>
      <c r="Y339" s="103" t="str">
        <f t="shared" si="270"/>
        <v>fadeOff=n6-3-2-1,0.6</v>
      </c>
      <c r="Z339" s="103" t="str">
        <f t="shared" si="271"/>
        <v>drawOpen=n6-3-2-1,0.8</v>
      </c>
      <c r="AA339" s="103" t="str">
        <f t="shared" si="272"/>
        <v>drawClose=n6-3-2-1,0.8</v>
      </c>
      <c r="AB339" s="103" t="str">
        <f t="shared" si="273"/>
        <v>myQtipStyle</v>
      </c>
      <c r="AD339" s="106"/>
      <c r="AE339" s="116"/>
      <c r="AF339" s="75" t="s">
        <v>608</v>
      </c>
      <c r="AG339" s="73">
        <f t="shared" si="276"/>
        <v>0</v>
      </c>
      <c r="AH339" s="75" t="str">
        <f t="shared" si="274"/>
        <v>n6-3-2-1</v>
      </c>
      <c r="AI339" s="75" t="str">
        <f t="shared" si="277"/>
        <v>E202</v>
      </c>
      <c r="AJ339" s="73">
        <f t="shared" si="316"/>
        <v>4</v>
      </c>
      <c r="AK339" s="105">
        <v>6</v>
      </c>
      <c r="AL339" s="105">
        <v>3</v>
      </c>
      <c r="AM339" s="105">
        <v>2</v>
      </c>
      <c r="AN339" s="105">
        <v>1</v>
      </c>
      <c r="AR339" s="105">
        <v>8</v>
      </c>
      <c r="AS339" s="105">
        <v>4</v>
      </c>
      <c r="AT339" s="105">
        <v>3</v>
      </c>
      <c r="AU339" s="105">
        <v>3</v>
      </c>
      <c r="AX339" s="108">
        <f t="shared" si="289"/>
        <v>71.875</v>
      </c>
      <c r="AY339" s="105">
        <f t="shared" ca="1" si="290"/>
        <v>740</v>
      </c>
      <c r="AZ339" s="108">
        <f t="shared" si="291"/>
        <v>319.44444444444446</v>
      </c>
      <c r="BA339" s="105">
        <f t="shared" si="292"/>
        <v>0</v>
      </c>
      <c r="BB339" s="116">
        <f t="shared" ca="1" si="293"/>
        <v>438.35</v>
      </c>
      <c r="BC339" s="116">
        <f t="shared" ca="1" si="294"/>
        <v>1481.82</v>
      </c>
      <c r="BD339" s="108">
        <f t="shared" ca="1" si="295"/>
        <v>1319.4444444444443</v>
      </c>
      <c r="BE339" s="108">
        <f t="shared" ca="1" si="296"/>
        <v>1000</v>
      </c>
      <c r="BH339" s="75" t="str">
        <f t="shared" si="278"/>
        <v>n6-3-2</v>
      </c>
      <c r="BI339" s="76"/>
      <c r="BJ339" s="109" t="s">
        <v>232</v>
      </c>
      <c r="BK339" s="109"/>
      <c r="BL339" s="109">
        <v>1</v>
      </c>
      <c r="BM339" s="112">
        <f t="shared" si="279"/>
        <v>1</v>
      </c>
      <c r="BN339" s="112" t="str">
        <f t="shared" si="280"/>
        <v>symbol</v>
      </c>
      <c r="BO339" s="109" t="str">
        <f t="shared" si="281"/>
        <v>OpenCircle</v>
      </c>
      <c r="BP339" s="113">
        <f t="shared" ca="1" si="297"/>
        <v>438.35</v>
      </c>
      <c r="BQ339" s="113">
        <f t="shared" ca="1" si="298"/>
        <v>1481.82</v>
      </c>
      <c r="BR339" s="113">
        <f t="shared" ca="1" si="299"/>
        <v>12</v>
      </c>
      <c r="BS339" s="113">
        <f t="shared" ca="1" si="300"/>
        <v>12</v>
      </c>
      <c r="BT339" s="109" t="str">
        <f t="shared" ca="1" si="282"/>
        <v xml:space="preserve">0 438.35 1481.82 0 0 0 0 VCThingLabel  </v>
      </c>
      <c r="BU339" s="112">
        <f t="shared" si="283"/>
        <v>0.1</v>
      </c>
      <c r="BV339" s="174">
        <f t="shared" si="284"/>
        <v>0</v>
      </c>
      <c r="BW339" s="114" t="str">
        <f t="shared" si="301"/>
        <v>4vvv</v>
      </c>
      <c r="BX339" s="109"/>
      <c r="BY339" s="113">
        <f t="shared" ca="1" si="302"/>
        <v>438.35</v>
      </c>
      <c r="BZ339" s="113">
        <f t="shared" ca="1" si="303"/>
        <v>1481.82</v>
      </c>
      <c r="CA339" s="113">
        <f t="shared" ca="1" si="304"/>
        <v>20.399999999999999</v>
      </c>
      <c r="CB339" s="113">
        <f t="shared" ca="1" si="305"/>
        <v>20.399999999999999</v>
      </c>
      <c r="CC339" s="112">
        <f t="shared" si="285"/>
        <v>0.55000000000000004</v>
      </c>
      <c r="CD339" s="109" t="str">
        <f t="shared" si="286"/>
        <v>ellipse</v>
      </c>
      <c r="CE339" s="114" t="str">
        <f t="shared" si="306"/>
        <v>4vvv</v>
      </c>
      <c r="CF339" s="109"/>
      <c r="CG339" s="113">
        <f t="shared" ca="1" si="307"/>
        <v>438.35</v>
      </c>
      <c r="CH339" s="113">
        <f t="shared" ca="1" si="308"/>
        <v>1481.82</v>
      </c>
      <c r="CI339" s="113">
        <f t="shared" ca="1" si="309"/>
        <v>12</v>
      </c>
      <c r="CJ339" s="113">
        <f t="shared" ca="1" si="310"/>
        <v>12</v>
      </c>
      <c r="CK339" s="112"/>
      <c r="CL339" s="112"/>
      <c r="CM339" s="112">
        <f t="shared" si="287"/>
        <v>1</v>
      </c>
      <c r="CN339" s="115" t="str">
        <f t="shared" si="288"/>
        <v>ellipse</v>
      </c>
      <c r="CO339" s="109" t="str">
        <f t="shared" si="311"/>
        <v>4vvv</v>
      </c>
      <c r="CP339" s="109"/>
      <c r="CQ339" s="113">
        <f t="shared" ca="1" si="312"/>
        <v>438.35</v>
      </c>
      <c r="CR339" s="113">
        <f t="shared" ca="1" si="313"/>
        <v>1481.82</v>
      </c>
      <c r="CS339" s="113">
        <f t="shared" ca="1" si="314"/>
        <v>12</v>
      </c>
      <c r="CT339" s="113">
        <f t="shared" ca="1" si="315"/>
        <v>12</v>
      </c>
      <c r="CW339" s="76"/>
      <c r="CX339" s="76"/>
    </row>
    <row r="340" spans="1:102" s="105" customFormat="1" ht="16" customHeight="1">
      <c r="A340" s="75" t="str">
        <f t="shared" si="263"/>
        <v>n6-3-2-2</v>
      </c>
      <c r="B340" s="75" t="str">
        <f t="shared" si="264"/>
        <v>E203</v>
      </c>
      <c r="C340" s="103" t="str">
        <f t="shared" si="275"/>
        <v>odd</v>
      </c>
      <c r="D340" s="103"/>
      <c r="E340" s="103"/>
      <c r="F340" s="104">
        <f>ROW()</f>
        <v>340</v>
      </c>
      <c r="G340" s="103"/>
      <c r="H340" s="103"/>
      <c r="I340" s="103" t="str">
        <f t="shared" si="261"/>
        <v>This a short description of E203, giving the briefest explanation of its E203'iness.</v>
      </c>
      <c r="J340" s="103" t="str">
        <f t="shared" si="262"/>
        <v>This is a longer description of E203, going into more detail on what E203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0" s="103" t="str">
        <f t="shared" si="265"/>
        <v>none</v>
      </c>
      <c r="L340" s="103"/>
      <c r="M340" s="103" t="str">
        <f t="shared" si="266"/>
        <v>OpenClose</v>
      </c>
      <c r="N340" s="103"/>
      <c r="O340" s="103"/>
      <c r="P340" s="103"/>
      <c r="Q340" s="103"/>
      <c r="R340" s="103">
        <f t="shared" si="267"/>
        <v>1</v>
      </c>
      <c r="S340" s="103" t="str">
        <f t="shared" si="268"/>
        <v>hover</v>
      </c>
      <c r="T340" s="103"/>
      <c r="U340" s="103"/>
      <c r="V340" s="103"/>
      <c r="W340" s="103"/>
      <c r="X340" s="103" t="str">
        <f t="shared" si="269"/>
        <v>fadeOn=n6-3-2-2,0.6</v>
      </c>
      <c r="Y340" s="103" t="str">
        <f t="shared" si="270"/>
        <v>fadeOff=n6-3-2-2,0.6</v>
      </c>
      <c r="Z340" s="103" t="str">
        <f t="shared" si="271"/>
        <v>drawOpen=n6-3-2-2,0.8</v>
      </c>
      <c r="AA340" s="103" t="str">
        <f t="shared" si="272"/>
        <v>drawClose=n6-3-2-2,0.8</v>
      </c>
      <c r="AB340" s="103" t="str">
        <f t="shared" si="273"/>
        <v>myQtipStyle</v>
      </c>
      <c r="AD340" s="106"/>
      <c r="AE340" s="116"/>
      <c r="AF340" s="75" t="s">
        <v>609</v>
      </c>
      <c r="AG340" s="73">
        <f t="shared" si="276"/>
        <v>0</v>
      </c>
      <c r="AH340" s="75" t="str">
        <f t="shared" si="274"/>
        <v>n6-3-2-2</v>
      </c>
      <c r="AI340" s="75" t="str">
        <f t="shared" si="277"/>
        <v>E203</v>
      </c>
      <c r="AJ340" s="73">
        <f t="shared" si="316"/>
        <v>4</v>
      </c>
      <c r="AK340" s="105">
        <v>6</v>
      </c>
      <c r="AL340" s="105">
        <v>3</v>
      </c>
      <c r="AM340" s="105">
        <v>2</v>
      </c>
      <c r="AN340" s="105">
        <v>2</v>
      </c>
      <c r="AR340" s="105">
        <v>8</v>
      </c>
      <c r="AS340" s="105">
        <v>4</v>
      </c>
      <c r="AT340" s="105">
        <v>3</v>
      </c>
      <c r="AU340" s="105">
        <v>3</v>
      </c>
      <c r="AX340" s="108">
        <f t="shared" si="289"/>
        <v>73.125</v>
      </c>
      <c r="AY340" s="105">
        <f t="shared" ca="1" si="290"/>
        <v>740</v>
      </c>
      <c r="AZ340" s="108">
        <f t="shared" si="291"/>
        <v>325</v>
      </c>
      <c r="BA340" s="105">
        <f t="shared" si="292"/>
        <v>0</v>
      </c>
      <c r="BB340" s="116">
        <f t="shared" ca="1" si="293"/>
        <v>427.97</v>
      </c>
      <c r="BC340" s="116">
        <f t="shared" ca="1" si="294"/>
        <v>1469.45</v>
      </c>
      <c r="BD340" s="108">
        <f t="shared" ca="1" si="295"/>
        <v>1325</v>
      </c>
      <c r="BE340" s="108">
        <f t="shared" ca="1" si="296"/>
        <v>1000</v>
      </c>
      <c r="BH340" s="75" t="str">
        <f t="shared" si="278"/>
        <v>n6-3-2</v>
      </c>
      <c r="BI340" s="76"/>
      <c r="BJ340" s="109" t="s">
        <v>232</v>
      </c>
      <c r="BK340" s="109"/>
      <c r="BL340" s="109">
        <v>1</v>
      </c>
      <c r="BM340" s="112">
        <f t="shared" si="279"/>
        <v>1</v>
      </c>
      <c r="BN340" s="112" t="str">
        <f t="shared" si="280"/>
        <v>symbol</v>
      </c>
      <c r="BO340" s="109" t="str">
        <f t="shared" si="281"/>
        <v>OpenCircle</v>
      </c>
      <c r="BP340" s="113">
        <f t="shared" ca="1" si="297"/>
        <v>427.97</v>
      </c>
      <c r="BQ340" s="113">
        <f t="shared" ca="1" si="298"/>
        <v>1469.45</v>
      </c>
      <c r="BR340" s="113">
        <f t="shared" ca="1" si="299"/>
        <v>12</v>
      </c>
      <c r="BS340" s="113">
        <f t="shared" ca="1" si="300"/>
        <v>12</v>
      </c>
      <c r="BT340" s="109" t="str">
        <f t="shared" ca="1" si="282"/>
        <v xml:space="preserve">0 427.97 1469.45 0 0 0 0 VCThingLabel  </v>
      </c>
      <c r="BU340" s="112">
        <f t="shared" si="283"/>
        <v>0.1</v>
      </c>
      <c r="BV340" s="174">
        <f t="shared" si="284"/>
        <v>0</v>
      </c>
      <c r="BW340" s="114" t="str">
        <f t="shared" si="301"/>
        <v>4vvv</v>
      </c>
      <c r="BX340" s="109"/>
      <c r="BY340" s="113">
        <f t="shared" ca="1" si="302"/>
        <v>427.97</v>
      </c>
      <c r="BZ340" s="113">
        <f t="shared" ca="1" si="303"/>
        <v>1469.45</v>
      </c>
      <c r="CA340" s="113">
        <f t="shared" ca="1" si="304"/>
        <v>20.399999999999999</v>
      </c>
      <c r="CB340" s="113">
        <f t="shared" ca="1" si="305"/>
        <v>20.399999999999999</v>
      </c>
      <c r="CC340" s="112">
        <f t="shared" si="285"/>
        <v>0.55000000000000004</v>
      </c>
      <c r="CD340" s="109" t="str">
        <f t="shared" si="286"/>
        <v>ellipse</v>
      </c>
      <c r="CE340" s="114" t="str">
        <f t="shared" si="306"/>
        <v>4vvv</v>
      </c>
      <c r="CF340" s="109"/>
      <c r="CG340" s="113">
        <f t="shared" ca="1" si="307"/>
        <v>427.97</v>
      </c>
      <c r="CH340" s="113">
        <f t="shared" ca="1" si="308"/>
        <v>1469.45</v>
      </c>
      <c r="CI340" s="113">
        <f t="shared" ca="1" si="309"/>
        <v>12</v>
      </c>
      <c r="CJ340" s="113">
        <f t="shared" ca="1" si="310"/>
        <v>12</v>
      </c>
      <c r="CK340" s="112"/>
      <c r="CL340" s="112"/>
      <c r="CM340" s="112">
        <f t="shared" si="287"/>
        <v>1</v>
      </c>
      <c r="CN340" s="115" t="str">
        <f t="shared" si="288"/>
        <v>ellipse</v>
      </c>
      <c r="CO340" s="109" t="str">
        <f t="shared" si="311"/>
        <v>4vvv</v>
      </c>
      <c r="CP340" s="109"/>
      <c r="CQ340" s="113">
        <f t="shared" ca="1" si="312"/>
        <v>427.97</v>
      </c>
      <c r="CR340" s="113">
        <f t="shared" ca="1" si="313"/>
        <v>1469.45</v>
      </c>
      <c r="CS340" s="113">
        <f t="shared" ca="1" si="314"/>
        <v>12</v>
      </c>
      <c r="CT340" s="113">
        <f t="shared" ca="1" si="315"/>
        <v>12</v>
      </c>
      <c r="CW340" s="76"/>
      <c r="CX340" s="76"/>
    </row>
    <row r="341" spans="1:102" s="105" customFormat="1" ht="16" customHeight="1">
      <c r="A341" s="75" t="str">
        <f t="shared" si="263"/>
        <v>n6-3-2-3</v>
      </c>
      <c r="B341" s="75" t="str">
        <f t="shared" si="264"/>
        <v>E204</v>
      </c>
      <c r="C341" s="103" t="str">
        <f t="shared" si="275"/>
        <v>even</v>
      </c>
      <c r="D341" s="103"/>
      <c r="E341" s="103"/>
      <c r="F341" s="104">
        <f>ROW()</f>
        <v>341</v>
      </c>
      <c r="G341" s="103"/>
      <c r="H341" s="103"/>
      <c r="I341" s="103" t="str">
        <f t="shared" si="261"/>
        <v>This a short description of E204, giving the briefest explanation of its E204'iness.</v>
      </c>
      <c r="J341" s="103" t="str">
        <f t="shared" si="262"/>
        <v>This is a longer description of E204, going into more detail on what E204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1" s="103" t="str">
        <f t="shared" si="265"/>
        <v>none</v>
      </c>
      <c r="L341" s="103"/>
      <c r="M341" s="103" t="str">
        <f t="shared" si="266"/>
        <v>OpenClose</v>
      </c>
      <c r="N341" s="103"/>
      <c r="O341" s="103"/>
      <c r="P341" s="103"/>
      <c r="Q341" s="103"/>
      <c r="R341" s="103">
        <f t="shared" si="267"/>
        <v>1</v>
      </c>
      <c r="S341" s="103" t="str">
        <f t="shared" si="268"/>
        <v>hover</v>
      </c>
      <c r="T341" s="103"/>
      <c r="U341" s="103"/>
      <c r="V341" s="103"/>
      <c r="W341" s="103"/>
      <c r="X341" s="103" t="str">
        <f t="shared" si="269"/>
        <v>fadeOn=n6-3-2-3,0.6</v>
      </c>
      <c r="Y341" s="103" t="str">
        <f t="shared" si="270"/>
        <v>fadeOff=n6-3-2-3,0.6</v>
      </c>
      <c r="Z341" s="103" t="str">
        <f t="shared" si="271"/>
        <v>drawOpen=n6-3-2-3,0.8</v>
      </c>
      <c r="AA341" s="103" t="str">
        <f t="shared" si="272"/>
        <v>drawClose=n6-3-2-3,0.8</v>
      </c>
      <c r="AB341" s="103" t="str">
        <f t="shared" si="273"/>
        <v>myQtipStyle</v>
      </c>
      <c r="AD341" s="106"/>
      <c r="AE341" s="116"/>
      <c r="AF341" s="75" t="s">
        <v>610</v>
      </c>
      <c r="AG341" s="73">
        <f t="shared" si="276"/>
        <v>0</v>
      </c>
      <c r="AH341" s="75" t="str">
        <f t="shared" si="274"/>
        <v>n6-3-2-3</v>
      </c>
      <c r="AI341" s="75" t="str">
        <f t="shared" si="277"/>
        <v>E204</v>
      </c>
      <c r="AJ341" s="73">
        <f t="shared" si="316"/>
        <v>4</v>
      </c>
      <c r="AK341" s="105">
        <v>6</v>
      </c>
      <c r="AL341" s="105">
        <v>3</v>
      </c>
      <c r="AM341" s="105">
        <v>2</v>
      </c>
      <c r="AN341" s="105">
        <v>3</v>
      </c>
      <c r="AR341" s="105">
        <v>8</v>
      </c>
      <c r="AS341" s="105">
        <v>4</v>
      </c>
      <c r="AT341" s="105">
        <v>3</v>
      </c>
      <c r="AU341" s="105">
        <v>3</v>
      </c>
      <c r="AX341" s="108">
        <f t="shared" si="289"/>
        <v>74.375</v>
      </c>
      <c r="AY341" s="105">
        <f t="shared" ca="1" si="290"/>
        <v>740</v>
      </c>
      <c r="AZ341" s="108">
        <f t="shared" si="291"/>
        <v>330.55555555555554</v>
      </c>
      <c r="BA341" s="105">
        <f t="shared" si="292"/>
        <v>0</v>
      </c>
      <c r="BB341" s="116">
        <f t="shared" ca="1" si="293"/>
        <v>417.87</v>
      </c>
      <c r="BC341" s="116">
        <f t="shared" ca="1" si="294"/>
        <v>1456.8600000000001</v>
      </c>
      <c r="BD341" s="108">
        <f t="shared" ca="1" si="295"/>
        <v>1330.5555555555557</v>
      </c>
      <c r="BE341" s="108">
        <f t="shared" ca="1" si="296"/>
        <v>1000</v>
      </c>
      <c r="BH341" s="75" t="str">
        <f t="shared" si="278"/>
        <v>n6-3-2</v>
      </c>
      <c r="BI341" s="76"/>
      <c r="BJ341" s="109" t="s">
        <v>232</v>
      </c>
      <c r="BK341" s="109"/>
      <c r="BL341" s="109">
        <v>1</v>
      </c>
      <c r="BM341" s="112">
        <f t="shared" si="279"/>
        <v>1</v>
      </c>
      <c r="BN341" s="112" t="str">
        <f t="shared" si="280"/>
        <v>symbol</v>
      </c>
      <c r="BO341" s="109" t="str">
        <f t="shared" si="281"/>
        <v>OpenCircle</v>
      </c>
      <c r="BP341" s="113">
        <f t="shared" ca="1" si="297"/>
        <v>417.87</v>
      </c>
      <c r="BQ341" s="113">
        <f t="shared" ca="1" si="298"/>
        <v>1456.86</v>
      </c>
      <c r="BR341" s="113">
        <f t="shared" ca="1" si="299"/>
        <v>12</v>
      </c>
      <c r="BS341" s="113">
        <f t="shared" ca="1" si="300"/>
        <v>12</v>
      </c>
      <c r="BT341" s="109" t="str">
        <f t="shared" ca="1" si="282"/>
        <v xml:space="preserve">0 417.87 1456.86 0 0 0 0 VCThingLabel  </v>
      </c>
      <c r="BU341" s="112">
        <f t="shared" si="283"/>
        <v>0.1</v>
      </c>
      <c r="BV341" s="174">
        <f t="shared" si="284"/>
        <v>0</v>
      </c>
      <c r="BW341" s="114" t="str">
        <f t="shared" si="301"/>
        <v>4vvv</v>
      </c>
      <c r="BX341" s="109"/>
      <c r="BY341" s="113">
        <f t="shared" ca="1" si="302"/>
        <v>417.87</v>
      </c>
      <c r="BZ341" s="113">
        <f t="shared" ca="1" si="303"/>
        <v>1456.86</v>
      </c>
      <c r="CA341" s="113">
        <f t="shared" ca="1" si="304"/>
        <v>20.399999999999999</v>
      </c>
      <c r="CB341" s="113">
        <f t="shared" ca="1" si="305"/>
        <v>20.399999999999999</v>
      </c>
      <c r="CC341" s="112">
        <f t="shared" si="285"/>
        <v>0.55000000000000004</v>
      </c>
      <c r="CD341" s="109" t="str">
        <f t="shared" si="286"/>
        <v>ellipse</v>
      </c>
      <c r="CE341" s="114" t="str">
        <f t="shared" si="306"/>
        <v>4vvv</v>
      </c>
      <c r="CF341" s="109"/>
      <c r="CG341" s="113">
        <f t="shared" ca="1" si="307"/>
        <v>417.87</v>
      </c>
      <c r="CH341" s="113">
        <f t="shared" ca="1" si="308"/>
        <v>1456.86</v>
      </c>
      <c r="CI341" s="113">
        <f t="shared" ca="1" si="309"/>
        <v>12</v>
      </c>
      <c r="CJ341" s="113">
        <f t="shared" ca="1" si="310"/>
        <v>12</v>
      </c>
      <c r="CK341" s="112"/>
      <c r="CL341" s="112"/>
      <c r="CM341" s="112">
        <f t="shared" si="287"/>
        <v>1</v>
      </c>
      <c r="CN341" s="115" t="str">
        <f t="shared" si="288"/>
        <v>ellipse</v>
      </c>
      <c r="CO341" s="109" t="str">
        <f t="shared" si="311"/>
        <v>4vvv</v>
      </c>
      <c r="CP341" s="109"/>
      <c r="CQ341" s="113">
        <f t="shared" ca="1" si="312"/>
        <v>417.87</v>
      </c>
      <c r="CR341" s="113">
        <f t="shared" ca="1" si="313"/>
        <v>1456.86</v>
      </c>
      <c r="CS341" s="113">
        <f t="shared" ca="1" si="314"/>
        <v>12</v>
      </c>
      <c r="CT341" s="113">
        <f t="shared" ca="1" si="315"/>
        <v>12</v>
      </c>
      <c r="CW341" s="76"/>
      <c r="CX341" s="76"/>
    </row>
    <row r="342" spans="1:102" s="105" customFormat="1" ht="16" customHeight="1">
      <c r="A342" s="75" t="str">
        <f t="shared" si="263"/>
        <v>n6-3-3</v>
      </c>
      <c r="B342" s="75" t="str">
        <f t="shared" si="264"/>
        <v>D69</v>
      </c>
      <c r="C342" s="103" t="str">
        <f t="shared" si="275"/>
        <v>odd</v>
      </c>
      <c r="D342" s="103"/>
      <c r="E342" s="103"/>
      <c r="F342" s="104">
        <f>ROW()</f>
        <v>342</v>
      </c>
      <c r="G342" s="103"/>
      <c r="H342" s="103"/>
      <c r="I342" s="103" t="str">
        <f t="shared" si="261"/>
        <v>This a short description of D69, giving the briefest explanation of its D69'iness.</v>
      </c>
      <c r="J342" s="103" t="str">
        <f t="shared" si="262"/>
        <v>This is a longer description of D69, going into more detail on what D69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2" s="103" t="str">
        <f t="shared" si="265"/>
        <v>none</v>
      </c>
      <c r="L342" s="103"/>
      <c r="M342" s="103" t="str">
        <f t="shared" si="266"/>
        <v>OpenClose</v>
      </c>
      <c r="N342" s="103"/>
      <c r="O342" s="103"/>
      <c r="P342" s="103"/>
      <c r="Q342" s="103"/>
      <c r="R342" s="103">
        <f t="shared" si="267"/>
        <v>1</v>
      </c>
      <c r="S342" s="103" t="str">
        <f t="shared" si="268"/>
        <v>hover</v>
      </c>
      <c r="T342" s="103"/>
      <c r="U342" s="103"/>
      <c r="V342" s="103"/>
      <c r="W342" s="103"/>
      <c r="X342" s="103" t="str">
        <f t="shared" si="269"/>
        <v>fadeOn=n6-3-3,0.6</v>
      </c>
      <c r="Y342" s="103" t="str">
        <f t="shared" si="270"/>
        <v>fadeOff=n6-3-3,0.6</v>
      </c>
      <c r="Z342" s="103" t="str">
        <f t="shared" si="271"/>
        <v>drawOpen=n6-3-3,0.8</v>
      </c>
      <c r="AA342" s="103" t="str">
        <f t="shared" si="272"/>
        <v>drawClose=n6-3-3,0.8</v>
      </c>
      <c r="AB342" s="103" t="str">
        <f t="shared" si="273"/>
        <v>myQtipStyle</v>
      </c>
      <c r="AD342" s="106"/>
      <c r="AE342" s="116"/>
      <c r="AF342" s="75" t="s">
        <v>611</v>
      </c>
      <c r="AG342" s="73">
        <f t="shared" si="276"/>
        <v>0</v>
      </c>
      <c r="AH342" s="75" t="str">
        <f t="shared" si="274"/>
        <v>n6-3-3</v>
      </c>
      <c r="AI342" s="75" t="str">
        <f t="shared" si="277"/>
        <v>D69</v>
      </c>
      <c r="AJ342" s="73">
        <f t="shared" si="316"/>
        <v>3</v>
      </c>
      <c r="AK342" s="105">
        <v>6</v>
      </c>
      <c r="AL342" s="105">
        <v>3</v>
      </c>
      <c r="AM342" s="105">
        <v>3</v>
      </c>
      <c r="AR342" s="105">
        <v>8</v>
      </c>
      <c r="AS342" s="105">
        <v>4</v>
      </c>
      <c r="AT342" s="105">
        <v>3</v>
      </c>
      <c r="AX342" s="108">
        <f t="shared" si="289"/>
        <v>76.875</v>
      </c>
      <c r="AY342" s="105">
        <f t="shared" ca="1" si="290"/>
        <v>640</v>
      </c>
      <c r="AZ342" s="108">
        <f t="shared" si="291"/>
        <v>341.66666666666669</v>
      </c>
      <c r="BA342" s="105">
        <f t="shared" si="292"/>
        <v>0</v>
      </c>
      <c r="BB342" s="116">
        <f t="shared" ca="1" si="293"/>
        <v>479.78</v>
      </c>
      <c r="BC342" s="116">
        <f t="shared" ca="1" si="294"/>
        <v>1372.79</v>
      </c>
      <c r="BD342" s="108">
        <f t="shared" ca="1" si="295"/>
        <v>1341.6666666666667</v>
      </c>
      <c r="BE342" s="108">
        <f t="shared" ca="1" si="296"/>
        <v>1000</v>
      </c>
      <c r="BH342" s="75" t="str">
        <f t="shared" si="278"/>
        <v>n6-3</v>
      </c>
      <c r="BI342" s="76"/>
      <c r="BJ342" s="109" t="s">
        <v>232</v>
      </c>
      <c r="BK342" s="109"/>
      <c r="BL342" s="109">
        <v>1</v>
      </c>
      <c r="BM342" s="112">
        <f t="shared" si="279"/>
        <v>1</v>
      </c>
      <c r="BN342" s="112" t="str">
        <f t="shared" si="280"/>
        <v>symbol</v>
      </c>
      <c r="BO342" s="109" t="str">
        <f t="shared" si="281"/>
        <v>OpenCircle</v>
      </c>
      <c r="BP342" s="113">
        <f t="shared" ca="1" si="297"/>
        <v>479.78</v>
      </c>
      <c r="BQ342" s="113">
        <f t="shared" ca="1" si="298"/>
        <v>1372.79</v>
      </c>
      <c r="BR342" s="113">
        <f t="shared" ca="1" si="299"/>
        <v>35</v>
      </c>
      <c r="BS342" s="113">
        <f t="shared" ca="1" si="300"/>
        <v>35</v>
      </c>
      <c r="BT342" s="109" t="str">
        <f t="shared" ca="1" si="282"/>
        <v xml:space="preserve">1 479.78 1372.79 0 0 0 0 VCThingLabel 10 </v>
      </c>
      <c r="BU342" s="112">
        <f t="shared" si="283"/>
        <v>0.1</v>
      </c>
      <c r="BV342" s="174">
        <f t="shared" si="284"/>
        <v>0</v>
      </c>
      <c r="BW342" s="114" t="str">
        <f t="shared" si="301"/>
        <v>3vvv</v>
      </c>
      <c r="BX342" s="109"/>
      <c r="BY342" s="113">
        <f t="shared" ca="1" si="302"/>
        <v>479.78</v>
      </c>
      <c r="BZ342" s="113">
        <f t="shared" ca="1" si="303"/>
        <v>1372.79</v>
      </c>
      <c r="CA342" s="113">
        <f t="shared" ca="1" si="304"/>
        <v>59.5</v>
      </c>
      <c r="CB342" s="113">
        <f t="shared" ca="1" si="305"/>
        <v>59.5</v>
      </c>
      <c r="CC342" s="112">
        <f t="shared" si="285"/>
        <v>0.55000000000000004</v>
      </c>
      <c r="CD342" s="109" t="str">
        <f t="shared" si="286"/>
        <v>ellipse</v>
      </c>
      <c r="CE342" s="114" t="str">
        <f t="shared" si="306"/>
        <v>3vvv</v>
      </c>
      <c r="CF342" s="109"/>
      <c r="CG342" s="113">
        <f t="shared" ca="1" si="307"/>
        <v>479.78</v>
      </c>
      <c r="CH342" s="113">
        <f t="shared" ca="1" si="308"/>
        <v>1372.79</v>
      </c>
      <c r="CI342" s="113">
        <f t="shared" ca="1" si="309"/>
        <v>35</v>
      </c>
      <c r="CJ342" s="113">
        <f t="shared" ca="1" si="310"/>
        <v>35</v>
      </c>
      <c r="CK342" s="112"/>
      <c r="CL342" s="112"/>
      <c r="CM342" s="112">
        <f t="shared" si="287"/>
        <v>1</v>
      </c>
      <c r="CN342" s="115" t="str">
        <f t="shared" si="288"/>
        <v>ellipse</v>
      </c>
      <c r="CO342" s="109" t="str">
        <f t="shared" si="311"/>
        <v>3vvv</v>
      </c>
      <c r="CP342" s="109"/>
      <c r="CQ342" s="113">
        <f t="shared" ca="1" si="312"/>
        <v>479.78</v>
      </c>
      <c r="CR342" s="113">
        <f t="shared" ca="1" si="313"/>
        <v>1372.79</v>
      </c>
      <c r="CS342" s="113">
        <f t="shared" ca="1" si="314"/>
        <v>35</v>
      </c>
      <c r="CT342" s="113">
        <f t="shared" ca="1" si="315"/>
        <v>35</v>
      </c>
      <c r="CW342" s="76"/>
      <c r="CX342" s="76"/>
    </row>
    <row r="343" spans="1:102" s="105" customFormat="1" ht="16" customHeight="1">
      <c r="A343" s="75" t="str">
        <f t="shared" si="263"/>
        <v>n6-3-3-1</v>
      </c>
      <c r="B343" s="75" t="str">
        <f t="shared" si="264"/>
        <v>E205</v>
      </c>
      <c r="C343" s="103" t="str">
        <f t="shared" si="275"/>
        <v>odd</v>
      </c>
      <c r="D343" s="103"/>
      <c r="E343" s="103"/>
      <c r="F343" s="104">
        <f>ROW()</f>
        <v>343</v>
      </c>
      <c r="G343" s="103"/>
      <c r="H343" s="103"/>
      <c r="I343" s="103" t="str">
        <f t="shared" si="261"/>
        <v>This a short description of E205, giving the briefest explanation of its E205'iness.</v>
      </c>
      <c r="J343" s="103" t="str">
        <f t="shared" si="262"/>
        <v>This is a longer description of E205, going into more detail on what E205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3" s="103" t="str">
        <f t="shared" si="265"/>
        <v>none</v>
      </c>
      <c r="L343" s="103"/>
      <c r="M343" s="103" t="str">
        <f t="shared" si="266"/>
        <v>OpenClose</v>
      </c>
      <c r="N343" s="103"/>
      <c r="O343" s="103"/>
      <c r="P343" s="103"/>
      <c r="Q343" s="103"/>
      <c r="R343" s="103">
        <f t="shared" si="267"/>
        <v>1</v>
      </c>
      <c r="S343" s="103" t="str">
        <f t="shared" si="268"/>
        <v>hover</v>
      </c>
      <c r="T343" s="103"/>
      <c r="U343" s="103"/>
      <c r="V343" s="103"/>
      <c r="W343" s="103"/>
      <c r="X343" s="103" t="str">
        <f t="shared" si="269"/>
        <v>fadeOn=n6-3-3-1,0.6</v>
      </c>
      <c r="Y343" s="103" t="str">
        <f t="shared" si="270"/>
        <v>fadeOff=n6-3-3-1,0.6</v>
      </c>
      <c r="Z343" s="103" t="str">
        <f t="shared" si="271"/>
        <v>drawOpen=n6-3-3-1,0.8</v>
      </c>
      <c r="AA343" s="103" t="str">
        <f t="shared" si="272"/>
        <v>drawClose=n6-3-3-1,0.8</v>
      </c>
      <c r="AB343" s="103" t="str">
        <f t="shared" si="273"/>
        <v>myQtipStyle</v>
      </c>
      <c r="AD343" s="106"/>
      <c r="AE343" s="116"/>
      <c r="AF343" s="75" t="s">
        <v>612</v>
      </c>
      <c r="AG343" s="73">
        <f t="shared" si="276"/>
        <v>0</v>
      </c>
      <c r="AH343" s="75" t="str">
        <f t="shared" si="274"/>
        <v>n6-3-3-1</v>
      </c>
      <c r="AI343" s="75" t="str">
        <f t="shared" si="277"/>
        <v>E205</v>
      </c>
      <c r="AJ343" s="73">
        <f t="shared" si="316"/>
        <v>4</v>
      </c>
      <c r="AK343" s="105">
        <v>6</v>
      </c>
      <c r="AL343" s="105">
        <v>3</v>
      </c>
      <c r="AM343" s="105">
        <v>3</v>
      </c>
      <c r="AN343" s="105">
        <v>1</v>
      </c>
      <c r="AR343" s="105">
        <v>8</v>
      </c>
      <c r="AS343" s="105">
        <v>4</v>
      </c>
      <c r="AT343" s="105">
        <v>3</v>
      </c>
      <c r="AU343" s="105">
        <v>3</v>
      </c>
      <c r="AX343" s="108">
        <f t="shared" si="289"/>
        <v>75.625</v>
      </c>
      <c r="AY343" s="105">
        <f t="shared" ca="1" si="290"/>
        <v>740</v>
      </c>
      <c r="AZ343" s="108">
        <f t="shared" si="291"/>
        <v>336.11111111111114</v>
      </c>
      <c r="BA343" s="105">
        <f t="shared" si="292"/>
        <v>0</v>
      </c>
      <c r="BB343" s="116">
        <f t="shared" ca="1" si="293"/>
        <v>408.03999999999996</v>
      </c>
      <c r="BC343" s="116">
        <f t="shared" ca="1" si="294"/>
        <v>1444.05</v>
      </c>
      <c r="BD343" s="108">
        <f t="shared" ca="1" si="295"/>
        <v>1336.1111111111111</v>
      </c>
      <c r="BE343" s="108">
        <f t="shared" ca="1" si="296"/>
        <v>1000</v>
      </c>
      <c r="BH343" s="75" t="str">
        <f t="shared" si="278"/>
        <v>n6-3-3</v>
      </c>
      <c r="BI343" s="76"/>
      <c r="BJ343" s="109" t="s">
        <v>232</v>
      </c>
      <c r="BK343" s="109"/>
      <c r="BL343" s="109">
        <v>1</v>
      </c>
      <c r="BM343" s="112">
        <f t="shared" si="279"/>
        <v>1</v>
      </c>
      <c r="BN343" s="112" t="str">
        <f t="shared" si="280"/>
        <v>symbol</v>
      </c>
      <c r="BO343" s="109" t="str">
        <f t="shared" si="281"/>
        <v>OpenCircle</v>
      </c>
      <c r="BP343" s="113">
        <f t="shared" ca="1" si="297"/>
        <v>408.04</v>
      </c>
      <c r="BQ343" s="113">
        <f t="shared" ca="1" si="298"/>
        <v>1444.05</v>
      </c>
      <c r="BR343" s="113">
        <f t="shared" ca="1" si="299"/>
        <v>12</v>
      </c>
      <c r="BS343" s="113">
        <f t="shared" ca="1" si="300"/>
        <v>12</v>
      </c>
      <c r="BT343" s="109" t="str">
        <f t="shared" ca="1" si="282"/>
        <v xml:space="preserve">0 408.04 1444.05 0 0 0 0 VCThingLabel  </v>
      </c>
      <c r="BU343" s="112">
        <f t="shared" si="283"/>
        <v>0.1</v>
      </c>
      <c r="BV343" s="174">
        <f t="shared" si="284"/>
        <v>0</v>
      </c>
      <c r="BW343" s="114" t="str">
        <f t="shared" si="301"/>
        <v>4vvv</v>
      </c>
      <c r="BX343" s="109"/>
      <c r="BY343" s="113">
        <f t="shared" ca="1" si="302"/>
        <v>408.04</v>
      </c>
      <c r="BZ343" s="113">
        <f t="shared" ca="1" si="303"/>
        <v>1444.05</v>
      </c>
      <c r="CA343" s="113">
        <f t="shared" ca="1" si="304"/>
        <v>20.399999999999999</v>
      </c>
      <c r="CB343" s="113">
        <f t="shared" ca="1" si="305"/>
        <v>20.399999999999999</v>
      </c>
      <c r="CC343" s="112">
        <f t="shared" si="285"/>
        <v>0.55000000000000004</v>
      </c>
      <c r="CD343" s="109" t="str">
        <f t="shared" si="286"/>
        <v>ellipse</v>
      </c>
      <c r="CE343" s="114" t="str">
        <f t="shared" si="306"/>
        <v>4vvv</v>
      </c>
      <c r="CF343" s="109"/>
      <c r="CG343" s="113">
        <f t="shared" ca="1" si="307"/>
        <v>408.04</v>
      </c>
      <c r="CH343" s="113">
        <f t="shared" ca="1" si="308"/>
        <v>1444.05</v>
      </c>
      <c r="CI343" s="113">
        <f t="shared" ca="1" si="309"/>
        <v>12</v>
      </c>
      <c r="CJ343" s="113">
        <f t="shared" ca="1" si="310"/>
        <v>12</v>
      </c>
      <c r="CK343" s="112"/>
      <c r="CL343" s="112"/>
      <c r="CM343" s="112">
        <f t="shared" si="287"/>
        <v>1</v>
      </c>
      <c r="CN343" s="115" t="str">
        <f t="shared" si="288"/>
        <v>ellipse</v>
      </c>
      <c r="CO343" s="109" t="str">
        <f t="shared" si="311"/>
        <v>4vvv</v>
      </c>
      <c r="CP343" s="109"/>
      <c r="CQ343" s="113">
        <f t="shared" ca="1" si="312"/>
        <v>408.04</v>
      </c>
      <c r="CR343" s="113">
        <f t="shared" ca="1" si="313"/>
        <v>1444.05</v>
      </c>
      <c r="CS343" s="113">
        <f t="shared" ca="1" si="314"/>
        <v>12</v>
      </c>
      <c r="CT343" s="113">
        <f t="shared" ca="1" si="315"/>
        <v>12</v>
      </c>
      <c r="CW343" s="76"/>
      <c r="CX343" s="76"/>
    </row>
    <row r="344" spans="1:102" s="105" customFormat="1" ht="16" customHeight="1">
      <c r="A344" s="75" t="str">
        <f t="shared" si="263"/>
        <v>n6-3-3-2</v>
      </c>
      <c r="B344" s="75" t="str">
        <f t="shared" si="264"/>
        <v>E206</v>
      </c>
      <c r="C344" s="103" t="str">
        <f t="shared" si="275"/>
        <v>even</v>
      </c>
      <c r="D344" s="103"/>
      <c r="E344" s="103"/>
      <c r="F344" s="104">
        <f>ROW()</f>
        <v>344</v>
      </c>
      <c r="G344" s="103"/>
      <c r="H344" s="103"/>
      <c r="I344" s="103" t="str">
        <f t="shared" si="261"/>
        <v>This a short description of E206, giving the briefest explanation of its E206'iness.</v>
      </c>
      <c r="J344" s="103" t="str">
        <f t="shared" si="262"/>
        <v>This is a longer description of E206, going into more detail on what E206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4" s="103" t="str">
        <f t="shared" si="265"/>
        <v>none</v>
      </c>
      <c r="L344" s="103"/>
      <c r="M344" s="103" t="str">
        <f t="shared" si="266"/>
        <v>OpenClose</v>
      </c>
      <c r="N344" s="103"/>
      <c r="O344" s="103"/>
      <c r="P344" s="103"/>
      <c r="Q344" s="103"/>
      <c r="R344" s="103">
        <f t="shared" si="267"/>
        <v>1</v>
      </c>
      <c r="S344" s="103" t="str">
        <f t="shared" si="268"/>
        <v>hover</v>
      </c>
      <c r="T344" s="103"/>
      <c r="U344" s="103"/>
      <c r="V344" s="103"/>
      <c r="W344" s="103"/>
      <c r="X344" s="103" t="str">
        <f t="shared" si="269"/>
        <v>fadeOn=n6-3-3-2,0.6</v>
      </c>
      <c r="Y344" s="103" t="str">
        <f t="shared" si="270"/>
        <v>fadeOff=n6-3-3-2,0.6</v>
      </c>
      <c r="Z344" s="103" t="str">
        <f t="shared" si="271"/>
        <v>drawOpen=n6-3-3-2,0.8</v>
      </c>
      <c r="AA344" s="103" t="str">
        <f t="shared" si="272"/>
        <v>drawClose=n6-3-3-2,0.8</v>
      </c>
      <c r="AB344" s="103" t="str">
        <f t="shared" si="273"/>
        <v>myQtipStyle</v>
      </c>
      <c r="AD344" s="106"/>
      <c r="AE344" s="116"/>
      <c r="AF344" s="75" t="s">
        <v>613</v>
      </c>
      <c r="AG344" s="73">
        <f t="shared" si="276"/>
        <v>0</v>
      </c>
      <c r="AH344" s="75" t="str">
        <f t="shared" si="274"/>
        <v>n6-3-3-2</v>
      </c>
      <c r="AI344" s="75" t="str">
        <f t="shared" si="277"/>
        <v>E206</v>
      </c>
      <c r="AJ344" s="73">
        <f t="shared" si="316"/>
        <v>4</v>
      </c>
      <c r="AK344" s="105">
        <v>6</v>
      </c>
      <c r="AL344" s="105">
        <v>3</v>
      </c>
      <c r="AM344" s="105">
        <v>3</v>
      </c>
      <c r="AN344" s="105">
        <v>2</v>
      </c>
      <c r="AR344" s="105">
        <v>8</v>
      </c>
      <c r="AS344" s="105">
        <v>4</v>
      </c>
      <c r="AT344" s="105">
        <v>3</v>
      </c>
      <c r="AU344" s="105">
        <v>3</v>
      </c>
      <c r="AX344" s="108">
        <f t="shared" si="289"/>
        <v>76.875</v>
      </c>
      <c r="AY344" s="105">
        <f t="shared" ca="1" si="290"/>
        <v>740</v>
      </c>
      <c r="AZ344" s="108">
        <f t="shared" si="291"/>
        <v>341.66666666666669</v>
      </c>
      <c r="BA344" s="105">
        <f t="shared" si="292"/>
        <v>0</v>
      </c>
      <c r="BB344" s="116">
        <f t="shared" ca="1" si="293"/>
        <v>398.49</v>
      </c>
      <c r="BC344" s="116">
        <f t="shared" ca="1" si="294"/>
        <v>1431.03</v>
      </c>
      <c r="BD344" s="108">
        <f t="shared" ca="1" si="295"/>
        <v>1341.6666666666667</v>
      </c>
      <c r="BE344" s="108">
        <f t="shared" ca="1" si="296"/>
        <v>1000</v>
      </c>
      <c r="BH344" s="75" t="str">
        <f t="shared" si="278"/>
        <v>n6-3-3</v>
      </c>
      <c r="BI344" s="76"/>
      <c r="BJ344" s="109" t="s">
        <v>232</v>
      </c>
      <c r="BK344" s="109"/>
      <c r="BL344" s="109">
        <v>1</v>
      </c>
      <c r="BM344" s="112">
        <f t="shared" si="279"/>
        <v>1</v>
      </c>
      <c r="BN344" s="112" t="str">
        <f t="shared" si="280"/>
        <v>symbol</v>
      </c>
      <c r="BO344" s="109" t="str">
        <f t="shared" si="281"/>
        <v>OpenCircle</v>
      </c>
      <c r="BP344" s="113">
        <f t="shared" ca="1" si="297"/>
        <v>398.49</v>
      </c>
      <c r="BQ344" s="113">
        <f t="shared" ca="1" si="298"/>
        <v>1431.03</v>
      </c>
      <c r="BR344" s="113">
        <f t="shared" ca="1" si="299"/>
        <v>12</v>
      </c>
      <c r="BS344" s="113">
        <f t="shared" ca="1" si="300"/>
        <v>12</v>
      </c>
      <c r="BT344" s="109" t="str">
        <f t="shared" ca="1" si="282"/>
        <v xml:space="preserve">0 398.49 1431.03 0 0 0 0 VCThingLabel  </v>
      </c>
      <c r="BU344" s="112">
        <f t="shared" si="283"/>
        <v>0.1</v>
      </c>
      <c r="BV344" s="174">
        <f t="shared" si="284"/>
        <v>0</v>
      </c>
      <c r="BW344" s="114" t="str">
        <f t="shared" si="301"/>
        <v>4vvv</v>
      </c>
      <c r="BX344" s="109"/>
      <c r="BY344" s="113">
        <f t="shared" ca="1" si="302"/>
        <v>398.49</v>
      </c>
      <c r="BZ344" s="113">
        <f t="shared" ca="1" si="303"/>
        <v>1431.03</v>
      </c>
      <c r="CA344" s="113">
        <f t="shared" ca="1" si="304"/>
        <v>20.399999999999999</v>
      </c>
      <c r="CB344" s="113">
        <f t="shared" ca="1" si="305"/>
        <v>20.399999999999999</v>
      </c>
      <c r="CC344" s="112">
        <f t="shared" si="285"/>
        <v>0.55000000000000004</v>
      </c>
      <c r="CD344" s="109" t="str">
        <f t="shared" si="286"/>
        <v>ellipse</v>
      </c>
      <c r="CE344" s="114" t="str">
        <f t="shared" si="306"/>
        <v>4vvv</v>
      </c>
      <c r="CF344" s="109"/>
      <c r="CG344" s="113">
        <f t="shared" ca="1" si="307"/>
        <v>398.49</v>
      </c>
      <c r="CH344" s="113">
        <f t="shared" ca="1" si="308"/>
        <v>1431.03</v>
      </c>
      <c r="CI344" s="113">
        <f t="shared" ca="1" si="309"/>
        <v>12</v>
      </c>
      <c r="CJ344" s="113">
        <f t="shared" ca="1" si="310"/>
        <v>12</v>
      </c>
      <c r="CK344" s="112"/>
      <c r="CL344" s="112"/>
      <c r="CM344" s="112">
        <f t="shared" si="287"/>
        <v>1</v>
      </c>
      <c r="CN344" s="115" t="str">
        <f t="shared" si="288"/>
        <v>ellipse</v>
      </c>
      <c r="CO344" s="109" t="str">
        <f t="shared" si="311"/>
        <v>4vvv</v>
      </c>
      <c r="CP344" s="109"/>
      <c r="CQ344" s="113">
        <f t="shared" ca="1" si="312"/>
        <v>398.49</v>
      </c>
      <c r="CR344" s="113">
        <f t="shared" ca="1" si="313"/>
        <v>1431.03</v>
      </c>
      <c r="CS344" s="113">
        <f t="shared" ca="1" si="314"/>
        <v>12</v>
      </c>
      <c r="CT344" s="113">
        <f t="shared" ca="1" si="315"/>
        <v>12</v>
      </c>
      <c r="CW344" s="76"/>
      <c r="CX344" s="76"/>
    </row>
    <row r="345" spans="1:102" s="105" customFormat="1" ht="16" customHeight="1">
      <c r="A345" s="75" t="str">
        <f t="shared" si="263"/>
        <v>n6-3-3-3</v>
      </c>
      <c r="B345" s="75" t="str">
        <f t="shared" si="264"/>
        <v>E207</v>
      </c>
      <c r="C345" s="103" t="str">
        <f t="shared" si="275"/>
        <v>odd</v>
      </c>
      <c r="D345" s="103"/>
      <c r="E345" s="103"/>
      <c r="F345" s="104">
        <f>ROW()</f>
        <v>345</v>
      </c>
      <c r="G345" s="103"/>
      <c r="H345" s="103"/>
      <c r="I345" s="103" t="str">
        <f t="shared" si="261"/>
        <v>This a short description of E207, giving the briefest explanation of its E207'iness.</v>
      </c>
      <c r="J345" s="103" t="str">
        <f t="shared" si="262"/>
        <v>This is a longer description of E207, going into more detail on what E207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5" s="103" t="str">
        <f t="shared" si="265"/>
        <v>none</v>
      </c>
      <c r="L345" s="103"/>
      <c r="M345" s="103" t="str">
        <f t="shared" si="266"/>
        <v>OpenClose</v>
      </c>
      <c r="N345" s="103"/>
      <c r="O345" s="103"/>
      <c r="P345" s="103"/>
      <c r="Q345" s="103"/>
      <c r="R345" s="103">
        <f t="shared" si="267"/>
        <v>1</v>
      </c>
      <c r="S345" s="103" t="str">
        <f t="shared" si="268"/>
        <v>hover</v>
      </c>
      <c r="T345" s="103"/>
      <c r="U345" s="103"/>
      <c r="V345" s="103"/>
      <c r="W345" s="103"/>
      <c r="X345" s="103" t="str">
        <f t="shared" si="269"/>
        <v>fadeOn=n6-3-3-3,0.6</v>
      </c>
      <c r="Y345" s="103" t="str">
        <f t="shared" si="270"/>
        <v>fadeOff=n6-3-3-3,0.6</v>
      </c>
      <c r="Z345" s="103" t="str">
        <f t="shared" si="271"/>
        <v>drawOpen=n6-3-3-3,0.8</v>
      </c>
      <c r="AA345" s="103" t="str">
        <f t="shared" si="272"/>
        <v>drawClose=n6-3-3-3,0.8</v>
      </c>
      <c r="AB345" s="103" t="str">
        <f t="shared" si="273"/>
        <v>myQtipStyle</v>
      </c>
      <c r="AD345" s="106"/>
      <c r="AE345" s="116"/>
      <c r="AF345" s="75" t="s">
        <v>614</v>
      </c>
      <c r="AG345" s="73">
        <f t="shared" si="276"/>
        <v>0</v>
      </c>
      <c r="AH345" s="75" t="str">
        <f t="shared" si="274"/>
        <v>n6-3-3-3</v>
      </c>
      <c r="AI345" s="75" t="str">
        <f t="shared" si="277"/>
        <v>E207</v>
      </c>
      <c r="AJ345" s="73">
        <f t="shared" si="316"/>
        <v>4</v>
      </c>
      <c r="AK345" s="105">
        <v>6</v>
      </c>
      <c r="AL345" s="105">
        <v>3</v>
      </c>
      <c r="AM345" s="105">
        <v>3</v>
      </c>
      <c r="AN345" s="105">
        <v>3</v>
      </c>
      <c r="AR345" s="105">
        <v>8</v>
      </c>
      <c r="AS345" s="105">
        <v>4</v>
      </c>
      <c r="AT345" s="105">
        <v>3</v>
      </c>
      <c r="AU345" s="105">
        <v>3</v>
      </c>
      <c r="AX345" s="108">
        <f>IF(AR345&lt;&gt;"",$AY$14/AR345*(AK345-1)-($AY$14)/2 + ($AY$14/AR345/2),0) +
IF(AS345&lt;&gt;"",$AY$14/AR345/AS345*(AL345-1)-($AY$14/AR345)/2 + ($AY$14/AR345/AS345/2),0) +
IF(AT345&lt;&gt;"",$AY$14/AR345/AS345/AT345*(AM345-1)-($AY$14/AR345/AS345)/2 + ($AY$14/AR345/AS345/AT345/2),0) +
IF(AU345&lt;&gt;"",$AY$14/AR345/AS345/AT345/AU345*(AN345-1)-($AY$14/AR345/AS345/AT345)/2 + ($AY$14/AR345/AS345/AT345/AU345/2),0) +
IF(AV345&lt;&gt;"",$AY$14/AR345/AS345/AT345/AU345/AV345*(AO345-1)-($AY$14/AR345/AS345/AT345/AU345)/2 + ($AY$14/AR345/AS345/AT345/AU345/AV345/2),0) +
IF(AW345&lt;&gt;"",$AY$14/AR345/AS345/AT345/AU345/AV345/AW345*(AP345-1)-($AY$14/AR345/AS345/AT345/AU345/AV345)/2 + ($AY$14/AR345/AS345/AT345/AU345/AV345/AW345/2),0)</f>
        <v>78.125</v>
      </c>
      <c r="AY345" s="105">
        <f t="shared" ca="1" si="290"/>
        <v>740</v>
      </c>
      <c r="AZ345" s="108">
        <f t="shared" si="291"/>
        <v>347.22222222222223</v>
      </c>
      <c r="BA345" s="105">
        <f t="shared" si="292"/>
        <v>0</v>
      </c>
      <c r="BB345" s="116">
        <f t="shared" ca="1" si="293"/>
        <v>389.23</v>
      </c>
      <c r="BC345" s="116">
        <f t="shared" ca="1" si="294"/>
        <v>1417.81</v>
      </c>
      <c r="BD345" s="108">
        <f t="shared" ca="1" si="295"/>
        <v>1347.2222222222222</v>
      </c>
      <c r="BE345" s="108">
        <f t="shared" ca="1" si="296"/>
        <v>1000</v>
      </c>
      <c r="BH345" s="75" t="str">
        <f t="shared" si="278"/>
        <v>n6-3-3</v>
      </c>
      <c r="BI345" s="76"/>
      <c r="BJ345" s="109" t="s">
        <v>232</v>
      </c>
      <c r="BK345" s="109"/>
      <c r="BL345" s="109">
        <v>1</v>
      </c>
      <c r="BM345" s="112">
        <f t="shared" si="279"/>
        <v>1</v>
      </c>
      <c r="BN345" s="112" t="str">
        <f t="shared" si="280"/>
        <v>symbol</v>
      </c>
      <c r="BO345" s="109" t="str">
        <f t="shared" si="281"/>
        <v>OpenCircle</v>
      </c>
      <c r="BP345" s="113">
        <f t="shared" ca="1" si="297"/>
        <v>389.23</v>
      </c>
      <c r="BQ345" s="113">
        <f t="shared" ca="1" si="298"/>
        <v>1417.81</v>
      </c>
      <c r="BR345" s="113">
        <f t="shared" ca="1" si="299"/>
        <v>12</v>
      </c>
      <c r="BS345" s="113">
        <f t="shared" ca="1" si="300"/>
        <v>12</v>
      </c>
      <c r="BT345" s="109" t="str">
        <f t="shared" ca="1" si="282"/>
        <v xml:space="preserve">0 389.23 1417.81 0 0 0 0 VCThingLabel  </v>
      </c>
      <c r="BU345" s="112">
        <f t="shared" si="283"/>
        <v>0.1</v>
      </c>
      <c r="BV345" s="174">
        <f t="shared" si="284"/>
        <v>0</v>
      </c>
      <c r="BW345" s="114" t="str">
        <f t="shared" si="301"/>
        <v>4vvv</v>
      </c>
      <c r="BX345" s="109"/>
      <c r="BY345" s="113">
        <f t="shared" ca="1" si="302"/>
        <v>389.23</v>
      </c>
      <c r="BZ345" s="113">
        <f t="shared" ca="1" si="303"/>
        <v>1417.81</v>
      </c>
      <c r="CA345" s="113">
        <f t="shared" ca="1" si="304"/>
        <v>20.399999999999999</v>
      </c>
      <c r="CB345" s="113">
        <f t="shared" ca="1" si="305"/>
        <v>20.399999999999999</v>
      </c>
      <c r="CC345" s="112">
        <f t="shared" si="285"/>
        <v>0.55000000000000004</v>
      </c>
      <c r="CD345" s="109" t="str">
        <f t="shared" si="286"/>
        <v>ellipse</v>
      </c>
      <c r="CE345" s="114" t="str">
        <f t="shared" si="306"/>
        <v>4vvv</v>
      </c>
      <c r="CF345" s="109"/>
      <c r="CG345" s="113">
        <f t="shared" ca="1" si="307"/>
        <v>389.23</v>
      </c>
      <c r="CH345" s="113">
        <f t="shared" ca="1" si="308"/>
        <v>1417.81</v>
      </c>
      <c r="CI345" s="113">
        <f t="shared" ca="1" si="309"/>
        <v>12</v>
      </c>
      <c r="CJ345" s="113">
        <f t="shared" ca="1" si="310"/>
        <v>12</v>
      </c>
      <c r="CK345" s="112"/>
      <c r="CL345" s="112"/>
      <c r="CM345" s="112">
        <f t="shared" si="287"/>
        <v>1</v>
      </c>
      <c r="CN345" s="115" t="str">
        <f t="shared" si="288"/>
        <v>ellipse</v>
      </c>
      <c r="CO345" s="109" t="str">
        <f t="shared" si="311"/>
        <v>4vvv</v>
      </c>
      <c r="CP345" s="109"/>
      <c r="CQ345" s="113">
        <f t="shared" ca="1" si="312"/>
        <v>389.23</v>
      </c>
      <c r="CR345" s="113">
        <f t="shared" ca="1" si="313"/>
        <v>1417.81</v>
      </c>
      <c r="CS345" s="113">
        <f t="shared" ca="1" si="314"/>
        <v>12</v>
      </c>
      <c r="CT345" s="113">
        <f t="shared" ca="1" si="315"/>
        <v>12</v>
      </c>
      <c r="CW345" s="76"/>
      <c r="CX345" s="76"/>
    </row>
    <row r="346" spans="1:102" s="105" customFormat="1" ht="16" customHeight="1">
      <c r="A346" s="75" t="str">
        <f t="shared" si="263"/>
        <v>n6-4</v>
      </c>
      <c r="B346" s="75" t="str">
        <f t="shared" si="264"/>
        <v>C24</v>
      </c>
      <c r="C346" s="103" t="str">
        <f t="shared" si="275"/>
        <v>even</v>
      </c>
      <c r="D346" s="103"/>
      <c r="E346" s="103"/>
      <c r="F346" s="104">
        <f>ROW()</f>
        <v>346</v>
      </c>
      <c r="G346" s="103"/>
      <c r="H346" s="103"/>
      <c r="I346" s="103" t="str">
        <f t="shared" si="261"/>
        <v>This a short description of C24, giving the briefest explanation of its C24'iness.</v>
      </c>
      <c r="J346" s="103" t="str">
        <f t="shared" si="262"/>
        <v>This is a longer description of C24, going into more detail on what C24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6" s="103" t="str">
        <f t="shared" si="265"/>
        <v>none</v>
      </c>
      <c r="L346" s="103"/>
      <c r="M346" s="103" t="str">
        <f t="shared" si="266"/>
        <v>OpenClose</v>
      </c>
      <c r="N346" s="103"/>
      <c r="O346" s="103"/>
      <c r="P346" s="103"/>
      <c r="Q346" s="103"/>
      <c r="R346" s="103">
        <f t="shared" si="267"/>
        <v>1</v>
      </c>
      <c r="S346" s="103" t="str">
        <f t="shared" si="268"/>
        <v>hover</v>
      </c>
      <c r="T346" s="103"/>
      <c r="U346" s="103"/>
      <c r="V346" s="103"/>
      <c r="W346" s="103"/>
      <c r="X346" s="103" t="str">
        <f t="shared" si="269"/>
        <v>fadeOn=n6-4,0.6</v>
      </c>
      <c r="Y346" s="103" t="str">
        <f t="shared" si="270"/>
        <v>fadeOff=n6-4,0.6</v>
      </c>
      <c r="Z346" s="103" t="str">
        <f t="shared" si="271"/>
        <v>drawOpen=n6-4,0.8</v>
      </c>
      <c r="AA346" s="103" t="str">
        <f t="shared" si="272"/>
        <v>drawClose=n6-4,0.8</v>
      </c>
      <c r="AB346" s="103" t="str">
        <f t="shared" si="273"/>
        <v>myQtipStyle</v>
      </c>
      <c r="AD346" s="106"/>
      <c r="AE346" s="116"/>
      <c r="AF346" s="75" t="s">
        <v>615</v>
      </c>
      <c r="AG346" s="73">
        <f t="shared" si="276"/>
        <v>0</v>
      </c>
      <c r="AH346" s="75" t="str">
        <f t="shared" si="274"/>
        <v>n6-4</v>
      </c>
      <c r="AI346" s="75" t="str">
        <f t="shared" si="277"/>
        <v>C24</v>
      </c>
      <c r="AJ346" s="73">
        <f t="shared" si="316"/>
        <v>2</v>
      </c>
      <c r="AK346" s="105">
        <v>6</v>
      </c>
      <c r="AL346" s="105">
        <v>4</v>
      </c>
      <c r="AR346" s="105">
        <v>8</v>
      </c>
      <c r="AS346" s="105">
        <v>4</v>
      </c>
      <c r="AX346" s="108">
        <f t="shared" si="289"/>
        <v>84.375</v>
      </c>
      <c r="AY346" s="105">
        <f t="shared" ca="1" si="290"/>
        <v>500</v>
      </c>
      <c r="AZ346" s="108">
        <f t="shared" si="291"/>
        <v>375</v>
      </c>
      <c r="BA346" s="105">
        <f t="shared" si="292"/>
        <v>0</v>
      </c>
      <c r="BB346" s="116">
        <f t="shared" ca="1" si="293"/>
        <v>559.04</v>
      </c>
      <c r="BC346" s="116">
        <f t="shared" ca="1" si="294"/>
        <v>1235.7</v>
      </c>
      <c r="BD346" s="108">
        <f t="shared" ca="1" si="295"/>
        <v>1375</v>
      </c>
      <c r="BE346" s="108">
        <f t="shared" ca="1" si="296"/>
        <v>1000</v>
      </c>
      <c r="BH346" s="75" t="str">
        <f t="shared" si="278"/>
        <v>n5-4-3-3</v>
      </c>
      <c r="BI346" s="76"/>
      <c r="BJ346" s="109" t="s">
        <v>232</v>
      </c>
      <c r="BK346" s="109"/>
      <c r="BL346" s="109">
        <v>1</v>
      </c>
      <c r="BM346" s="112">
        <f t="shared" si="279"/>
        <v>1</v>
      </c>
      <c r="BN346" s="112" t="str">
        <f t="shared" si="280"/>
        <v>symbol</v>
      </c>
      <c r="BO346" s="109" t="str">
        <f t="shared" si="281"/>
        <v>OpenCircle</v>
      </c>
      <c r="BP346" s="113">
        <f t="shared" ca="1" si="297"/>
        <v>559.04</v>
      </c>
      <c r="BQ346" s="113">
        <f t="shared" ca="1" si="298"/>
        <v>1235.7</v>
      </c>
      <c r="BR346" s="113">
        <f t="shared" ca="1" si="299"/>
        <v>60</v>
      </c>
      <c r="BS346" s="113">
        <f t="shared" ca="1" si="300"/>
        <v>60</v>
      </c>
      <c r="BT346" s="109" t="str">
        <f t="shared" ca="1" si="282"/>
        <v xml:space="preserve">1 559.04 1235.7 0 0 0 0 VCThingLabel 20 </v>
      </c>
      <c r="BU346" s="112">
        <f t="shared" si="283"/>
        <v>0.1</v>
      </c>
      <c r="BV346" s="174">
        <f t="shared" si="284"/>
        <v>0</v>
      </c>
      <c r="BW346" s="114" t="str">
        <f t="shared" si="301"/>
        <v>2vvv</v>
      </c>
      <c r="BX346" s="109"/>
      <c r="BY346" s="113">
        <f t="shared" ca="1" si="302"/>
        <v>559.04</v>
      </c>
      <c r="BZ346" s="113">
        <f t="shared" ca="1" si="303"/>
        <v>1235.7</v>
      </c>
      <c r="CA346" s="113">
        <f t="shared" ca="1" si="304"/>
        <v>102</v>
      </c>
      <c r="CB346" s="113">
        <f t="shared" ca="1" si="305"/>
        <v>102</v>
      </c>
      <c r="CC346" s="112">
        <f t="shared" si="285"/>
        <v>0.55000000000000004</v>
      </c>
      <c r="CD346" s="109" t="str">
        <f t="shared" si="286"/>
        <v>ellipse</v>
      </c>
      <c r="CE346" s="114" t="str">
        <f t="shared" si="306"/>
        <v>2vvv</v>
      </c>
      <c r="CF346" s="109"/>
      <c r="CG346" s="113">
        <f t="shared" ca="1" si="307"/>
        <v>559.04</v>
      </c>
      <c r="CH346" s="113">
        <f t="shared" ca="1" si="308"/>
        <v>1235.7</v>
      </c>
      <c r="CI346" s="113">
        <f t="shared" ca="1" si="309"/>
        <v>60</v>
      </c>
      <c r="CJ346" s="113">
        <f t="shared" ca="1" si="310"/>
        <v>60</v>
      </c>
      <c r="CK346" s="112"/>
      <c r="CL346" s="112"/>
      <c r="CM346" s="112">
        <f t="shared" si="287"/>
        <v>1</v>
      </c>
      <c r="CN346" s="115" t="str">
        <f t="shared" si="288"/>
        <v>ellipse</v>
      </c>
      <c r="CO346" s="109" t="str">
        <f t="shared" si="311"/>
        <v>2vvv</v>
      </c>
      <c r="CP346" s="109"/>
      <c r="CQ346" s="113">
        <f t="shared" ca="1" si="312"/>
        <v>559.04</v>
      </c>
      <c r="CR346" s="113">
        <f t="shared" ca="1" si="313"/>
        <v>1235.7</v>
      </c>
      <c r="CS346" s="113">
        <f t="shared" ca="1" si="314"/>
        <v>60</v>
      </c>
      <c r="CT346" s="113">
        <f t="shared" ca="1" si="315"/>
        <v>60</v>
      </c>
      <c r="CW346" s="76"/>
      <c r="CX346" s="76"/>
    </row>
    <row r="347" spans="1:102" s="105" customFormat="1" ht="16" customHeight="1">
      <c r="A347" s="75" t="str">
        <f t="shared" si="263"/>
        <v>n6-4-1</v>
      </c>
      <c r="B347" s="75" t="str">
        <f t="shared" si="264"/>
        <v>D70</v>
      </c>
      <c r="C347" s="103" t="str">
        <f t="shared" si="275"/>
        <v>even</v>
      </c>
      <c r="D347" s="103"/>
      <c r="E347" s="103"/>
      <c r="F347" s="104">
        <f>ROW()</f>
        <v>347</v>
      </c>
      <c r="G347" s="103"/>
      <c r="H347" s="103"/>
      <c r="I347" s="103" t="str">
        <f t="shared" si="261"/>
        <v>This a short description of D70, giving the briefest explanation of its D70'iness.</v>
      </c>
      <c r="J347" s="103" t="str">
        <f t="shared" si="262"/>
        <v>This is a longer description of D70, going into more detail on what D70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7" s="103" t="str">
        <f t="shared" si="265"/>
        <v>none</v>
      </c>
      <c r="L347" s="103"/>
      <c r="M347" s="103" t="str">
        <f t="shared" si="266"/>
        <v>OpenClose</v>
      </c>
      <c r="N347" s="103"/>
      <c r="O347" s="103"/>
      <c r="P347" s="103"/>
      <c r="Q347" s="103"/>
      <c r="R347" s="103">
        <f t="shared" si="267"/>
        <v>1</v>
      </c>
      <c r="S347" s="103" t="str">
        <f t="shared" si="268"/>
        <v>hover</v>
      </c>
      <c r="T347" s="103"/>
      <c r="U347" s="103"/>
      <c r="V347" s="103"/>
      <c r="W347" s="103"/>
      <c r="X347" s="103" t="str">
        <f t="shared" si="269"/>
        <v>fadeOn=n6-4-1,0.6</v>
      </c>
      <c r="Y347" s="103" t="str">
        <f t="shared" si="270"/>
        <v>fadeOff=n6-4-1,0.6</v>
      </c>
      <c r="Z347" s="103" t="str">
        <f t="shared" si="271"/>
        <v>drawOpen=n6-4-1,0.8</v>
      </c>
      <c r="AA347" s="103" t="str">
        <f t="shared" si="272"/>
        <v>drawClose=n6-4-1,0.8</v>
      </c>
      <c r="AB347" s="103" t="str">
        <f t="shared" si="273"/>
        <v>myQtipStyle</v>
      </c>
      <c r="AD347" s="106"/>
      <c r="AE347" s="116"/>
      <c r="AF347" s="75" t="s">
        <v>616</v>
      </c>
      <c r="AG347" s="73">
        <f t="shared" si="276"/>
        <v>0</v>
      </c>
      <c r="AH347" s="75" t="str">
        <f t="shared" si="274"/>
        <v>n6-4-1</v>
      </c>
      <c r="AI347" s="75" t="str">
        <f t="shared" si="277"/>
        <v>D70</v>
      </c>
      <c r="AJ347" s="73">
        <f t="shared" si="316"/>
        <v>3</v>
      </c>
      <c r="AK347" s="105">
        <v>6</v>
      </c>
      <c r="AL347" s="105">
        <v>4</v>
      </c>
      <c r="AM347" s="105">
        <v>1</v>
      </c>
      <c r="AR347" s="105">
        <v>8</v>
      </c>
      <c r="AS347" s="105">
        <v>4</v>
      </c>
      <c r="AT347" s="105">
        <v>3</v>
      </c>
      <c r="AX347" s="108">
        <f t="shared" si="289"/>
        <v>80.625</v>
      </c>
      <c r="AY347" s="105">
        <f t="shared" ca="1" si="290"/>
        <v>640</v>
      </c>
      <c r="AZ347" s="108">
        <f t="shared" si="291"/>
        <v>358.33333333333331</v>
      </c>
      <c r="BA347" s="105">
        <f t="shared" si="292"/>
        <v>0</v>
      </c>
      <c r="BB347" s="116">
        <f t="shared" ca="1" si="293"/>
        <v>456.51</v>
      </c>
      <c r="BC347" s="116">
        <f t="shared" ca="1" si="294"/>
        <v>1337.96</v>
      </c>
      <c r="BD347" s="108">
        <f t="shared" ca="1" si="295"/>
        <v>1358.3333333333333</v>
      </c>
      <c r="BE347" s="108">
        <f t="shared" ca="1" si="296"/>
        <v>1000</v>
      </c>
      <c r="BH347" s="75" t="str">
        <f t="shared" si="278"/>
        <v>n6-4</v>
      </c>
      <c r="BI347" s="76"/>
      <c r="BJ347" s="109" t="s">
        <v>232</v>
      </c>
      <c r="BK347" s="109"/>
      <c r="BL347" s="109">
        <v>1</v>
      </c>
      <c r="BM347" s="112">
        <f t="shared" si="279"/>
        <v>1</v>
      </c>
      <c r="BN347" s="112" t="str">
        <f t="shared" si="280"/>
        <v>symbol</v>
      </c>
      <c r="BO347" s="109" t="str">
        <f t="shared" si="281"/>
        <v>OpenCircle</v>
      </c>
      <c r="BP347" s="113">
        <f t="shared" ca="1" si="297"/>
        <v>456.51</v>
      </c>
      <c r="BQ347" s="113">
        <f t="shared" ca="1" si="298"/>
        <v>1337.96</v>
      </c>
      <c r="BR347" s="113">
        <f t="shared" ca="1" si="299"/>
        <v>35</v>
      </c>
      <c r="BS347" s="113">
        <f t="shared" ca="1" si="300"/>
        <v>35</v>
      </c>
      <c r="BT347" s="109" t="str">
        <f t="shared" ca="1" si="282"/>
        <v xml:space="preserve">1 456.51 1337.96 0 0 0 0 VCThingLabel 10 </v>
      </c>
      <c r="BU347" s="112">
        <f t="shared" si="283"/>
        <v>0.1</v>
      </c>
      <c r="BV347" s="174">
        <f t="shared" si="284"/>
        <v>0</v>
      </c>
      <c r="BW347" s="114" t="str">
        <f t="shared" si="301"/>
        <v>3vvv</v>
      </c>
      <c r="BX347" s="109"/>
      <c r="BY347" s="113">
        <f t="shared" ca="1" si="302"/>
        <v>456.51</v>
      </c>
      <c r="BZ347" s="113">
        <f t="shared" ca="1" si="303"/>
        <v>1337.96</v>
      </c>
      <c r="CA347" s="113">
        <f t="shared" ca="1" si="304"/>
        <v>59.5</v>
      </c>
      <c r="CB347" s="113">
        <f t="shared" ca="1" si="305"/>
        <v>59.5</v>
      </c>
      <c r="CC347" s="112">
        <f t="shared" si="285"/>
        <v>0.55000000000000004</v>
      </c>
      <c r="CD347" s="109" t="str">
        <f t="shared" si="286"/>
        <v>ellipse</v>
      </c>
      <c r="CE347" s="114" t="str">
        <f t="shared" si="306"/>
        <v>3vvv</v>
      </c>
      <c r="CF347" s="109"/>
      <c r="CG347" s="113">
        <f t="shared" ca="1" si="307"/>
        <v>456.51</v>
      </c>
      <c r="CH347" s="113">
        <f t="shared" ca="1" si="308"/>
        <v>1337.96</v>
      </c>
      <c r="CI347" s="113">
        <f t="shared" ca="1" si="309"/>
        <v>35</v>
      </c>
      <c r="CJ347" s="113">
        <f t="shared" ca="1" si="310"/>
        <v>35</v>
      </c>
      <c r="CK347" s="112"/>
      <c r="CL347" s="112"/>
      <c r="CM347" s="112">
        <f t="shared" si="287"/>
        <v>1</v>
      </c>
      <c r="CN347" s="115" t="str">
        <f t="shared" si="288"/>
        <v>ellipse</v>
      </c>
      <c r="CO347" s="109" t="str">
        <f t="shared" si="311"/>
        <v>3vvv</v>
      </c>
      <c r="CP347" s="109"/>
      <c r="CQ347" s="113">
        <f t="shared" ca="1" si="312"/>
        <v>456.51</v>
      </c>
      <c r="CR347" s="113">
        <f t="shared" ca="1" si="313"/>
        <v>1337.96</v>
      </c>
      <c r="CS347" s="113">
        <f t="shared" ca="1" si="314"/>
        <v>35</v>
      </c>
      <c r="CT347" s="113">
        <f t="shared" ca="1" si="315"/>
        <v>35</v>
      </c>
      <c r="CW347" s="76"/>
      <c r="CX347" s="76"/>
    </row>
    <row r="348" spans="1:102" s="105" customFormat="1" ht="16" customHeight="1">
      <c r="A348" s="75" t="str">
        <f t="shared" si="263"/>
        <v>n6-4-1-1</v>
      </c>
      <c r="B348" s="75" t="str">
        <f t="shared" si="264"/>
        <v>E208</v>
      </c>
      <c r="C348" s="103" t="str">
        <f t="shared" si="275"/>
        <v>even</v>
      </c>
      <c r="D348" s="103"/>
      <c r="E348" s="103"/>
      <c r="F348" s="104">
        <f>ROW()</f>
        <v>348</v>
      </c>
      <c r="G348" s="103"/>
      <c r="H348" s="103"/>
      <c r="I348" s="103" t="str">
        <f t="shared" si="261"/>
        <v>This a short description of E208, giving the briefest explanation of its E208'iness.</v>
      </c>
      <c r="J348" s="103" t="str">
        <f t="shared" si="262"/>
        <v>This is a longer description of E208, going into more detail on what E208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8" s="103" t="str">
        <f t="shared" si="265"/>
        <v>none</v>
      </c>
      <c r="L348" s="103"/>
      <c r="M348" s="103" t="str">
        <f t="shared" si="266"/>
        <v>OpenClose</v>
      </c>
      <c r="N348" s="103"/>
      <c r="O348" s="103"/>
      <c r="P348" s="103"/>
      <c r="Q348" s="103"/>
      <c r="R348" s="103">
        <f t="shared" si="267"/>
        <v>1</v>
      </c>
      <c r="S348" s="103" t="str">
        <f t="shared" si="268"/>
        <v>hover</v>
      </c>
      <c r="T348" s="103"/>
      <c r="U348" s="103"/>
      <c r="V348" s="103"/>
      <c r="W348" s="103"/>
      <c r="X348" s="103" t="str">
        <f t="shared" si="269"/>
        <v>fadeOn=n6-4-1-1,0.6</v>
      </c>
      <c r="Y348" s="103" t="str">
        <f t="shared" si="270"/>
        <v>fadeOff=n6-4-1-1,0.6</v>
      </c>
      <c r="Z348" s="103" t="str">
        <f t="shared" si="271"/>
        <v>drawOpen=n6-4-1-1,0.8</v>
      </c>
      <c r="AA348" s="103" t="str">
        <f t="shared" si="272"/>
        <v>drawClose=n6-4-1-1,0.8</v>
      </c>
      <c r="AB348" s="103" t="str">
        <f t="shared" si="273"/>
        <v>myQtipStyle</v>
      </c>
      <c r="AD348" s="106"/>
      <c r="AE348" s="116"/>
      <c r="AF348" s="75" t="s">
        <v>617</v>
      </c>
      <c r="AG348" s="73">
        <f t="shared" si="276"/>
        <v>0</v>
      </c>
      <c r="AH348" s="75" t="str">
        <f t="shared" si="274"/>
        <v>n6-4-1-1</v>
      </c>
      <c r="AI348" s="75" t="str">
        <f t="shared" si="277"/>
        <v>E208</v>
      </c>
      <c r="AJ348" s="73">
        <f t="shared" si="316"/>
        <v>4</v>
      </c>
      <c r="AK348" s="105">
        <v>6</v>
      </c>
      <c r="AL348" s="105">
        <v>4</v>
      </c>
      <c r="AM348" s="105">
        <v>1</v>
      </c>
      <c r="AN348" s="105">
        <v>1</v>
      </c>
      <c r="AR348" s="105">
        <v>8</v>
      </c>
      <c r="AS348" s="105">
        <v>4</v>
      </c>
      <c r="AT348" s="105">
        <v>3</v>
      </c>
      <c r="AU348" s="105">
        <v>3</v>
      </c>
      <c r="AX348" s="108">
        <f t="shared" si="289"/>
        <v>79.375</v>
      </c>
      <c r="AY348" s="105">
        <f t="shared" ca="1" si="290"/>
        <v>740</v>
      </c>
      <c r="AZ348" s="108">
        <f t="shared" si="291"/>
        <v>352.77777777777777</v>
      </c>
      <c r="BA348" s="105">
        <f t="shared" si="292"/>
        <v>0</v>
      </c>
      <c r="BB348" s="116">
        <f t="shared" ca="1" si="293"/>
        <v>380.26</v>
      </c>
      <c r="BC348" s="116">
        <f t="shared" ca="1" si="294"/>
        <v>1404.3899999999999</v>
      </c>
      <c r="BD348" s="108">
        <f t="shared" ca="1" si="295"/>
        <v>1352.7777777777778</v>
      </c>
      <c r="BE348" s="108">
        <f t="shared" ca="1" si="296"/>
        <v>1000</v>
      </c>
      <c r="BH348" s="75" t="str">
        <f t="shared" si="278"/>
        <v>n6-4-1</v>
      </c>
      <c r="BI348" s="76"/>
      <c r="BJ348" s="109" t="s">
        <v>232</v>
      </c>
      <c r="BK348" s="109"/>
      <c r="BL348" s="109">
        <v>1</v>
      </c>
      <c r="BM348" s="112">
        <f t="shared" si="279"/>
        <v>1</v>
      </c>
      <c r="BN348" s="112" t="str">
        <f t="shared" si="280"/>
        <v>symbol</v>
      </c>
      <c r="BO348" s="109" t="str">
        <f t="shared" si="281"/>
        <v>OpenCircle</v>
      </c>
      <c r="BP348" s="113">
        <f t="shared" ca="1" si="297"/>
        <v>380.26</v>
      </c>
      <c r="BQ348" s="113">
        <f t="shared" ca="1" si="298"/>
        <v>1404.39</v>
      </c>
      <c r="BR348" s="113">
        <f t="shared" ca="1" si="299"/>
        <v>12</v>
      </c>
      <c r="BS348" s="113">
        <f t="shared" ca="1" si="300"/>
        <v>12</v>
      </c>
      <c r="BT348" s="109" t="str">
        <f t="shared" ca="1" si="282"/>
        <v xml:space="preserve">0 380.26 1404.39 0 0 0 0 VCThingLabel  </v>
      </c>
      <c r="BU348" s="112">
        <f t="shared" si="283"/>
        <v>0.1</v>
      </c>
      <c r="BV348" s="174">
        <f t="shared" si="284"/>
        <v>0</v>
      </c>
      <c r="BW348" s="114" t="str">
        <f t="shared" si="301"/>
        <v>4vvv</v>
      </c>
      <c r="BX348" s="109"/>
      <c r="BY348" s="113">
        <f t="shared" ca="1" si="302"/>
        <v>380.26</v>
      </c>
      <c r="BZ348" s="113">
        <f t="shared" ca="1" si="303"/>
        <v>1404.39</v>
      </c>
      <c r="CA348" s="113">
        <f t="shared" ca="1" si="304"/>
        <v>20.399999999999999</v>
      </c>
      <c r="CB348" s="113">
        <f t="shared" ca="1" si="305"/>
        <v>20.399999999999999</v>
      </c>
      <c r="CC348" s="112">
        <f t="shared" si="285"/>
        <v>0.55000000000000004</v>
      </c>
      <c r="CD348" s="109" t="str">
        <f t="shared" si="286"/>
        <v>ellipse</v>
      </c>
      <c r="CE348" s="114" t="str">
        <f t="shared" si="306"/>
        <v>4vvv</v>
      </c>
      <c r="CF348" s="109"/>
      <c r="CG348" s="113">
        <f t="shared" ca="1" si="307"/>
        <v>380.26</v>
      </c>
      <c r="CH348" s="113">
        <f t="shared" ca="1" si="308"/>
        <v>1404.39</v>
      </c>
      <c r="CI348" s="113">
        <f t="shared" ca="1" si="309"/>
        <v>12</v>
      </c>
      <c r="CJ348" s="113">
        <f t="shared" ca="1" si="310"/>
        <v>12</v>
      </c>
      <c r="CK348" s="112"/>
      <c r="CL348" s="112"/>
      <c r="CM348" s="112">
        <f t="shared" si="287"/>
        <v>1</v>
      </c>
      <c r="CN348" s="115" t="str">
        <f t="shared" si="288"/>
        <v>ellipse</v>
      </c>
      <c r="CO348" s="109" t="str">
        <f t="shared" si="311"/>
        <v>4vvv</v>
      </c>
      <c r="CP348" s="109"/>
      <c r="CQ348" s="113">
        <f t="shared" ca="1" si="312"/>
        <v>380.26</v>
      </c>
      <c r="CR348" s="113">
        <f t="shared" ca="1" si="313"/>
        <v>1404.39</v>
      </c>
      <c r="CS348" s="113">
        <f t="shared" ca="1" si="314"/>
        <v>12</v>
      </c>
      <c r="CT348" s="113">
        <f t="shared" ca="1" si="315"/>
        <v>12</v>
      </c>
      <c r="CW348" s="76"/>
      <c r="CX348" s="76"/>
    </row>
    <row r="349" spans="1:102" s="105" customFormat="1" ht="16" customHeight="1">
      <c r="A349" s="75" t="str">
        <f t="shared" si="263"/>
        <v>n6-4-1-2</v>
      </c>
      <c r="B349" s="75" t="str">
        <f t="shared" si="264"/>
        <v>E209</v>
      </c>
      <c r="C349" s="103" t="str">
        <f t="shared" si="275"/>
        <v>odd</v>
      </c>
      <c r="D349" s="103"/>
      <c r="E349" s="103"/>
      <c r="F349" s="104">
        <f>ROW()</f>
        <v>349</v>
      </c>
      <c r="G349" s="103"/>
      <c r="H349" s="103"/>
      <c r="I349" s="103" t="str">
        <f t="shared" si="261"/>
        <v>This a short description of E209, giving the briefest explanation of its E209'iness.</v>
      </c>
      <c r="J349" s="103" t="str">
        <f t="shared" si="262"/>
        <v>This is a longer description of E209, going into more detail on what E209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49" s="103" t="str">
        <f t="shared" si="265"/>
        <v>none</v>
      </c>
      <c r="L349" s="103"/>
      <c r="M349" s="103" t="str">
        <f t="shared" si="266"/>
        <v>OpenClose</v>
      </c>
      <c r="N349" s="103"/>
      <c r="O349" s="103"/>
      <c r="P349" s="103"/>
      <c r="Q349" s="103"/>
      <c r="R349" s="103">
        <f t="shared" si="267"/>
        <v>1</v>
      </c>
      <c r="S349" s="103" t="str">
        <f t="shared" si="268"/>
        <v>hover</v>
      </c>
      <c r="T349" s="103"/>
      <c r="U349" s="103"/>
      <c r="V349" s="103"/>
      <c r="W349" s="103"/>
      <c r="X349" s="103" t="str">
        <f t="shared" si="269"/>
        <v>fadeOn=n6-4-1-2,0.6</v>
      </c>
      <c r="Y349" s="103" t="str">
        <f t="shared" si="270"/>
        <v>fadeOff=n6-4-1-2,0.6</v>
      </c>
      <c r="Z349" s="103" t="str">
        <f t="shared" si="271"/>
        <v>drawOpen=n6-4-1-2,0.8</v>
      </c>
      <c r="AA349" s="103" t="str">
        <f t="shared" si="272"/>
        <v>drawClose=n6-4-1-2,0.8</v>
      </c>
      <c r="AB349" s="103" t="str">
        <f t="shared" si="273"/>
        <v>myQtipStyle</v>
      </c>
      <c r="AD349" s="106"/>
      <c r="AE349" s="116"/>
      <c r="AF349" s="75" t="s">
        <v>618</v>
      </c>
      <c r="AG349" s="73">
        <f t="shared" si="276"/>
        <v>0</v>
      </c>
      <c r="AH349" s="75" t="str">
        <f t="shared" si="274"/>
        <v>n6-4-1-2</v>
      </c>
      <c r="AI349" s="75" t="str">
        <f t="shared" si="277"/>
        <v>E209</v>
      </c>
      <c r="AJ349" s="73">
        <f t="shared" si="316"/>
        <v>4</v>
      </c>
      <c r="AK349" s="105">
        <v>6</v>
      </c>
      <c r="AL349" s="105">
        <v>4</v>
      </c>
      <c r="AM349" s="105">
        <v>1</v>
      </c>
      <c r="AN349" s="105">
        <v>2</v>
      </c>
      <c r="AR349" s="105">
        <v>8</v>
      </c>
      <c r="AS349" s="105">
        <v>4</v>
      </c>
      <c r="AT349" s="105">
        <v>3</v>
      </c>
      <c r="AU349" s="105">
        <v>3</v>
      </c>
      <c r="AX349" s="108">
        <f t="shared" si="289"/>
        <v>80.625</v>
      </c>
      <c r="AY349" s="105">
        <f t="shared" ca="1" si="290"/>
        <v>740</v>
      </c>
      <c r="AZ349" s="108">
        <f t="shared" si="291"/>
        <v>358.33333333333331</v>
      </c>
      <c r="BA349" s="105">
        <f t="shared" si="292"/>
        <v>0</v>
      </c>
      <c r="BB349" s="116">
        <f t="shared" ca="1" si="293"/>
        <v>371.59000000000003</v>
      </c>
      <c r="BC349" s="116">
        <f t="shared" ca="1" si="294"/>
        <v>1390.77</v>
      </c>
      <c r="BD349" s="108">
        <f t="shared" ca="1" si="295"/>
        <v>1358.3333333333333</v>
      </c>
      <c r="BE349" s="108">
        <f t="shared" ca="1" si="296"/>
        <v>1000</v>
      </c>
      <c r="BH349" s="75" t="str">
        <f t="shared" si="278"/>
        <v>n6-4-1</v>
      </c>
      <c r="BI349" s="76"/>
      <c r="BJ349" s="109" t="s">
        <v>232</v>
      </c>
      <c r="BK349" s="109"/>
      <c r="BL349" s="109">
        <v>1</v>
      </c>
      <c r="BM349" s="112">
        <f t="shared" si="279"/>
        <v>1</v>
      </c>
      <c r="BN349" s="112" t="str">
        <f t="shared" si="280"/>
        <v>symbol</v>
      </c>
      <c r="BO349" s="109" t="str">
        <f t="shared" si="281"/>
        <v>OpenCircle</v>
      </c>
      <c r="BP349" s="113">
        <f t="shared" ca="1" si="297"/>
        <v>371.59</v>
      </c>
      <c r="BQ349" s="113">
        <f t="shared" ca="1" si="298"/>
        <v>1390.77</v>
      </c>
      <c r="BR349" s="113">
        <f t="shared" ca="1" si="299"/>
        <v>12</v>
      </c>
      <c r="BS349" s="113">
        <f t="shared" ca="1" si="300"/>
        <v>12</v>
      </c>
      <c r="BT349" s="109" t="str">
        <f t="shared" ca="1" si="282"/>
        <v xml:space="preserve">0 371.59 1390.77 0 0 0 0 VCThingLabel  </v>
      </c>
      <c r="BU349" s="112">
        <f t="shared" si="283"/>
        <v>0.1</v>
      </c>
      <c r="BV349" s="174">
        <f t="shared" si="284"/>
        <v>0</v>
      </c>
      <c r="BW349" s="114" t="str">
        <f t="shared" si="301"/>
        <v>4vvv</v>
      </c>
      <c r="BX349" s="109"/>
      <c r="BY349" s="113">
        <f t="shared" ca="1" si="302"/>
        <v>371.59</v>
      </c>
      <c r="BZ349" s="113">
        <f t="shared" ca="1" si="303"/>
        <v>1390.77</v>
      </c>
      <c r="CA349" s="113">
        <f t="shared" ca="1" si="304"/>
        <v>20.399999999999999</v>
      </c>
      <c r="CB349" s="113">
        <f t="shared" ca="1" si="305"/>
        <v>20.399999999999999</v>
      </c>
      <c r="CC349" s="112">
        <f t="shared" si="285"/>
        <v>0.55000000000000004</v>
      </c>
      <c r="CD349" s="109" t="str">
        <f t="shared" si="286"/>
        <v>ellipse</v>
      </c>
      <c r="CE349" s="114" t="str">
        <f t="shared" si="306"/>
        <v>4vvv</v>
      </c>
      <c r="CF349" s="109"/>
      <c r="CG349" s="113">
        <f t="shared" ca="1" si="307"/>
        <v>371.59</v>
      </c>
      <c r="CH349" s="113">
        <f t="shared" ca="1" si="308"/>
        <v>1390.77</v>
      </c>
      <c r="CI349" s="113">
        <f t="shared" ca="1" si="309"/>
        <v>12</v>
      </c>
      <c r="CJ349" s="113">
        <f t="shared" ca="1" si="310"/>
        <v>12</v>
      </c>
      <c r="CK349" s="112"/>
      <c r="CL349" s="112"/>
      <c r="CM349" s="112">
        <f t="shared" si="287"/>
        <v>1</v>
      </c>
      <c r="CN349" s="115" t="str">
        <f t="shared" si="288"/>
        <v>ellipse</v>
      </c>
      <c r="CO349" s="109" t="str">
        <f t="shared" si="311"/>
        <v>4vvv</v>
      </c>
      <c r="CP349" s="109"/>
      <c r="CQ349" s="113">
        <f t="shared" ca="1" si="312"/>
        <v>371.59</v>
      </c>
      <c r="CR349" s="113">
        <f t="shared" ca="1" si="313"/>
        <v>1390.77</v>
      </c>
      <c r="CS349" s="113">
        <f t="shared" ca="1" si="314"/>
        <v>12</v>
      </c>
      <c r="CT349" s="113">
        <f t="shared" ca="1" si="315"/>
        <v>12</v>
      </c>
      <c r="CW349" s="76"/>
      <c r="CX349" s="76"/>
    </row>
    <row r="350" spans="1:102" s="105" customFormat="1" ht="16" customHeight="1">
      <c r="A350" s="75" t="str">
        <f t="shared" si="263"/>
        <v>n6-4-1-3</v>
      </c>
      <c r="B350" s="75" t="str">
        <f t="shared" si="264"/>
        <v>E210</v>
      </c>
      <c r="C350" s="103" t="str">
        <f t="shared" si="275"/>
        <v>even</v>
      </c>
      <c r="D350" s="103"/>
      <c r="E350" s="103"/>
      <c r="F350" s="104">
        <f>ROW()</f>
        <v>350</v>
      </c>
      <c r="G350" s="103"/>
      <c r="H350" s="103"/>
      <c r="I350" s="103" t="str">
        <f t="shared" si="261"/>
        <v>This a short description of E210, giving the briefest explanation of its E210'iness.</v>
      </c>
      <c r="J350" s="103" t="str">
        <f t="shared" si="262"/>
        <v>This is a longer description of E210, going into more detail on what E210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0" s="103" t="str">
        <f t="shared" si="265"/>
        <v>none</v>
      </c>
      <c r="L350" s="103"/>
      <c r="M350" s="103" t="str">
        <f t="shared" si="266"/>
        <v>OpenClose</v>
      </c>
      <c r="N350" s="103"/>
      <c r="O350" s="103"/>
      <c r="P350" s="103"/>
      <c r="Q350" s="103"/>
      <c r="R350" s="103">
        <f t="shared" si="267"/>
        <v>1</v>
      </c>
      <c r="S350" s="103" t="str">
        <f t="shared" si="268"/>
        <v>hover</v>
      </c>
      <c r="T350" s="103"/>
      <c r="U350" s="103"/>
      <c r="V350" s="103"/>
      <c r="W350" s="103"/>
      <c r="X350" s="103" t="str">
        <f t="shared" si="269"/>
        <v>fadeOn=n6-4-1-3,0.6</v>
      </c>
      <c r="Y350" s="103" t="str">
        <f t="shared" si="270"/>
        <v>fadeOff=n6-4-1-3,0.6</v>
      </c>
      <c r="Z350" s="103" t="str">
        <f t="shared" si="271"/>
        <v>drawOpen=n6-4-1-3,0.8</v>
      </c>
      <c r="AA350" s="103" t="str">
        <f t="shared" si="272"/>
        <v>drawClose=n6-4-1-3,0.8</v>
      </c>
      <c r="AB350" s="103" t="str">
        <f t="shared" si="273"/>
        <v>myQtipStyle</v>
      </c>
      <c r="AD350" s="106"/>
      <c r="AE350" s="116"/>
      <c r="AF350" s="75" t="s">
        <v>619</v>
      </c>
      <c r="AG350" s="73">
        <f t="shared" si="276"/>
        <v>0</v>
      </c>
      <c r="AH350" s="75" t="str">
        <f t="shared" si="274"/>
        <v>n6-4-1-3</v>
      </c>
      <c r="AI350" s="75" t="str">
        <f t="shared" si="277"/>
        <v>E210</v>
      </c>
      <c r="AJ350" s="73">
        <f t="shared" si="316"/>
        <v>4</v>
      </c>
      <c r="AK350" s="105">
        <v>6</v>
      </c>
      <c r="AL350" s="105">
        <v>4</v>
      </c>
      <c r="AM350" s="105">
        <v>1</v>
      </c>
      <c r="AN350" s="105">
        <v>3</v>
      </c>
      <c r="AR350" s="105">
        <v>8</v>
      </c>
      <c r="AS350" s="105">
        <v>4</v>
      </c>
      <c r="AT350" s="105">
        <v>3</v>
      </c>
      <c r="AU350" s="105">
        <v>3</v>
      </c>
      <c r="AX350" s="108">
        <f t="shared" si="289"/>
        <v>81.875</v>
      </c>
      <c r="AY350" s="105">
        <f t="shared" ca="1" si="290"/>
        <v>740</v>
      </c>
      <c r="AZ350" s="108">
        <f t="shared" si="291"/>
        <v>363.88888888888886</v>
      </c>
      <c r="BA350" s="105">
        <f t="shared" si="292"/>
        <v>0</v>
      </c>
      <c r="BB350" s="116">
        <f t="shared" ca="1" si="293"/>
        <v>363.22</v>
      </c>
      <c r="BC350" s="116">
        <f t="shared" ca="1" si="294"/>
        <v>1376.97</v>
      </c>
      <c r="BD350" s="108">
        <f t="shared" ca="1" si="295"/>
        <v>1363.8888888888889</v>
      </c>
      <c r="BE350" s="108">
        <f t="shared" ca="1" si="296"/>
        <v>1000</v>
      </c>
      <c r="BH350" s="75" t="str">
        <f t="shared" si="278"/>
        <v>n6-4-1</v>
      </c>
      <c r="BI350" s="76"/>
      <c r="BJ350" s="109" t="s">
        <v>232</v>
      </c>
      <c r="BK350" s="109"/>
      <c r="BL350" s="109">
        <v>1</v>
      </c>
      <c r="BM350" s="112">
        <f t="shared" si="279"/>
        <v>1</v>
      </c>
      <c r="BN350" s="112" t="str">
        <f t="shared" si="280"/>
        <v>symbol</v>
      </c>
      <c r="BO350" s="109" t="str">
        <f t="shared" si="281"/>
        <v>OpenCircle</v>
      </c>
      <c r="BP350" s="113">
        <f t="shared" ca="1" si="297"/>
        <v>363.22</v>
      </c>
      <c r="BQ350" s="113">
        <f t="shared" ca="1" si="298"/>
        <v>1376.97</v>
      </c>
      <c r="BR350" s="113">
        <f t="shared" ca="1" si="299"/>
        <v>12</v>
      </c>
      <c r="BS350" s="113">
        <f t="shared" ca="1" si="300"/>
        <v>12</v>
      </c>
      <c r="BT350" s="109" t="str">
        <f t="shared" ca="1" si="282"/>
        <v xml:space="preserve">0 363.22 1376.97 0 0 0 0 VCThingLabel  </v>
      </c>
      <c r="BU350" s="112">
        <f t="shared" si="283"/>
        <v>0.1</v>
      </c>
      <c r="BV350" s="174">
        <f t="shared" si="284"/>
        <v>0</v>
      </c>
      <c r="BW350" s="114" t="str">
        <f t="shared" si="301"/>
        <v>4vvv</v>
      </c>
      <c r="BX350" s="109"/>
      <c r="BY350" s="113">
        <f t="shared" ca="1" si="302"/>
        <v>363.22</v>
      </c>
      <c r="BZ350" s="113">
        <f t="shared" ca="1" si="303"/>
        <v>1376.97</v>
      </c>
      <c r="CA350" s="113">
        <f t="shared" ca="1" si="304"/>
        <v>20.399999999999999</v>
      </c>
      <c r="CB350" s="113">
        <f t="shared" ca="1" si="305"/>
        <v>20.399999999999999</v>
      </c>
      <c r="CC350" s="112">
        <f t="shared" si="285"/>
        <v>0.55000000000000004</v>
      </c>
      <c r="CD350" s="109" t="str">
        <f t="shared" si="286"/>
        <v>ellipse</v>
      </c>
      <c r="CE350" s="114" t="str">
        <f t="shared" si="306"/>
        <v>4vvv</v>
      </c>
      <c r="CF350" s="109"/>
      <c r="CG350" s="113">
        <f t="shared" ca="1" si="307"/>
        <v>363.22</v>
      </c>
      <c r="CH350" s="113">
        <f t="shared" ca="1" si="308"/>
        <v>1376.97</v>
      </c>
      <c r="CI350" s="113">
        <f t="shared" ca="1" si="309"/>
        <v>12</v>
      </c>
      <c r="CJ350" s="113">
        <f t="shared" ca="1" si="310"/>
        <v>12</v>
      </c>
      <c r="CK350" s="112"/>
      <c r="CL350" s="112"/>
      <c r="CM350" s="112">
        <f t="shared" si="287"/>
        <v>1</v>
      </c>
      <c r="CN350" s="115" t="str">
        <f t="shared" si="288"/>
        <v>ellipse</v>
      </c>
      <c r="CO350" s="109" t="str">
        <f t="shared" si="311"/>
        <v>4vvv</v>
      </c>
      <c r="CP350" s="109"/>
      <c r="CQ350" s="113">
        <f t="shared" ca="1" si="312"/>
        <v>363.22</v>
      </c>
      <c r="CR350" s="113">
        <f t="shared" ca="1" si="313"/>
        <v>1376.97</v>
      </c>
      <c r="CS350" s="113">
        <f t="shared" ca="1" si="314"/>
        <v>12</v>
      </c>
      <c r="CT350" s="113">
        <f t="shared" ca="1" si="315"/>
        <v>12</v>
      </c>
      <c r="CW350" s="76"/>
      <c r="CX350" s="76"/>
    </row>
    <row r="351" spans="1:102" s="105" customFormat="1" ht="16" customHeight="1">
      <c r="A351" s="75" t="str">
        <f t="shared" si="263"/>
        <v>n6-4-2</v>
      </c>
      <c r="B351" s="75" t="str">
        <f t="shared" si="264"/>
        <v>D71</v>
      </c>
      <c r="C351" s="103" t="str">
        <f t="shared" si="275"/>
        <v>odd</v>
      </c>
      <c r="D351" s="103"/>
      <c r="E351" s="103"/>
      <c r="F351" s="104">
        <f>ROW()</f>
        <v>351</v>
      </c>
      <c r="G351" s="103"/>
      <c r="H351" s="103"/>
      <c r="I351" s="103" t="str">
        <f t="shared" si="261"/>
        <v>This a short description of D71, giving the briefest explanation of its D71'iness.</v>
      </c>
      <c r="J351" s="103" t="str">
        <f t="shared" si="262"/>
        <v>This is a longer description of D71, going into more detail on what D71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1" s="103" t="str">
        <f t="shared" si="265"/>
        <v>none</v>
      </c>
      <c r="L351" s="103"/>
      <c r="M351" s="103" t="str">
        <f t="shared" si="266"/>
        <v>OpenClose</v>
      </c>
      <c r="N351" s="103"/>
      <c r="O351" s="103"/>
      <c r="P351" s="103"/>
      <c r="Q351" s="103"/>
      <c r="R351" s="103">
        <f t="shared" si="267"/>
        <v>1</v>
      </c>
      <c r="S351" s="103" t="str">
        <f t="shared" si="268"/>
        <v>hover</v>
      </c>
      <c r="T351" s="103"/>
      <c r="U351" s="103"/>
      <c r="V351" s="103"/>
      <c r="W351" s="103"/>
      <c r="X351" s="103" t="str">
        <f t="shared" si="269"/>
        <v>fadeOn=n6-4-2,0.6</v>
      </c>
      <c r="Y351" s="103" t="str">
        <f t="shared" si="270"/>
        <v>fadeOff=n6-4-2,0.6</v>
      </c>
      <c r="Z351" s="103" t="str">
        <f t="shared" si="271"/>
        <v>drawOpen=n6-4-2,0.8</v>
      </c>
      <c r="AA351" s="103" t="str">
        <f t="shared" si="272"/>
        <v>drawClose=n6-4-2,0.8</v>
      </c>
      <c r="AB351" s="103" t="str">
        <f t="shared" si="273"/>
        <v>myQtipStyle</v>
      </c>
      <c r="AD351" s="106"/>
      <c r="AE351" s="116"/>
      <c r="AF351" s="75" t="s">
        <v>620</v>
      </c>
      <c r="AG351" s="73">
        <f t="shared" si="276"/>
        <v>0</v>
      </c>
      <c r="AH351" s="75" t="str">
        <f t="shared" si="274"/>
        <v>n6-4-2</v>
      </c>
      <c r="AI351" s="75" t="str">
        <f t="shared" si="277"/>
        <v>D71</v>
      </c>
      <c r="AJ351" s="73">
        <f t="shared" si="316"/>
        <v>3</v>
      </c>
      <c r="AK351" s="105">
        <v>6</v>
      </c>
      <c r="AL351" s="105">
        <v>4</v>
      </c>
      <c r="AM351" s="105">
        <v>2</v>
      </c>
      <c r="AR351" s="105">
        <v>8</v>
      </c>
      <c r="AS351" s="105">
        <v>4</v>
      </c>
      <c r="AT351" s="105">
        <v>3</v>
      </c>
      <c r="AX351" s="108">
        <f t="shared" si="289"/>
        <v>84.375</v>
      </c>
      <c r="AY351" s="105">
        <f t="shared" ca="1" si="290"/>
        <v>640</v>
      </c>
      <c r="AZ351" s="108">
        <f t="shared" si="291"/>
        <v>375</v>
      </c>
      <c r="BA351" s="105">
        <f t="shared" si="292"/>
        <v>0</v>
      </c>
      <c r="BB351" s="116">
        <f t="shared" ca="1" si="293"/>
        <v>435.57000000000005</v>
      </c>
      <c r="BC351" s="116">
        <f t="shared" ca="1" si="294"/>
        <v>1301.69</v>
      </c>
      <c r="BD351" s="108">
        <f t="shared" ca="1" si="295"/>
        <v>1375</v>
      </c>
      <c r="BE351" s="108">
        <f t="shared" ca="1" si="296"/>
        <v>1000</v>
      </c>
      <c r="BH351" s="75" t="str">
        <f t="shared" si="278"/>
        <v>n6-4</v>
      </c>
      <c r="BI351" s="76"/>
      <c r="BJ351" s="109" t="s">
        <v>232</v>
      </c>
      <c r="BK351" s="109"/>
      <c r="BL351" s="109">
        <v>1</v>
      </c>
      <c r="BM351" s="112">
        <f t="shared" si="279"/>
        <v>1</v>
      </c>
      <c r="BN351" s="112" t="str">
        <f t="shared" si="280"/>
        <v>symbol</v>
      </c>
      <c r="BO351" s="109" t="str">
        <f t="shared" si="281"/>
        <v>OpenCircle</v>
      </c>
      <c r="BP351" s="113">
        <f t="shared" ca="1" si="297"/>
        <v>435.57</v>
      </c>
      <c r="BQ351" s="113">
        <f t="shared" ca="1" si="298"/>
        <v>1301.69</v>
      </c>
      <c r="BR351" s="113">
        <f t="shared" ca="1" si="299"/>
        <v>35</v>
      </c>
      <c r="BS351" s="113">
        <f t="shared" ca="1" si="300"/>
        <v>35</v>
      </c>
      <c r="BT351" s="109" t="str">
        <f t="shared" ca="1" si="282"/>
        <v xml:space="preserve">1 435.57 1301.69 0 0 0 0 VCThingLabel 10 </v>
      </c>
      <c r="BU351" s="112">
        <f t="shared" si="283"/>
        <v>0.1</v>
      </c>
      <c r="BV351" s="174">
        <f t="shared" si="284"/>
        <v>0</v>
      </c>
      <c r="BW351" s="114" t="str">
        <f t="shared" si="301"/>
        <v>3vvv</v>
      </c>
      <c r="BX351" s="109"/>
      <c r="BY351" s="113">
        <f t="shared" ca="1" si="302"/>
        <v>435.57</v>
      </c>
      <c r="BZ351" s="113">
        <f t="shared" ca="1" si="303"/>
        <v>1301.69</v>
      </c>
      <c r="CA351" s="113">
        <f t="shared" ca="1" si="304"/>
        <v>59.5</v>
      </c>
      <c r="CB351" s="113">
        <f t="shared" ca="1" si="305"/>
        <v>59.5</v>
      </c>
      <c r="CC351" s="112">
        <f t="shared" si="285"/>
        <v>0.55000000000000004</v>
      </c>
      <c r="CD351" s="109" t="str">
        <f t="shared" si="286"/>
        <v>ellipse</v>
      </c>
      <c r="CE351" s="114" t="str">
        <f t="shared" si="306"/>
        <v>3vvv</v>
      </c>
      <c r="CF351" s="109"/>
      <c r="CG351" s="113">
        <f t="shared" ca="1" si="307"/>
        <v>435.57</v>
      </c>
      <c r="CH351" s="113">
        <f t="shared" ca="1" si="308"/>
        <v>1301.69</v>
      </c>
      <c r="CI351" s="113">
        <f t="shared" ca="1" si="309"/>
        <v>35</v>
      </c>
      <c r="CJ351" s="113">
        <f t="shared" ca="1" si="310"/>
        <v>35</v>
      </c>
      <c r="CK351" s="112"/>
      <c r="CL351" s="112"/>
      <c r="CM351" s="112">
        <f t="shared" si="287"/>
        <v>1</v>
      </c>
      <c r="CN351" s="115" t="str">
        <f t="shared" si="288"/>
        <v>ellipse</v>
      </c>
      <c r="CO351" s="109" t="str">
        <f t="shared" si="311"/>
        <v>3vvv</v>
      </c>
      <c r="CP351" s="109"/>
      <c r="CQ351" s="113">
        <f t="shared" ca="1" si="312"/>
        <v>435.57</v>
      </c>
      <c r="CR351" s="113">
        <f t="shared" ca="1" si="313"/>
        <v>1301.69</v>
      </c>
      <c r="CS351" s="113">
        <f t="shared" ca="1" si="314"/>
        <v>35</v>
      </c>
      <c r="CT351" s="113">
        <f t="shared" ca="1" si="315"/>
        <v>35</v>
      </c>
      <c r="CW351" s="76"/>
      <c r="CX351" s="76"/>
    </row>
    <row r="352" spans="1:102" s="105" customFormat="1" ht="16" customHeight="1">
      <c r="A352" s="75" t="str">
        <f t="shared" si="263"/>
        <v>n6-4-2-1</v>
      </c>
      <c r="B352" s="75" t="str">
        <f t="shared" si="264"/>
        <v>E211</v>
      </c>
      <c r="C352" s="103" t="str">
        <f t="shared" si="275"/>
        <v>odd</v>
      </c>
      <c r="D352" s="103"/>
      <c r="E352" s="103"/>
      <c r="F352" s="104">
        <f>ROW()</f>
        <v>352</v>
      </c>
      <c r="G352" s="103"/>
      <c r="H352" s="103"/>
      <c r="I352" s="103" t="str">
        <f t="shared" si="261"/>
        <v>This a short description of E211, giving the briefest explanation of its E211'iness.</v>
      </c>
      <c r="J352" s="103" t="str">
        <f t="shared" si="262"/>
        <v>This is a longer description of E211, going into more detail on what E211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2" s="103" t="str">
        <f t="shared" si="265"/>
        <v>none</v>
      </c>
      <c r="L352" s="103"/>
      <c r="M352" s="103" t="str">
        <f t="shared" si="266"/>
        <v>OpenClose</v>
      </c>
      <c r="N352" s="103"/>
      <c r="O352" s="103"/>
      <c r="P352" s="103"/>
      <c r="Q352" s="103"/>
      <c r="R352" s="103">
        <f t="shared" si="267"/>
        <v>1</v>
      </c>
      <c r="S352" s="103" t="str">
        <f t="shared" si="268"/>
        <v>hover</v>
      </c>
      <c r="T352" s="103"/>
      <c r="U352" s="103"/>
      <c r="V352" s="103"/>
      <c r="W352" s="103"/>
      <c r="X352" s="103" t="str">
        <f t="shared" si="269"/>
        <v>fadeOn=n6-4-2-1,0.6</v>
      </c>
      <c r="Y352" s="103" t="str">
        <f t="shared" si="270"/>
        <v>fadeOff=n6-4-2-1,0.6</v>
      </c>
      <c r="Z352" s="103" t="str">
        <f t="shared" si="271"/>
        <v>drawOpen=n6-4-2-1,0.8</v>
      </c>
      <c r="AA352" s="103" t="str">
        <f t="shared" si="272"/>
        <v>drawClose=n6-4-2-1,0.8</v>
      </c>
      <c r="AB352" s="103" t="str">
        <f t="shared" si="273"/>
        <v>myQtipStyle</v>
      </c>
      <c r="AD352" s="106"/>
      <c r="AE352" s="116"/>
      <c r="AF352" s="75" t="s">
        <v>621</v>
      </c>
      <c r="AG352" s="73">
        <f t="shared" si="276"/>
        <v>0</v>
      </c>
      <c r="AH352" s="75" t="str">
        <f t="shared" si="274"/>
        <v>n6-4-2-1</v>
      </c>
      <c r="AI352" s="75" t="str">
        <f t="shared" si="277"/>
        <v>E211</v>
      </c>
      <c r="AJ352" s="73">
        <f t="shared" si="316"/>
        <v>4</v>
      </c>
      <c r="AK352" s="105">
        <v>6</v>
      </c>
      <c r="AL352" s="105">
        <v>4</v>
      </c>
      <c r="AM352" s="105">
        <v>2</v>
      </c>
      <c r="AN352" s="105">
        <v>1</v>
      </c>
      <c r="AR352" s="105">
        <v>8</v>
      </c>
      <c r="AS352" s="105">
        <v>4</v>
      </c>
      <c r="AT352" s="105">
        <v>3</v>
      </c>
      <c r="AU352" s="105">
        <v>3</v>
      </c>
      <c r="AX352" s="108">
        <f t="shared" si="289"/>
        <v>83.125</v>
      </c>
      <c r="AY352" s="105">
        <f t="shared" ca="1" si="290"/>
        <v>740</v>
      </c>
      <c r="AZ352" s="108">
        <f t="shared" si="291"/>
        <v>369.44444444444446</v>
      </c>
      <c r="BA352" s="105">
        <f t="shared" si="292"/>
        <v>0</v>
      </c>
      <c r="BB352" s="116">
        <f t="shared" ca="1" si="293"/>
        <v>355.14</v>
      </c>
      <c r="BC352" s="116">
        <f t="shared" ca="1" si="294"/>
        <v>1362.99</v>
      </c>
      <c r="BD352" s="108">
        <f t="shared" ca="1" si="295"/>
        <v>1369.4444444444443</v>
      </c>
      <c r="BE352" s="108">
        <f t="shared" ca="1" si="296"/>
        <v>1000</v>
      </c>
      <c r="BH352" s="75" t="str">
        <f t="shared" si="278"/>
        <v>n6-4-2</v>
      </c>
      <c r="BI352" s="76"/>
      <c r="BJ352" s="109" t="s">
        <v>232</v>
      </c>
      <c r="BK352" s="109"/>
      <c r="BL352" s="109">
        <v>1</v>
      </c>
      <c r="BM352" s="112">
        <f t="shared" si="279"/>
        <v>1</v>
      </c>
      <c r="BN352" s="112" t="str">
        <f t="shared" si="280"/>
        <v>symbol</v>
      </c>
      <c r="BO352" s="109" t="str">
        <f t="shared" si="281"/>
        <v>OpenCircle</v>
      </c>
      <c r="BP352" s="113">
        <f t="shared" ca="1" si="297"/>
        <v>355.14</v>
      </c>
      <c r="BQ352" s="113">
        <f t="shared" ca="1" si="298"/>
        <v>1362.99</v>
      </c>
      <c r="BR352" s="113">
        <f t="shared" ca="1" si="299"/>
        <v>12</v>
      </c>
      <c r="BS352" s="113">
        <f t="shared" ca="1" si="300"/>
        <v>12</v>
      </c>
      <c r="BT352" s="109" t="str">
        <f t="shared" ca="1" si="282"/>
        <v xml:space="preserve">0 355.14 1362.99 0 0 0 0 VCThingLabel  </v>
      </c>
      <c r="BU352" s="112">
        <f t="shared" si="283"/>
        <v>0.1</v>
      </c>
      <c r="BV352" s="174">
        <f t="shared" si="284"/>
        <v>0</v>
      </c>
      <c r="BW352" s="114" t="str">
        <f t="shared" si="301"/>
        <v>4vvv</v>
      </c>
      <c r="BX352" s="109"/>
      <c r="BY352" s="113">
        <f t="shared" ca="1" si="302"/>
        <v>355.14</v>
      </c>
      <c r="BZ352" s="113">
        <f t="shared" ca="1" si="303"/>
        <v>1362.99</v>
      </c>
      <c r="CA352" s="113">
        <f t="shared" ca="1" si="304"/>
        <v>20.399999999999999</v>
      </c>
      <c r="CB352" s="113">
        <f t="shared" ca="1" si="305"/>
        <v>20.399999999999999</v>
      </c>
      <c r="CC352" s="112">
        <f t="shared" si="285"/>
        <v>0.55000000000000004</v>
      </c>
      <c r="CD352" s="109" t="str">
        <f t="shared" si="286"/>
        <v>ellipse</v>
      </c>
      <c r="CE352" s="114" t="str">
        <f t="shared" si="306"/>
        <v>4vvv</v>
      </c>
      <c r="CF352" s="109"/>
      <c r="CG352" s="113">
        <f t="shared" ca="1" si="307"/>
        <v>355.14</v>
      </c>
      <c r="CH352" s="113">
        <f t="shared" ca="1" si="308"/>
        <v>1362.99</v>
      </c>
      <c r="CI352" s="113">
        <f t="shared" ca="1" si="309"/>
        <v>12</v>
      </c>
      <c r="CJ352" s="113">
        <f t="shared" ca="1" si="310"/>
        <v>12</v>
      </c>
      <c r="CK352" s="112"/>
      <c r="CL352" s="112"/>
      <c r="CM352" s="112">
        <f t="shared" si="287"/>
        <v>1</v>
      </c>
      <c r="CN352" s="115" t="str">
        <f t="shared" si="288"/>
        <v>ellipse</v>
      </c>
      <c r="CO352" s="109" t="str">
        <f t="shared" si="311"/>
        <v>4vvv</v>
      </c>
      <c r="CP352" s="109"/>
      <c r="CQ352" s="113">
        <f t="shared" ca="1" si="312"/>
        <v>355.14</v>
      </c>
      <c r="CR352" s="113">
        <f t="shared" ca="1" si="313"/>
        <v>1362.99</v>
      </c>
      <c r="CS352" s="113">
        <f t="shared" ca="1" si="314"/>
        <v>12</v>
      </c>
      <c r="CT352" s="113">
        <f t="shared" ca="1" si="315"/>
        <v>12</v>
      </c>
      <c r="CW352" s="76"/>
      <c r="CX352" s="76"/>
    </row>
    <row r="353" spans="1:102" s="105" customFormat="1" ht="16" customHeight="1">
      <c r="A353" s="75" t="str">
        <f t="shared" si="263"/>
        <v>n6-4-2-2</v>
      </c>
      <c r="B353" s="75" t="str">
        <f t="shared" si="264"/>
        <v>E212</v>
      </c>
      <c r="C353" s="103" t="str">
        <f t="shared" si="275"/>
        <v>even</v>
      </c>
      <c r="D353" s="103"/>
      <c r="E353" s="103"/>
      <c r="F353" s="104">
        <f>ROW()</f>
        <v>353</v>
      </c>
      <c r="G353" s="103"/>
      <c r="H353" s="103"/>
      <c r="I353" s="103" t="str">
        <f t="shared" si="261"/>
        <v>This a short description of E212, giving the briefest explanation of its E212'iness.</v>
      </c>
      <c r="J353" s="103" t="str">
        <f t="shared" si="262"/>
        <v>This is a longer description of E212, going into more detail on what E212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3" s="103" t="str">
        <f t="shared" si="265"/>
        <v>none</v>
      </c>
      <c r="L353" s="103"/>
      <c r="M353" s="103" t="str">
        <f t="shared" si="266"/>
        <v>OpenClose</v>
      </c>
      <c r="N353" s="103"/>
      <c r="O353" s="103"/>
      <c r="P353" s="103"/>
      <c r="Q353" s="103"/>
      <c r="R353" s="103">
        <f t="shared" si="267"/>
        <v>1</v>
      </c>
      <c r="S353" s="103" t="str">
        <f t="shared" si="268"/>
        <v>hover</v>
      </c>
      <c r="T353" s="103"/>
      <c r="U353" s="103"/>
      <c r="V353" s="103"/>
      <c r="W353" s="103"/>
      <c r="X353" s="103" t="str">
        <f t="shared" si="269"/>
        <v>fadeOn=n6-4-2-2,0.6</v>
      </c>
      <c r="Y353" s="103" t="str">
        <f t="shared" si="270"/>
        <v>fadeOff=n6-4-2-2,0.6</v>
      </c>
      <c r="Z353" s="103" t="str">
        <f t="shared" si="271"/>
        <v>drawOpen=n6-4-2-2,0.8</v>
      </c>
      <c r="AA353" s="103" t="str">
        <f t="shared" si="272"/>
        <v>drawClose=n6-4-2-2,0.8</v>
      </c>
      <c r="AB353" s="103" t="str">
        <f t="shared" si="273"/>
        <v>myQtipStyle</v>
      </c>
      <c r="AD353" s="106"/>
      <c r="AE353" s="116"/>
      <c r="AF353" s="75" t="s">
        <v>622</v>
      </c>
      <c r="AG353" s="73">
        <f t="shared" si="276"/>
        <v>0</v>
      </c>
      <c r="AH353" s="75" t="str">
        <f t="shared" si="274"/>
        <v>n6-4-2-2</v>
      </c>
      <c r="AI353" s="75" t="str">
        <f t="shared" si="277"/>
        <v>E212</v>
      </c>
      <c r="AJ353" s="73">
        <f t="shared" si="316"/>
        <v>4</v>
      </c>
      <c r="AK353" s="105">
        <v>6</v>
      </c>
      <c r="AL353" s="105">
        <v>4</v>
      </c>
      <c r="AM353" s="105">
        <v>2</v>
      </c>
      <c r="AN353" s="105">
        <v>2</v>
      </c>
      <c r="AR353" s="105">
        <v>8</v>
      </c>
      <c r="AS353" s="105">
        <v>4</v>
      </c>
      <c r="AT353" s="105">
        <v>3</v>
      </c>
      <c r="AU353" s="105">
        <v>3</v>
      </c>
      <c r="AX353" s="108">
        <f t="shared" si="289"/>
        <v>84.375</v>
      </c>
      <c r="AY353" s="105">
        <f t="shared" ca="1" si="290"/>
        <v>740</v>
      </c>
      <c r="AZ353" s="108">
        <f t="shared" si="291"/>
        <v>375</v>
      </c>
      <c r="BA353" s="105">
        <f t="shared" si="292"/>
        <v>0</v>
      </c>
      <c r="BB353" s="116">
        <f t="shared" ca="1" si="293"/>
        <v>347.38</v>
      </c>
      <c r="BC353" s="116">
        <f t="shared" ca="1" si="294"/>
        <v>1348.83</v>
      </c>
      <c r="BD353" s="108">
        <f t="shared" ca="1" si="295"/>
        <v>1375</v>
      </c>
      <c r="BE353" s="108">
        <f t="shared" ca="1" si="296"/>
        <v>1000</v>
      </c>
      <c r="BH353" s="75" t="str">
        <f t="shared" si="278"/>
        <v>n6-4-2</v>
      </c>
      <c r="BI353" s="76"/>
      <c r="BJ353" s="109" t="s">
        <v>232</v>
      </c>
      <c r="BK353" s="109"/>
      <c r="BL353" s="109">
        <v>1</v>
      </c>
      <c r="BM353" s="112">
        <f t="shared" si="279"/>
        <v>1</v>
      </c>
      <c r="BN353" s="112" t="str">
        <f t="shared" si="280"/>
        <v>symbol</v>
      </c>
      <c r="BO353" s="109" t="str">
        <f t="shared" si="281"/>
        <v>OpenCircle</v>
      </c>
      <c r="BP353" s="113">
        <f t="shared" ca="1" si="297"/>
        <v>347.38</v>
      </c>
      <c r="BQ353" s="113">
        <f t="shared" ca="1" si="298"/>
        <v>1348.83</v>
      </c>
      <c r="BR353" s="113">
        <f t="shared" ca="1" si="299"/>
        <v>12</v>
      </c>
      <c r="BS353" s="113">
        <f t="shared" ca="1" si="300"/>
        <v>12</v>
      </c>
      <c r="BT353" s="109" t="str">
        <f t="shared" ca="1" si="282"/>
        <v xml:space="preserve">0 347.38 1348.83 0 0 0 0 VCThingLabel  </v>
      </c>
      <c r="BU353" s="112">
        <f t="shared" si="283"/>
        <v>0.1</v>
      </c>
      <c r="BV353" s="174">
        <f t="shared" si="284"/>
        <v>0</v>
      </c>
      <c r="BW353" s="114" t="str">
        <f t="shared" si="301"/>
        <v>4vvv</v>
      </c>
      <c r="BX353" s="109"/>
      <c r="BY353" s="113">
        <f t="shared" ca="1" si="302"/>
        <v>347.38</v>
      </c>
      <c r="BZ353" s="113">
        <f t="shared" ca="1" si="303"/>
        <v>1348.83</v>
      </c>
      <c r="CA353" s="113">
        <f t="shared" ca="1" si="304"/>
        <v>20.399999999999999</v>
      </c>
      <c r="CB353" s="113">
        <f t="shared" ca="1" si="305"/>
        <v>20.399999999999999</v>
      </c>
      <c r="CC353" s="112">
        <f t="shared" si="285"/>
        <v>0.55000000000000004</v>
      </c>
      <c r="CD353" s="109" t="str">
        <f t="shared" si="286"/>
        <v>ellipse</v>
      </c>
      <c r="CE353" s="114" t="str">
        <f t="shared" si="306"/>
        <v>4vvv</v>
      </c>
      <c r="CF353" s="109"/>
      <c r="CG353" s="113">
        <f t="shared" ca="1" si="307"/>
        <v>347.38</v>
      </c>
      <c r="CH353" s="113">
        <f t="shared" ca="1" si="308"/>
        <v>1348.83</v>
      </c>
      <c r="CI353" s="113">
        <f t="shared" ca="1" si="309"/>
        <v>12</v>
      </c>
      <c r="CJ353" s="113">
        <f t="shared" ca="1" si="310"/>
        <v>12</v>
      </c>
      <c r="CK353" s="112"/>
      <c r="CL353" s="112"/>
      <c r="CM353" s="112">
        <f t="shared" si="287"/>
        <v>1</v>
      </c>
      <c r="CN353" s="115" t="str">
        <f t="shared" si="288"/>
        <v>ellipse</v>
      </c>
      <c r="CO353" s="109" t="str">
        <f t="shared" si="311"/>
        <v>4vvv</v>
      </c>
      <c r="CP353" s="109"/>
      <c r="CQ353" s="113">
        <f t="shared" ca="1" si="312"/>
        <v>347.38</v>
      </c>
      <c r="CR353" s="113">
        <f t="shared" ca="1" si="313"/>
        <v>1348.83</v>
      </c>
      <c r="CS353" s="113">
        <f t="shared" ca="1" si="314"/>
        <v>12</v>
      </c>
      <c r="CT353" s="113">
        <f t="shared" ca="1" si="315"/>
        <v>12</v>
      </c>
      <c r="CW353" s="76"/>
      <c r="CX353" s="76"/>
    </row>
    <row r="354" spans="1:102" s="105" customFormat="1" ht="16" customHeight="1">
      <c r="A354" s="75" t="str">
        <f t="shared" si="263"/>
        <v>n6-4-2-3</v>
      </c>
      <c r="B354" s="75" t="str">
        <f t="shared" si="264"/>
        <v>E213</v>
      </c>
      <c r="C354" s="103" t="str">
        <f t="shared" si="275"/>
        <v>odd</v>
      </c>
      <c r="D354" s="103"/>
      <c r="E354" s="103"/>
      <c r="F354" s="104">
        <f>ROW()</f>
        <v>354</v>
      </c>
      <c r="G354" s="103"/>
      <c r="H354" s="103"/>
      <c r="I354" s="103" t="str">
        <f t="shared" si="261"/>
        <v>This a short description of E213, giving the briefest explanation of its E213'iness.</v>
      </c>
      <c r="J354" s="103" t="str">
        <f t="shared" si="262"/>
        <v>This is a longer description of E213, going into more detail on what E213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4" s="103" t="str">
        <f t="shared" si="265"/>
        <v>none</v>
      </c>
      <c r="L354" s="103"/>
      <c r="M354" s="103" t="str">
        <f t="shared" si="266"/>
        <v>OpenClose</v>
      </c>
      <c r="N354" s="103"/>
      <c r="O354" s="103"/>
      <c r="P354" s="103"/>
      <c r="Q354" s="103"/>
      <c r="R354" s="103">
        <f t="shared" si="267"/>
        <v>1</v>
      </c>
      <c r="S354" s="103" t="str">
        <f t="shared" si="268"/>
        <v>hover</v>
      </c>
      <c r="T354" s="103"/>
      <c r="U354" s="103"/>
      <c r="V354" s="103"/>
      <c r="W354" s="103"/>
      <c r="X354" s="103" t="str">
        <f t="shared" si="269"/>
        <v>fadeOn=n6-4-2-3,0.6</v>
      </c>
      <c r="Y354" s="103" t="str">
        <f t="shared" si="270"/>
        <v>fadeOff=n6-4-2-3,0.6</v>
      </c>
      <c r="Z354" s="103" t="str">
        <f t="shared" si="271"/>
        <v>drawOpen=n6-4-2-3,0.8</v>
      </c>
      <c r="AA354" s="103" t="str">
        <f t="shared" si="272"/>
        <v>drawClose=n6-4-2-3,0.8</v>
      </c>
      <c r="AB354" s="103" t="str">
        <f t="shared" si="273"/>
        <v>myQtipStyle</v>
      </c>
      <c r="AD354" s="106"/>
      <c r="AE354" s="116"/>
      <c r="AF354" s="75" t="s">
        <v>623</v>
      </c>
      <c r="AG354" s="73">
        <f t="shared" si="276"/>
        <v>0</v>
      </c>
      <c r="AH354" s="75" t="str">
        <f t="shared" si="274"/>
        <v>n6-4-2-3</v>
      </c>
      <c r="AI354" s="75" t="str">
        <f t="shared" si="277"/>
        <v>E213</v>
      </c>
      <c r="AJ354" s="73">
        <f t="shared" si="316"/>
        <v>4</v>
      </c>
      <c r="AK354" s="105">
        <v>6</v>
      </c>
      <c r="AL354" s="105">
        <v>4</v>
      </c>
      <c r="AM354" s="105">
        <v>2</v>
      </c>
      <c r="AN354" s="105">
        <v>3</v>
      </c>
      <c r="AR354" s="105">
        <v>8</v>
      </c>
      <c r="AS354" s="105">
        <v>4</v>
      </c>
      <c r="AT354" s="105">
        <v>3</v>
      </c>
      <c r="AU354" s="105">
        <v>3</v>
      </c>
      <c r="AX354" s="108">
        <f t="shared" si="289"/>
        <v>85.625</v>
      </c>
      <c r="AY354" s="105">
        <f t="shared" ca="1" si="290"/>
        <v>740</v>
      </c>
      <c r="AZ354" s="108">
        <f t="shared" si="291"/>
        <v>380.55555555555554</v>
      </c>
      <c r="BA354" s="105">
        <f t="shared" si="292"/>
        <v>0</v>
      </c>
      <c r="BB354" s="116">
        <f t="shared" ca="1" si="293"/>
        <v>339.91999999999996</v>
      </c>
      <c r="BC354" s="116">
        <f t="shared" ca="1" si="294"/>
        <v>1334.51</v>
      </c>
      <c r="BD354" s="108">
        <f t="shared" ca="1" si="295"/>
        <v>1380.5555555555557</v>
      </c>
      <c r="BE354" s="108">
        <f t="shared" ca="1" si="296"/>
        <v>1000</v>
      </c>
      <c r="BH354" s="75" t="str">
        <f t="shared" si="278"/>
        <v>n6-4-2</v>
      </c>
      <c r="BI354" s="76"/>
      <c r="BJ354" s="109" t="s">
        <v>232</v>
      </c>
      <c r="BK354" s="109"/>
      <c r="BL354" s="109">
        <v>1</v>
      </c>
      <c r="BM354" s="112">
        <f t="shared" si="279"/>
        <v>1</v>
      </c>
      <c r="BN354" s="112" t="str">
        <f t="shared" si="280"/>
        <v>symbol</v>
      </c>
      <c r="BO354" s="109" t="str">
        <f t="shared" si="281"/>
        <v>OpenCircle</v>
      </c>
      <c r="BP354" s="113">
        <f t="shared" ca="1" si="297"/>
        <v>339.92</v>
      </c>
      <c r="BQ354" s="113">
        <f t="shared" ca="1" si="298"/>
        <v>1334.51</v>
      </c>
      <c r="BR354" s="113">
        <f t="shared" ca="1" si="299"/>
        <v>12</v>
      </c>
      <c r="BS354" s="113">
        <f t="shared" ca="1" si="300"/>
        <v>12</v>
      </c>
      <c r="BT354" s="109" t="str">
        <f t="shared" ca="1" si="282"/>
        <v xml:space="preserve">0 339.92 1334.51 0 0 0 0 VCThingLabel  </v>
      </c>
      <c r="BU354" s="112">
        <f t="shared" si="283"/>
        <v>0.1</v>
      </c>
      <c r="BV354" s="174">
        <f t="shared" si="284"/>
        <v>0</v>
      </c>
      <c r="BW354" s="114" t="str">
        <f t="shared" si="301"/>
        <v>4vvv</v>
      </c>
      <c r="BX354" s="109"/>
      <c r="BY354" s="113">
        <f t="shared" ca="1" si="302"/>
        <v>339.92</v>
      </c>
      <c r="BZ354" s="113">
        <f t="shared" ca="1" si="303"/>
        <v>1334.51</v>
      </c>
      <c r="CA354" s="113">
        <f t="shared" ca="1" si="304"/>
        <v>20.399999999999999</v>
      </c>
      <c r="CB354" s="113">
        <f t="shared" ca="1" si="305"/>
        <v>20.399999999999999</v>
      </c>
      <c r="CC354" s="112">
        <f t="shared" si="285"/>
        <v>0.55000000000000004</v>
      </c>
      <c r="CD354" s="109" t="str">
        <f t="shared" si="286"/>
        <v>ellipse</v>
      </c>
      <c r="CE354" s="114" t="str">
        <f t="shared" si="306"/>
        <v>4vvv</v>
      </c>
      <c r="CF354" s="109"/>
      <c r="CG354" s="113">
        <f t="shared" ca="1" si="307"/>
        <v>339.92</v>
      </c>
      <c r="CH354" s="113">
        <f t="shared" ca="1" si="308"/>
        <v>1334.51</v>
      </c>
      <c r="CI354" s="113">
        <f t="shared" ca="1" si="309"/>
        <v>12</v>
      </c>
      <c r="CJ354" s="113">
        <f t="shared" ca="1" si="310"/>
        <v>12</v>
      </c>
      <c r="CK354" s="112"/>
      <c r="CL354" s="112"/>
      <c r="CM354" s="112">
        <f t="shared" si="287"/>
        <v>1</v>
      </c>
      <c r="CN354" s="115" t="str">
        <f t="shared" si="288"/>
        <v>ellipse</v>
      </c>
      <c r="CO354" s="109" t="str">
        <f t="shared" si="311"/>
        <v>4vvv</v>
      </c>
      <c r="CP354" s="109"/>
      <c r="CQ354" s="113">
        <f t="shared" ca="1" si="312"/>
        <v>339.92</v>
      </c>
      <c r="CR354" s="113">
        <f t="shared" ca="1" si="313"/>
        <v>1334.51</v>
      </c>
      <c r="CS354" s="113">
        <f t="shared" ca="1" si="314"/>
        <v>12</v>
      </c>
      <c r="CT354" s="113">
        <f t="shared" ca="1" si="315"/>
        <v>12</v>
      </c>
      <c r="CW354" s="76"/>
      <c r="CX354" s="76"/>
    </row>
    <row r="355" spans="1:102" s="105" customFormat="1" ht="16" customHeight="1">
      <c r="A355" s="75" t="str">
        <f t="shared" si="263"/>
        <v>n6-4-3</v>
      </c>
      <c r="B355" s="75" t="str">
        <f t="shared" si="264"/>
        <v>D72</v>
      </c>
      <c r="C355" s="103" t="str">
        <f t="shared" si="275"/>
        <v>even</v>
      </c>
      <c r="D355" s="103"/>
      <c r="E355" s="103"/>
      <c r="F355" s="104">
        <f>ROW()</f>
        <v>355</v>
      </c>
      <c r="G355" s="103"/>
      <c r="H355" s="103"/>
      <c r="I355" s="103" t="str">
        <f t="shared" si="261"/>
        <v>This a short description of D72, giving the briefest explanation of its D72'iness.</v>
      </c>
      <c r="J355" s="103" t="str">
        <f t="shared" si="262"/>
        <v>This is a longer description of D72, going into more detail on what D72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5" s="103" t="str">
        <f t="shared" si="265"/>
        <v>none</v>
      </c>
      <c r="L355" s="103"/>
      <c r="M355" s="103" t="str">
        <f t="shared" si="266"/>
        <v>OpenClose</v>
      </c>
      <c r="N355" s="103"/>
      <c r="O355" s="103"/>
      <c r="P355" s="103"/>
      <c r="Q355" s="103"/>
      <c r="R355" s="103">
        <f t="shared" si="267"/>
        <v>1</v>
      </c>
      <c r="S355" s="103" t="str">
        <f t="shared" si="268"/>
        <v>hover</v>
      </c>
      <c r="T355" s="103"/>
      <c r="U355" s="103"/>
      <c r="V355" s="103"/>
      <c r="W355" s="103"/>
      <c r="X355" s="103" t="str">
        <f t="shared" si="269"/>
        <v>fadeOn=n6-4-3,0.6</v>
      </c>
      <c r="Y355" s="103" t="str">
        <f t="shared" si="270"/>
        <v>fadeOff=n6-4-3,0.6</v>
      </c>
      <c r="Z355" s="103" t="str">
        <f t="shared" si="271"/>
        <v>drawOpen=n6-4-3,0.8</v>
      </c>
      <c r="AA355" s="103" t="str">
        <f t="shared" si="272"/>
        <v>drawClose=n6-4-3,0.8</v>
      </c>
      <c r="AB355" s="103" t="str">
        <f t="shared" si="273"/>
        <v>myQtipStyle</v>
      </c>
      <c r="AD355" s="106"/>
      <c r="AE355" s="116"/>
      <c r="AF355" s="75" t="s">
        <v>624</v>
      </c>
      <c r="AG355" s="73">
        <f t="shared" si="276"/>
        <v>0</v>
      </c>
      <c r="AH355" s="75" t="str">
        <f t="shared" si="274"/>
        <v>n6-4-3</v>
      </c>
      <c r="AI355" s="75" t="str">
        <f t="shared" si="277"/>
        <v>D72</v>
      </c>
      <c r="AJ355" s="73">
        <f t="shared" si="316"/>
        <v>3</v>
      </c>
      <c r="AK355" s="105">
        <v>6</v>
      </c>
      <c r="AL355" s="105">
        <v>4</v>
      </c>
      <c r="AM355" s="105">
        <v>3</v>
      </c>
      <c r="AR355" s="105">
        <v>8</v>
      </c>
      <c r="AS355" s="105">
        <v>4</v>
      </c>
      <c r="AT355" s="105">
        <v>3</v>
      </c>
      <c r="AX355" s="108">
        <f t="shared" si="289"/>
        <v>88.125</v>
      </c>
      <c r="AY355" s="105">
        <f t="shared" ca="1" si="290"/>
        <v>640</v>
      </c>
      <c r="AZ355" s="108">
        <f t="shared" si="291"/>
        <v>391.66666666666669</v>
      </c>
      <c r="BA355" s="105">
        <f t="shared" si="292"/>
        <v>0</v>
      </c>
      <c r="BB355" s="116">
        <f t="shared" ca="1" si="293"/>
        <v>417.04999999999995</v>
      </c>
      <c r="BC355" s="116">
        <f t="shared" ca="1" si="294"/>
        <v>1264.1300000000001</v>
      </c>
      <c r="BD355" s="108">
        <f t="shared" ca="1" si="295"/>
        <v>1391.6666666666667</v>
      </c>
      <c r="BE355" s="108">
        <f t="shared" ca="1" si="296"/>
        <v>1000</v>
      </c>
      <c r="BH355" s="75" t="str">
        <f t="shared" si="278"/>
        <v>n6-4</v>
      </c>
      <c r="BI355" s="76"/>
      <c r="BJ355" s="109" t="s">
        <v>232</v>
      </c>
      <c r="BK355" s="109"/>
      <c r="BL355" s="109">
        <v>1</v>
      </c>
      <c r="BM355" s="112">
        <f t="shared" si="279"/>
        <v>1</v>
      </c>
      <c r="BN355" s="112" t="str">
        <f t="shared" si="280"/>
        <v>symbol</v>
      </c>
      <c r="BO355" s="109" t="str">
        <f t="shared" si="281"/>
        <v>OpenCircle</v>
      </c>
      <c r="BP355" s="113">
        <f t="shared" ca="1" si="297"/>
        <v>417.05</v>
      </c>
      <c r="BQ355" s="113">
        <f t="shared" ca="1" si="298"/>
        <v>1264.1300000000001</v>
      </c>
      <c r="BR355" s="113">
        <f t="shared" ca="1" si="299"/>
        <v>35</v>
      </c>
      <c r="BS355" s="113">
        <f t="shared" ca="1" si="300"/>
        <v>35</v>
      </c>
      <c r="BT355" s="109" t="str">
        <f t="shared" ca="1" si="282"/>
        <v xml:space="preserve">1 417.05 1264.13 0 0 0 0 VCThingLabel 10 </v>
      </c>
      <c r="BU355" s="112">
        <f t="shared" si="283"/>
        <v>0.1</v>
      </c>
      <c r="BV355" s="174">
        <f t="shared" si="284"/>
        <v>0</v>
      </c>
      <c r="BW355" s="114" t="str">
        <f t="shared" si="301"/>
        <v>3vvv</v>
      </c>
      <c r="BX355" s="109"/>
      <c r="BY355" s="113">
        <f t="shared" ca="1" si="302"/>
        <v>417.05</v>
      </c>
      <c r="BZ355" s="113">
        <f t="shared" ca="1" si="303"/>
        <v>1264.1300000000001</v>
      </c>
      <c r="CA355" s="113">
        <f t="shared" ca="1" si="304"/>
        <v>59.5</v>
      </c>
      <c r="CB355" s="113">
        <f t="shared" ca="1" si="305"/>
        <v>59.5</v>
      </c>
      <c r="CC355" s="112">
        <f t="shared" si="285"/>
        <v>0.55000000000000004</v>
      </c>
      <c r="CD355" s="109" t="str">
        <f t="shared" si="286"/>
        <v>ellipse</v>
      </c>
      <c r="CE355" s="114" t="str">
        <f t="shared" si="306"/>
        <v>3vvv</v>
      </c>
      <c r="CF355" s="109"/>
      <c r="CG355" s="113">
        <f t="shared" ca="1" si="307"/>
        <v>417.05</v>
      </c>
      <c r="CH355" s="113">
        <f t="shared" ca="1" si="308"/>
        <v>1264.1300000000001</v>
      </c>
      <c r="CI355" s="113">
        <f t="shared" ca="1" si="309"/>
        <v>35</v>
      </c>
      <c r="CJ355" s="113">
        <f t="shared" ca="1" si="310"/>
        <v>35</v>
      </c>
      <c r="CK355" s="112"/>
      <c r="CL355" s="112"/>
      <c r="CM355" s="112">
        <f t="shared" si="287"/>
        <v>1</v>
      </c>
      <c r="CN355" s="115" t="str">
        <f t="shared" si="288"/>
        <v>ellipse</v>
      </c>
      <c r="CO355" s="109" t="str">
        <f t="shared" si="311"/>
        <v>3vvv</v>
      </c>
      <c r="CP355" s="109"/>
      <c r="CQ355" s="113">
        <f t="shared" ca="1" si="312"/>
        <v>417.05</v>
      </c>
      <c r="CR355" s="113">
        <f t="shared" ca="1" si="313"/>
        <v>1264.1300000000001</v>
      </c>
      <c r="CS355" s="113">
        <f t="shared" ca="1" si="314"/>
        <v>35</v>
      </c>
      <c r="CT355" s="113">
        <f t="shared" ca="1" si="315"/>
        <v>35</v>
      </c>
      <c r="CW355" s="76"/>
      <c r="CX355" s="76"/>
    </row>
    <row r="356" spans="1:102" s="105" customFormat="1" ht="16" customHeight="1">
      <c r="A356" s="75" t="str">
        <f t="shared" si="263"/>
        <v>n6-4-3-1</v>
      </c>
      <c r="B356" s="75" t="str">
        <f t="shared" si="264"/>
        <v>E214</v>
      </c>
      <c r="C356" s="103" t="str">
        <f t="shared" si="275"/>
        <v>even</v>
      </c>
      <c r="D356" s="103"/>
      <c r="E356" s="103"/>
      <c r="F356" s="104">
        <f>ROW()</f>
        <v>356</v>
      </c>
      <c r="G356" s="103"/>
      <c r="H356" s="103"/>
      <c r="I356" s="103" t="str">
        <f t="shared" si="261"/>
        <v>This a short description of E214, giving the briefest explanation of its E214'iness.</v>
      </c>
      <c r="J356" s="103" t="str">
        <f t="shared" si="262"/>
        <v>This is a longer description of E214, going into more detail on what E214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6" s="103" t="str">
        <f t="shared" si="265"/>
        <v>none</v>
      </c>
      <c r="L356" s="103"/>
      <c r="M356" s="103" t="str">
        <f t="shared" si="266"/>
        <v>OpenClose</v>
      </c>
      <c r="N356" s="103"/>
      <c r="O356" s="103"/>
      <c r="P356" s="103"/>
      <c r="Q356" s="103"/>
      <c r="R356" s="103">
        <f t="shared" si="267"/>
        <v>1</v>
      </c>
      <c r="S356" s="103" t="str">
        <f t="shared" si="268"/>
        <v>hover</v>
      </c>
      <c r="T356" s="103"/>
      <c r="U356" s="103"/>
      <c r="V356" s="103"/>
      <c r="W356" s="103"/>
      <c r="X356" s="103" t="str">
        <f t="shared" si="269"/>
        <v>fadeOn=n6-4-3-1,0.6</v>
      </c>
      <c r="Y356" s="103" t="str">
        <f t="shared" si="270"/>
        <v>fadeOff=n6-4-3-1,0.6</v>
      </c>
      <c r="Z356" s="103" t="str">
        <f t="shared" si="271"/>
        <v>drawOpen=n6-4-3-1,0.8</v>
      </c>
      <c r="AA356" s="103" t="str">
        <f t="shared" si="272"/>
        <v>drawClose=n6-4-3-1,0.8</v>
      </c>
      <c r="AB356" s="103" t="str">
        <f t="shared" si="273"/>
        <v>myQtipStyle</v>
      </c>
      <c r="AD356" s="106"/>
      <c r="AE356" s="116"/>
      <c r="AF356" s="75" t="s">
        <v>625</v>
      </c>
      <c r="AG356" s="73">
        <f t="shared" si="276"/>
        <v>0</v>
      </c>
      <c r="AH356" s="75" t="str">
        <f t="shared" si="274"/>
        <v>n6-4-3-1</v>
      </c>
      <c r="AI356" s="75" t="str">
        <f t="shared" si="277"/>
        <v>E214</v>
      </c>
      <c r="AJ356" s="73">
        <f t="shared" si="316"/>
        <v>4</v>
      </c>
      <c r="AK356" s="105">
        <v>6</v>
      </c>
      <c r="AL356" s="105">
        <v>4</v>
      </c>
      <c r="AM356" s="105">
        <v>3</v>
      </c>
      <c r="AN356" s="105">
        <v>1</v>
      </c>
      <c r="AR356" s="105">
        <v>8</v>
      </c>
      <c r="AS356" s="105">
        <v>4</v>
      </c>
      <c r="AT356" s="105">
        <v>3</v>
      </c>
      <c r="AU356" s="105">
        <v>3</v>
      </c>
      <c r="AX356" s="108">
        <f t="shared" si="289"/>
        <v>86.875</v>
      </c>
      <c r="AY356" s="105">
        <f t="shared" ca="1" si="290"/>
        <v>740</v>
      </c>
      <c r="AZ356" s="108">
        <f t="shared" si="291"/>
        <v>386.11111111111114</v>
      </c>
      <c r="BA356" s="105">
        <f t="shared" si="292"/>
        <v>0</v>
      </c>
      <c r="BB356" s="116">
        <f t="shared" ca="1" si="293"/>
        <v>332.78</v>
      </c>
      <c r="BC356" s="116">
        <f t="shared" ca="1" si="294"/>
        <v>1320.03</v>
      </c>
      <c r="BD356" s="108">
        <f t="shared" ca="1" si="295"/>
        <v>1386.1111111111111</v>
      </c>
      <c r="BE356" s="108">
        <f t="shared" ca="1" si="296"/>
        <v>1000</v>
      </c>
      <c r="BH356" s="75" t="str">
        <f t="shared" si="278"/>
        <v>n6-4-3</v>
      </c>
      <c r="BI356" s="76"/>
      <c r="BJ356" s="109" t="s">
        <v>232</v>
      </c>
      <c r="BK356" s="109"/>
      <c r="BL356" s="109">
        <v>1</v>
      </c>
      <c r="BM356" s="112">
        <f t="shared" si="279"/>
        <v>1</v>
      </c>
      <c r="BN356" s="112" t="str">
        <f t="shared" si="280"/>
        <v>symbol</v>
      </c>
      <c r="BO356" s="109" t="str">
        <f t="shared" si="281"/>
        <v>OpenCircle</v>
      </c>
      <c r="BP356" s="113">
        <f t="shared" ca="1" si="297"/>
        <v>332.78</v>
      </c>
      <c r="BQ356" s="113">
        <f t="shared" ca="1" si="298"/>
        <v>1320.03</v>
      </c>
      <c r="BR356" s="113">
        <f t="shared" ca="1" si="299"/>
        <v>12</v>
      </c>
      <c r="BS356" s="113">
        <f t="shared" ca="1" si="300"/>
        <v>12</v>
      </c>
      <c r="BT356" s="109" t="str">
        <f t="shared" ca="1" si="282"/>
        <v xml:space="preserve">0 332.78 1320.03 0 0 0 0 VCThingLabel  </v>
      </c>
      <c r="BU356" s="112">
        <f t="shared" si="283"/>
        <v>0.1</v>
      </c>
      <c r="BV356" s="174">
        <f t="shared" si="284"/>
        <v>0</v>
      </c>
      <c r="BW356" s="114" t="str">
        <f t="shared" si="301"/>
        <v>4vvv</v>
      </c>
      <c r="BX356" s="109"/>
      <c r="BY356" s="113">
        <f t="shared" ca="1" si="302"/>
        <v>332.78</v>
      </c>
      <c r="BZ356" s="113">
        <f t="shared" ca="1" si="303"/>
        <v>1320.03</v>
      </c>
      <c r="CA356" s="113">
        <f t="shared" ca="1" si="304"/>
        <v>20.399999999999999</v>
      </c>
      <c r="CB356" s="113">
        <f t="shared" ca="1" si="305"/>
        <v>20.399999999999999</v>
      </c>
      <c r="CC356" s="112">
        <f t="shared" si="285"/>
        <v>0.55000000000000004</v>
      </c>
      <c r="CD356" s="109" t="str">
        <f t="shared" si="286"/>
        <v>ellipse</v>
      </c>
      <c r="CE356" s="114" t="str">
        <f t="shared" si="306"/>
        <v>4vvv</v>
      </c>
      <c r="CF356" s="109"/>
      <c r="CG356" s="113">
        <f t="shared" ca="1" si="307"/>
        <v>332.78</v>
      </c>
      <c r="CH356" s="113">
        <f t="shared" ca="1" si="308"/>
        <v>1320.03</v>
      </c>
      <c r="CI356" s="113">
        <f t="shared" ca="1" si="309"/>
        <v>12</v>
      </c>
      <c r="CJ356" s="113">
        <f t="shared" ca="1" si="310"/>
        <v>12</v>
      </c>
      <c r="CK356" s="112"/>
      <c r="CL356" s="112"/>
      <c r="CM356" s="112">
        <f t="shared" si="287"/>
        <v>1</v>
      </c>
      <c r="CN356" s="115" t="str">
        <f t="shared" si="288"/>
        <v>ellipse</v>
      </c>
      <c r="CO356" s="109" t="str">
        <f t="shared" si="311"/>
        <v>4vvv</v>
      </c>
      <c r="CP356" s="109"/>
      <c r="CQ356" s="113">
        <f t="shared" ca="1" si="312"/>
        <v>332.78</v>
      </c>
      <c r="CR356" s="113">
        <f t="shared" ca="1" si="313"/>
        <v>1320.03</v>
      </c>
      <c r="CS356" s="113">
        <f t="shared" ca="1" si="314"/>
        <v>12</v>
      </c>
      <c r="CT356" s="113">
        <f t="shared" ca="1" si="315"/>
        <v>12</v>
      </c>
      <c r="CW356" s="76"/>
      <c r="CX356" s="76"/>
    </row>
    <row r="357" spans="1:102" s="105" customFormat="1" ht="16" customHeight="1">
      <c r="A357" s="75" t="str">
        <f t="shared" si="263"/>
        <v>n6-4-3-2</v>
      </c>
      <c r="B357" s="75" t="str">
        <f t="shared" si="264"/>
        <v>E215</v>
      </c>
      <c r="C357" s="103" t="str">
        <f t="shared" si="275"/>
        <v>odd</v>
      </c>
      <c r="D357" s="103"/>
      <c r="E357" s="103"/>
      <c r="F357" s="104">
        <f>ROW()</f>
        <v>357</v>
      </c>
      <c r="G357" s="103"/>
      <c r="H357" s="103"/>
      <c r="I357" s="103" t="str">
        <f t="shared" si="261"/>
        <v>This a short description of E215, giving the briefest explanation of its E215'iness.</v>
      </c>
      <c r="J357" s="103" t="str">
        <f t="shared" si="262"/>
        <v>This is a longer description of E215, going into more detail on what E215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7" s="103" t="str">
        <f t="shared" si="265"/>
        <v>none</v>
      </c>
      <c r="L357" s="103"/>
      <c r="M357" s="103" t="str">
        <f t="shared" si="266"/>
        <v>OpenClose</v>
      </c>
      <c r="N357" s="103"/>
      <c r="O357" s="103"/>
      <c r="P357" s="103"/>
      <c r="Q357" s="103"/>
      <c r="R357" s="103">
        <f t="shared" si="267"/>
        <v>1</v>
      </c>
      <c r="S357" s="103" t="str">
        <f t="shared" si="268"/>
        <v>hover</v>
      </c>
      <c r="T357" s="103"/>
      <c r="U357" s="103"/>
      <c r="V357" s="103"/>
      <c r="W357" s="103"/>
      <c r="X357" s="103" t="str">
        <f t="shared" si="269"/>
        <v>fadeOn=n6-4-3-2,0.6</v>
      </c>
      <c r="Y357" s="103" t="str">
        <f t="shared" si="270"/>
        <v>fadeOff=n6-4-3-2,0.6</v>
      </c>
      <c r="Z357" s="103" t="str">
        <f t="shared" si="271"/>
        <v>drawOpen=n6-4-3-2,0.8</v>
      </c>
      <c r="AA357" s="103" t="str">
        <f t="shared" si="272"/>
        <v>drawClose=n6-4-3-2,0.8</v>
      </c>
      <c r="AB357" s="103" t="str">
        <f t="shared" si="273"/>
        <v>myQtipStyle</v>
      </c>
      <c r="AD357" s="106"/>
      <c r="AE357" s="116"/>
      <c r="AF357" s="75" t="s">
        <v>626</v>
      </c>
      <c r="AG357" s="73">
        <f t="shared" si="276"/>
        <v>0</v>
      </c>
      <c r="AH357" s="75" t="str">
        <f t="shared" si="274"/>
        <v>n6-4-3-2</v>
      </c>
      <c r="AI357" s="75" t="str">
        <f t="shared" si="277"/>
        <v>E215</v>
      </c>
      <c r="AJ357" s="73">
        <f t="shared" si="316"/>
        <v>4</v>
      </c>
      <c r="AK357" s="105">
        <v>6</v>
      </c>
      <c r="AL357" s="105">
        <v>4</v>
      </c>
      <c r="AM357" s="105">
        <v>3</v>
      </c>
      <c r="AN357" s="105">
        <v>2</v>
      </c>
      <c r="AR357" s="105">
        <v>8</v>
      </c>
      <c r="AS357" s="105">
        <v>4</v>
      </c>
      <c r="AT357" s="105">
        <v>3</v>
      </c>
      <c r="AU357" s="105">
        <v>3</v>
      </c>
      <c r="AX357" s="108">
        <f t="shared" si="289"/>
        <v>88.125</v>
      </c>
      <c r="AY357" s="105">
        <f t="shared" ca="1" si="290"/>
        <v>740</v>
      </c>
      <c r="AZ357" s="108">
        <f t="shared" si="291"/>
        <v>391.66666666666669</v>
      </c>
      <c r="BA357" s="105">
        <f t="shared" si="292"/>
        <v>0</v>
      </c>
      <c r="BB357" s="116">
        <f t="shared" ca="1" si="293"/>
        <v>325.96000000000004</v>
      </c>
      <c r="BC357" s="116">
        <f t="shared" ca="1" si="294"/>
        <v>1305.4000000000001</v>
      </c>
      <c r="BD357" s="108">
        <f t="shared" ca="1" si="295"/>
        <v>1391.6666666666667</v>
      </c>
      <c r="BE357" s="108">
        <f t="shared" ca="1" si="296"/>
        <v>1000</v>
      </c>
      <c r="BH357" s="75" t="str">
        <f t="shared" si="278"/>
        <v>n6-4-3</v>
      </c>
      <c r="BI357" s="76"/>
      <c r="BJ357" s="109" t="s">
        <v>232</v>
      </c>
      <c r="BK357" s="109"/>
      <c r="BL357" s="109">
        <v>1</v>
      </c>
      <c r="BM357" s="112">
        <f t="shared" si="279"/>
        <v>1</v>
      </c>
      <c r="BN357" s="112" t="str">
        <f t="shared" si="280"/>
        <v>symbol</v>
      </c>
      <c r="BO357" s="109" t="str">
        <f t="shared" si="281"/>
        <v>OpenCircle</v>
      </c>
      <c r="BP357" s="113">
        <f t="shared" ca="1" si="297"/>
        <v>325.95999999999998</v>
      </c>
      <c r="BQ357" s="113">
        <f t="shared" ca="1" si="298"/>
        <v>1305.4000000000001</v>
      </c>
      <c r="BR357" s="113">
        <f t="shared" ca="1" si="299"/>
        <v>12</v>
      </c>
      <c r="BS357" s="113">
        <f t="shared" ca="1" si="300"/>
        <v>12</v>
      </c>
      <c r="BT357" s="109" t="str">
        <f t="shared" ca="1" si="282"/>
        <v xml:space="preserve">0 325.96 1305.4 0 0 0 0 VCThingLabel  </v>
      </c>
      <c r="BU357" s="112">
        <f t="shared" si="283"/>
        <v>0.1</v>
      </c>
      <c r="BV357" s="174">
        <f t="shared" si="284"/>
        <v>0</v>
      </c>
      <c r="BW357" s="114" t="str">
        <f t="shared" si="301"/>
        <v>4vvv</v>
      </c>
      <c r="BX357" s="109"/>
      <c r="BY357" s="113">
        <f t="shared" ca="1" si="302"/>
        <v>325.95999999999998</v>
      </c>
      <c r="BZ357" s="113">
        <f t="shared" ca="1" si="303"/>
        <v>1305.4000000000001</v>
      </c>
      <c r="CA357" s="113">
        <f t="shared" ca="1" si="304"/>
        <v>20.399999999999999</v>
      </c>
      <c r="CB357" s="113">
        <f t="shared" ca="1" si="305"/>
        <v>20.399999999999999</v>
      </c>
      <c r="CC357" s="112">
        <f t="shared" si="285"/>
        <v>0.55000000000000004</v>
      </c>
      <c r="CD357" s="109" t="str">
        <f t="shared" si="286"/>
        <v>ellipse</v>
      </c>
      <c r="CE357" s="114" t="str">
        <f t="shared" si="306"/>
        <v>4vvv</v>
      </c>
      <c r="CF357" s="109"/>
      <c r="CG357" s="113">
        <f t="shared" ca="1" si="307"/>
        <v>325.95999999999998</v>
      </c>
      <c r="CH357" s="113">
        <f t="shared" ca="1" si="308"/>
        <v>1305.4000000000001</v>
      </c>
      <c r="CI357" s="113">
        <f t="shared" ca="1" si="309"/>
        <v>12</v>
      </c>
      <c r="CJ357" s="113">
        <f t="shared" ca="1" si="310"/>
        <v>12</v>
      </c>
      <c r="CK357" s="112"/>
      <c r="CL357" s="112"/>
      <c r="CM357" s="112">
        <f t="shared" si="287"/>
        <v>1</v>
      </c>
      <c r="CN357" s="115" t="str">
        <f t="shared" si="288"/>
        <v>ellipse</v>
      </c>
      <c r="CO357" s="109" t="str">
        <f t="shared" si="311"/>
        <v>4vvv</v>
      </c>
      <c r="CP357" s="109"/>
      <c r="CQ357" s="113">
        <f t="shared" ca="1" si="312"/>
        <v>325.95999999999998</v>
      </c>
      <c r="CR357" s="113">
        <f t="shared" ca="1" si="313"/>
        <v>1305.4000000000001</v>
      </c>
      <c r="CS357" s="113">
        <f t="shared" ca="1" si="314"/>
        <v>12</v>
      </c>
      <c r="CT357" s="113">
        <f t="shared" ca="1" si="315"/>
        <v>12</v>
      </c>
      <c r="CW357" s="76"/>
      <c r="CX357" s="76"/>
    </row>
    <row r="358" spans="1:102" s="105" customFormat="1" ht="16" customHeight="1">
      <c r="A358" s="75" t="str">
        <f t="shared" si="263"/>
        <v>n6-4-3-3</v>
      </c>
      <c r="B358" s="75" t="str">
        <f t="shared" si="264"/>
        <v>E216</v>
      </c>
      <c r="C358" s="103" t="str">
        <f t="shared" si="275"/>
        <v>even</v>
      </c>
      <c r="D358" s="103"/>
      <c r="E358" s="103"/>
      <c r="F358" s="104">
        <f>ROW()</f>
        <v>358</v>
      </c>
      <c r="G358" s="103"/>
      <c r="H358" s="103"/>
      <c r="I358" s="103" t="str">
        <f t="shared" si="261"/>
        <v>This a short description of E216, giving the briefest explanation of its E216'iness.</v>
      </c>
      <c r="J358" s="103" t="str">
        <f t="shared" si="262"/>
        <v>This is a longer description of E216, going into more detail on what E216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8" s="103" t="str">
        <f t="shared" si="265"/>
        <v>none</v>
      </c>
      <c r="L358" s="103"/>
      <c r="M358" s="103" t="str">
        <f t="shared" si="266"/>
        <v>OpenClose</v>
      </c>
      <c r="N358" s="103"/>
      <c r="O358" s="103"/>
      <c r="P358" s="103"/>
      <c r="Q358" s="103"/>
      <c r="R358" s="103">
        <f t="shared" si="267"/>
        <v>1</v>
      </c>
      <c r="S358" s="103" t="str">
        <f t="shared" si="268"/>
        <v>hover</v>
      </c>
      <c r="T358" s="103"/>
      <c r="U358" s="103"/>
      <c r="V358" s="103"/>
      <c r="W358" s="103"/>
      <c r="X358" s="103" t="str">
        <f t="shared" si="269"/>
        <v>fadeOn=n6-4-3-3,0.6</v>
      </c>
      <c r="Y358" s="103" t="str">
        <f t="shared" si="270"/>
        <v>fadeOff=n6-4-3-3,0.6</v>
      </c>
      <c r="Z358" s="103" t="str">
        <f t="shared" si="271"/>
        <v>drawOpen=n6-4-3-3,0.8</v>
      </c>
      <c r="AA358" s="103" t="str">
        <f t="shared" si="272"/>
        <v>drawClose=n6-4-3-3,0.8</v>
      </c>
      <c r="AB358" s="103" t="str">
        <f t="shared" si="273"/>
        <v>myQtipStyle</v>
      </c>
      <c r="AD358" s="106"/>
      <c r="AE358" s="116"/>
      <c r="AF358" s="75" t="s">
        <v>627</v>
      </c>
      <c r="AG358" s="73">
        <f t="shared" si="276"/>
        <v>0</v>
      </c>
      <c r="AH358" s="75" t="str">
        <f t="shared" si="274"/>
        <v>n6-4-3-3</v>
      </c>
      <c r="AI358" s="75" t="str">
        <f t="shared" si="277"/>
        <v>E216</v>
      </c>
      <c r="AJ358" s="73">
        <f t="shared" si="316"/>
        <v>4</v>
      </c>
      <c r="AK358" s="105">
        <v>6</v>
      </c>
      <c r="AL358" s="105">
        <v>4</v>
      </c>
      <c r="AM358" s="105">
        <v>3</v>
      </c>
      <c r="AN358" s="105">
        <v>3</v>
      </c>
      <c r="AR358" s="105">
        <v>8</v>
      </c>
      <c r="AS358" s="105">
        <v>4</v>
      </c>
      <c r="AT358" s="105">
        <v>3</v>
      </c>
      <c r="AU358" s="105">
        <v>3</v>
      </c>
      <c r="AX358" s="108">
        <f t="shared" si="289"/>
        <v>89.375</v>
      </c>
      <c r="AY358" s="105">
        <f t="shared" ca="1" si="290"/>
        <v>740</v>
      </c>
      <c r="AZ358" s="108">
        <f t="shared" si="291"/>
        <v>397.22222222222223</v>
      </c>
      <c r="BA358" s="105">
        <f t="shared" si="292"/>
        <v>0</v>
      </c>
      <c r="BB358" s="116">
        <f t="shared" ca="1" si="293"/>
        <v>319.46000000000004</v>
      </c>
      <c r="BC358" s="116">
        <f t="shared" ca="1" si="294"/>
        <v>1290.6300000000001</v>
      </c>
      <c r="BD358" s="108">
        <f t="shared" ca="1" si="295"/>
        <v>1397.2222222222222</v>
      </c>
      <c r="BE358" s="108">
        <f t="shared" ca="1" si="296"/>
        <v>1000</v>
      </c>
      <c r="BH358" s="75" t="str">
        <f t="shared" si="278"/>
        <v>n6-4-3</v>
      </c>
      <c r="BI358" s="76"/>
      <c r="BJ358" s="109" t="s">
        <v>232</v>
      </c>
      <c r="BK358" s="109"/>
      <c r="BL358" s="109">
        <v>1</v>
      </c>
      <c r="BM358" s="112">
        <f t="shared" si="279"/>
        <v>1</v>
      </c>
      <c r="BN358" s="112" t="str">
        <f t="shared" si="280"/>
        <v>symbol</v>
      </c>
      <c r="BO358" s="109" t="str">
        <f t="shared" si="281"/>
        <v>OpenCircle</v>
      </c>
      <c r="BP358" s="113">
        <f t="shared" ca="1" si="297"/>
        <v>319.45999999999998</v>
      </c>
      <c r="BQ358" s="113">
        <f t="shared" ca="1" si="298"/>
        <v>1290.6300000000001</v>
      </c>
      <c r="BR358" s="113">
        <f t="shared" ca="1" si="299"/>
        <v>12</v>
      </c>
      <c r="BS358" s="113">
        <f t="shared" ca="1" si="300"/>
        <v>12</v>
      </c>
      <c r="BT358" s="109" t="str">
        <f t="shared" ca="1" si="282"/>
        <v xml:space="preserve">0 319.46 1290.63 0 0 0 0 VCThingLabel  </v>
      </c>
      <c r="BU358" s="112">
        <f t="shared" si="283"/>
        <v>0.1</v>
      </c>
      <c r="BV358" s="174">
        <f t="shared" si="284"/>
        <v>0</v>
      </c>
      <c r="BW358" s="114" t="str">
        <f t="shared" si="301"/>
        <v>4vvv</v>
      </c>
      <c r="BX358" s="109"/>
      <c r="BY358" s="113">
        <f t="shared" ca="1" si="302"/>
        <v>319.45999999999998</v>
      </c>
      <c r="BZ358" s="113">
        <f t="shared" ca="1" si="303"/>
        <v>1290.6300000000001</v>
      </c>
      <c r="CA358" s="113">
        <f t="shared" ca="1" si="304"/>
        <v>20.399999999999999</v>
      </c>
      <c r="CB358" s="113">
        <f t="shared" ca="1" si="305"/>
        <v>20.399999999999999</v>
      </c>
      <c r="CC358" s="112">
        <f t="shared" si="285"/>
        <v>0.55000000000000004</v>
      </c>
      <c r="CD358" s="109" t="str">
        <f t="shared" si="286"/>
        <v>ellipse</v>
      </c>
      <c r="CE358" s="114" t="str">
        <f t="shared" si="306"/>
        <v>4vvv</v>
      </c>
      <c r="CF358" s="109"/>
      <c r="CG358" s="113">
        <f t="shared" ca="1" si="307"/>
        <v>319.45999999999998</v>
      </c>
      <c r="CH358" s="113">
        <f t="shared" ca="1" si="308"/>
        <v>1290.6300000000001</v>
      </c>
      <c r="CI358" s="113">
        <f t="shared" ca="1" si="309"/>
        <v>12</v>
      </c>
      <c r="CJ358" s="113">
        <f t="shared" ca="1" si="310"/>
        <v>12</v>
      </c>
      <c r="CK358" s="112"/>
      <c r="CL358" s="112"/>
      <c r="CM358" s="112">
        <f t="shared" si="287"/>
        <v>1</v>
      </c>
      <c r="CN358" s="115" t="str">
        <f t="shared" si="288"/>
        <v>ellipse</v>
      </c>
      <c r="CO358" s="109" t="str">
        <f t="shared" si="311"/>
        <v>4vvv</v>
      </c>
      <c r="CP358" s="109"/>
      <c r="CQ358" s="113">
        <f t="shared" ca="1" si="312"/>
        <v>319.45999999999998</v>
      </c>
      <c r="CR358" s="113">
        <f t="shared" ca="1" si="313"/>
        <v>1290.6300000000001</v>
      </c>
      <c r="CS358" s="113">
        <f t="shared" ca="1" si="314"/>
        <v>12</v>
      </c>
      <c r="CT358" s="113">
        <f t="shared" ca="1" si="315"/>
        <v>12</v>
      </c>
      <c r="CW358" s="76"/>
      <c r="CX358" s="76"/>
    </row>
    <row r="359" spans="1:102" s="105" customFormat="1" ht="16" customHeight="1">
      <c r="A359" s="75" t="str">
        <f t="shared" si="263"/>
        <v>n7</v>
      </c>
      <c r="B359" s="75" t="str">
        <f t="shared" si="264"/>
        <v>B7</v>
      </c>
      <c r="C359" s="103" t="str">
        <f t="shared" si="275"/>
        <v>odd</v>
      </c>
      <c r="D359" s="103"/>
      <c r="E359" s="103"/>
      <c r="F359" s="104">
        <f>ROW()</f>
        <v>359</v>
      </c>
      <c r="G359" s="103"/>
      <c r="H359" s="103"/>
      <c r="I359" s="103" t="str">
        <f t="shared" si="261"/>
        <v>This a short description of B7, giving the briefest explanation of its B7'iness.</v>
      </c>
      <c r="J359" s="103" t="str">
        <f t="shared" si="262"/>
        <v>This is a longer description of B7, going into more detail on what B7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59" s="103" t="str">
        <f t="shared" si="265"/>
        <v>none</v>
      </c>
      <c r="L359" s="103"/>
      <c r="M359" s="103" t="str">
        <f t="shared" si="266"/>
        <v>OpenClose</v>
      </c>
      <c r="N359" s="103"/>
      <c r="O359" s="103"/>
      <c r="P359" s="103"/>
      <c r="Q359" s="103"/>
      <c r="R359" s="103">
        <f t="shared" si="267"/>
        <v>1</v>
      </c>
      <c r="S359" s="103" t="str">
        <f t="shared" si="268"/>
        <v>hover</v>
      </c>
      <c r="T359" s="103"/>
      <c r="U359" s="103"/>
      <c r="V359" s="103"/>
      <c r="W359" s="103"/>
      <c r="X359" s="103" t="str">
        <f t="shared" si="269"/>
        <v>fadeOn=n7,0.6</v>
      </c>
      <c r="Y359" s="103" t="str">
        <f t="shared" si="270"/>
        <v>fadeOff=n7,0.6</v>
      </c>
      <c r="Z359" s="103" t="str">
        <f t="shared" si="271"/>
        <v>drawOpen=n7,0.8</v>
      </c>
      <c r="AA359" s="103" t="str">
        <f t="shared" si="272"/>
        <v>drawClose=n7,0.8</v>
      </c>
      <c r="AB359" s="103" t="str">
        <f t="shared" si="273"/>
        <v>myQtipStyle</v>
      </c>
      <c r="AD359" s="106"/>
      <c r="AE359" s="116"/>
      <c r="AF359" s="75">
        <v>7</v>
      </c>
      <c r="AG359" s="73">
        <f t="shared" si="276"/>
        <v>0</v>
      </c>
      <c r="AH359" s="75" t="str">
        <f t="shared" si="274"/>
        <v>n7</v>
      </c>
      <c r="AI359" s="75" t="str">
        <f t="shared" si="277"/>
        <v>B7</v>
      </c>
      <c r="AJ359" s="73">
        <f t="shared" si="316"/>
        <v>1</v>
      </c>
      <c r="AK359" s="105">
        <v>7</v>
      </c>
      <c r="AR359" s="105">
        <v>8</v>
      </c>
      <c r="AX359" s="108">
        <f t="shared" si="289"/>
        <v>112.5</v>
      </c>
      <c r="AY359" s="105">
        <f t="shared" ca="1" si="290"/>
        <v>260</v>
      </c>
      <c r="AZ359" s="108">
        <f t="shared" si="291"/>
        <v>500</v>
      </c>
      <c r="BA359" s="105">
        <f t="shared" si="292"/>
        <v>0</v>
      </c>
      <c r="BB359" s="116">
        <f t="shared" ca="1" si="293"/>
        <v>740</v>
      </c>
      <c r="BC359" s="116">
        <f t="shared" ca="1" si="294"/>
        <v>1000</v>
      </c>
      <c r="BD359" s="108">
        <f t="shared" ca="1" si="295"/>
        <v>1500</v>
      </c>
      <c r="BE359" s="108">
        <f t="shared" ca="1" si="296"/>
        <v>1000</v>
      </c>
      <c r="BH359" s="75" t="str">
        <f t="shared" si="278"/>
        <v>n0</v>
      </c>
      <c r="BI359" s="76"/>
      <c r="BJ359" s="109" t="s">
        <v>232</v>
      </c>
      <c r="BK359" s="109"/>
      <c r="BL359" s="109">
        <v>1</v>
      </c>
      <c r="BM359" s="112">
        <f t="shared" si="279"/>
        <v>1</v>
      </c>
      <c r="BN359" s="112" t="str">
        <f t="shared" si="280"/>
        <v>symbol</v>
      </c>
      <c r="BO359" s="109" t="str">
        <f t="shared" si="281"/>
        <v>OpenCircle</v>
      </c>
      <c r="BP359" s="113">
        <f t="shared" ca="1" si="297"/>
        <v>740</v>
      </c>
      <c r="BQ359" s="113">
        <f t="shared" ca="1" si="298"/>
        <v>1000</v>
      </c>
      <c r="BR359" s="113">
        <f t="shared" ca="1" si="299"/>
        <v>95</v>
      </c>
      <c r="BS359" s="113">
        <f t="shared" ca="1" si="300"/>
        <v>95</v>
      </c>
      <c r="BT359" s="109" t="str">
        <f t="shared" ca="1" si="282"/>
        <v xml:space="preserve">1 740 1000 0 0 0 0 VCThingLabel 36 </v>
      </c>
      <c r="BU359" s="112">
        <f t="shared" si="283"/>
        <v>0.1</v>
      </c>
      <c r="BV359" s="174">
        <f t="shared" si="284"/>
        <v>0</v>
      </c>
      <c r="BW359" s="114" t="str">
        <f t="shared" si="301"/>
        <v>1vvv</v>
      </c>
      <c r="BX359" s="109"/>
      <c r="BY359" s="113">
        <f t="shared" ca="1" si="302"/>
        <v>740</v>
      </c>
      <c r="BZ359" s="113">
        <f t="shared" ca="1" si="303"/>
        <v>1000</v>
      </c>
      <c r="CA359" s="113">
        <f t="shared" ca="1" si="304"/>
        <v>161.5</v>
      </c>
      <c r="CB359" s="113">
        <f t="shared" ca="1" si="305"/>
        <v>161.5</v>
      </c>
      <c r="CC359" s="112">
        <f t="shared" si="285"/>
        <v>0.55000000000000004</v>
      </c>
      <c r="CD359" s="109" t="str">
        <f t="shared" si="286"/>
        <v>ellipse</v>
      </c>
      <c r="CE359" s="114" t="str">
        <f t="shared" si="306"/>
        <v>1vvv</v>
      </c>
      <c r="CF359" s="109"/>
      <c r="CG359" s="113">
        <f t="shared" ca="1" si="307"/>
        <v>740</v>
      </c>
      <c r="CH359" s="113">
        <f t="shared" ca="1" si="308"/>
        <v>1000</v>
      </c>
      <c r="CI359" s="113">
        <f t="shared" ca="1" si="309"/>
        <v>95</v>
      </c>
      <c r="CJ359" s="113">
        <f t="shared" ca="1" si="310"/>
        <v>95</v>
      </c>
      <c r="CK359" s="112"/>
      <c r="CL359" s="112"/>
      <c r="CM359" s="112">
        <f t="shared" si="287"/>
        <v>1</v>
      </c>
      <c r="CN359" s="115" t="str">
        <f t="shared" si="288"/>
        <v>ellipse</v>
      </c>
      <c r="CO359" s="109" t="str">
        <f t="shared" si="311"/>
        <v>1vvv</v>
      </c>
      <c r="CP359" s="109"/>
      <c r="CQ359" s="113">
        <f t="shared" ca="1" si="312"/>
        <v>740</v>
      </c>
      <c r="CR359" s="113">
        <f t="shared" ca="1" si="313"/>
        <v>1000</v>
      </c>
      <c r="CS359" s="113">
        <f t="shared" ca="1" si="314"/>
        <v>95</v>
      </c>
      <c r="CT359" s="113">
        <f t="shared" ca="1" si="315"/>
        <v>95</v>
      </c>
      <c r="CW359" s="76"/>
      <c r="CX359" s="76"/>
    </row>
    <row r="360" spans="1:102" s="105" customFormat="1" ht="16" customHeight="1">
      <c r="A360" s="75" t="str">
        <f t="shared" si="263"/>
        <v>n7-1</v>
      </c>
      <c r="B360" s="75" t="str">
        <f t="shared" si="264"/>
        <v>C25</v>
      </c>
      <c r="C360" s="103" t="str">
        <f t="shared" si="275"/>
        <v>odd</v>
      </c>
      <c r="D360" s="103"/>
      <c r="E360" s="103"/>
      <c r="F360" s="104">
        <f>ROW()</f>
        <v>360</v>
      </c>
      <c r="G360" s="103"/>
      <c r="H360" s="103"/>
      <c r="I360" s="103" t="str">
        <f t="shared" ref="I360:I423" si="317">"This a short description of "&amp;B360&amp;", giving the briefest explanation of its "&amp;B360&amp;"'iness."</f>
        <v>This a short description of C25, giving the briefest explanation of its C25'iness.</v>
      </c>
      <c r="J360" s="103" t="str">
        <f t="shared" ref="J360:J423" si="318">"This is a longer description of "&amp;B360&amp;", going into more detail on what "&amp;B360&amp;" is all about.  
"&amp;$J$20</f>
        <v>This is a longer description of C25, going into more detail on what C25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0" s="103" t="str">
        <f t="shared" si="265"/>
        <v>none</v>
      </c>
      <c r="L360" s="103"/>
      <c r="M360" s="103" t="str">
        <f t="shared" si="266"/>
        <v>OpenClose</v>
      </c>
      <c r="N360" s="103"/>
      <c r="O360" s="103"/>
      <c r="P360" s="103"/>
      <c r="Q360" s="103"/>
      <c r="R360" s="103">
        <f t="shared" si="267"/>
        <v>1</v>
      </c>
      <c r="S360" s="103" t="str">
        <f t="shared" si="268"/>
        <v>hover</v>
      </c>
      <c r="T360" s="103"/>
      <c r="U360" s="103"/>
      <c r="V360" s="103"/>
      <c r="W360" s="103"/>
      <c r="X360" s="103" t="str">
        <f t="shared" si="269"/>
        <v>fadeOn=n7-1,0.6</v>
      </c>
      <c r="Y360" s="103" t="str">
        <f t="shared" si="270"/>
        <v>fadeOff=n7-1,0.6</v>
      </c>
      <c r="Z360" s="103" t="str">
        <f t="shared" si="271"/>
        <v>drawOpen=n7-1,0.8</v>
      </c>
      <c r="AA360" s="103" t="str">
        <f t="shared" si="272"/>
        <v>drawClose=n7-1,0.8</v>
      </c>
      <c r="AB360" s="103" t="str">
        <f t="shared" si="273"/>
        <v>myQtipStyle</v>
      </c>
      <c r="AD360" s="106"/>
      <c r="AE360" s="116"/>
      <c r="AF360" s="75" t="s">
        <v>628</v>
      </c>
      <c r="AG360" s="73">
        <f t="shared" si="276"/>
        <v>0</v>
      </c>
      <c r="AH360" s="75" t="str">
        <f t="shared" si="274"/>
        <v>n7-1</v>
      </c>
      <c r="AI360" s="75" t="str">
        <f t="shared" si="277"/>
        <v>C25</v>
      </c>
      <c r="AJ360" s="73">
        <f t="shared" si="316"/>
        <v>2</v>
      </c>
      <c r="AK360" s="105">
        <v>7</v>
      </c>
      <c r="AL360" s="105">
        <v>1</v>
      </c>
      <c r="AR360" s="105">
        <v>8</v>
      </c>
      <c r="AS360" s="105">
        <v>4</v>
      </c>
      <c r="AX360" s="108">
        <f t="shared" si="289"/>
        <v>95.625</v>
      </c>
      <c r="AY360" s="105">
        <f t="shared" ca="1" si="290"/>
        <v>500</v>
      </c>
      <c r="AZ360" s="108">
        <f t="shared" si="291"/>
        <v>425</v>
      </c>
      <c r="BA360" s="105">
        <f t="shared" si="292"/>
        <v>0</v>
      </c>
      <c r="BB360" s="116">
        <f t="shared" ca="1" si="293"/>
        <v>521.53</v>
      </c>
      <c r="BC360" s="116">
        <f t="shared" ca="1" si="294"/>
        <v>1145.1399999999999</v>
      </c>
      <c r="BD360" s="108">
        <f t="shared" ca="1" si="295"/>
        <v>1425</v>
      </c>
      <c r="BE360" s="108">
        <f t="shared" ca="1" si="296"/>
        <v>1000</v>
      </c>
      <c r="BH360" s="75" t="str">
        <f t="shared" si="278"/>
        <v>n6-4-3-3</v>
      </c>
      <c r="BI360" s="76"/>
      <c r="BJ360" s="109" t="s">
        <v>232</v>
      </c>
      <c r="BK360" s="109"/>
      <c r="BL360" s="109">
        <v>1</v>
      </c>
      <c r="BM360" s="112">
        <f t="shared" si="279"/>
        <v>1</v>
      </c>
      <c r="BN360" s="112" t="str">
        <f t="shared" si="280"/>
        <v>symbol</v>
      </c>
      <c r="BO360" s="109" t="str">
        <f t="shared" si="281"/>
        <v>OpenCircle</v>
      </c>
      <c r="BP360" s="113">
        <f t="shared" ca="1" si="297"/>
        <v>521.53</v>
      </c>
      <c r="BQ360" s="113">
        <f t="shared" ca="1" si="298"/>
        <v>1145.1400000000001</v>
      </c>
      <c r="BR360" s="113">
        <f t="shared" ca="1" si="299"/>
        <v>60</v>
      </c>
      <c r="BS360" s="113">
        <f t="shared" ca="1" si="300"/>
        <v>60</v>
      </c>
      <c r="BT360" s="109" t="str">
        <f t="shared" ca="1" si="282"/>
        <v xml:space="preserve">1 521.53 1145.14 0 0 0 0 VCThingLabel 20 </v>
      </c>
      <c r="BU360" s="112">
        <f t="shared" si="283"/>
        <v>0.1</v>
      </c>
      <c r="BV360" s="174">
        <f t="shared" si="284"/>
        <v>0</v>
      </c>
      <c r="BW360" s="114" t="str">
        <f t="shared" si="301"/>
        <v>2vvv</v>
      </c>
      <c r="BX360" s="109"/>
      <c r="BY360" s="113">
        <f t="shared" ca="1" si="302"/>
        <v>521.53</v>
      </c>
      <c r="BZ360" s="113">
        <f t="shared" ca="1" si="303"/>
        <v>1145.1400000000001</v>
      </c>
      <c r="CA360" s="113">
        <f t="shared" ca="1" si="304"/>
        <v>102</v>
      </c>
      <c r="CB360" s="113">
        <f t="shared" ca="1" si="305"/>
        <v>102</v>
      </c>
      <c r="CC360" s="112">
        <f t="shared" si="285"/>
        <v>0.55000000000000004</v>
      </c>
      <c r="CD360" s="109" t="str">
        <f t="shared" si="286"/>
        <v>ellipse</v>
      </c>
      <c r="CE360" s="114" t="str">
        <f t="shared" si="306"/>
        <v>2vvv</v>
      </c>
      <c r="CF360" s="109"/>
      <c r="CG360" s="113">
        <f t="shared" ca="1" si="307"/>
        <v>521.53</v>
      </c>
      <c r="CH360" s="113">
        <f t="shared" ca="1" si="308"/>
        <v>1145.1400000000001</v>
      </c>
      <c r="CI360" s="113">
        <f t="shared" ca="1" si="309"/>
        <v>60</v>
      </c>
      <c r="CJ360" s="113">
        <f t="shared" ca="1" si="310"/>
        <v>60</v>
      </c>
      <c r="CK360" s="112"/>
      <c r="CL360" s="112"/>
      <c r="CM360" s="112">
        <f t="shared" si="287"/>
        <v>1</v>
      </c>
      <c r="CN360" s="115" t="str">
        <f t="shared" si="288"/>
        <v>ellipse</v>
      </c>
      <c r="CO360" s="109" t="str">
        <f t="shared" si="311"/>
        <v>2vvv</v>
      </c>
      <c r="CP360" s="109"/>
      <c r="CQ360" s="113">
        <f t="shared" ca="1" si="312"/>
        <v>521.53</v>
      </c>
      <c r="CR360" s="113">
        <f t="shared" ca="1" si="313"/>
        <v>1145.1400000000001</v>
      </c>
      <c r="CS360" s="113">
        <f t="shared" ca="1" si="314"/>
        <v>60</v>
      </c>
      <c r="CT360" s="113">
        <f t="shared" ca="1" si="315"/>
        <v>60</v>
      </c>
      <c r="CW360" s="76"/>
      <c r="CX360" s="76"/>
    </row>
    <row r="361" spans="1:102" s="105" customFormat="1" ht="16" customHeight="1">
      <c r="A361" s="75" t="str">
        <f t="shared" ref="A361:A424" si="319">AH361</f>
        <v>n7-1-1</v>
      </c>
      <c r="B361" s="75" t="str">
        <f t="shared" ref="B361:B424" si="320">AI361</f>
        <v>D73</v>
      </c>
      <c r="C361" s="103" t="str">
        <f t="shared" si="275"/>
        <v>odd</v>
      </c>
      <c r="D361" s="103"/>
      <c r="E361" s="103"/>
      <c r="F361" s="104">
        <f>ROW()</f>
        <v>361</v>
      </c>
      <c r="G361" s="103"/>
      <c r="H361" s="103"/>
      <c r="I361" s="103" t="str">
        <f t="shared" si="317"/>
        <v>This a short description of D73, giving the briefest explanation of its D73'iness.</v>
      </c>
      <c r="J361" s="103" t="str">
        <f t="shared" si="318"/>
        <v>This is a longer description of D73, going into more detail on what D73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1" s="103" t="str">
        <f t="shared" ref="K361:K424" si="321">$K$12</f>
        <v>none</v>
      </c>
      <c r="L361" s="103"/>
      <c r="M361" s="103" t="str">
        <f t="shared" ref="M361:M424" si="322">$M$12</f>
        <v>OpenClose</v>
      </c>
      <c r="N361" s="103"/>
      <c r="O361" s="103"/>
      <c r="P361" s="103"/>
      <c r="Q361" s="103"/>
      <c r="R361" s="103">
        <f t="shared" ref="R361:R424" si="323">$R$12</f>
        <v>1</v>
      </c>
      <c r="S361" s="103" t="str">
        <f t="shared" ref="S361:S424" si="324">$S$12</f>
        <v>hover</v>
      </c>
      <c r="T361" s="103"/>
      <c r="U361" s="103"/>
      <c r="V361" s="103"/>
      <c r="W361" s="103"/>
      <c r="X361" s="103" t="str">
        <f t="shared" ref="X361:X384" si="325">$X$12&amp;A361&amp;","&amp;$X$13</f>
        <v>fadeOn=n7-1-1,0.6</v>
      </c>
      <c r="Y361" s="103" t="str">
        <f t="shared" ref="Y361:Y384" si="326">$Y$12&amp;A361&amp;","&amp;$Y$13</f>
        <v>fadeOff=n7-1-1,0.6</v>
      </c>
      <c r="Z361" s="103" t="str">
        <f t="shared" ref="Z361:Z384" si="327">$Z$12&amp;A361&amp;","&amp;$Z$13</f>
        <v>drawOpen=n7-1-1,0.8</v>
      </c>
      <c r="AA361" s="103" t="str">
        <f t="shared" ref="AA361:AA384" si="328">$AA$12&amp;A361&amp;","&amp;$AA$13</f>
        <v>drawClose=n7-1-1,0.8</v>
      </c>
      <c r="AB361" s="103" t="str">
        <f t="shared" ref="AB361:AB424" si="329">$AB$12</f>
        <v>myQtipStyle</v>
      </c>
      <c r="AD361" s="106"/>
      <c r="AE361" s="116"/>
      <c r="AF361" s="75" t="s">
        <v>629</v>
      </c>
      <c r="AG361" s="73">
        <f t="shared" si="276"/>
        <v>0</v>
      </c>
      <c r="AH361" s="75" t="str">
        <f t="shared" ref="AH361:AH424" si="330">"n"&amp;AF361</f>
        <v>n7-1-1</v>
      </c>
      <c r="AI361" s="75" t="str">
        <f t="shared" si="277"/>
        <v>D73</v>
      </c>
      <c r="AJ361" s="73">
        <f t="shared" si="316"/>
        <v>3</v>
      </c>
      <c r="AK361" s="105">
        <v>7</v>
      </c>
      <c r="AL361" s="105">
        <v>1</v>
      </c>
      <c r="AM361" s="105">
        <v>1</v>
      </c>
      <c r="AR361" s="105">
        <v>8</v>
      </c>
      <c r="AS361" s="105">
        <v>4</v>
      </c>
      <c r="AT361" s="105">
        <v>3</v>
      </c>
      <c r="AX361" s="108">
        <f t="shared" si="289"/>
        <v>91.875</v>
      </c>
      <c r="AY361" s="105">
        <f t="shared" ca="1" si="290"/>
        <v>640</v>
      </c>
      <c r="AZ361" s="108">
        <f t="shared" si="291"/>
        <v>408.33333333333331</v>
      </c>
      <c r="BA361" s="105">
        <f t="shared" si="292"/>
        <v>0</v>
      </c>
      <c r="BB361" s="116">
        <f t="shared" ca="1" si="293"/>
        <v>401.02</v>
      </c>
      <c r="BC361" s="116">
        <f t="shared" ca="1" si="294"/>
        <v>1225.44</v>
      </c>
      <c r="BD361" s="108">
        <f t="shared" ca="1" si="295"/>
        <v>1408.3333333333333</v>
      </c>
      <c r="BE361" s="108">
        <f t="shared" ca="1" si="296"/>
        <v>1000</v>
      </c>
      <c r="BH361" s="75" t="str">
        <f t="shared" si="278"/>
        <v>n7-1</v>
      </c>
      <c r="BI361" s="76"/>
      <c r="BJ361" s="109" t="s">
        <v>232</v>
      </c>
      <c r="BK361" s="109"/>
      <c r="BL361" s="109">
        <v>1</v>
      </c>
      <c r="BM361" s="112">
        <f t="shared" si="279"/>
        <v>1</v>
      </c>
      <c r="BN361" s="112" t="str">
        <f t="shared" si="280"/>
        <v>symbol</v>
      </c>
      <c r="BO361" s="109" t="str">
        <f t="shared" si="281"/>
        <v>OpenCircle</v>
      </c>
      <c r="BP361" s="113">
        <f t="shared" ca="1" si="297"/>
        <v>401.02</v>
      </c>
      <c r="BQ361" s="113">
        <f t="shared" ca="1" si="298"/>
        <v>1225.44</v>
      </c>
      <c r="BR361" s="113">
        <f t="shared" ca="1" si="299"/>
        <v>35</v>
      </c>
      <c r="BS361" s="113">
        <f t="shared" ca="1" si="300"/>
        <v>35</v>
      </c>
      <c r="BT361" s="109" t="str">
        <f t="shared" ca="1" si="282"/>
        <v xml:space="preserve">1 401.02 1225.44 0 0 0 0 VCThingLabel 10 </v>
      </c>
      <c r="BU361" s="112">
        <f t="shared" si="283"/>
        <v>0.1</v>
      </c>
      <c r="BV361" s="174">
        <f t="shared" si="284"/>
        <v>0</v>
      </c>
      <c r="BW361" s="114" t="str">
        <f t="shared" si="301"/>
        <v>3vvv</v>
      </c>
      <c r="BX361" s="109"/>
      <c r="BY361" s="113">
        <f t="shared" ca="1" si="302"/>
        <v>401.02</v>
      </c>
      <c r="BZ361" s="113">
        <f t="shared" ca="1" si="303"/>
        <v>1225.44</v>
      </c>
      <c r="CA361" s="113">
        <f t="shared" ca="1" si="304"/>
        <v>59.5</v>
      </c>
      <c r="CB361" s="113">
        <f t="shared" ca="1" si="305"/>
        <v>59.5</v>
      </c>
      <c r="CC361" s="112">
        <f t="shared" si="285"/>
        <v>0.55000000000000004</v>
      </c>
      <c r="CD361" s="109" t="str">
        <f t="shared" si="286"/>
        <v>ellipse</v>
      </c>
      <c r="CE361" s="114" t="str">
        <f t="shared" si="306"/>
        <v>3vvv</v>
      </c>
      <c r="CF361" s="109"/>
      <c r="CG361" s="113">
        <f t="shared" ca="1" si="307"/>
        <v>401.02</v>
      </c>
      <c r="CH361" s="113">
        <f t="shared" ca="1" si="308"/>
        <v>1225.44</v>
      </c>
      <c r="CI361" s="113">
        <f t="shared" ca="1" si="309"/>
        <v>35</v>
      </c>
      <c r="CJ361" s="113">
        <f t="shared" ca="1" si="310"/>
        <v>35</v>
      </c>
      <c r="CK361" s="112"/>
      <c r="CL361" s="112"/>
      <c r="CM361" s="112">
        <f t="shared" si="287"/>
        <v>1</v>
      </c>
      <c r="CN361" s="115" t="str">
        <f t="shared" si="288"/>
        <v>ellipse</v>
      </c>
      <c r="CO361" s="109" t="str">
        <f t="shared" si="311"/>
        <v>3vvv</v>
      </c>
      <c r="CP361" s="109"/>
      <c r="CQ361" s="113">
        <f t="shared" ca="1" si="312"/>
        <v>401.02</v>
      </c>
      <c r="CR361" s="113">
        <f t="shared" ca="1" si="313"/>
        <v>1225.44</v>
      </c>
      <c r="CS361" s="113">
        <f t="shared" ca="1" si="314"/>
        <v>35</v>
      </c>
      <c r="CT361" s="113">
        <f t="shared" ca="1" si="315"/>
        <v>35</v>
      </c>
      <c r="CW361" s="76"/>
      <c r="CX361" s="76"/>
    </row>
    <row r="362" spans="1:102" s="105" customFormat="1" ht="16" customHeight="1">
      <c r="A362" s="75" t="str">
        <f t="shared" si="319"/>
        <v>n7-1-1-1</v>
      </c>
      <c r="B362" s="75" t="str">
        <f t="shared" si="320"/>
        <v>E217</v>
      </c>
      <c r="C362" s="103" t="str">
        <f t="shared" ref="C362:C425" si="331">IF(ISODD(RIGHT(B362,1)),"odd","even")</f>
        <v>odd</v>
      </c>
      <c r="D362" s="103"/>
      <c r="E362" s="103"/>
      <c r="F362" s="104">
        <f>ROW()</f>
        <v>362</v>
      </c>
      <c r="G362" s="103"/>
      <c r="H362" s="103"/>
      <c r="I362" s="103" t="str">
        <f t="shared" si="317"/>
        <v>This a short description of E217, giving the briefest explanation of its E217'iness.</v>
      </c>
      <c r="J362" s="103" t="str">
        <f t="shared" si="318"/>
        <v>This is a longer description of E217, going into more detail on what E217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2" s="103" t="str">
        <f t="shared" si="321"/>
        <v>none</v>
      </c>
      <c r="L362" s="103"/>
      <c r="M362" s="103" t="str">
        <f t="shared" si="322"/>
        <v>OpenClose</v>
      </c>
      <c r="N362" s="103"/>
      <c r="O362" s="103"/>
      <c r="P362" s="103"/>
      <c r="Q362" s="103"/>
      <c r="R362" s="103">
        <f t="shared" si="323"/>
        <v>1</v>
      </c>
      <c r="S362" s="103" t="str">
        <f t="shared" si="324"/>
        <v>hover</v>
      </c>
      <c r="T362" s="103"/>
      <c r="U362" s="103"/>
      <c r="V362" s="103"/>
      <c r="W362" s="103"/>
      <c r="X362" s="103" t="str">
        <f t="shared" si="325"/>
        <v>fadeOn=n7-1-1-1,0.6</v>
      </c>
      <c r="Y362" s="103" t="str">
        <f t="shared" si="326"/>
        <v>fadeOff=n7-1-1-1,0.6</v>
      </c>
      <c r="Z362" s="103" t="str">
        <f t="shared" si="327"/>
        <v>drawOpen=n7-1-1-1,0.8</v>
      </c>
      <c r="AA362" s="103" t="str">
        <f t="shared" si="328"/>
        <v>drawClose=n7-1-1-1,0.8</v>
      </c>
      <c r="AB362" s="103" t="str">
        <f t="shared" si="329"/>
        <v>myQtipStyle</v>
      </c>
      <c r="AD362" s="106"/>
      <c r="AE362" s="116"/>
      <c r="AF362" s="75" t="s">
        <v>630</v>
      </c>
      <c r="AG362" s="73">
        <f t="shared" ref="AG362:AG425" si="332">AG361</f>
        <v>0</v>
      </c>
      <c r="AH362" s="75" t="str">
        <f t="shared" si="330"/>
        <v>n7-1-1-1</v>
      </c>
      <c r="AI362" s="75" t="str">
        <f t="shared" ref="AI362:AI425" si="333">IF(AJ362=1,"B"&amp;AK362,
IF(AJ362=2,"C"&amp;(AK362-1)*AS362+AL362,
IF(AJ362=3,"D"&amp;(((AK362-1)*AS362+AL362)-1)*AT362+AM362,
IF(AJ362=4,"E"&amp;(((((AK362-1)*AS362+AL362)-1)*AT362+AM362)-1)*AU362+AN362,"NA"))))</f>
        <v>E217</v>
      </c>
      <c r="AJ362" s="73">
        <f t="shared" si="316"/>
        <v>4</v>
      </c>
      <c r="AK362" s="105">
        <v>7</v>
      </c>
      <c r="AL362" s="105">
        <v>1</v>
      </c>
      <c r="AM362" s="105">
        <v>1</v>
      </c>
      <c r="AN362" s="105">
        <v>1</v>
      </c>
      <c r="AR362" s="105">
        <v>8</v>
      </c>
      <c r="AS362" s="105">
        <v>4</v>
      </c>
      <c r="AT362" s="105">
        <v>3</v>
      </c>
      <c r="AU362" s="105">
        <v>3</v>
      </c>
      <c r="AX362" s="108">
        <f t="shared" si="289"/>
        <v>90.625</v>
      </c>
      <c r="AY362" s="105">
        <f t="shared" ca="1" si="290"/>
        <v>740</v>
      </c>
      <c r="AZ362" s="108">
        <f t="shared" si="291"/>
        <v>402.77777777777777</v>
      </c>
      <c r="BA362" s="105">
        <f t="shared" si="292"/>
        <v>0</v>
      </c>
      <c r="BB362" s="116">
        <f t="shared" ca="1" si="293"/>
        <v>313.27999999999997</v>
      </c>
      <c r="BC362" s="116">
        <f t="shared" ca="1" si="294"/>
        <v>1275.71</v>
      </c>
      <c r="BD362" s="108">
        <f t="shared" ca="1" si="295"/>
        <v>1402.7777777777778</v>
      </c>
      <c r="BE362" s="108">
        <f t="shared" ca="1" si="296"/>
        <v>1000</v>
      </c>
      <c r="BH362" s="75" t="str">
        <f t="shared" ref="BH362:BH425" si="334">IF(ISNUMBER(SEARCH("-",AF362)), VLOOKUP( LEFT( AF362, LEN( AF362 ) - FIND( "-", AF362 )), $AF$40:$AI$499, 3), $AH$40)</f>
        <v>n7-1-1</v>
      </c>
      <c r="BI362" s="76"/>
      <c r="BJ362" s="109" t="s">
        <v>232</v>
      </c>
      <c r="BK362" s="109"/>
      <c r="BL362" s="109">
        <v>1</v>
      </c>
      <c r="BM362" s="112">
        <f t="shared" ref="BM362:BM425" si="335">$BM$12</f>
        <v>1</v>
      </c>
      <c r="BN362" s="112" t="str">
        <f t="shared" ref="BN362:BN425" si="336">$BN$12</f>
        <v>symbol</v>
      </c>
      <c r="BO362" s="109" t="str">
        <f t="shared" ref="BO362:BO425" si="337">$BO$12</f>
        <v>OpenCircle</v>
      </c>
      <c r="BP362" s="113">
        <f t="shared" ca="1" si="297"/>
        <v>313.27999999999997</v>
      </c>
      <c r="BQ362" s="113">
        <f t="shared" ca="1" si="298"/>
        <v>1275.71</v>
      </c>
      <c r="BR362" s="113">
        <f t="shared" ca="1" si="299"/>
        <v>12</v>
      </c>
      <c r="BS362" s="113">
        <f t="shared" ca="1" si="300"/>
        <v>12</v>
      </c>
      <c r="BT362" s="109" t="str">
        <f t="shared" ref="BT362:BT425" ca="1" si="338">IF(AJ362=1,$BU$20&amp;" "&amp;BP362&amp;" "&amp;BQ362&amp;" "&amp;$BU$21&amp;" "&amp;$BU$22&amp;" "&amp;$BU$23&amp;" "&amp;$BU$24&amp;" "&amp;$BU$25&amp;" "&amp;$BU$26&amp;" "&amp;$BU$27,
IF(AJ362=2,$BV$20&amp;" "&amp;BP362&amp;" "&amp;BQ362&amp;" "&amp;$BU$21&amp;" "&amp;$BU$22&amp;" "&amp;$BU$23&amp;" "&amp;$BU$24&amp;" "&amp;$BU$25&amp;" "&amp;$BV$26&amp;" "&amp;$BU$27,
IF(AJ362=3,$BW$20&amp;" "&amp;BP362&amp;" "&amp;BQ362&amp;" "&amp;$BU$21&amp;" "&amp;$BU$22&amp;" "&amp;$BU$23&amp;" "&amp;$BU$24&amp;" "&amp;$BU$25&amp;" "&amp;$BW$26&amp;" "&amp;$BU$27,
IF(AJ362=4,$BX$20&amp;" "&amp;BP362&amp;" "&amp;BQ362&amp;" "&amp;$BU$21&amp;" "&amp;$BU$22&amp;" "&amp;$BU$23&amp;" "&amp;$BU$24&amp;" "&amp;$BU$25&amp;" "&amp;$BX$26&amp;" "&amp;$BU$27,
IF(AJ362=5,$BY$20&amp;" "&amp;BP362&amp;" "&amp;BQ362&amp;" "&amp;$BU$21&amp;" "&amp;$BU$22&amp;" "&amp;$BU$23&amp;" "&amp;$BU$24&amp;" "&amp;$BU$25&amp;" "&amp;$BY$26&amp;" "&amp;$BU$27,
IF(AJ362=6,$BZ$20&amp;" "&amp;BP362&amp;" "&amp;BQ362&amp;" "&amp;$BU$21&amp;" "&amp;$BU$22&amp;" "&amp;$BU$23&amp;" "&amp;$BU$24&amp;" "&amp;$BU$25&amp;" "&amp;$BZ$26&amp;" "&amp;$BU$27,""))))))</f>
        <v xml:space="preserve">0 313.28 1275.71 0 0 0 0 VCThingLabel  </v>
      </c>
      <c r="BU362" s="112">
        <f t="shared" ref="BU362:BU425" si="339">$BU$12</f>
        <v>0.1</v>
      </c>
      <c r="BV362" s="174">
        <f t="shared" ref="BV362:BV425" si="340">$BV$12</f>
        <v>0</v>
      </c>
      <c r="BW362" s="114" t="str">
        <f t="shared" si="301"/>
        <v>4vvv</v>
      </c>
      <c r="BX362" s="109"/>
      <c r="BY362" s="113">
        <f t="shared" ca="1" si="302"/>
        <v>313.27999999999997</v>
      </c>
      <c r="BZ362" s="113">
        <f t="shared" ca="1" si="303"/>
        <v>1275.71</v>
      </c>
      <c r="CA362" s="113">
        <f t="shared" ca="1" si="304"/>
        <v>20.399999999999999</v>
      </c>
      <c r="CB362" s="113">
        <f t="shared" ca="1" si="305"/>
        <v>20.399999999999999</v>
      </c>
      <c r="CC362" s="112">
        <f t="shared" ref="CC362:CC425" si="341">$CC$12</f>
        <v>0.55000000000000004</v>
      </c>
      <c r="CD362" s="109" t="str">
        <f t="shared" ref="CD362:CD425" si="342">$CD$12</f>
        <v>ellipse</v>
      </c>
      <c r="CE362" s="114" t="str">
        <f t="shared" si="306"/>
        <v>4vvv</v>
      </c>
      <c r="CF362" s="109"/>
      <c r="CG362" s="113">
        <f t="shared" ca="1" si="307"/>
        <v>313.27999999999997</v>
      </c>
      <c r="CH362" s="113">
        <f t="shared" ca="1" si="308"/>
        <v>1275.71</v>
      </c>
      <c r="CI362" s="113">
        <f t="shared" ca="1" si="309"/>
        <v>12</v>
      </c>
      <c r="CJ362" s="113">
        <f t="shared" ca="1" si="310"/>
        <v>12</v>
      </c>
      <c r="CK362" s="112"/>
      <c r="CL362" s="112"/>
      <c r="CM362" s="112">
        <f t="shared" ref="CM362:CM425" si="343">$CM$12</f>
        <v>1</v>
      </c>
      <c r="CN362" s="115" t="str">
        <f t="shared" ref="CN362:CN425" si="344">$CN$12</f>
        <v>ellipse</v>
      </c>
      <c r="CO362" s="109" t="str">
        <f t="shared" si="311"/>
        <v>4vvv</v>
      </c>
      <c r="CP362" s="109"/>
      <c r="CQ362" s="113">
        <f t="shared" ca="1" si="312"/>
        <v>313.27999999999997</v>
      </c>
      <c r="CR362" s="113">
        <f t="shared" ca="1" si="313"/>
        <v>1275.71</v>
      </c>
      <c r="CS362" s="113">
        <f t="shared" ca="1" si="314"/>
        <v>12</v>
      </c>
      <c r="CT362" s="113">
        <f t="shared" ca="1" si="315"/>
        <v>12</v>
      </c>
      <c r="CW362" s="76"/>
      <c r="CX362" s="76"/>
    </row>
    <row r="363" spans="1:102" s="105" customFormat="1" ht="16" customHeight="1">
      <c r="A363" s="75" t="str">
        <f t="shared" si="319"/>
        <v>n7-1-1-2</v>
      </c>
      <c r="B363" s="75" t="str">
        <f t="shared" si="320"/>
        <v>E218</v>
      </c>
      <c r="C363" s="103" t="str">
        <f t="shared" si="331"/>
        <v>even</v>
      </c>
      <c r="D363" s="103"/>
      <c r="E363" s="103"/>
      <c r="F363" s="104">
        <f>ROW()</f>
        <v>363</v>
      </c>
      <c r="G363" s="103"/>
      <c r="H363" s="103"/>
      <c r="I363" s="103" t="str">
        <f t="shared" si="317"/>
        <v>This a short description of E218, giving the briefest explanation of its E218'iness.</v>
      </c>
      <c r="J363" s="103" t="str">
        <f t="shared" si="318"/>
        <v>This is a longer description of E218, going into more detail on what E218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3" s="103" t="str">
        <f t="shared" si="321"/>
        <v>none</v>
      </c>
      <c r="L363" s="103"/>
      <c r="M363" s="103" t="str">
        <f t="shared" si="322"/>
        <v>OpenClose</v>
      </c>
      <c r="N363" s="103"/>
      <c r="O363" s="103"/>
      <c r="P363" s="103"/>
      <c r="Q363" s="103"/>
      <c r="R363" s="103">
        <f t="shared" si="323"/>
        <v>1</v>
      </c>
      <c r="S363" s="103" t="str">
        <f t="shared" si="324"/>
        <v>hover</v>
      </c>
      <c r="T363" s="103"/>
      <c r="U363" s="103"/>
      <c r="V363" s="103"/>
      <c r="W363" s="103"/>
      <c r="X363" s="103" t="str">
        <f t="shared" si="325"/>
        <v>fadeOn=n7-1-1-2,0.6</v>
      </c>
      <c r="Y363" s="103" t="str">
        <f t="shared" si="326"/>
        <v>fadeOff=n7-1-1-2,0.6</v>
      </c>
      <c r="Z363" s="103" t="str">
        <f t="shared" si="327"/>
        <v>drawOpen=n7-1-1-2,0.8</v>
      </c>
      <c r="AA363" s="103" t="str">
        <f t="shared" si="328"/>
        <v>drawClose=n7-1-1-2,0.8</v>
      </c>
      <c r="AB363" s="103" t="str">
        <f t="shared" si="329"/>
        <v>myQtipStyle</v>
      </c>
      <c r="AD363" s="106"/>
      <c r="AE363" s="116"/>
      <c r="AF363" s="75" t="s">
        <v>631</v>
      </c>
      <c r="AG363" s="73">
        <f t="shared" si="332"/>
        <v>0</v>
      </c>
      <c r="AH363" s="75" t="str">
        <f t="shared" si="330"/>
        <v>n7-1-1-2</v>
      </c>
      <c r="AI363" s="75" t="str">
        <f t="shared" si="333"/>
        <v>E218</v>
      </c>
      <c r="AJ363" s="73">
        <f t="shared" si="316"/>
        <v>4</v>
      </c>
      <c r="AK363" s="105">
        <v>7</v>
      </c>
      <c r="AL363" s="105">
        <v>1</v>
      </c>
      <c r="AM363" s="105">
        <v>1</v>
      </c>
      <c r="AN363" s="105">
        <v>2</v>
      </c>
      <c r="AR363" s="105">
        <v>8</v>
      </c>
      <c r="AS363" s="105">
        <v>4</v>
      </c>
      <c r="AT363" s="105">
        <v>3</v>
      </c>
      <c r="AU363" s="105">
        <v>3</v>
      </c>
      <c r="AX363" s="108">
        <f t="shared" ref="AX363:AX426" si="345">IF(AR363&lt;&gt;"",$AY$14/AR363*(AK363-1)-($AY$14)/2 + ($AY$14/AR363/2),0) +
IF(AS363&lt;&gt;"",$AY$14/AR363/AS363*(AL363-1)-($AY$14/AR363)/2 + ($AY$14/AR363/AS363/2),0) +
IF(AT363&lt;&gt;"",$AY$14/AR363/AS363/AT363*(AM363-1)-($AY$14/AR363/AS363)/2 + ($AY$14/AR363/AS363/AT363/2),0) +
IF(AU363&lt;&gt;"",$AY$14/AR363/AS363/AT363/AU363*(AN363-1)-($AY$14/AR363/AS363/AT363)/2 + ($AY$14/AR363/AS363/AT363/AU363/2),0) +
IF(AV363&lt;&gt;"",$AY$14/AR363/AS363/AT363/AU363/AV363*(AO363-1)-($AY$14/AR363/AS363/AT363/AU363)/2 + ($AY$14/AR363/AS363/AT363/AU363/AV363/2),0) +
IF(AW363&lt;&gt;"",$AY$14/AR363/AS363/AT363/AU363/AV363/AW363*(AP363-1)-($AY$14/AR363/AS363/AT363/AU363/AV363)/2 + ($AY$14/AR363/AS363/AT363/AU363/AV363/AW363/2),0)</f>
        <v>91.875</v>
      </c>
      <c r="AY363" s="105">
        <f t="shared" ref="AY363:AY426" ca="1" si="346">INDIRECT("AY"&amp;20+AJ363)</f>
        <v>740</v>
      </c>
      <c r="AZ363" s="108">
        <f t="shared" ref="AZ363:AZ426" si="347">IF(AR363&lt;&gt;"",$AZ$14/AR363*(AK363-1)-($AZ$14)/2 + ($AZ$14/AR363/2),0) +
IF(AS363&lt;&gt;"",$AZ$14/AR363/AS363*(AL363-1)-($AZ$14/AR363)/2 + ($AZ$14/AR363/AS363/2),0) +
IF(AT363&lt;&gt;"",$AZ$14/AR363/AS363/AT363*(AM363-1)-($AZ$14/AR363/AS363)/2 + ($AZ$14/AR363/AS363/AT363/2),0) +
IF(AU363&lt;&gt;"",$AZ$14/AR363/AS363/AT363/AU363*(AN363-1)-($AZ$14/AR363/AS363/AT363)/2 + ($AZ$14/AR363/AS363/AT363/AU363/2),0) +
IF(AV363&lt;&gt;"",$AZ$14/AR363/AS363/AT363/AU363/AV363*(AO363-1)-($AZ$14/AR363/AS363/AT363/AU363)/2 + ($AZ$14/AR363/AS363/AT363/AU363/AV363/2),0) +
IF(AW363&lt;&gt;"",$AZ$14/AR363/AS363/AT363/AU363/AV363/AW363*(AP363-1)-($AZ$14/AR363/AS363/AT363/AU363/AV363)/2 + ($AZ$14/AR363/AS363/AT363/AU363/AV363/AW363/2),0)</f>
        <v>408.33333333333331</v>
      </c>
      <c r="BA363" s="105">
        <f t="shared" ref="BA363:BA426" si="348">IF(AR363&lt;&gt;"",$BA$14/AR363*(AK363-1)-($BA$14)/2 + ($BA$14/AR363/2),0) +
IF(AS363&lt;&gt;"",$BA$14/AR363/AS363*(AL363-1)-($BA$14/AR363)/2 + ($BA$14/AR363/AS363/2),0) +
IF(AT363&lt;&gt;"",$BA$14/AR363/AS363/AT363*(AM363-1)-($BA$14/AR363/AS363)/2 + ($BA$14/AR363/AS363/AT363/2),0) +
IF(AU363&lt;&gt;"",$BA$14/AR363/AS363/AT363/AU363*(AN363-1)-($BA$14/AR363/AS363/AT363)/2 + ($BA$14/AR363/AS363/AT363/AU363/2),0) +
IF(AV363&lt;&gt;"",$BA$14/AR363/AS363/AT363/AU363/AV363*(AO363-1)-($BA$14/AR363/AS363/AT363/AU363)/2 + ($BA$14/AR363/AS363/AT363/AU363/AV363/2),0) +
IF(AW363&lt;&gt;"",$BA$14/AR363/AS363/AT363/AU363/AV363/AW363*(AP363-1)-($BA$14/AR363/AS363/AT363/AU363/AV363)/2 + ($BA$14/AR363/AS363/AT363/AU363/AV363/AW363/2),0)</f>
        <v>0</v>
      </c>
      <c r="BB363" s="116">
        <f t="shared" ref="BB363:BB426" ca="1" si="349">ROUND(AY363*COS(RADIANS(AX363+$AY$13)),2)+$AZ$12</f>
        <v>307.42999999999995</v>
      </c>
      <c r="BC363" s="116">
        <f t="shared" ref="BC363:BC426" ca="1" si="350">ROUND(AY363*SIN(RADIANS(AX363+$AY$13)),2)+$BA$12</f>
        <v>1260.67</v>
      </c>
      <c r="BD363" s="108">
        <f t="shared" ref="BD363:BD426" ca="1" si="351">$AZ$12+AZ363+INDIRECT("AZ"&amp;20+AJ363)</f>
        <v>1408.3333333333333</v>
      </c>
      <c r="BE363" s="108">
        <f t="shared" ref="BE363:BE426" ca="1" si="352">$AZ$12+BA363+INDIRECT("BA"&amp;20+AJ363)</f>
        <v>1000</v>
      </c>
      <c r="BH363" s="75" t="str">
        <f t="shared" si="334"/>
        <v>n7-1-1</v>
      </c>
      <c r="BI363" s="76"/>
      <c r="BJ363" s="109" t="s">
        <v>232</v>
      </c>
      <c r="BK363" s="109"/>
      <c r="BL363" s="109">
        <v>1</v>
      </c>
      <c r="BM363" s="112">
        <f t="shared" si="335"/>
        <v>1</v>
      </c>
      <c r="BN363" s="112" t="str">
        <f t="shared" si="336"/>
        <v>symbol</v>
      </c>
      <c r="BO363" s="109" t="str">
        <f t="shared" si="337"/>
        <v>OpenCircle</v>
      </c>
      <c r="BP363" s="113">
        <f t="shared" ref="BP363:BP426" ca="1" si="353">IF($BP$12=0, ROUND(BB363,2),ROUND(BD363,2))</f>
        <v>307.43</v>
      </c>
      <c r="BQ363" s="113">
        <f t="shared" ref="BQ363:BQ426" ca="1" si="354">IF($BP$12=0, ROUND(BC363,2),ROUND(BE363,2))</f>
        <v>1260.67</v>
      </c>
      <c r="BR363" s="113">
        <f t="shared" ref="BR363:BR426" ca="1" si="355">INDIRECT("BR"&amp;20+AJ363)</f>
        <v>12</v>
      </c>
      <c r="BS363" s="113">
        <f t="shared" ref="BS363:BS426" ca="1" si="356">INDIRECT("BS"&amp;20+AJ363)</f>
        <v>12</v>
      </c>
      <c r="BT363" s="109" t="str">
        <f t="shared" ca="1" si="338"/>
        <v xml:space="preserve">0 307.43 1260.67 0 0 0 0 VCThingLabel  </v>
      </c>
      <c r="BU363" s="112">
        <f t="shared" si="339"/>
        <v>0.1</v>
      </c>
      <c r="BV363" s="174">
        <f t="shared" si="340"/>
        <v>0</v>
      </c>
      <c r="BW363" s="114" t="str">
        <f t="shared" ref="BW363:BW426" si="357">AJ363&amp;"vvv"</f>
        <v>4vvv</v>
      </c>
      <c r="BX363" s="109"/>
      <c r="BY363" s="113">
        <f t="shared" ref="BY363:BY426" ca="1" si="358">BP363</f>
        <v>307.43</v>
      </c>
      <c r="BZ363" s="113">
        <f t="shared" ref="BZ363:BZ426" ca="1" si="359">BQ363</f>
        <v>1260.67</v>
      </c>
      <c r="CA363" s="113">
        <f t="shared" ref="CA363:CA426" ca="1" si="360">BR363*$CA$20</f>
        <v>20.399999999999999</v>
      </c>
      <c r="CB363" s="113">
        <f t="shared" ref="CB363:CB426" ca="1" si="361">BS363*$CB$20</f>
        <v>20.399999999999999</v>
      </c>
      <c r="CC363" s="112">
        <f t="shared" si="341"/>
        <v>0.55000000000000004</v>
      </c>
      <c r="CD363" s="109" t="str">
        <f t="shared" si="342"/>
        <v>ellipse</v>
      </c>
      <c r="CE363" s="114" t="str">
        <f t="shared" ref="CE363:CE426" si="362">AJ363&amp;"vvv"</f>
        <v>4vvv</v>
      </c>
      <c r="CF363" s="109"/>
      <c r="CG363" s="113">
        <f t="shared" ref="CG363:CG426" ca="1" si="363">BP363</f>
        <v>307.43</v>
      </c>
      <c r="CH363" s="113">
        <f t="shared" ref="CH363:CH426" ca="1" si="364">BQ363</f>
        <v>1260.67</v>
      </c>
      <c r="CI363" s="113">
        <f t="shared" ref="CI363:CI426" ca="1" si="365">BR363</f>
        <v>12</v>
      </c>
      <c r="CJ363" s="113">
        <f t="shared" ref="CJ363:CJ426" ca="1" si="366">BS363</f>
        <v>12</v>
      </c>
      <c r="CK363" s="112"/>
      <c r="CL363" s="112"/>
      <c r="CM363" s="112">
        <f t="shared" si="343"/>
        <v>1</v>
      </c>
      <c r="CN363" s="115" t="str">
        <f t="shared" si="344"/>
        <v>ellipse</v>
      </c>
      <c r="CO363" s="109" t="str">
        <f t="shared" ref="CO363:CO426" si="367">AJ363&amp;"vvv"</f>
        <v>4vvv</v>
      </c>
      <c r="CP363" s="109"/>
      <c r="CQ363" s="113">
        <f t="shared" ref="CQ363:CQ426" ca="1" si="368">BP363</f>
        <v>307.43</v>
      </c>
      <c r="CR363" s="113">
        <f t="shared" ref="CR363:CR426" ca="1" si="369">BQ363</f>
        <v>1260.67</v>
      </c>
      <c r="CS363" s="113">
        <f t="shared" ref="CS363:CS426" ca="1" si="370">BR363</f>
        <v>12</v>
      </c>
      <c r="CT363" s="113">
        <f t="shared" ref="CT363:CT426" ca="1" si="371">BS363</f>
        <v>12</v>
      </c>
      <c r="CW363" s="76"/>
      <c r="CX363" s="76"/>
    </row>
    <row r="364" spans="1:102" s="105" customFormat="1" ht="16" customHeight="1">
      <c r="A364" s="75" t="str">
        <f t="shared" si="319"/>
        <v>n7-1-1-3</v>
      </c>
      <c r="B364" s="75" t="str">
        <f t="shared" si="320"/>
        <v>E219</v>
      </c>
      <c r="C364" s="103" t="str">
        <f t="shared" si="331"/>
        <v>odd</v>
      </c>
      <c r="D364" s="103"/>
      <c r="E364" s="103"/>
      <c r="F364" s="104">
        <f>ROW()</f>
        <v>364</v>
      </c>
      <c r="G364" s="103"/>
      <c r="H364" s="103"/>
      <c r="I364" s="103" t="str">
        <f t="shared" si="317"/>
        <v>This a short description of E219, giving the briefest explanation of its E219'iness.</v>
      </c>
      <c r="J364" s="103" t="str">
        <f t="shared" si="318"/>
        <v>This is a longer description of E219, going into more detail on what E219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4" s="103" t="str">
        <f t="shared" si="321"/>
        <v>none</v>
      </c>
      <c r="L364" s="103"/>
      <c r="M364" s="103" t="str">
        <f t="shared" si="322"/>
        <v>OpenClose</v>
      </c>
      <c r="N364" s="103"/>
      <c r="O364" s="103"/>
      <c r="P364" s="103"/>
      <c r="Q364" s="103"/>
      <c r="R364" s="103">
        <f t="shared" si="323"/>
        <v>1</v>
      </c>
      <c r="S364" s="103" t="str">
        <f t="shared" si="324"/>
        <v>hover</v>
      </c>
      <c r="T364" s="103"/>
      <c r="U364" s="103"/>
      <c r="V364" s="103"/>
      <c r="W364" s="103"/>
      <c r="X364" s="103" t="str">
        <f t="shared" si="325"/>
        <v>fadeOn=n7-1-1-3,0.6</v>
      </c>
      <c r="Y364" s="103" t="str">
        <f t="shared" si="326"/>
        <v>fadeOff=n7-1-1-3,0.6</v>
      </c>
      <c r="Z364" s="103" t="str">
        <f t="shared" si="327"/>
        <v>drawOpen=n7-1-1-3,0.8</v>
      </c>
      <c r="AA364" s="103" t="str">
        <f t="shared" si="328"/>
        <v>drawClose=n7-1-1-3,0.8</v>
      </c>
      <c r="AB364" s="103" t="str">
        <f t="shared" si="329"/>
        <v>myQtipStyle</v>
      </c>
      <c r="AD364" s="106"/>
      <c r="AE364" s="116"/>
      <c r="AF364" s="75" t="s">
        <v>632</v>
      </c>
      <c r="AG364" s="73">
        <f t="shared" si="332"/>
        <v>0</v>
      </c>
      <c r="AH364" s="75" t="str">
        <f t="shared" si="330"/>
        <v>n7-1-1-3</v>
      </c>
      <c r="AI364" s="75" t="str">
        <f t="shared" si="333"/>
        <v>E219</v>
      </c>
      <c r="AJ364" s="73">
        <f t="shared" ref="AJ364:AJ427" si="372">IF(AP364&lt;&gt;"",6,
IF(AO364&lt;&gt;"",5,
IF(AN364&lt;&gt;"",4,
IF(AM364&lt;&gt;"",3,
IF(AL364&lt;&gt;"",2,
IF(AK364&lt;&gt;"",1,0))))))</f>
        <v>4</v>
      </c>
      <c r="AK364" s="105">
        <v>7</v>
      </c>
      <c r="AL364" s="105">
        <v>1</v>
      </c>
      <c r="AM364" s="105">
        <v>1</v>
      </c>
      <c r="AN364" s="105">
        <v>3</v>
      </c>
      <c r="AR364" s="105">
        <v>8</v>
      </c>
      <c r="AS364" s="105">
        <v>4</v>
      </c>
      <c r="AT364" s="105">
        <v>3</v>
      </c>
      <c r="AU364" s="105">
        <v>3</v>
      </c>
      <c r="AX364" s="108">
        <f t="shared" si="345"/>
        <v>93.125</v>
      </c>
      <c r="AY364" s="105">
        <f t="shared" ca="1" si="346"/>
        <v>740</v>
      </c>
      <c r="AZ364" s="108">
        <f t="shared" si="347"/>
        <v>413.88888888888886</v>
      </c>
      <c r="BA364" s="105">
        <f t="shared" si="348"/>
        <v>0</v>
      </c>
      <c r="BB364" s="116">
        <f t="shared" ca="1" si="349"/>
        <v>301.90999999999997</v>
      </c>
      <c r="BC364" s="116">
        <f t="shared" ca="1" si="350"/>
        <v>1245.49</v>
      </c>
      <c r="BD364" s="108">
        <f t="shared" ca="1" si="351"/>
        <v>1413.8888888888889</v>
      </c>
      <c r="BE364" s="108">
        <f t="shared" ca="1" si="352"/>
        <v>1000</v>
      </c>
      <c r="BH364" s="75" t="str">
        <f t="shared" si="334"/>
        <v>n7-1-1</v>
      </c>
      <c r="BI364" s="76"/>
      <c r="BJ364" s="109" t="s">
        <v>232</v>
      </c>
      <c r="BK364" s="109"/>
      <c r="BL364" s="109">
        <v>1</v>
      </c>
      <c r="BM364" s="112">
        <f t="shared" si="335"/>
        <v>1</v>
      </c>
      <c r="BN364" s="112" t="str">
        <f t="shared" si="336"/>
        <v>symbol</v>
      </c>
      <c r="BO364" s="109" t="str">
        <f t="shared" si="337"/>
        <v>OpenCircle</v>
      </c>
      <c r="BP364" s="113">
        <f t="shared" ca="1" si="353"/>
        <v>301.91000000000003</v>
      </c>
      <c r="BQ364" s="113">
        <f t="shared" ca="1" si="354"/>
        <v>1245.49</v>
      </c>
      <c r="BR364" s="113">
        <f t="shared" ca="1" si="355"/>
        <v>12</v>
      </c>
      <c r="BS364" s="113">
        <f t="shared" ca="1" si="356"/>
        <v>12</v>
      </c>
      <c r="BT364" s="109" t="str">
        <f t="shared" ca="1" si="338"/>
        <v xml:space="preserve">0 301.91 1245.49 0 0 0 0 VCThingLabel  </v>
      </c>
      <c r="BU364" s="112">
        <f t="shared" si="339"/>
        <v>0.1</v>
      </c>
      <c r="BV364" s="174">
        <f t="shared" si="340"/>
        <v>0</v>
      </c>
      <c r="BW364" s="114" t="str">
        <f t="shared" si="357"/>
        <v>4vvv</v>
      </c>
      <c r="BX364" s="109"/>
      <c r="BY364" s="113">
        <f t="shared" ca="1" si="358"/>
        <v>301.91000000000003</v>
      </c>
      <c r="BZ364" s="113">
        <f t="shared" ca="1" si="359"/>
        <v>1245.49</v>
      </c>
      <c r="CA364" s="113">
        <f t="shared" ca="1" si="360"/>
        <v>20.399999999999999</v>
      </c>
      <c r="CB364" s="113">
        <f t="shared" ca="1" si="361"/>
        <v>20.399999999999999</v>
      </c>
      <c r="CC364" s="112">
        <f t="shared" si="341"/>
        <v>0.55000000000000004</v>
      </c>
      <c r="CD364" s="109" t="str">
        <f t="shared" si="342"/>
        <v>ellipse</v>
      </c>
      <c r="CE364" s="114" t="str">
        <f t="shared" si="362"/>
        <v>4vvv</v>
      </c>
      <c r="CF364" s="109"/>
      <c r="CG364" s="113">
        <f t="shared" ca="1" si="363"/>
        <v>301.91000000000003</v>
      </c>
      <c r="CH364" s="113">
        <f t="shared" ca="1" si="364"/>
        <v>1245.49</v>
      </c>
      <c r="CI364" s="113">
        <f t="shared" ca="1" si="365"/>
        <v>12</v>
      </c>
      <c r="CJ364" s="113">
        <f t="shared" ca="1" si="366"/>
        <v>12</v>
      </c>
      <c r="CK364" s="112"/>
      <c r="CL364" s="112"/>
      <c r="CM364" s="112">
        <f t="shared" si="343"/>
        <v>1</v>
      </c>
      <c r="CN364" s="115" t="str">
        <f t="shared" si="344"/>
        <v>ellipse</v>
      </c>
      <c r="CO364" s="109" t="str">
        <f t="shared" si="367"/>
        <v>4vvv</v>
      </c>
      <c r="CP364" s="109"/>
      <c r="CQ364" s="113">
        <f t="shared" ca="1" si="368"/>
        <v>301.91000000000003</v>
      </c>
      <c r="CR364" s="113">
        <f t="shared" ca="1" si="369"/>
        <v>1245.49</v>
      </c>
      <c r="CS364" s="113">
        <f t="shared" ca="1" si="370"/>
        <v>12</v>
      </c>
      <c r="CT364" s="113">
        <f t="shared" ca="1" si="371"/>
        <v>12</v>
      </c>
      <c r="CW364" s="76"/>
      <c r="CX364" s="76"/>
    </row>
    <row r="365" spans="1:102" s="105" customFormat="1" ht="16" customHeight="1">
      <c r="A365" s="75" t="str">
        <f t="shared" si="319"/>
        <v>n7-1-2</v>
      </c>
      <c r="B365" s="75" t="str">
        <f t="shared" si="320"/>
        <v>D74</v>
      </c>
      <c r="C365" s="103" t="str">
        <f t="shared" si="331"/>
        <v>even</v>
      </c>
      <c r="D365" s="103"/>
      <c r="E365" s="103"/>
      <c r="F365" s="104">
        <f>ROW()</f>
        <v>365</v>
      </c>
      <c r="G365" s="103"/>
      <c r="H365" s="103"/>
      <c r="I365" s="103" t="str">
        <f t="shared" si="317"/>
        <v>This a short description of D74, giving the briefest explanation of its D74'iness.</v>
      </c>
      <c r="J365" s="103" t="str">
        <f t="shared" si="318"/>
        <v>This is a longer description of D74, going into more detail on what D74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5" s="103" t="str">
        <f t="shared" si="321"/>
        <v>none</v>
      </c>
      <c r="L365" s="103"/>
      <c r="M365" s="103" t="str">
        <f t="shared" si="322"/>
        <v>OpenClose</v>
      </c>
      <c r="N365" s="103"/>
      <c r="O365" s="103"/>
      <c r="P365" s="103"/>
      <c r="Q365" s="103"/>
      <c r="R365" s="103">
        <f t="shared" si="323"/>
        <v>1</v>
      </c>
      <c r="S365" s="103" t="str">
        <f t="shared" si="324"/>
        <v>hover</v>
      </c>
      <c r="T365" s="103"/>
      <c r="U365" s="103"/>
      <c r="V365" s="103"/>
      <c r="W365" s="103"/>
      <c r="X365" s="103" t="str">
        <f t="shared" si="325"/>
        <v>fadeOn=n7-1-2,0.6</v>
      </c>
      <c r="Y365" s="103" t="str">
        <f t="shared" si="326"/>
        <v>fadeOff=n7-1-2,0.6</v>
      </c>
      <c r="Z365" s="103" t="str">
        <f t="shared" si="327"/>
        <v>drawOpen=n7-1-2,0.8</v>
      </c>
      <c r="AA365" s="103" t="str">
        <f t="shared" si="328"/>
        <v>drawClose=n7-1-2,0.8</v>
      </c>
      <c r="AB365" s="103" t="str">
        <f t="shared" si="329"/>
        <v>myQtipStyle</v>
      </c>
      <c r="AD365" s="106"/>
      <c r="AE365" s="116"/>
      <c r="AF365" s="75" t="s">
        <v>633</v>
      </c>
      <c r="AG365" s="73">
        <f t="shared" si="332"/>
        <v>0</v>
      </c>
      <c r="AH365" s="75" t="str">
        <f t="shared" si="330"/>
        <v>n7-1-2</v>
      </c>
      <c r="AI365" s="75" t="str">
        <f t="shared" si="333"/>
        <v>D74</v>
      </c>
      <c r="AJ365" s="73">
        <f t="shared" si="372"/>
        <v>3</v>
      </c>
      <c r="AK365" s="105">
        <v>7</v>
      </c>
      <c r="AL365" s="105">
        <v>1</v>
      </c>
      <c r="AM365" s="105">
        <v>2</v>
      </c>
      <c r="AR365" s="105">
        <v>8</v>
      </c>
      <c r="AS365" s="105">
        <v>4</v>
      </c>
      <c r="AT365" s="105">
        <v>3</v>
      </c>
      <c r="AX365" s="108">
        <f t="shared" si="345"/>
        <v>95.625</v>
      </c>
      <c r="AY365" s="105">
        <f t="shared" ca="1" si="346"/>
        <v>640</v>
      </c>
      <c r="AZ365" s="108">
        <f t="shared" si="347"/>
        <v>425</v>
      </c>
      <c r="BA365" s="105">
        <f t="shared" si="348"/>
        <v>0</v>
      </c>
      <c r="BB365" s="116">
        <f t="shared" ca="1" si="349"/>
        <v>387.55999999999995</v>
      </c>
      <c r="BC365" s="116">
        <f t="shared" ca="1" si="350"/>
        <v>1185.78</v>
      </c>
      <c r="BD365" s="108">
        <f t="shared" ca="1" si="351"/>
        <v>1425</v>
      </c>
      <c r="BE365" s="108">
        <f t="shared" ca="1" si="352"/>
        <v>1000</v>
      </c>
      <c r="BH365" s="75" t="str">
        <f t="shared" si="334"/>
        <v>n7-1</v>
      </c>
      <c r="BI365" s="76"/>
      <c r="BJ365" s="109" t="s">
        <v>232</v>
      </c>
      <c r="BK365" s="109"/>
      <c r="BL365" s="109">
        <v>1</v>
      </c>
      <c r="BM365" s="112">
        <f t="shared" si="335"/>
        <v>1</v>
      </c>
      <c r="BN365" s="112" t="str">
        <f t="shared" si="336"/>
        <v>symbol</v>
      </c>
      <c r="BO365" s="109" t="str">
        <f t="shared" si="337"/>
        <v>OpenCircle</v>
      </c>
      <c r="BP365" s="113">
        <f t="shared" ca="1" si="353"/>
        <v>387.56</v>
      </c>
      <c r="BQ365" s="113">
        <f t="shared" ca="1" si="354"/>
        <v>1185.78</v>
      </c>
      <c r="BR365" s="113">
        <f t="shared" ca="1" si="355"/>
        <v>35</v>
      </c>
      <c r="BS365" s="113">
        <f t="shared" ca="1" si="356"/>
        <v>35</v>
      </c>
      <c r="BT365" s="109" t="str">
        <f t="shared" ca="1" si="338"/>
        <v xml:space="preserve">1 387.56 1185.78 0 0 0 0 VCThingLabel 10 </v>
      </c>
      <c r="BU365" s="112">
        <f t="shared" si="339"/>
        <v>0.1</v>
      </c>
      <c r="BV365" s="174">
        <f t="shared" si="340"/>
        <v>0</v>
      </c>
      <c r="BW365" s="114" t="str">
        <f t="shared" si="357"/>
        <v>3vvv</v>
      </c>
      <c r="BX365" s="109"/>
      <c r="BY365" s="113">
        <f t="shared" ca="1" si="358"/>
        <v>387.56</v>
      </c>
      <c r="BZ365" s="113">
        <f t="shared" ca="1" si="359"/>
        <v>1185.78</v>
      </c>
      <c r="CA365" s="113">
        <f t="shared" ca="1" si="360"/>
        <v>59.5</v>
      </c>
      <c r="CB365" s="113">
        <f t="shared" ca="1" si="361"/>
        <v>59.5</v>
      </c>
      <c r="CC365" s="112">
        <f t="shared" si="341"/>
        <v>0.55000000000000004</v>
      </c>
      <c r="CD365" s="109" t="str">
        <f t="shared" si="342"/>
        <v>ellipse</v>
      </c>
      <c r="CE365" s="114" t="str">
        <f t="shared" si="362"/>
        <v>3vvv</v>
      </c>
      <c r="CF365" s="109"/>
      <c r="CG365" s="113">
        <f t="shared" ca="1" si="363"/>
        <v>387.56</v>
      </c>
      <c r="CH365" s="113">
        <f t="shared" ca="1" si="364"/>
        <v>1185.78</v>
      </c>
      <c r="CI365" s="113">
        <f t="shared" ca="1" si="365"/>
        <v>35</v>
      </c>
      <c r="CJ365" s="113">
        <f t="shared" ca="1" si="366"/>
        <v>35</v>
      </c>
      <c r="CK365" s="112"/>
      <c r="CL365" s="112"/>
      <c r="CM365" s="112">
        <f t="shared" si="343"/>
        <v>1</v>
      </c>
      <c r="CN365" s="115" t="str">
        <f t="shared" si="344"/>
        <v>ellipse</v>
      </c>
      <c r="CO365" s="109" t="str">
        <f t="shared" si="367"/>
        <v>3vvv</v>
      </c>
      <c r="CP365" s="109"/>
      <c r="CQ365" s="113">
        <f t="shared" ca="1" si="368"/>
        <v>387.56</v>
      </c>
      <c r="CR365" s="113">
        <f t="shared" ca="1" si="369"/>
        <v>1185.78</v>
      </c>
      <c r="CS365" s="113">
        <f t="shared" ca="1" si="370"/>
        <v>35</v>
      </c>
      <c r="CT365" s="113">
        <f t="shared" ca="1" si="371"/>
        <v>35</v>
      </c>
      <c r="CW365" s="76"/>
      <c r="CX365" s="76"/>
    </row>
    <row r="366" spans="1:102" s="105" customFormat="1" ht="16" customHeight="1">
      <c r="A366" s="75" t="str">
        <f t="shared" si="319"/>
        <v>n7-1-2-1</v>
      </c>
      <c r="B366" s="75" t="str">
        <f t="shared" si="320"/>
        <v>E220</v>
      </c>
      <c r="C366" s="103" t="str">
        <f t="shared" si="331"/>
        <v>even</v>
      </c>
      <c r="D366" s="103"/>
      <c r="E366" s="103"/>
      <c r="F366" s="104">
        <f>ROW()</f>
        <v>366</v>
      </c>
      <c r="G366" s="103"/>
      <c r="H366" s="103"/>
      <c r="I366" s="103" t="str">
        <f t="shared" si="317"/>
        <v>This a short description of E220, giving the briefest explanation of its E220'iness.</v>
      </c>
      <c r="J366" s="103" t="str">
        <f t="shared" si="318"/>
        <v>This is a longer description of E220, going into more detail on what E220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6" s="103" t="str">
        <f t="shared" si="321"/>
        <v>none</v>
      </c>
      <c r="L366" s="103"/>
      <c r="M366" s="103" t="str">
        <f t="shared" si="322"/>
        <v>OpenClose</v>
      </c>
      <c r="N366" s="103"/>
      <c r="O366" s="103"/>
      <c r="P366" s="103"/>
      <c r="Q366" s="103"/>
      <c r="R366" s="103">
        <f t="shared" si="323"/>
        <v>1</v>
      </c>
      <c r="S366" s="103" t="str">
        <f t="shared" si="324"/>
        <v>hover</v>
      </c>
      <c r="T366" s="103"/>
      <c r="U366" s="103"/>
      <c r="V366" s="103"/>
      <c r="W366" s="103"/>
      <c r="X366" s="103" t="str">
        <f t="shared" si="325"/>
        <v>fadeOn=n7-1-2-1,0.6</v>
      </c>
      <c r="Y366" s="103" t="str">
        <f t="shared" si="326"/>
        <v>fadeOff=n7-1-2-1,0.6</v>
      </c>
      <c r="Z366" s="103" t="str">
        <f t="shared" si="327"/>
        <v>drawOpen=n7-1-2-1,0.8</v>
      </c>
      <c r="AA366" s="103" t="str">
        <f t="shared" si="328"/>
        <v>drawClose=n7-1-2-1,0.8</v>
      </c>
      <c r="AB366" s="103" t="str">
        <f t="shared" si="329"/>
        <v>myQtipStyle</v>
      </c>
      <c r="AD366" s="106"/>
      <c r="AE366" s="116"/>
      <c r="AF366" s="75" t="s">
        <v>634</v>
      </c>
      <c r="AG366" s="73">
        <f t="shared" si="332"/>
        <v>0</v>
      </c>
      <c r="AH366" s="75" t="str">
        <f t="shared" si="330"/>
        <v>n7-1-2-1</v>
      </c>
      <c r="AI366" s="75" t="str">
        <f t="shared" si="333"/>
        <v>E220</v>
      </c>
      <c r="AJ366" s="73">
        <f t="shared" si="372"/>
        <v>4</v>
      </c>
      <c r="AK366" s="105">
        <v>7</v>
      </c>
      <c r="AL366" s="105">
        <v>1</v>
      </c>
      <c r="AM366" s="105">
        <v>2</v>
      </c>
      <c r="AN366" s="105">
        <v>1</v>
      </c>
      <c r="AR366" s="105">
        <v>8</v>
      </c>
      <c r="AS366" s="105">
        <v>4</v>
      </c>
      <c r="AT366" s="105">
        <v>3</v>
      </c>
      <c r="AU366" s="105">
        <v>3</v>
      </c>
      <c r="AX366" s="108">
        <f t="shared" si="345"/>
        <v>94.375</v>
      </c>
      <c r="AY366" s="105">
        <f t="shared" ca="1" si="346"/>
        <v>740</v>
      </c>
      <c r="AZ366" s="108">
        <f t="shared" si="347"/>
        <v>419.44444444444446</v>
      </c>
      <c r="BA366" s="105">
        <f t="shared" si="348"/>
        <v>0</v>
      </c>
      <c r="BB366" s="116">
        <f t="shared" ca="1" si="349"/>
        <v>296.72000000000003</v>
      </c>
      <c r="BC366" s="116">
        <f t="shared" ca="1" si="350"/>
        <v>1230.21</v>
      </c>
      <c r="BD366" s="108">
        <f t="shared" ca="1" si="351"/>
        <v>1419.4444444444443</v>
      </c>
      <c r="BE366" s="108">
        <f t="shared" ca="1" si="352"/>
        <v>1000</v>
      </c>
      <c r="BH366" s="75" t="str">
        <f t="shared" si="334"/>
        <v>n7-1-2</v>
      </c>
      <c r="BI366" s="76"/>
      <c r="BJ366" s="109" t="s">
        <v>232</v>
      </c>
      <c r="BK366" s="109"/>
      <c r="BL366" s="109">
        <v>1</v>
      </c>
      <c r="BM366" s="112">
        <f t="shared" si="335"/>
        <v>1</v>
      </c>
      <c r="BN366" s="112" t="str">
        <f t="shared" si="336"/>
        <v>symbol</v>
      </c>
      <c r="BO366" s="109" t="str">
        <f t="shared" si="337"/>
        <v>OpenCircle</v>
      </c>
      <c r="BP366" s="113">
        <f t="shared" ca="1" si="353"/>
        <v>296.72000000000003</v>
      </c>
      <c r="BQ366" s="113">
        <f t="shared" ca="1" si="354"/>
        <v>1230.21</v>
      </c>
      <c r="BR366" s="113">
        <f t="shared" ca="1" si="355"/>
        <v>12</v>
      </c>
      <c r="BS366" s="113">
        <f t="shared" ca="1" si="356"/>
        <v>12</v>
      </c>
      <c r="BT366" s="109" t="str">
        <f t="shared" ca="1" si="338"/>
        <v xml:space="preserve">0 296.72 1230.21 0 0 0 0 VCThingLabel  </v>
      </c>
      <c r="BU366" s="112">
        <f t="shared" si="339"/>
        <v>0.1</v>
      </c>
      <c r="BV366" s="174">
        <f t="shared" si="340"/>
        <v>0</v>
      </c>
      <c r="BW366" s="114" t="str">
        <f t="shared" si="357"/>
        <v>4vvv</v>
      </c>
      <c r="BX366" s="109"/>
      <c r="BY366" s="113">
        <f t="shared" ca="1" si="358"/>
        <v>296.72000000000003</v>
      </c>
      <c r="BZ366" s="113">
        <f t="shared" ca="1" si="359"/>
        <v>1230.21</v>
      </c>
      <c r="CA366" s="113">
        <f t="shared" ca="1" si="360"/>
        <v>20.399999999999999</v>
      </c>
      <c r="CB366" s="113">
        <f t="shared" ca="1" si="361"/>
        <v>20.399999999999999</v>
      </c>
      <c r="CC366" s="112">
        <f t="shared" si="341"/>
        <v>0.55000000000000004</v>
      </c>
      <c r="CD366" s="109" t="str">
        <f t="shared" si="342"/>
        <v>ellipse</v>
      </c>
      <c r="CE366" s="114" t="str">
        <f t="shared" si="362"/>
        <v>4vvv</v>
      </c>
      <c r="CF366" s="109"/>
      <c r="CG366" s="113">
        <f t="shared" ca="1" si="363"/>
        <v>296.72000000000003</v>
      </c>
      <c r="CH366" s="113">
        <f t="shared" ca="1" si="364"/>
        <v>1230.21</v>
      </c>
      <c r="CI366" s="113">
        <f t="shared" ca="1" si="365"/>
        <v>12</v>
      </c>
      <c r="CJ366" s="113">
        <f t="shared" ca="1" si="366"/>
        <v>12</v>
      </c>
      <c r="CK366" s="112"/>
      <c r="CL366" s="112"/>
      <c r="CM366" s="112">
        <f t="shared" si="343"/>
        <v>1</v>
      </c>
      <c r="CN366" s="115" t="str">
        <f t="shared" si="344"/>
        <v>ellipse</v>
      </c>
      <c r="CO366" s="109" t="str">
        <f t="shared" si="367"/>
        <v>4vvv</v>
      </c>
      <c r="CP366" s="109"/>
      <c r="CQ366" s="113">
        <f t="shared" ca="1" si="368"/>
        <v>296.72000000000003</v>
      </c>
      <c r="CR366" s="113">
        <f t="shared" ca="1" si="369"/>
        <v>1230.21</v>
      </c>
      <c r="CS366" s="113">
        <f t="shared" ca="1" si="370"/>
        <v>12</v>
      </c>
      <c r="CT366" s="113">
        <f t="shared" ca="1" si="371"/>
        <v>12</v>
      </c>
      <c r="CW366" s="76"/>
      <c r="CX366" s="76"/>
    </row>
    <row r="367" spans="1:102" s="105" customFormat="1" ht="16" customHeight="1">
      <c r="A367" s="75" t="str">
        <f t="shared" si="319"/>
        <v>n7-1-2-2</v>
      </c>
      <c r="B367" s="75" t="str">
        <f t="shared" si="320"/>
        <v>E221</v>
      </c>
      <c r="C367" s="103" t="str">
        <f t="shared" si="331"/>
        <v>odd</v>
      </c>
      <c r="D367" s="103"/>
      <c r="E367" s="103"/>
      <c r="F367" s="104">
        <f>ROW()</f>
        <v>367</v>
      </c>
      <c r="G367" s="103"/>
      <c r="H367" s="103"/>
      <c r="I367" s="103" t="str">
        <f t="shared" si="317"/>
        <v>This a short description of E221, giving the briefest explanation of its E221'iness.</v>
      </c>
      <c r="J367" s="103" t="str">
        <f t="shared" si="318"/>
        <v>This is a longer description of E221, going into more detail on what E221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7" s="103" t="str">
        <f t="shared" si="321"/>
        <v>none</v>
      </c>
      <c r="L367" s="103"/>
      <c r="M367" s="103" t="str">
        <f t="shared" si="322"/>
        <v>OpenClose</v>
      </c>
      <c r="N367" s="103"/>
      <c r="O367" s="103"/>
      <c r="P367" s="103"/>
      <c r="Q367" s="103"/>
      <c r="R367" s="103">
        <f t="shared" si="323"/>
        <v>1</v>
      </c>
      <c r="S367" s="103" t="str">
        <f t="shared" si="324"/>
        <v>hover</v>
      </c>
      <c r="T367" s="103"/>
      <c r="U367" s="103"/>
      <c r="V367" s="103"/>
      <c r="W367" s="103"/>
      <c r="X367" s="103" t="str">
        <f t="shared" si="325"/>
        <v>fadeOn=n7-1-2-2,0.6</v>
      </c>
      <c r="Y367" s="103" t="str">
        <f t="shared" si="326"/>
        <v>fadeOff=n7-1-2-2,0.6</v>
      </c>
      <c r="Z367" s="103" t="str">
        <f t="shared" si="327"/>
        <v>drawOpen=n7-1-2-2,0.8</v>
      </c>
      <c r="AA367" s="103" t="str">
        <f t="shared" si="328"/>
        <v>drawClose=n7-1-2-2,0.8</v>
      </c>
      <c r="AB367" s="103" t="str">
        <f t="shared" si="329"/>
        <v>myQtipStyle</v>
      </c>
      <c r="AD367" s="106"/>
      <c r="AE367" s="116"/>
      <c r="AF367" s="75" t="s">
        <v>635</v>
      </c>
      <c r="AG367" s="73">
        <f t="shared" si="332"/>
        <v>0</v>
      </c>
      <c r="AH367" s="75" t="str">
        <f t="shared" si="330"/>
        <v>n7-1-2-2</v>
      </c>
      <c r="AI367" s="75" t="str">
        <f t="shared" si="333"/>
        <v>E221</v>
      </c>
      <c r="AJ367" s="73">
        <f t="shared" si="372"/>
        <v>4</v>
      </c>
      <c r="AK367" s="105">
        <v>7</v>
      </c>
      <c r="AL367" s="105">
        <v>1</v>
      </c>
      <c r="AM367" s="105">
        <v>2</v>
      </c>
      <c r="AN367" s="105">
        <v>2</v>
      </c>
      <c r="AR367" s="105">
        <v>8</v>
      </c>
      <c r="AS367" s="105">
        <v>4</v>
      </c>
      <c r="AT367" s="105">
        <v>3</v>
      </c>
      <c r="AU367" s="105">
        <v>3</v>
      </c>
      <c r="AX367" s="108">
        <f t="shared" si="345"/>
        <v>95.625</v>
      </c>
      <c r="AY367" s="105">
        <f t="shared" ca="1" si="346"/>
        <v>740</v>
      </c>
      <c r="AZ367" s="108">
        <f t="shared" si="347"/>
        <v>425</v>
      </c>
      <c r="BA367" s="105">
        <f t="shared" si="348"/>
        <v>0</v>
      </c>
      <c r="BB367" s="116">
        <f t="shared" ca="1" si="349"/>
        <v>291.86</v>
      </c>
      <c r="BC367" s="116">
        <f t="shared" ca="1" si="350"/>
        <v>1214.81</v>
      </c>
      <c r="BD367" s="108">
        <f t="shared" ca="1" si="351"/>
        <v>1425</v>
      </c>
      <c r="BE367" s="108">
        <f t="shared" ca="1" si="352"/>
        <v>1000</v>
      </c>
      <c r="BH367" s="75" t="str">
        <f t="shared" si="334"/>
        <v>n7-1-2</v>
      </c>
      <c r="BI367" s="76"/>
      <c r="BJ367" s="109" t="s">
        <v>232</v>
      </c>
      <c r="BK367" s="109"/>
      <c r="BL367" s="109">
        <v>1</v>
      </c>
      <c r="BM367" s="112">
        <f t="shared" si="335"/>
        <v>1</v>
      </c>
      <c r="BN367" s="112" t="str">
        <f t="shared" si="336"/>
        <v>symbol</v>
      </c>
      <c r="BO367" s="109" t="str">
        <f t="shared" si="337"/>
        <v>OpenCircle</v>
      </c>
      <c r="BP367" s="113">
        <f t="shared" ca="1" si="353"/>
        <v>291.86</v>
      </c>
      <c r="BQ367" s="113">
        <f t="shared" ca="1" si="354"/>
        <v>1214.81</v>
      </c>
      <c r="BR367" s="113">
        <f t="shared" ca="1" si="355"/>
        <v>12</v>
      </c>
      <c r="BS367" s="113">
        <f t="shared" ca="1" si="356"/>
        <v>12</v>
      </c>
      <c r="BT367" s="109" t="str">
        <f t="shared" ca="1" si="338"/>
        <v xml:space="preserve">0 291.86 1214.81 0 0 0 0 VCThingLabel  </v>
      </c>
      <c r="BU367" s="112">
        <f t="shared" si="339"/>
        <v>0.1</v>
      </c>
      <c r="BV367" s="174">
        <f t="shared" si="340"/>
        <v>0</v>
      </c>
      <c r="BW367" s="114" t="str">
        <f t="shared" si="357"/>
        <v>4vvv</v>
      </c>
      <c r="BX367" s="109"/>
      <c r="BY367" s="113">
        <f t="shared" ca="1" si="358"/>
        <v>291.86</v>
      </c>
      <c r="BZ367" s="113">
        <f t="shared" ca="1" si="359"/>
        <v>1214.81</v>
      </c>
      <c r="CA367" s="113">
        <f t="shared" ca="1" si="360"/>
        <v>20.399999999999999</v>
      </c>
      <c r="CB367" s="113">
        <f t="shared" ca="1" si="361"/>
        <v>20.399999999999999</v>
      </c>
      <c r="CC367" s="112">
        <f t="shared" si="341"/>
        <v>0.55000000000000004</v>
      </c>
      <c r="CD367" s="109" t="str">
        <f t="shared" si="342"/>
        <v>ellipse</v>
      </c>
      <c r="CE367" s="114" t="str">
        <f t="shared" si="362"/>
        <v>4vvv</v>
      </c>
      <c r="CF367" s="109"/>
      <c r="CG367" s="113">
        <f t="shared" ca="1" si="363"/>
        <v>291.86</v>
      </c>
      <c r="CH367" s="113">
        <f t="shared" ca="1" si="364"/>
        <v>1214.81</v>
      </c>
      <c r="CI367" s="113">
        <f t="shared" ca="1" si="365"/>
        <v>12</v>
      </c>
      <c r="CJ367" s="113">
        <f t="shared" ca="1" si="366"/>
        <v>12</v>
      </c>
      <c r="CK367" s="112"/>
      <c r="CL367" s="112"/>
      <c r="CM367" s="112">
        <f t="shared" si="343"/>
        <v>1</v>
      </c>
      <c r="CN367" s="115" t="str">
        <f t="shared" si="344"/>
        <v>ellipse</v>
      </c>
      <c r="CO367" s="109" t="str">
        <f t="shared" si="367"/>
        <v>4vvv</v>
      </c>
      <c r="CP367" s="109"/>
      <c r="CQ367" s="113">
        <f t="shared" ca="1" si="368"/>
        <v>291.86</v>
      </c>
      <c r="CR367" s="113">
        <f t="shared" ca="1" si="369"/>
        <v>1214.81</v>
      </c>
      <c r="CS367" s="113">
        <f t="shared" ca="1" si="370"/>
        <v>12</v>
      </c>
      <c r="CT367" s="113">
        <f t="shared" ca="1" si="371"/>
        <v>12</v>
      </c>
      <c r="CW367" s="76"/>
      <c r="CX367" s="76"/>
    </row>
    <row r="368" spans="1:102" s="105" customFormat="1" ht="16" customHeight="1">
      <c r="A368" s="75" t="str">
        <f t="shared" si="319"/>
        <v>n7-1-2-3</v>
      </c>
      <c r="B368" s="75" t="str">
        <f t="shared" si="320"/>
        <v>E222</v>
      </c>
      <c r="C368" s="103" t="str">
        <f t="shared" si="331"/>
        <v>even</v>
      </c>
      <c r="D368" s="103"/>
      <c r="E368" s="103"/>
      <c r="F368" s="104">
        <f>ROW()</f>
        <v>368</v>
      </c>
      <c r="G368" s="103"/>
      <c r="H368" s="103"/>
      <c r="I368" s="103" t="str">
        <f t="shared" si="317"/>
        <v>This a short description of E222, giving the briefest explanation of its E222'iness.</v>
      </c>
      <c r="J368" s="103" t="str">
        <f t="shared" si="318"/>
        <v>This is a longer description of E222, going into more detail on what E222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8" s="103" t="str">
        <f t="shared" si="321"/>
        <v>none</v>
      </c>
      <c r="L368" s="103"/>
      <c r="M368" s="103" t="str">
        <f t="shared" si="322"/>
        <v>OpenClose</v>
      </c>
      <c r="N368" s="103"/>
      <c r="O368" s="103"/>
      <c r="P368" s="103"/>
      <c r="Q368" s="103"/>
      <c r="R368" s="103">
        <f t="shared" si="323"/>
        <v>1</v>
      </c>
      <c r="S368" s="103" t="str">
        <f t="shared" si="324"/>
        <v>hover</v>
      </c>
      <c r="T368" s="103"/>
      <c r="U368" s="103"/>
      <c r="V368" s="103"/>
      <c r="W368" s="103"/>
      <c r="X368" s="103" t="str">
        <f t="shared" si="325"/>
        <v>fadeOn=n7-1-2-3,0.6</v>
      </c>
      <c r="Y368" s="103" t="str">
        <f t="shared" si="326"/>
        <v>fadeOff=n7-1-2-3,0.6</v>
      </c>
      <c r="Z368" s="103" t="str">
        <f t="shared" si="327"/>
        <v>drawOpen=n7-1-2-3,0.8</v>
      </c>
      <c r="AA368" s="103" t="str">
        <f t="shared" si="328"/>
        <v>drawClose=n7-1-2-3,0.8</v>
      </c>
      <c r="AB368" s="103" t="str">
        <f t="shared" si="329"/>
        <v>myQtipStyle</v>
      </c>
      <c r="AD368" s="106"/>
      <c r="AE368" s="116"/>
      <c r="AF368" s="75" t="s">
        <v>636</v>
      </c>
      <c r="AG368" s="73">
        <f t="shared" si="332"/>
        <v>0</v>
      </c>
      <c r="AH368" s="75" t="str">
        <f t="shared" si="330"/>
        <v>n7-1-2-3</v>
      </c>
      <c r="AI368" s="75" t="str">
        <f t="shared" si="333"/>
        <v>E222</v>
      </c>
      <c r="AJ368" s="73">
        <f t="shared" si="372"/>
        <v>4</v>
      </c>
      <c r="AK368" s="105">
        <v>7</v>
      </c>
      <c r="AL368" s="105">
        <v>1</v>
      </c>
      <c r="AM368" s="105">
        <v>2</v>
      </c>
      <c r="AN368" s="105">
        <v>3</v>
      </c>
      <c r="AR368" s="105">
        <v>8</v>
      </c>
      <c r="AS368" s="105">
        <v>4</v>
      </c>
      <c r="AT368" s="105">
        <v>3</v>
      </c>
      <c r="AU368" s="105">
        <v>3</v>
      </c>
      <c r="AX368" s="108">
        <f t="shared" si="345"/>
        <v>96.875</v>
      </c>
      <c r="AY368" s="105">
        <f t="shared" ca="1" si="346"/>
        <v>740</v>
      </c>
      <c r="AZ368" s="108">
        <f t="shared" si="347"/>
        <v>430.55555555555554</v>
      </c>
      <c r="BA368" s="105">
        <f t="shared" si="348"/>
        <v>0</v>
      </c>
      <c r="BB368" s="116">
        <f t="shared" ca="1" si="349"/>
        <v>287.35000000000002</v>
      </c>
      <c r="BC368" s="116">
        <f t="shared" ca="1" si="350"/>
        <v>1199.31</v>
      </c>
      <c r="BD368" s="108">
        <f t="shared" ca="1" si="351"/>
        <v>1430.5555555555557</v>
      </c>
      <c r="BE368" s="108">
        <f t="shared" ca="1" si="352"/>
        <v>1000</v>
      </c>
      <c r="BH368" s="75" t="str">
        <f t="shared" si="334"/>
        <v>n7-1-2</v>
      </c>
      <c r="BI368" s="76"/>
      <c r="BJ368" s="109" t="s">
        <v>232</v>
      </c>
      <c r="BK368" s="109"/>
      <c r="BL368" s="109">
        <v>1</v>
      </c>
      <c r="BM368" s="112">
        <f t="shared" si="335"/>
        <v>1</v>
      </c>
      <c r="BN368" s="112" t="str">
        <f t="shared" si="336"/>
        <v>symbol</v>
      </c>
      <c r="BO368" s="109" t="str">
        <f t="shared" si="337"/>
        <v>OpenCircle</v>
      </c>
      <c r="BP368" s="113">
        <f t="shared" ca="1" si="353"/>
        <v>287.35000000000002</v>
      </c>
      <c r="BQ368" s="113">
        <f t="shared" ca="1" si="354"/>
        <v>1199.31</v>
      </c>
      <c r="BR368" s="113">
        <f t="shared" ca="1" si="355"/>
        <v>12</v>
      </c>
      <c r="BS368" s="113">
        <f t="shared" ca="1" si="356"/>
        <v>12</v>
      </c>
      <c r="BT368" s="109" t="str">
        <f t="shared" ca="1" si="338"/>
        <v xml:space="preserve">0 287.35 1199.31 0 0 0 0 VCThingLabel  </v>
      </c>
      <c r="BU368" s="112">
        <f t="shared" si="339"/>
        <v>0.1</v>
      </c>
      <c r="BV368" s="174">
        <f t="shared" si="340"/>
        <v>0</v>
      </c>
      <c r="BW368" s="114" t="str">
        <f t="shared" si="357"/>
        <v>4vvv</v>
      </c>
      <c r="BX368" s="109"/>
      <c r="BY368" s="113">
        <f t="shared" ca="1" si="358"/>
        <v>287.35000000000002</v>
      </c>
      <c r="BZ368" s="113">
        <f t="shared" ca="1" si="359"/>
        <v>1199.31</v>
      </c>
      <c r="CA368" s="113">
        <f t="shared" ca="1" si="360"/>
        <v>20.399999999999999</v>
      </c>
      <c r="CB368" s="113">
        <f t="shared" ca="1" si="361"/>
        <v>20.399999999999999</v>
      </c>
      <c r="CC368" s="112">
        <f t="shared" si="341"/>
        <v>0.55000000000000004</v>
      </c>
      <c r="CD368" s="109" t="str">
        <f t="shared" si="342"/>
        <v>ellipse</v>
      </c>
      <c r="CE368" s="114" t="str">
        <f t="shared" si="362"/>
        <v>4vvv</v>
      </c>
      <c r="CF368" s="109"/>
      <c r="CG368" s="113">
        <f t="shared" ca="1" si="363"/>
        <v>287.35000000000002</v>
      </c>
      <c r="CH368" s="113">
        <f t="shared" ca="1" si="364"/>
        <v>1199.31</v>
      </c>
      <c r="CI368" s="113">
        <f t="shared" ca="1" si="365"/>
        <v>12</v>
      </c>
      <c r="CJ368" s="113">
        <f t="shared" ca="1" si="366"/>
        <v>12</v>
      </c>
      <c r="CK368" s="112"/>
      <c r="CL368" s="112"/>
      <c r="CM368" s="112">
        <f t="shared" si="343"/>
        <v>1</v>
      </c>
      <c r="CN368" s="115" t="str">
        <f t="shared" si="344"/>
        <v>ellipse</v>
      </c>
      <c r="CO368" s="109" t="str">
        <f t="shared" si="367"/>
        <v>4vvv</v>
      </c>
      <c r="CP368" s="109"/>
      <c r="CQ368" s="113">
        <f t="shared" ca="1" si="368"/>
        <v>287.35000000000002</v>
      </c>
      <c r="CR368" s="113">
        <f t="shared" ca="1" si="369"/>
        <v>1199.31</v>
      </c>
      <c r="CS368" s="113">
        <f t="shared" ca="1" si="370"/>
        <v>12</v>
      </c>
      <c r="CT368" s="113">
        <f t="shared" ca="1" si="371"/>
        <v>12</v>
      </c>
      <c r="CW368" s="76"/>
      <c r="CX368" s="76"/>
    </row>
    <row r="369" spans="1:102" s="105" customFormat="1" ht="16" customHeight="1">
      <c r="A369" s="75" t="str">
        <f t="shared" si="319"/>
        <v>n7-1-3</v>
      </c>
      <c r="B369" s="75" t="str">
        <f t="shared" si="320"/>
        <v>D75</v>
      </c>
      <c r="C369" s="103" t="str">
        <f t="shared" si="331"/>
        <v>odd</v>
      </c>
      <c r="D369" s="103"/>
      <c r="E369" s="103"/>
      <c r="F369" s="104">
        <f>ROW()</f>
        <v>369</v>
      </c>
      <c r="G369" s="103"/>
      <c r="H369" s="103"/>
      <c r="I369" s="103" t="str">
        <f t="shared" si="317"/>
        <v>This a short description of D75, giving the briefest explanation of its D75'iness.</v>
      </c>
      <c r="J369" s="103" t="str">
        <f t="shared" si="318"/>
        <v>This is a longer description of D75, going into more detail on what D75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69" s="103" t="str">
        <f t="shared" si="321"/>
        <v>none</v>
      </c>
      <c r="L369" s="103"/>
      <c r="M369" s="103" t="str">
        <f t="shared" si="322"/>
        <v>OpenClose</v>
      </c>
      <c r="N369" s="103"/>
      <c r="O369" s="103"/>
      <c r="P369" s="103"/>
      <c r="Q369" s="103"/>
      <c r="R369" s="103">
        <f t="shared" si="323"/>
        <v>1</v>
      </c>
      <c r="S369" s="103" t="str">
        <f t="shared" si="324"/>
        <v>hover</v>
      </c>
      <c r="T369" s="103"/>
      <c r="U369" s="103"/>
      <c r="V369" s="103"/>
      <c r="W369" s="103"/>
      <c r="X369" s="103" t="str">
        <f t="shared" si="325"/>
        <v>fadeOn=n7-1-3,0.6</v>
      </c>
      <c r="Y369" s="103" t="str">
        <f t="shared" si="326"/>
        <v>fadeOff=n7-1-3,0.6</v>
      </c>
      <c r="Z369" s="103" t="str">
        <f t="shared" si="327"/>
        <v>drawOpen=n7-1-3,0.8</v>
      </c>
      <c r="AA369" s="103" t="str">
        <f t="shared" si="328"/>
        <v>drawClose=n7-1-3,0.8</v>
      </c>
      <c r="AB369" s="103" t="str">
        <f t="shared" si="329"/>
        <v>myQtipStyle</v>
      </c>
      <c r="AD369" s="106"/>
      <c r="AE369" s="116"/>
      <c r="AF369" s="75" t="s">
        <v>637</v>
      </c>
      <c r="AG369" s="73">
        <f t="shared" si="332"/>
        <v>0</v>
      </c>
      <c r="AH369" s="75" t="str">
        <f t="shared" si="330"/>
        <v>n7-1-3</v>
      </c>
      <c r="AI369" s="75" t="str">
        <f t="shared" si="333"/>
        <v>D75</v>
      </c>
      <c r="AJ369" s="73">
        <f t="shared" si="372"/>
        <v>3</v>
      </c>
      <c r="AK369" s="105">
        <v>7</v>
      </c>
      <c r="AL369" s="105">
        <v>1</v>
      </c>
      <c r="AM369" s="105">
        <v>3</v>
      </c>
      <c r="AR369" s="105">
        <v>8</v>
      </c>
      <c r="AS369" s="105">
        <v>4</v>
      </c>
      <c r="AT369" s="105">
        <v>3</v>
      </c>
      <c r="AX369" s="108">
        <f t="shared" si="345"/>
        <v>99.375</v>
      </c>
      <c r="AY369" s="105">
        <f t="shared" ca="1" si="346"/>
        <v>640</v>
      </c>
      <c r="AZ369" s="108">
        <f t="shared" si="347"/>
        <v>441.66666666666669</v>
      </c>
      <c r="BA369" s="105">
        <f t="shared" si="348"/>
        <v>0</v>
      </c>
      <c r="BB369" s="116">
        <f t="shared" ca="1" si="349"/>
        <v>376.72</v>
      </c>
      <c r="BC369" s="116">
        <f t="shared" ca="1" si="350"/>
        <v>1145.33</v>
      </c>
      <c r="BD369" s="108">
        <f t="shared" ca="1" si="351"/>
        <v>1441.6666666666667</v>
      </c>
      <c r="BE369" s="108">
        <f t="shared" ca="1" si="352"/>
        <v>1000</v>
      </c>
      <c r="BH369" s="75" t="str">
        <f t="shared" si="334"/>
        <v>n7-1</v>
      </c>
      <c r="BI369" s="76"/>
      <c r="BJ369" s="109" t="s">
        <v>232</v>
      </c>
      <c r="BK369" s="109"/>
      <c r="BL369" s="109">
        <v>1</v>
      </c>
      <c r="BM369" s="112">
        <f t="shared" si="335"/>
        <v>1</v>
      </c>
      <c r="BN369" s="112" t="str">
        <f t="shared" si="336"/>
        <v>symbol</v>
      </c>
      <c r="BO369" s="109" t="str">
        <f t="shared" si="337"/>
        <v>OpenCircle</v>
      </c>
      <c r="BP369" s="113">
        <f t="shared" ca="1" si="353"/>
        <v>376.72</v>
      </c>
      <c r="BQ369" s="113">
        <f t="shared" ca="1" si="354"/>
        <v>1145.33</v>
      </c>
      <c r="BR369" s="113">
        <f t="shared" ca="1" si="355"/>
        <v>35</v>
      </c>
      <c r="BS369" s="113">
        <f t="shared" ca="1" si="356"/>
        <v>35</v>
      </c>
      <c r="BT369" s="109" t="str">
        <f t="shared" ca="1" si="338"/>
        <v xml:space="preserve">1 376.72 1145.33 0 0 0 0 VCThingLabel 10 </v>
      </c>
      <c r="BU369" s="112">
        <f t="shared" si="339"/>
        <v>0.1</v>
      </c>
      <c r="BV369" s="174">
        <f t="shared" si="340"/>
        <v>0</v>
      </c>
      <c r="BW369" s="114" t="str">
        <f t="shared" si="357"/>
        <v>3vvv</v>
      </c>
      <c r="BX369" s="109"/>
      <c r="BY369" s="113">
        <f t="shared" ca="1" si="358"/>
        <v>376.72</v>
      </c>
      <c r="BZ369" s="113">
        <f t="shared" ca="1" si="359"/>
        <v>1145.33</v>
      </c>
      <c r="CA369" s="113">
        <f t="shared" ca="1" si="360"/>
        <v>59.5</v>
      </c>
      <c r="CB369" s="113">
        <f t="shared" ca="1" si="361"/>
        <v>59.5</v>
      </c>
      <c r="CC369" s="112">
        <f t="shared" si="341"/>
        <v>0.55000000000000004</v>
      </c>
      <c r="CD369" s="109" t="str">
        <f t="shared" si="342"/>
        <v>ellipse</v>
      </c>
      <c r="CE369" s="114" t="str">
        <f t="shared" si="362"/>
        <v>3vvv</v>
      </c>
      <c r="CF369" s="109"/>
      <c r="CG369" s="113">
        <f t="shared" ca="1" si="363"/>
        <v>376.72</v>
      </c>
      <c r="CH369" s="113">
        <f t="shared" ca="1" si="364"/>
        <v>1145.33</v>
      </c>
      <c r="CI369" s="113">
        <f t="shared" ca="1" si="365"/>
        <v>35</v>
      </c>
      <c r="CJ369" s="113">
        <f t="shared" ca="1" si="366"/>
        <v>35</v>
      </c>
      <c r="CK369" s="112"/>
      <c r="CL369" s="112"/>
      <c r="CM369" s="112">
        <f t="shared" si="343"/>
        <v>1</v>
      </c>
      <c r="CN369" s="115" t="str">
        <f t="shared" si="344"/>
        <v>ellipse</v>
      </c>
      <c r="CO369" s="109" t="str">
        <f t="shared" si="367"/>
        <v>3vvv</v>
      </c>
      <c r="CP369" s="109"/>
      <c r="CQ369" s="113">
        <f t="shared" ca="1" si="368"/>
        <v>376.72</v>
      </c>
      <c r="CR369" s="113">
        <f t="shared" ca="1" si="369"/>
        <v>1145.33</v>
      </c>
      <c r="CS369" s="113">
        <f t="shared" ca="1" si="370"/>
        <v>35</v>
      </c>
      <c r="CT369" s="113">
        <f t="shared" ca="1" si="371"/>
        <v>35</v>
      </c>
      <c r="CW369" s="76"/>
      <c r="CX369" s="76"/>
    </row>
    <row r="370" spans="1:102" s="105" customFormat="1" ht="16" customHeight="1">
      <c r="A370" s="75" t="str">
        <f t="shared" si="319"/>
        <v>n7-1-3-1</v>
      </c>
      <c r="B370" s="75" t="str">
        <f t="shared" si="320"/>
        <v>E223</v>
      </c>
      <c r="C370" s="103" t="str">
        <f t="shared" si="331"/>
        <v>odd</v>
      </c>
      <c r="D370" s="103"/>
      <c r="E370" s="103"/>
      <c r="F370" s="104">
        <f>ROW()</f>
        <v>370</v>
      </c>
      <c r="G370" s="103"/>
      <c r="H370" s="103"/>
      <c r="I370" s="103" t="str">
        <f t="shared" si="317"/>
        <v>This a short description of E223, giving the briefest explanation of its E223'iness.</v>
      </c>
      <c r="J370" s="103" t="str">
        <f t="shared" si="318"/>
        <v>This is a longer description of E223, going into more detail on what E223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0" s="103" t="str">
        <f t="shared" si="321"/>
        <v>none</v>
      </c>
      <c r="L370" s="103"/>
      <c r="M370" s="103" t="str">
        <f t="shared" si="322"/>
        <v>OpenClose</v>
      </c>
      <c r="N370" s="103"/>
      <c r="O370" s="103"/>
      <c r="P370" s="103"/>
      <c r="Q370" s="103"/>
      <c r="R370" s="103">
        <f t="shared" si="323"/>
        <v>1</v>
      </c>
      <c r="S370" s="103" t="str">
        <f t="shared" si="324"/>
        <v>hover</v>
      </c>
      <c r="T370" s="103"/>
      <c r="U370" s="103"/>
      <c r="V370" s="103"/>
      <c r="W370" s="103"/>
      <c r="X370" s="103" t="str">
        <f t="shared" si="325"/>
        <v>fadeOn=n7-1-3-1,0.6</v>
      </c>
      <c r="Y370" s="103" t="str">
        <f t="shared" si="326"/>
        <v>fadeOff=n7-1-3-1,0.6</v>
      </c>
      <c r="Z370" s="103" t="str">
        <f t="shared" si="327"/>
        <v>drawOpen=n7-1-3-1,0.8</v>
      </c>
      <c r="AA370" s="103" t="str">
        <f t="shared" si="328"/>
        <v>drawClose=n7-1-3-1,0.8</v>
      </c>
      <c r="AB370" s="103" t="str">
        <f t="shared" si="329"/>
        <v>myQtipStyle</v>
      </c>
      <c r="AD370" s="106"/>
      <c r="AE370" s="116"/>
      <c r="AF370" s="75" t="s">
        <v>638</v>
      </c>
      <c r="AG370" s="73">
        <f t="shared" si="332"/>
        <v>0</v>
      </c>
      <c r="AH370" s="75" t="str">
        <f t="shared" si="330"/>
        <v>n7-1-3-1</v>
      </c>
      <c r="AI370" s="75" t="str">
        <f t="shared" si="333"/>
        <v>E223</v>
      </c>
      <c r="AJ370" s="73">
        <f t="shared" si="372"/>
        <v>4</v>
      </c>
      <c r="AK370" s="105">
        <v>7</v>
      </c>
      <c r="AL370" s="105">
        <v>1</v>
      </c>
      <c r="AM370" s="105">
        <v>3</v>
      </c>
      <c r="AN370" s="105">
        <v>1</v>
      </c>
      <c r="AR370" s="105">
        <v>8</v>
      </c>
      <c r="AS370" s="105">
        <v>4</v>
      </c>
      <c r="AT370" s="105">
        <v>3</v>
      </c>
      <c r="AU370" s="105">
        <v>3</v>
      </c>
      <c r="AX370" s="108">
        <f t="shared" si="345"/>
        <v>98.125</v>
      </c>
      <c r="AY370" s="105">
        <f t="shared" ca="1" si="346"/>
        <v>740</v>
      </c>
      <c r="AZ370" s="108">
        <f t="shared" si="347"/>
        <v>436.11111111111114</v>
      </c>
      <c r="BA370" s="105">
        <f t="shared" si="348"/>
        <v>0</v>
      </c>
      <c r="BB370" s="116">
        <f t="shared" ca="1" si="349"/>
        <v>283.16999999999996</v>
      </c>
      <c r="BC370" s="116">
        <f t="shared" ca="1" si="350"/>
        <v>1183.72</v>
      </c>
      <c r="BD370" s="108">
        <f t="shared" ca="1" si="351"/>
        <v>1436.1111111111111</v>
      </c>
      <c r="BE370" s="108">
        <f t="shared" ca="1" si="352"/>
        <v>1000</v>
      </c>
      <c r="BH370" s="75" t="str">
        <f t="shared" si="334"/>
        <v>n7-1-3</v>
      </c>
      <c r="BI370" s="76"/>
      <c r="BJ370" s="109" t="s">
        <v>232</v>
      </c>
      <c r="BK370" s="109"/>
      <c r="BL370" s="109">
        <v>1</v>
      </c>
      <c r="BM370" s="112">
        <f t="shared" si="335"/>
        <v>1</v>
      </c>
      <c r="BN370" s="112" t="str">
        <f t="shared" si="336"/>
        <v>symbol</v>
      </c>
      <c r="BO370" s="109" t="str">
        <f t="shared" si="337"/>
        <v>OpenCircle</v>
      </c>
      <c r="BP370" s="113">
        <f t="shared" ca="1" si="353"/>
        <v>283.17</v>
      </c>
      <c r="BQ370" s="113">
        <f t="shared" ca="1" si="354"/>
        <v>1183.72</v>
      </c>
      <c r="BR370" s="113">
        <f t="shared" ca="1" si="355"/>
        <v>12</v>
      </c>
      <c r="BS370" s="113">
        <f t="shared" ca="1" si="356"/>
        <v>12</v>
      </c>
      <c r="BT370" s="109" t="str">
        <f t="shared" ca="1" si="338"/>
        <v xml:space="preserve">0 283.17 1183.72 0 0 0 0 VCThingLabel  </v>
      </c>
      <c r="BU370" s="112">
        <f t="shared" si="339"/>
        <v>0.1</v>
      </c>
      <c r="BV370" s="174">
        <f t="shared" si="340"/>
        <v>0</v>
      </c>
      <c r="BW370" s="114" t="str">
        <f t="shared" si="357"/>
        <v>4vvv</v>
      </c>
      <c r="BX370" s="109"/>
      <c r="BY370" s="113">
        <f t="shared" ca="1" si="358"/>
        <v>283.17</v>
      </c>
      <c r="BZ370" s="113">
        <f t="shared" ca="1" si="359"/>
        <v>1183.72</v>
      </c>
      <c r="CA370" s="113">
        <f t="shared" ca="1" si="360"/>
        <v>20.399999999999999</v>
      </c>
      <c r="CB370" s="113">
        <f t="shared" ca="1" si="361"/>
        <v>20.399999999999999</v>
      </c>
      <c r="CC370" s="112">
        <f t="shared" si="341"/>
        <v>0.55000000000000004</v>
      </c>
      <c r="CD370" s="109" t="str">
        <f t="shared" si="342"/>
        <v>ellipse</v>
      </c>
      <c r="CE370" s="114" t="str">
        <f t="shared" si="362"/>
        <v>4vvv</v>
      </c>
      <c r="CF370" s="109"/>
      <c r="CG370" s="113">
        <f t="shared" ca="1" si="363"/>
        <v>283.17</v>
      </c>
      <c r="CH370" s="113">
        <f t="shared" ca="1" si="364"/>
        <v>1183.72</v>
      </c>
      <c r="CI370" s="113">
        <f t="shared" ca="1" si="365"/>
        <v>12</v>
      </c>
      <c r="CJ370" s="113">
        <f t="shared" ca="1" si="366"/>
        <v>12</v>
      </c>
      <c r="CK370" s="112"/>
      <c r="CL370" s="112"/>
      <c r="CM370" s="112">
        <f t="shared" si="343"/>
        <v>1</v>
      </c>
      <c r="CN370" s="115" t="str">
        <f t="shared" si="344"/>
        <v>ellipse</v>
      </c>
      <c r="CO370" s="109" t="str">
        <f t="shared" si="367"/>
        <v>4vvv</v>
      </c>
      <c r="CP370" s="109"/>
      <c r="CQ370" s="113">
        <f t="shared" ca="1" si="368"/>
        <v>283.17</v>
      </c>
      <c r="CR370" s="113">
        <f t="shared" ca="1" si="369"/>
        <v>1183.72</v>
      </c>
      <c r="CS370" s="113">
        <f t="shared" ca="1" si="370"/>
        <v>12</v>
      </c>
      <c r="CT370" s="113">
        <f t="shared" ca="1" si="371"/>
        <v>12</v>
      </c>
      <c r="CW370" s="76"/>
      <c r="CX370" s="76"/>
    </row>
    <row r="371" spans="1:102" s="105" customFormat="1" ht="16" customHeight="1">
      <c r="A371" s="75" t="str">
        <f t="shared" si="319"/>
        <v>n7-1-3-2</v>
      </c>
      <c r="B371" s="75" t="str">
        <f t="shared" si="320"/>
        <v>E224</v>
      </c>
      <c r="C371" s="103" t="str">
        <f t="shared" si="331"/>
        <v>even</v>
      </c>
      <c r="D371" s="103"/>
      <c r="E371" s="103"/>
      <c r="F371" s="104">
        <f>ROW()</f>
        <v>371</v>
      </c>
      <c r="G371" s="103"/>
      <c r="H371" s="103"/>
      <c r="I371" s="103" t="str">
        <f t="shared" si="317"/>
        <v>This a short description of E224, giving the briefest explanation of its E224'iness.</v>
      </c>
      <c r="J371" s="103" t="str">
        <f t="shared" si="318"/>
        <v>This is a longer description of E224, going into more detail on what E224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1" s="103" t="str">
        <f t="shared" si="321"/>
        <v>none</v>
      </c>
      <c r="L371" s="103"/>
      <c r="M371" s="103" t="str">
        <f t="shared" si="322"/>
        <v>OpenClose</v>
      </c>
      <c r="N371" s="103"/>
      <c r="O371" s="103"/>
      <c r="P371" s="103"/>
      <c r="Q371" s="103"/>
      <c r="R371" s="103">
        <f t="shared" si="323"/>
        <v>1</v>
      </c>
      <c r="S371" s="103" t="str">
        <f t="shared" si="324"/>
        <v>hover</v>
      </c>
      <c r="T371" s="103"/>
      <c r="U371" s="103"/>
      <c r="V371" s="103"/>
      <c r="W371" s="103"/>
      <c r="X371" s="103" t="str">
        <f t="shared" si="325"/>
        <v>fadeOn=n7-1-3-2,0.6</v>
      </c>
      <c r="Y371" s="103" t="str">
        <f t="shared" si="326"/>
        <v>fadeOff=n7-1-3-2,0.6</v>
      </c>
      <c r="Z371" s="103" t="str">
        <f t="shared" si="327"/>
        <v>drawOpen=n7-1-3-2,0.8</v>
      </c>
      <c r="AA371" s="103" t="str">
        <f t="shared" si="328"/>
        <v>drawClose=n7-1-3-2,0.8</v>
      </c>
      <c r="AB371" s="103" t="str">
        <f t="shared" si="329"/>
        <v>myQtipStyle</v>
      </c>
      <c r="AD371" s="106"/>
      <c r="AE371" s="116"/>
      <c r="AF371" s="75" t="s">
        <v>639</v>
      </c>
      <c r="AG371" s="73">
        <f t="shared" si="332"/>
        <v>0</v>
      </c>
      <c r="AH371" s="75" t="str">
        <f t="shared" si="330"/>
        <v>n7-1-3-2</v>
      </c>
      <c r="AI371" s="75" t="str">
        <f t="shared" si="333"/>
        <v>E224</v>
      </c>
      <c r="AJ371" s="73">
        <f t="shared" si="372"/>
        <v>4</v>
      </c>
      <c r="AK371" s="105">
        <v>7</v>
      </c>
      <c r="AL371" s="105">
        <v>1</v>
      </c>
      <c r="AM371" s="105">
        <v>3</v>
      </c>
      <c r="AN371" s="105">
        <v>2</v>
      </c>
      <c r="AR371" s="105">
        <v>8</v>
      </c>
      <c r="AS371" s="105">
        <v>4</v>
      </c>
      <c r="AT371" s="105">
        <v>3</v>
      </c>
      <c r="AU371" s="105">
        <v>3</v>
      </c>
      <c r="AX371" s="108">
        <f t="shared" si="345"/>
        <v>99.375</v>
      </c>
      <c r="AY371" s="105">
        <f t="shared" ca="1" si="346"/>
        <v>740</v>
      </c>
      <c r="AZ371" s="108">
        <f t="shared" si="347"/>
        <v>441.66666666666669</v>
      </c>
      <c r="BA371" s="105">
        <f t="shared" si="348"/>
        <v>0</v>
      </c>
      <c r="BB371" s="116">
        <f t="shared" ca="1" si="349"/>
        <v>279.33000000000004</v>
      </c>
      <c r="BC371" s="116">
        <f t="shared" ca="1" si="350"/>
        <v>1168.04</v>
      </c>
      <c r="BD371" s="108">
        <f t="shared" ca="1" si="351"/>
        <v>1441.6666666666667</v>
      </c>
      <c r="BE371" s="108">
        <f t="shared" ca="1" si="352"/>
        <v>1000</v>
      </c>
      <c r="BH371" s="75" t="str">
        <f t="shared" si="334"/>
        <v>n7-1-3</v>
      </c>
      <c r="BI371" s="76"/>
      <c r="BJ371" s="109" t="s">
        <v>232</v>
      </c>
      <c r="BK371" s="109"/>
      <c r="BL371" s="109">
        <v>1</v>
      </c>
      <c r="BM371" s="112">
        <f t="shared" si="335"/>
        <v>1</v>
      </c>
      <c r="BN371" s="112" t="str">
        <f t="shared" si="336"/>
        <v>symbol</v>
      </c>
      <c r="BO371" s="109" t="str">
        <f t="shared" si="337"/>
        <v>OpenCircle</v>
      </c>
      <c r="BP371" s="113">
        <f t="shared" ca="1" si="353"/>
        <v>279.33</v>
      </c>
      <c r="BQ371" s="113">
        <f t="shared" ca="1" si="354"/>
        <v>1168.04</v>
      </c>
      <c r="BR371" s="113">
        <f t="shared" ca="1" si="355"/>
        <v>12</v>
      </c>
      <c r="BS371" s="113">
        <f t="shared" ca="1" si="356"/>
        <v>12</v>
      </c>
      <c r="BT371" s="109" t="str">
        <f t="shared" ca="1" si="338"/>
        <v xml:space="preserve">0 279.33 1168.04 0 0 0 0 VCThingLabel  </v>
      </c>
      <c r="BU371" s="112">
        <f t="shared" si="339"/>
        <v>0.1</v>
      </c>
      <c r="BV371" s="174">
        <f t="shared" si="340"/>
        <v>0</v>
      </c>
      <c r="BW371" s="114" t="str">
        <f t="shared" si="357"/>
        <v>4vvv</v>
      </c>
      <c r="BX371" s="109"/>
      <c r="BY371" s="113">
        <f t="shared" ca="1" si="358"/>
        <v>279.33</v>
      </c>
      <c r="BZ371" s="113">
        <f t="shared" ca="1" si="359"/>
        <v>1168.04</v>
      </c>
      <c r="CA371" s="113">
        <f t="shared" ca="1" si="360"/>
        <v>20.399999999999999</v>
      </c>
      <c r="CB371" s="113">
        <f t="shared" ca="1" si="361"/>
        <v>20.399999999999999</v>
      </c>
      <c r="CC371" s="112">
        <f t="shared" si="341"/>
        <v>0.55000000000000004</v>
      </c>
      <c r="CD371" s="109" t="str">
        <f t="shared" si="342"/>
        <v>ellipse</v>
      </c>
      <c r="CE371" s="114" t="str">
        <f t="shared" si="362"/>
        <v>4vvv</v>
      </c>
      <c r="CF371" s="109"/>
      <c r="CG371" s="113">
        <f t="shared" ca="1" si="363"/>
        <v>279.33</v>
      </c>
      <c r="CH371" s="113">
        <f t="shared" ca="1" si="364"/>
        <v>1168.04</v>
      </c>
      <c r="CI371" s="113">
        <f t="shared" ca="1" si="365"/>
        <v>12</v>
      </c>
      <c r="CJ371" s="113">
        <f t="shared" ca="1" si="366"/>
        <v>12</v>
      </c>
      <c r="CK371" s="112"/>
      <c r="CL371" s="112"/>
      <c r="CM371" s="112">
        <f t="shared" si="343"/>
        <v>1</v>
      </c>
      <c r="CN371" s="115" t="str">
        <f t="shared" si="344"/>
        <v>ellipse</v>
      </c>
      <c r="CO371" s="109" t="str">
        <f t="shared" si="367"/>
        <v>4vvv</v>
      </c>
      <c r="CP371" s="109"/>
      <c r="CQ371" s="113">
        <f t="shared" ca="1" si="368"/>
        <v>279.33</v>
      </c>
      <c r="CR371" s="113">
        <f t="shared" ca="1" si="369"/>
        <v>1168.04</v>
      </c>
      <c r="CS371" s="113">
        <f t="shared" ca="1" si="370"/>
        <v>12</v>
      </c>
      <c r="CT371" s="113">
        <f t="shared" ca="1" si="371"/>
        <v>12</v>
      </c>
      <c r="CW371" s="76"/>
      <c r="CX371" s="76"/>
    </row>
    <row r="372" spans="1:102" s="105" customFormat="1" ht="16" customHeight="1">
      <c r="A372" s="75" t="str">
        <f t="shared" si="319"/>
        <v>n7-1-3-3</v>
      </c>
      <c r="B372" s="75" t="str">
        <f t="shared" si="320"/>
        <v>E225</v>
      </c>
      <c r="C372" s="103" t="str">
        <f t="shared" si="331"/>
        <v>odd</v>
      </c>
      <c r="D372" s="103"/>
      <c r="E372" s="103"/>
      <c r="F372" s="104">
        <f>ROW()</f>
        <v>372</v>
      </c>
      <c r="G372" s="103"/>
      <c r="H372" s="103"/>
      <c r="I372" s="103" t="str">
        <f t="shared" si="317"/>
        <v>This a short description of E225, giving the briefest explanation of its E225'iness.</v>
      </c>
      <c r="J372" s="103" t="str">
        <f t="shared" si="318"/>
        <v>This is a longer description of E225, going into more detail on what E225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2" s="103" t="str">
        <f t="shared" si="321"/>
        <v>none</v>
      </c>
      <c r="L372" s="103"/>
      <c r="M372" s="103" t="str">
        <f t="shared" si="322"/>
        <v>OpenClose</v>
      </c>
      <c r="N372" s="103"/>
      <c r="O372" s="103"/>
      <c r="P372" s="103"/>
      <c r="Q372" s="103"/>
      <c r="R372" s="103">
        <f t="shared" si="323"/>
        <v>1</v>
      </c>
      <c r="S372" s="103" t="str">
        <f t="shared" si="324"/>
        <v>hover</v>
      </c>
      <c r="T372" s="103"/>
      <c r="U372" s="103"/>
      <c r="V372" s="103"/>
      <c r="W372" s="103"/>
      <c r="X372" s="103" t="str">
        <f t="shared" si="325"/>
        <v>fadeOn=n7-1-3-3,0.6</v>
      </c>
      <c r="Y372" s="103" t="str">
        <f t="shared" si="326"/>
        <v>fadeOff=n7-1-3-3,0.6</v>
      </c>
      <c r="Z372" s="103" t="str">
        <f t="shared" si="327"/>
        <v>drawOpen=n7-1-3-3,0.8</v>
      </c>
      <c r="AA372" s="103" t="str">
        <f t="shared" si="328"/>
        <v>drawClose=n7-1-3-3,0.8</v>
      </c>
      <c r="AB372" s="103" t="str">
        <f t="shared" si="329"/>
        <v>myQtipStyle</v>
      </c>
      <c r="AD372" s="106"/>
      <c r="AE372" s="116"/>
      <c r="AF372" s="75" t="s">
        <v>640</v>
      </c>
      <c r="AG372" s="73">
        <f t="shared" si="332"/>
        <v>0</v>
      </c>
      <c r="AH372" s="75" t="str">
        <f t="shared" si="330"/>
        <v>n7-1-3-3</v>
      </c>
      <c r="AI372" s="75" t="str">
        <f t="shared" si="333"/>
        <v>E225</v>
      </c>
      <c r="AJ372" s="73">
        <f t="shared" si="372"/>
        <v>4</v>
      </c>
      <c r="AK372" s="105">
        <v>7</v>
      </c>
      <c r="AL372" s="105">
        <v>1</v>
      </c>
      <c r="AM372" s="105">
        <v>3</v>
      </c>
      <c r="AN372" s="105">
        <v>3</v>
      </c>
      <c r="AR372" s="105">
        <v>8</v>
      </c>
      <c r="AS372" s="105">
        <v>4</v>
      </c>
      <c r="AT372" s="105">
        <v>3</v>
      </c>
      <c r="AU372" s="105">
        <v>3</v>
      </c>
      <c r="AX372" s="108">
        <f t="shared" si="345"/>
        <v>100.625</v>
      </c>
      <c r="AY372" s="105">
        <f t="shared" ca="1" si="346"/>
        <v>740</v>
      </c>
      <c r="AZ372" s="108">
        <f t="shared" si="347"/>
        <v>447.22222222222223</v>
      </c>
      <c r="BA372" s="105">
        <f t="shared" si="348"/>
        <v>0</v>
      </c>
      <c r="BB372" s="116">
        <f t="shared" ca="1" si="349"/>
        <v>275.84000000000003</v>
      </c>
      <c r="BC372" s="116">
        <f t="shared" ca="1" si="350"/>
        <v>1152.28</v>
      </c>
      <c r="BD372" s="108">
        <f t="shared" ca="1" si="351"/>
        <v>1447.2222222222222</v>
      </c>
      <c r="BE372" s="108">
        <f t="shared" ca="1" si="352"/>
        <v>1000</v>
      </c>
      <c r="BH372" s="75" t="str">
        <f t="shared" si="334"/>
        <v>n7-1-3</v>
      </c>
      <c r="BI372" s="76"/>
      <c r="BJ372" s="109" t="s">
        <v>232</v>
      </c>
      <c r="BK372" s="109"/>
      <c r="BL372" s="109">
        <v>1</v>
      </c>
      <c r="BM372" s="112">
        <f t="shared" si="335"/>
        <v>1</v>
      </c>
      <c r="BN372" s="112" t="str">
        <f t="shared" si="336"/>
        <v>symbol</v>
      </c>
      <c r="BO372" s="109" t="str">
        <f t="shared" si="337"/>
        <v>OpenCircle</v>
      </c>
      <c r="BP372" s="113">
        <f t="shared" ca="1" si="353"/>
        <v>275.83999999999997</v>
      </c>
      <c r="BQ372" s="113">
        <f t="shared" ca="1" si="354"/>
        <v>1152.28</v>
      </c>
      <c r="BR372" s="113">
        <f t="shared" ca="1" si="355"/>
        <v>12</v>
      </c>
      <c r="BS372" s="113">
        <f t="shared" ca="1" si="356"/>
        <v>12</v>
      </c>
      <c r="BT372" s="109" t="str">
        <f t="shared" ca="1" si="338"/>
        <v xml:space="preserve">0 275.84 1152.28 0 0 0 0 VCThingLabel  </v>
      </c>
      <c r="BU372" s="112">
        <f t="shared" si="339"/>
        <v>0.1</v>
      </c>
      <c r="BV372" s="174">
        <f t="shared" si="340"/>
        <v>0</v>
      </c>
      <c r="BW372" s="114" t="str">
        <f t="shared" si="357"/>
        <v>4vvv</v>
      </c>
      <c r="BX372" s="109"/>
      <c r="BY372" s="113">
        <f t="shared" ca="1" si="358"/>
        <v>275.83999999999997</v>
      </c>
      <c r="BZ372" s="113">
        <f t="shared" ca="1" si="359"/>
        <v>1152.28</v>
      </c>
      <c r="CA372" s="113">
        <f t="shared" ca="1" si="360"/>
        <v>20.399999999999999</v>
      </c>
      <c r="CB372" s="113">
        <f t="shared" ca="1" si="361"/>
        <v>20.399999999999999</v>
      </c>
      <c r="CC372" s="112">
        <f t="shared" si="341"/>
        <v>0.55000000000000004</v>
      </c>
      <c r="CD372" s="109" t="str">
        <f t="shared" si="342"/>
        <v>ellipse</v>
      </c>
      <c r="CE372" s="114" t="str">
        <f t="shared" si="362"/>
        <v>4vvv</v>
      </c>
      <c r="CF372" s="109"/>
      <c r="CG372" s="113">
        <f t="shared" ca="1" si="363"/>
        <v>275.83999999999997</v>
      </c>
      <c r="CH372" s="113">
        <f t="shared" ca="1" si="364"/>
        <v>1152.28</v>
      </c>
      <c r="CI372" s="113">
        <f t="shared" ca="1" si="365"/>
        <v>12</v>
      </c>
      <c r="CJ372" s="113">
        <f t="shared" ca="1" si="366"/>
        <v>12</v>
      </c>
      <c r="CK372" s="112"/>
      <c r="CL372" s="112"/>
      <c r="CM372" s="112">
        <f t="shared" si="343"/>
        <v>1</v>
      </c>
      <c r="CN372" s="115" t="str">
        <f t="shared" si="344"/>
        <v>ellipse</v>
      </c>
      <c r="CO372" s="109" t="str">
        <f t="shared" si="367"/>
        <v>4vvv</v>
      </c>
      <c r="CP372" s="109"/>
      <c r="CQ372" s="113">
        <f t="shared" ca="1" si="368"/>
        <v>275.83999999999997</v>
      </c>
      <c r="CR372" s="113">
        <f t="shared" ca="1" si="369"/>
        <v>1152.28</v>
      </c>
      <c r="CS372" s="113">
        <f t="shared" ca="1" si="370"/>
        <v>12</v>
      </c>
      <c r="CT372" s="113">
        <f t="shared" ca="1" si="371"/>
        <v>12</v>
      </c>
      <c r="CW372" s="76"/>
      <c r="CX372" s="76"/>
    </row>
    <row r="373" spans="1:102" s="105" customFormat="1" ht="16" customHeight="1">
      <c r="A373" s="75" t="str">
        <f t="shared" si="319"/>
        <v>n7-2</v>
      </c>
      <c r="B373" s="75" t="str">
        <f t="shared" si="320"/>
        <v>C26</v>
      </c>
      <c r="C373" s="103" t="str">
        <f t="shared" si="331"/>
        <v>even</v>
      </c>
      <c r="D373" s="103"/>
      <c r="E373" s="103"/>
      <c r="F373" s="104">
        <f>ROW()</f>
        <v>373</v>
      </c>
      <c r="G373" s="103"/>
      <c r="H373" s="103"/>
      <c r="I373" s="103" t="str">
        <f t="shared" si="317"/>
        <v>This a short description of C26, giving the briefest explanation of its C26'iness.</v>
      </c>
      <c r="J373" s="103" t="str">
        <f t="shared" si="318"/>
        <v>This is a longer description of C26, going into more detail on what C26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3" s="103" t="str">
        <f t="shared" si="321"/>
        <v>none</v>
      </c>
      <c r="L373" s="103"/>
      <c r="M373" s="103" t="str">
        <f t="shared" si="322"/>
        <v>OpenClose</v>
      </c>
      <c r="N373" s="103"/>
      <c r="O373" s="103"/>
      <c r="P373" s="103"/>
      <c r="Q373" s="103"/>
      <c r="R373" s="103">
        <f t="shared" si="323"/>
        <v>1</v>
      </c>
      <c r="S373" s="103" t="str">
        <f t="shared" si="324"/>
        <v>hover</v>
      </c>
      <c r="T373" s="103"/>
      <c r="U373" s="103"/>
      <c r="V373" s="103"/>
      <c r="W373" s="103"/>
      <c r="X373" s="103" t="str">
        <f t="shared" si="325"/>
        <v>fadeOn=n7-2,0.6</v>
      </c>
      <c r="Y373" s="103" t="str">
        <f t="shared" si="326"/>
        <v>fadeOff=n7-2,0.6</v>
      </c>
      <c r="Z373" s="103" t="str">
        <f t="shared" si="327"/>
        <v>drawOpen=n7-2,0.8</v>
      </c>
      <c r="AA373" s="103" t="str">
        <f t="shared" si="328"/>
        <v>drawClose=n7-2,0.8</v>
      </c>
      <c r="AB373" s="103" t="str">
        <f t="shared" si="329"/>
        <v>myQtipStyle</v>
      </c>
      <c r="AD373" s="106"/>
      <c r="AE373" s="116"/>
      <c r="AF373" s="75" t="s">
        <v>641</v>
      </c>
      <c r="AG373" s="73">
        <f t="shared" si="332"/>
        <v>0</v>
      </c>
      <c r="AH373" s="75" t="str">
        <f t="shared" si="330"/>
        <v>n7-2</v>
      </c>
      <c r="AI373" s="75" t="str">
        <f t="shared" si="333"/>
        <v>C26</v>
      </c>
      <c r="AJ373" s="73">
        <f t="shared" si="372"/>
        <v>2</v>
      </c>
      <c r="AK373" s="105">
        <v>7</v>
      </c>
      <c r="AL373" s="105">
        <v>2</v>
      </c>
      <c r="AR373" s="105">
        <v>8</v>
      </c>
      <c r="AS373" s="105">
        <v>4</v>
      </c>
      <c r="AX373" s="108">
        <f t="shared" si="345"/>
        <v>106.875</v>
      </c>
      <c r="AY373" s="105">
        <f t="shared" ca="1" si="346"/>
        <v>500</v>
      </c>
      <c r="AZ373" s="108">
        <f t="shared" si="347"/>
        <v>475</v>
      </c>
      <c r="BA373" s="105">
        <f t="shared" si="348"/>
        <v>0</v>
      </c>
      <c r="BB373" s="116">
        <f t="shared" ca="1" si="349"/>
        <v>502.41</v>
      </c>
      <c r="BC373" s="116">
        <f t="shared" ca="1" si="350"/>
        <v>1049.01</v>
      </c>
      <c r="BD373" s="108">
        <f t="shared" ca="1" si="351"/>
        <v>1475</v>
      </c>
      <c r="BE373" s="108">
        <f t="shared" ca="1" si="352"/>
        <v>1000</v>
      </c>
      <c r="BH373" s="75" t="str">
        <f t="shared" si="334"/>
        <v>n6-4-3-3</v>
      </c>
      <c r="BI373" s="76"/>
      <c r="BJ373" s="109" t="s">
        <v>232</v>
      </c>
      <c r="BK373" s="109"/>
      <c r="BL373" s="109">
        <v>1</v>
      </c>
      <c r="BM373" s="112">
        <f t="shared" si="335"/>
        <v>1</v>
      </c>
      <c r="BN373" s="112" t="str">
        <f t="shared" si="336"/>
        <v>symbol</v>
      </c>
      <c r="BO373" s="109" t="str">
        <f t="shared" si="337"/>
        <v>OpenCircle</v>
      </c>
      <c r="BP373" s="113">
        <f t="shared" ca="1" si="353"/>
        <v>502.41</v>
      </c>
      <c r="BQ373" s="113">
        <f t="shared" ca="1" si="354"/>
        <v>1049.01</v>
      </c>
      <c r="BR373" s="113">
        <f t="shared" ca="1" si="355"/>
        <v>60</v>
      </c>
      <c r="BS373" s="113">
        <f t="shared" ca="1" si="356"/>
        <v>60</v>
      </c>
      <c r="BT373" s="109" t="str">
        <f t="shared" ca="1" si="338"/>
        <v xml:space="preserve">1 502.41 1049.01 0 0 0 0 VCThingLabel 20 </v>
      </c>
      <c r="BU373" s="112">
        <f t="shared" si="339"/>
        <v>0.1</v>
      </c>
      <c r="BV373" s="174">
        <f t="shared" si="340"/>
        <v>0</v>
      </c>
      <c r="BW373" s="114" t="str">
        <f t="shared" si="357"/>
        <v>2vvv</v>
      </c>
      <c r="BX373" s="109"/>
      <c r="BY373" s="113">
        <f t="shared" ca="1" si="358"/>
        <v>502.41</v>
      </c>
      <c r="BZ373" s="113">
        <f t="shared" ca="1" si="359"/>
        <v>1049.01</v>
      </c>
      <c r="CA373" s="113">
        <f t="shared" ca="1" si="360"/>
        <v>102</v>
      </c>
      <c r="CB373" s="113">
        <f t="shared" ca="1" si="361"/>
        <v>102</v>
      </c>
      <c r="CC373" s="112">
        <f t="shared" si="341"/>
        <v>0.55000000000000004</v>
      </c>
      <c r="CD373" s="109" t="str">
        <f t="shared" si="342"/>
        <v>ellipse</v>
      </c>
      <c r="CE373" s="114" t="str">
        <f t="shared" si="362"/>
        <v>2vvv</v>
      </c>
      <c r="CF373" s="109"/>
      <c r="CG373" s="113">
        <f t="shared" ca="1" si="363"/>
        <v>502.41</v>
      </c>
      <c r="CH373" s="113">
        <f t="shared" ca="1" si="364"/>
        <v>1049.01</v>
      </c>
      <c r="CI373" s="113">
        <f t="shared" ca="1" si="365"/>
        <v>60</v>
      </c>
      <c r="CJ373" s="113">
        <f t="shared" ca="1" si="366"/>
        <v>60</v>
      </c>
      <c r="CK373" s="112"/>
      <c r="CL373" s="112"/>
      <c r="CM373" s="112">
        <f t="shared" si="343"/>
        <v>1</v>
      </c>
      <c r="CN373" s="115" t="str">
        <f t="shared" si="344"/>
        <v>ellipse</v>
      </c>
      <c r="CO373" s="109" t="str">
        <f t="shared" si="367"/>
        <v>2vvv</v>
      </c>
      <c r="CP373" s="109"/>
      <c r="CQ373" s="113">
        <f t="shared" ca="1" si="368"/>
        <v>502.41</v>
      </c>
      <c r="CR373" s="113">
        <f t="shared" ca="1" si="369"/>
        <v>1049.01</v>
      </c>
      <c r="CS373" s="113">
        <f t="shared" ca="1" si="370"/>
        <v>60</v>
      </c>
      <c r="CT373" s="113">
        <f t="shared" ca="1" si="371"/>
        <v>60</v>
      </c>
      <c r="CW373" s="76"/>
      <c r="CX373" s="76"/>
    </row>
    <row r="374" spans="1:102" s="105" customFormat="1" ht="16" customHeight="1">
      <c r="A374" s="75" t="str">
        <f t="shared" si="319"/>
        <v>n7-2-1</v>
      </c>
      <c r="B374" s="75" t="str">
        <f t="shared" si="320"/>
        <v>D76</v>
      </c>
      <c r="C374" s="103" t="str">
        <f t="shared" si="331"/>
        <v>even</v>
      </c>
      <c r="D374" s="103"/>
      <c r="E374" s="103"/>
      <c r="F374" s="104">
        <f>ROW()</f>
        <v>374</v>
      </c>
      <c r="G374" s="103"/>
      <c r="H374" s="103"/>
      <c r="I374" s="103" t="str">
        <f t="shared" si="317"/>
        <v>This a short description of D76, giving the briefest explanation of its D76'iness.</v>
      </c>
      <c r="J374" s="103" t="str">
        <f t="shared" si="318"/>
        <v>This is a longer description of D76, going into more detail on what D76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4" s="103" t="str">
        <f t="shared" si="321"/>
        <v>none</v>
      </c>
      <c r="L374" s="103"/>
      <c r="M374" s="103" t="str">
        <f t="shared" si="322"/>
        <v>OpenClose</v>
      </c>
      <c r="N374" s="103"/>
      <c r="O374" s="103"/>
      <c r="P374" s="103"/>
      <c r="Q374" s="103"/>
      <c r="R374" s="103">
        <f t="shared" si="323"/>
        <v>1</v>
      </c>
      <c r="S374" s="103" t="str">
        <f t="shared" si="324"/>
        <v>hover</v>
      </c>
      <c r="T374" s="103"/>
      <c r="U374" s="103"/>
      <c r="V374" s="103"/>
      <c r="W374" s="103"/>
      <c r="X374" s="103" t="str">
        <f t="shared" si="325"/>
        <v>fadeOn=n7-2-1,0.6</v>
      </c>
      <c r="Y374" s="103" t="str">
        <f t="shared" si="326"/>
        <v>fadeOff=n7-2-1,0.6</v>
      </c>
      <c r="Z374" s="103" t="str">
        <f t="shared" si="327"/>
        <v>drawOpen=n7-2-1,0.8</v>
      </c>
      <c r="AA374" s="103" t="str">
        <f t="shared" si="328"/>
        <v>drawClose=n7-2-1,0.8</v>
      </c>
      <c r="AB374" s="103" t="str">
        <f t="shared" si="329"/>
        <v>myQtipStyle</v>
      </c>
      <c r="AD374" s="106"/>
      <c r="AE374" s="116"/>
      <c r="AF374" s="75" t="s">
        <v>642</v>
      </c>
      <c r="AG374" s="73">
        <f t="shared" si="332"/>
        <v>0</v>
      </c>
      <c r="AH374" s="75" t="str">
        <f t="shared" si="330"/>
        <v>n7-2-1</v>
      </c>
      <c r="AI374" s="75" t="str">
        <f t="shared" si="333"/>
        <v>D76</v>
      </c>
      <c r="AJ374" s="73">
        <f t="shared" si="372"/>
        <v>3</v>
      </c>
      <c r="AK374" s="105">
        <v>7</v>
      </c>
      <c r="AL374" s="105">
        <v>2</v>
      </c>
      <c r="AM374" s="105">
        <v>1</v>
      </c>
      <c r="AR374" s="105">
        <v>8</v>
      </c>
      <c r="AS374" s="105">
        <v>4</v>
      </c>
      <c r="AT374" s="105">
        <v>3</v>
      </c>
      <c r="AX374" s="108">
        <f t="shared" si="345"/>
        <v>103.125</v>
      </c>
      <c r="AY374" s="105">
        <f t="shared" ca="1" si="346"/>
        <v>640</v>
      </c>
      <c r="AZ374" s="108">
        <f t="shared" si="347"/>
        <v>458.33333333333331</v>
      </c>
      <c r="BA374" s="105">
        <f t="shared" si="348"/>
        <v>0</v>
      </c>
      <c r="BB374" s="116">
        <f t="shared" ca="1" si="349"/>
        <v>368.54999999999995</v>
      </c>
      <c r="BC374" s="116">
        <f t="shared" ca="1" si="350"/>
        <v>1104.25</v>
      </c>
      <c r="BD374" s="108">
        <f t="shared" ca="1" si="351"/>
        <v>1458.3333333333333</v>
      </c>
      <c r="BE374" s="108">
        <f t="shared" ca="1" si="352"/>
        <v>1000</v>
      </c>
      <c r="BH374" s="75" t="str">
        <f t="shared" si="334"/>
        <v>n7-2</v>
      </c>
      <c r="BI374" s="76"/>
      <c r="BJ374" s="109" t="s">
        <v>232</v>
      </c>
      <c r="BK374" s="109"/>
      <c r="BL374" s="109">
        <v>1</v>
      </c>
      <c r="BM374" s="112">
        <f t="shared" si="335"/>
        <v>1</v>
      </c>
      <c r="BN374" s="112" t="str">
        <f t="shared" si="336"/>
        <v>symbol</v>
      </c>
      <c r="BO374" s="109" t="str">
        <f t="shared" si="337"/>
        <v>OpenCircle</v>
      </c>
      <c r="BP374" s="113">
        <f t="shared" ca="1" si="353"/>
        <v>368.55</v>
      </c>
      <c r="BQ374" s="113">
        <f t="shared" ca="1" si="354"/>
        <v>1104.25</v>
      </c>
      <c r="BR374" s="113">
        <f t="shared" ca="1" si="355"/>
        <v>35</v>
      </c>
      <c r="BS374" s="113">
        <f t="shared" ca="1" si="356"/>
        <v>35</v>
      </c>
      <c r="BT374" s="109" t="str">
        <f t="shared" ca="1" si="338"/>
        <v xml:space="preserve">1 368.55 1104.25 0 0 0 0 VCThingLabel 10 </v>
      </c>
      <c r="BU374" s="112">
        <f t="shared" si="339"/>
        <v>0.1</v>
      </c>
      <c r="BV374" s="174">
        <f t="shared" si="340"/>
        <v>0</v>
      </c>
      <c r="BW374" s="114" t="str">
        <f t="shared" si="357"/>
        <v>3vvv</v>
      </c>
      <c r="BX374" s="109"/>
      <c r="BY374" s="113">
        <f t="shared" ca="1" si="358"/>
        <v>368.55</v>
      </c>
      <c r="BZ374" s="113">
        <f t="shared" ca="1" si="359"/>
        <v>1104.25</v>
      </c>
      <c r="CA374" s="113">
        <f t="shared" ca="1" si="360"/>
        <v>59.5</v>
      </c>
      <c r="CB374" s="113">
        <f t="shared" ca="1" si="361"/>
        <v>59.5</v>
      </c>
      <c r="CC374" s="112">
        <f t="shared" si="341"/>
        <v>0.55000000000000004</v>
      </c>
      <c r="CD374" s="109" t="str">
        <f t="shared" si="342"/>
        <v>ellipse</v>
      </c>
      <c r="CE374" s="114" t="str">
        <f t="shared" si="362"/>
        <v>3vvv</v>
      </c>
      <c r="CF374" s="109"/>
      <c r="CG374" s="113">
        <f t="shared" ca="1" si="363"/>
        <v>368.55</v>
      </c>
      <c r="CH374" s="113">
        <f t="shared" ca="1" si="364"/>
        <v>1104.25</v>
      </c>
      <c r="CI374" s="113">
        <f t="shared" ca="1" si="365"/>
        <v>35</v>
      </c>
      <c r="CJ374" s="113">
        <f t="shared" ca="1" si="366"/>
        <v>35</v>
      </c>
      <c r="CK374" s="112"/>
      <c r="CL374" s="112"/>
      <c r="CM374" s="112">
        <f t="shared" si="343"/>
        <v>1</v>
      </c>
      <c r="CN374" s="115" t="str">
        <f t="shared" si="344"/>
        <v>ellipse</v>
      </c>
      <c r="CO374" s="109" t="str">
        <f t="shared" si="367"/>
        <v>3vvv</v>
      </c>
      <c r="CP374" s="109"/>
      <c r="CQ374" s="113">
        <f t="shared" ca="1" si="368"/>
        <v>368.55</v>
      </c>
      <c r="CR374" s="113">
        <f t="shared" ca="1" si="369"/>
        <v>1104.25</v>
      </c>
      <c r="CS374" s="113">
        <f t="shared" ca="1" si="370"/>
        <v>35</v>
      </c>
      <c r="CT374" s="113">
        <f t="shared" ca="1" si="371"/>
        <v>35</v>
      </c>
      <c r="CW374" s="76"/>
      <c r="CX374" s="76"/>
    </row>
    <row r="375" spans="1:102" s="105" customFormat="1" ht="16" customHeight="1">
      <c r="A375" s="75" t="str">
        <f t="shared" si="319"/>
        <v>n7-2-1-1</v>
      </c>
      <c r="B375" s="75" t="str">
        <f t="shared" si="320"/>
        <v>E226</v>
      </c>
      <c r="C375" s="103" t="str">
        <f t="shared" si="331"/>
        <v>even</v>
      </c>
      <c r="D375" s="103"/>
      <c r="E375" s="103"/>
      <c r="F375" s="104">
        <f>ROW()</f>
        <v>375</v>
      </c>
      <c r="G375" s="103"/>
      <c r="H375" s="103"/>
      <c r="I375" s="103" t="str">
        <f t="shared" si="317"/>
        <v>This a short description of E226, giving the briefest explanation of its E226'iness.</v>
      </c>
      <c r="J375" s="103" t="str">
        <f t="shared" si="318"/>
        <v>This is a longer description of E226, going into more detail on what E226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5" s="103" t="str">
        <f t="shared" si="321"/>
        <v>none</v>
      </c>
      <c r="L375" s="103"/>
      <c r="M375" s="103" t="str">
        <f t="shared" si="322"/>
        <v>OpenClose</v>
      </c>
      <c r="N375" s="103"/>
      <c r="O375" s="103"/>
      <c r="P375" s="103"/>
      <c r="Q375" s="103"/>
      <c r="R375" s="103">
        <f t="shared" si="323"/>
        <v>1</v>
      </c>
      <c r="S375" s="103" t="str">
        <f t="shared" si="324"/>
        <v>hover</v>
      </c>
      <c r="T375" s="103"/>
      <c r="U375" s="103"/>
      <c r="V375" s="103"/>
      <c r="W375" s="103"/>
      <c r="X375" s="103" t="str">
        <f t="shared" si="325"/>
        <v>fadeOn=n7-2-1-1,0.6</v>
      </c>
      <c r="Y375" s="103" t="str">
        <f t="shared" si="326"/>
        <v>fadeOff=n7-2-1-1,0.6</v>
      </c>
      <c r="Z375" s="103" t="str">
        <f t="shared" si="327"/>
        <v>drawOpen=n7-2-1-1,0.8</v>
      </c>
      <c r="AA375" s="103" t="str">
        <f t="shared" si="328"/>
        <v>drawClose=n7-2-1-1,0.8</v>
      </c>
      <c r="AB375" s="103" t="str">
        <f t="shared" si="329"/>
        <v>myQtipStyle</v>
      </c>
      <c r="AD375" s="106"/>
      <c r="AE375" s="116"/>
      <c r="AF375" s="75" t="s">
        <v>643</v>
      </c>
      <c r="AG375" s="73">
        <f t="shared" si="332"/>
        <v>0</v>
      </c>
      <c r="AH375" s="75" t="str">
        <f t="shared" si="330"/>
        <v>n7-2-1-1</v>
      </c>
      <c r="AI375" s="75" t="str">
        <f t="shared" si="333"/>
        <v>E226</v>
      </c>
      <c r="AJ375" s="73">
        <f t="shared" si="372"/>
        <v>4</v>
      </c>
      <c r="AK375" s="105">
        <v>7</v>
      </c>
      <c r="AL375" s="105">
        <v>2</v>
      </c>
      <c r="AM375" s="105">
        <v>1</v>
      </c>
      <c r="AN375" s="105">
        <v>1</v>
      </c>
      <c r="AR375" s="105">
        <v>8</v>
      </c>
      <c r="AS375" s="105">
        <v>4</v>
      </c>
      <c r="AT375" s="105">
        <v>3</v>
      </c>
      <c r="AU375" s="105">
        <v>3</v>
      </c>
      <c r="AX375" s="108">
        <f t="shared" si="345"/>
        <v>101.875</v>
      </c>
      <c r="AY375" s="105">
        <f t="shared" ca="1" si="346"/>
        <v>740</v>
      </c>
      <c r="AZ375" s="108">
        <f t="shared" si="347"/>
        <v>452.77777777777777</v>
      </c>
      <c r="BA375" s="105">
        <f t="shared" si="348"/>
        <v>0</v>
      </c>
      <c r="BB375" s="116">
        <f t="shared" ca="1" si="349"/>
        <v>272.69000000000005</v>
      </c>
      <c r="BC375" s="116">
        <f t="shared" ca="1" si="350"/>
        <v>1136.44</v>
      </c>
      <c r="BD375" s="108">
        <f t="shared" ca="1" si="351"/>
        <v>1452.7777777777778</v>
      </c>
      <c r="BE375" s="108">
        <f t="shared" ca="1" si="352"/>
        <v>1000</v>
      </c>
      <c r="BH375" s="75" t="str">
        <f t="shared" si="334"/>
        <v>n7-2-1</v>
      </c>
      <c r="BI375" s="76"/>
      <c r="BJ375" s="109" t="s">
        <v>232</v>
      </c>
      <c r="BK375" s="109"/>
      <c r="BL375" s="109">
        <v>1</v>
      </c>
      <c r="BM375" s="112">
        <f t="shared" si="335"/>
        <v>1</v>
      </c>
      <c r="BN375" s="112" t="str">
        <f t="shared" si="336"/>
        <v>symbol</v>
      </c>
      <c r="BO375" s="109" t="str">
        <f t="shared" si="337"/>
        <v>OpenCircle</v>
      </c>
      <c r="BP375" s="113">
        <f t="shared" ca="1" si="353"/>
        <v>272.69</v>
      </c>
      <c r="BQ375" s="113">
        <f t="shared" ca="1" si="354"/>
        <v>1136.44</v>
      </c>
      <c r="BR375" s="113">
        <f t="shared" ca="1" si="355"/>
        <v>12</v>
      </c>
      <c r="BS375" s="113">
        <f t="shared" ca="1" si="356"/>
        <v>12</v>
      </c>
      <c r="BT375" s="109" t="str">
        <f t="shared" ca="1" si="338"/>
        <v xml:space="preserve">0 272.69 1136.44 0 0 0 0 VCThingLabel  </v>
      </c>
      <c r="BU375" s="112">
        <f t="shared" si="339"/>
        <v>0.1</v>
      </c>
      <c r="BV375" s="174">
        <f t="shared" si="340"/>
        <v>0</v>
      </c>
      <c r="BW375" s="114" t="str">
        <f t="shared" si="357"/>
        <v>4vvv</v>
      </c>
      <c r="BX375" s="109"/>
      <c r="BY375" s="113">
        <f t="shared" ca="1" si="358"/>
        <v>272.69</v>
      </c>
      <c r="BZ375" s="113">
        <f t="shared" ca="1" si="359"/>
        <v>1136.44</v>
      </c>
      <c r="CA375" s="113">
        <f t="shared" ca="1" si="360"/>
        <v>20.399999999999999</v>
      </c>
      <c r="CB375" s="113">
        <f t="shared" ca="1" si="361"/>
        <v>20.399999999999999</v>
      </c>
      <c r="CC375" s="112">
        <f t="shared" si="341"/>
        <v>0.55000000000000004</v>
      </c>
      <c r="CD375" s="109" t="str">
        <f t="shared" si="342"/>
        <v>ellipse</v>
      </c>
      <c r="CE375" s="114" t="str">
        <f t="shared" si="362"/>
        <v>4vvv</v>
      </c>
      <c r="CF375" s="109"/>
      <c r="CG375" s="113">
        <f t="shared" ca="1" si="363"/>
        <v>272.69</v>
      </c>
      <c r="CH375" s="113">
        <f t="shared" ca="1" si="364"/>
        <v>1136.44</v>
      </c>
      <c r="CI375" s="113">
        <f t="shared" ca="1" si="365"/>
        <v>12</v>
      </c>
      <c r="CJ375" s="113">
        <f t="shared" ca="1" si="366"/>
        <v>12</v>
      </c>
      <c r="CK375" s="112"/>
      <c r="CL375" s="112"/>
      <c r="CM375" s="112">
        <f t="shared" si="343"/>
        <v>1</v>
      </c>
      <c r="CN375" s="115" t="str">
        <f t="shared" si="344"/>
        <v>ellipse</v>
      </c>
      <c r="CO375" s="109" t="str">
        <f t="shared" si="367"/>
        <v>4vvv</v>
      </c>
      <c r="CP375" s="109"/>
      <c r="CQ375" s="113">
        <f t="shared" ca="1" si="368"/>
        <v>272.69</v>
      </c>
      <c r="CR375" s="113">
        <f t="shared" ca="1" si="369"/>
        <v>1136.44</v>
      </c>
      <c r="CS375" s="113">
        <f t="shared" ca="1" si="370"/>
        <v>12</v>
      </c>
      <c r="CT375" s="113">
        <f t="shared" ca="1" si="371"/>
        <v>12</v>
      </c>
      <c r="CW375" s="76"/>
      <c r="CX375" s="76"/>
    </row>
    <row r="376" spans="1:102" s="105" customFormat="1" ht="16" customHeight="1">
      <c r="A376" s="75" t="str">
        <f t="shared" si="319"/>
        <v>n7-2-1-2</v>
      </c>
      <c r="B376" s="75" t="str">
        <f t="shared" si="320"/>
        <v>E227</v>
      </c>
      <c r="C376" s="103" t="str">
        <f t="shared" si="331"/>
        <v>odd</v>
      </c>
      <c r="D376" s="103"/>
      <c r="E376" s="103"/>
      <c r="F376" s="104">
        <f>ROW()</f>
        <v>376</v>
      </c>
      <c r="G376" s="103"/>
      <c r="H376" s="103"/>
      <c r="I376" s="103" t="str">
        <f t="shared" si="317"/>
        <v>This a short description of E227, giving the briefest explanation of its E227'iness.</v>
      </c>
      <c r="J376" s="103" t="str">
        <f t="shared" si="318"/>
        <v>This is a longer description of E227, going into more detail on what E227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6" s="103" t="str">
        <f t="shared" si="321"/>
        <v>none</v>
      </c>
      <c r="L376" s="103"/>
      <c r="M376" s="103" t="str">
        <f t="shared" si="322"/>
        <v>OpenClose</v>
      </c>
      <c r="N376" s="103"/>
      <c r="O376" s="103"/>
      <c r="P376" s="103"/>
      <c r="Q376" s="103"/>
      <c r="R376" s="103">
        <f t="shared" si="323"/>
        <v>1</v>
      </c>
      <c r="S376" s="103" t="str">
        <f t="shared" si="324"/>
        <v>hover</v>
      </c>
      <c r="T376" s="103"/>
      <c r="U376" s="103"/>
      <c r="V376" s="103"/>
      <c r="W376" s="103"/>
      <c r="X376" s="103" t="str">
        <f t="shared" si="325"/>
        <v>fadeOn=n7-2-1-2,0.6</v>
      </c>
      <c r="Y376" s="103" t="str">
        <f t="shared" si="326"/>
        <v>fadeOff=n7-2-1-2,0.6</v>
      </c>
      <c r="Z376" s="103" t="str">
        <f t="shared" si="327"/>
        <v>drawOpen=n7-2-1-2,0.8</v>
      </c>
      <c r="AA376" s="103" t="str">
        <f t="shared" si="328"/>
        <v>drawClose=n7-2-1-2,0.8</v>
      </c>
      <c r="AB376" s="103" t="str">
        <f t="shared" si="329"/>
        <v>myQtipStyle</v>
      </c>
      <c r="AD376" s="106"/>
      <c r="AE376" s="116"/>
      <c r="AF376" s="75" t="s">
        <v>644</v>
      </c>
      <c r="AG376" s="73">
        <f t="shared" si="332"/>
        <v>0</v>
      </c>
      <c r="AH376" s="75" t="str">
        <f t="shared" si="330"/>
        <v>n7-2-1-2</v>
      </c>
      <c r="AI376" s="75" t="str">
        <f t="shared" si="333"/>
        <v>E227</v>
      </c>
      <c r="AJ376" s="73">
        <f t="shared" si="372"/>
        <v>4</v>
      </c>
      <c r="AK376" s="105">
        <v>7</v>
      </c>
      <c r="AL376" s="105">
        <v>2</v>
      </c>
      <c r="AM376" s="105">
        <v>1</v>
      </c>
      <c r="AN376" s="105">
        <v>2</v>
      </c>
      <c r="AR376" s="105">
        <v>8</v>
      </c>
      <c r="AS376" s="105">
        <v>4</v>
      </c>
      <c r="AT376" s="105">
        <v>3</v>
      </c>
      <c r="AU376" s="105">
        <v>3</v>
      </c>
      <c r="AX376" s="108">
        <f t="shared" si="345"/>
        <v>103.125</v>
      </c>
      <c r="AY376" s="105">
        <f t="shared" ca="1" si="346"/>
        <v>740</v>
      </c>
      <c r="AZ376" s="108">
        <f t="shared" si="347"/>
        <v>458.33333333333331</v>
      </c>
      <c r="BA376" s="105">
        <f t="shared" si="348"/>
        <v>0</v>
      </c>
      <c r="BB376" s="116">
        <f t="shared" ca="1" si="349"/>
        <v>269.88</v>
      </c>
      <c r="BC376" s="116">
        <f t="shared" ca="1" si="350"/>
        <v>1120.54</v>
      </c>
      <c r="BD376" s="108">
        <f t="shared" ca="1" si="351"/>
        <v>1458.3333333333333</v>
      </c>
      <c r="BE376" s="108">
        <f t="shared" ca="1" si="352"/>
        <v>1000</v>
      </c>
      <c r="BH376" s="75" t="str">
        <f t="shared" si="334"/>
        <v>n7-2-1</v>
      </c>
      <c r="BI376" s="76"/>
      <c r="BJ376" s="109" t="s">
        <v>232</v>
      </c>
      <c r="BK376" s="109"/>
      <c r="BL376" s="109">
        <v>1</v>
      </c>
      <c r="BM376" s="112">
        <f t="shared" si="335"/>
        <v>1</v>
      </c>
      <c r="BN376" s="112" t="str">
        <f t="shared" si="336"/>
        <v>symbol</v>
      </c>
      <c r="BO376" s="109" t="str">
        <f t="shared" si="337"/>
        <v>OpenCircle</v>
      </c>
      <c r="BP376" s="113">
        <f t="shared" ca="1" si="353"/>
        <v>269.88</v>
      </c>
      <c r="BQ376" s="113">
        <f t="shared" ca="1" si="354"/>
        <v>1120.54</v>
      </c>
      <c r="BR376" s="113">
        <f t="shared" ca="1" si="355"/>
        <v>12</v>
      </c>
      <c r="BS376" s="113">
        <f t="shared" ca="1" si="356"/>
        <v>12</v>
      </c>
      <c r="BT376" s="109" t="str">
        <f t="shared" ca="1" si="338"/>
        <v xml:space="preserve">0 269.88 1120.54 0 0 0 0 VCThingLabel  </v>
      </c>
      <c r="BU376" s="112">
        <f t="shared" si="339"/>
        <v>0.1</v>
      </c>
      <c r="BV376" s="174">
        <f t="shared" si="340"/>
        <v>0</v>
      </c>
      <c r="BW376" s="114" t="str">
        <f t="shared" si="357"/>
        <v>4vvv</v>
      </c>
      <c r="BX376" s="109"/>
      <c r="BY376" s="113">
        <f t="shared" ca="1" si="358"/>
        <v>269.88</v>
      </c>
      <c r="BZ376" s="113">
        <f t="shared" ca="1" si="359"/>
        <v>1120.54</v>
      </c>
      <c r="CA376" s="113">
        <f t="shared" ca="1" si="360"/>
        <v>20.399999999999999</v>
      </c>
      <c r="CB376" s="113">
        <f t="shared" ca="1" si="361"/>
        <v>20.399999999999999</v>
      </c>
      <c r="CC376" s="112">
        <f t="shared" si="341"/>
        <v>0.55000000000000004</v>
      </c>
      <c r="CD376" s="109" t="str">
        <f t="shared" si="342"/>
        <v>ellipse</v>
      </c>
      <c r="CE376" s="114" t="str">
        <f t="shared" si="362"/>
        <v>4vvv</v>
      </c>
      <c r="CF376" s="109"/>
      <c r="CG376" s="113">
        <f t="shared" ca="1" si="363"/>
        <v>269.88</v>
      </c>
      <c r="CH376" s="113">
        <f t="shared" ca="1" si="364"/>
        <v>1120.54</v>
      </c>
      <c r="CI376" s="113">
        <f t="shared" ca="1" si="365"/>
        <v>12</v>
      </c>
      <c r="CJ376" s="113">
        <f t="shared" ca="1" si="366"/>
        <v>12</v>
      </c>
      <c r="CK376" s="112"/>
      <c r="CL376" s="112"/>
      <c r="CM376" s="112">
        <f t="shared" si="343"/>
        <v>1</v>
      </c>
      <c r="CN376" s="115" t="str">
        <f t="shared" si="344"/>
        <v>ellipse</v>
      </c>
      <c r="CO376" s="109" t="str">
        <f t="shared" si="367"/>
        <v>4vvv</v>
      </c>
      <c r="CP376" s="109"/>
      <c r="CQ376" s="113">
        <f t="shared" ca="1" si="368"/>
        <v>269.88</v>
      </c>
      <c r="CR376" s="113">
        <f t="shared" ca="1" si="369"/>
        <v>1120.54</v>
      </c>
      <c r="CS376" s="113">
        <f t="shared" ca="1" si="370"/>
        <v>12</v>
      </c>
      <c r="CT376" s="113">
        <f t="shared" ca="1" si="371"/>
        <v>12</v>
      </c>
      <c r="CW376" s="76"/>
      <c r="CX376" s="76"/>
    </row>
    <row r="377" spans="1:102" s="105" customFormat="1" ht="16" customHeight="1">
      <c r="A377" s="75" t="str">
        <f t="shared" si="319"/>
        <v>n7-2-1-3</v>
      </c>
      <c r="B377" s="75" t="str">
        <f t="shared" si="320"/>
        <v>E228</v>
      </c>
      <c r="C377" s="103" t="str">
        <f t="shared" si="331"/>
        <v>even</v>
      </c>
      <c r="D377" s="103"/>
      <c r="E377" s="103"/>
      <c r="F377" s="104">
        <f>ROW()</f>
        <v>377</v>
      </c>
      <c r="G377" s="103"/>
      <c r="H377" s="103"/>
      <c r="I377" s="103" t="str">
        <f t="shared" si="317"/>
        <v>This a short description of E228, giving the briefest explanation of its E228'iness.</v>
      </c>
      <c r="J377" s="103" t="str">
        <f t="shared" si="318"/>
        <v>This is a longer description of E228, going into more detail on what E228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7" s="103" t="str">
        <f t="shared" si="321"/>
        <v>none</v>
      </c>
      <c r="L377" s="103"/>
      <c r="M377" s="103" t="str">
        <f t="shared" si="322"/>
        <v>OpenClose</v>
      </c>
      <c r="N377" s="103"/>
      <c r="O377" s="103"/>
      <c r="P377" s="103"/>
      <c r="Q377" s="103"/>
      <c r="R377" s="103">
        <f t="shared" si="323"/>
        <v>1</v>
      </c>
      <c r="S377" s="103" t="str">
        <f t="shared" si="324"/>
        <v>hover</v>
      </c>
      <c r="T377" s="103"/>
      <c r="U377" s="103"/>
      <c r="V377" s="103"/>
      <c r="W377" s="103"/>
      <c r="X377" s="103" t="str">
        <f t="shared" si="325"/>
        <v>fadeOn=n7-2-1-3,0.6</v>
      </c>
      <c r="Y377" s="103" t="str">
        <f t="shared" si="326"/>
        <v>fadeOff=n7-2-1-3,0.6</v>
      </c>
      <c r="Z377" s="103" t="str">
        <f t="shared" si="327"/>
        <v>drawOpen=n7-2-1-3,0.8</v>
      </c>
      <c r="AA377" s="103" t="str">
        <f t="shared" si="328"/>
        <v>drawClose=n7-2-1-3,0.8</v>
      </c>
      <c r="AB377" s="103" t="str">
        <f t="shared" si="329"/>
        <v>myQtipStyle</v>
      </c>
      <c r="AD377" s="106"/>
      <c r="AE377" s="116"/>
      <c r="AF377" s="75" t="s">
        <v>645</v>
      </c>
      <c r="AG377" s="73">
        <f t="shared" si="332"/>
        <v>0</v>
      </c>
      <c r="AH377" s="75" t="str">
        <f t="shared" si="330"/>
        <v>n7-2-1-3</v>
      </c>
      <c r="AI377" s="75" t="str">
        <f t="shared" si="333"/>
        <v>E228</v>
      </c>
      <c r="AJ377" s="73">
        <f t="shared" si="372"/>
        <v>4</v>
      </c>
      <c r="AK377" s="105">
        <v>7</v>
      </c>
      <c r="AL377" s="105">
        <v>2</v>
      </c>
      <c r="AM377" s="105">
        <v>1</v>
      </c>
      <c r="AN377" s="105">
        <v>3</v>
      </c>
      <c r="AR377" s="105">
        <v>8</v>
      </c>
      <c r="AS377" s="105">
        <v>4</v>
      </c>
      <c r="AT377" s="105">
        <v>3</v>
      </c>
      <c r="AU377" s="105">
        <v>3</v>
      </c>
      <c r="AX377" s="108">
        <f t="shared" si="345"/>
        <v>104.375</v>
      </c>
      <c r="AY377" s="105">
        <f t="shared" ca="1" si="346"/>
        <v>740</v>
      </c>
      <c r="AZ377" s="108">
        <f t="shared" si="347"/>
        <v>463.88888888888886</v>
      </c>
      <c r="BA377" s="105">
        <f t="shared" si="348"/>
        <v>0</v>
      </c>
      <c r="BB377" s="116">
        <f t="shared" ca="1" si="349"/>
        <v>267.42999999999995</v>
      </c>
      <c r="BC377" s="116">
        <f t="shared" ca="1" si="350"/>
        <v>1104.5899999999999</v>
      </c>
      <c r="BD377" s="108">
        <f t="shared" ca="1" si="351"/>
        <v>1463.8888888888889</v>
      </c>
      <c r="BE377" s="108">
        <f t="shared" ca="1" si="352"/>
        <v>1000</v>
      </c>
      <c r="BH377" s="75" t="str">
        <f t="shared" si="334"/>
        <v>n7-2-1</v>
      </c>
      <c r="BI377" s="76"/>
      <c r="BJ377" s="109" t="s">
        <v>232</v>
      </c>
      <c r="BK377" s="109"/>
      <c r="BL377" s="109">
        <v>1</v>
      </c>
      <c r="BM377" s="112">
        <f t="shared" si="335"/>
        <v>1</v>
      </c>
      <c r="BN377" s="112" t="str">
        <f t="shared" si="336"/>
        <v>symbol</v>
      </c>
      <c r="BO377" s="109" t="str">
        <f t="shared" si="337"/>
        <v>OpenCircle</v>
      </c>
      <c r="BP377" s="113">
        <f t="shared" ca="1" si="353"/>
        <v>267.43</v>
      </c>
      <c r="BQ377" s="113">
        <f t="shared" ca="1" si="354"/>
        <v>1104.5899999999999</v>
      </c>
      <c r="BR377" s="113">
        <f t="shared" ca="1" si="355"/>
        <v>12</v>
      </c>
      <c r="BS377" s="113">
        <f t="shared" ca="1" si="356"/>
        <v>12</v>
      </c>
      <c r="BT377" s="109" t="str">
        <f t="shared" ca="1" si="338"/>
        <v xml:space="preserve">0 267.43 1104.59 0 0 0 0 VCThingLabel  </v>
      </c>
      <c r="BU377" s="112">
        <f t="shared" si="339"/>
        <v>0.1</v>
      </c>
      <c r="BV377" s="174">
        <f t="shared" si="340"/>
        <v>0</v>
      </c>
      <c r="BW377" s="114" t="str">
        <f t="shared" si="357"/>
        <v>4vvv</v>
      </c>
      <c r="BX377" s="109"/>
      <c r="BY377" s="113">
        <f t="shared" ca="1" si="358"/>
        <v>267.43</v>
      </c>
      <c r="BZ377" s="113">
        <f t="shared" ca="1" si="359"/>
        <v>1104.5899999999999</v>
      </c>
      <c r="CA377" s="113">
        <f t="shared" ca="1" si="360"/>
        <v>20.399999999999999</v>
      </c>
      <c r="CB377" s="113">
        <f t="shared" ca="1" si="361"/>
        <v>20.399999999999999</v>
      </c>
      <c r="CC377" s="112">
        <f t="shared" si="341"/>
        <v>0.55000000000000004</v>
      </c>
      <c r="CD377" s="109" t="str">
        <f t="shared" si="342"/>
        <v>ellipse</v>
      </c>
      <c r="CE377" s="114" t="str">
        <f t="shared" si="362"/>
        <v>4vvv</v>
      </c>
      <c r="CF377" s="109"/>
      <c r="CG377" s="113">
        <f t="shared" ca="1" si="363"/>
        <v>267.43</v>
      </c>
      <c r="CH377" s="113">
        <f t="shared" ca="1" si="364"/>
        <v>1104.5899999999999</v>
      </c>
      <c r="CI377" s="113">
        <f t="shared" ca="1" si="365"/>
        <v>12</v>
      </c>
      <c r="CJ377" s="113">
        <f t="shared" ca="1" si="366"/>
        <v>12</v>
      </c>
      <c r="CK377" s="112"/>
      <c r="CL377" s="112"/>
      <c r="CM377" s="112">
        <f t="shared" si="343"/>
        <v>1</v>
      </c>
      <c r="CN377" s="115" t="str">
        <f t="shared" si="344"/>
        <v>ellipse</v>
      </c>
      <c r="CO377" s="109" t="str">
        <f t="shared" si="367"/>
        <v>4vvv</v>
      </c>
      <c r="CP377" s="109"/>
      <c r="CQ377" s="113">
        <f t="shared" ca="1" si="368"/>
        <v>267.43</v>
      </c>
      <c r="CR377" s="113">
        <f t="shared" ca="1" si="369"/>
        <v>1104.5899999999999</v>
      </c>
      <c r="CS377" s="113">
        <f t="shared" ca="1" si="370"/>
        <v>12</v>
      </c>
      <c r="CT377" s="113">
        <f t="shared" ca="1" si="371"/>
        <v>12</v>
      </c>
      <c r="CW377" s="76"/>
      <c r="CX377" s="76"/>
    </row>
    <row r="378" spans="1:102" s="105" customFormat="1" ht="16" customHeight="1">
      <c r="A378" s="75" t="str">
        <f t="shared" si="319"/>
        <v>n7-2-2</v>
      </c>
      <c r="B378" s="75" t="str">
        <f t="shared" si="320"/>
        <v>D77</v>
      </c>
      <c r="C378" s="103" t="str">
        <f t="shared" si="331"/>
        <v>odd</v>
      </c>
      <c r="D378" s="103"/>
      <c r="E378" s="103"/>
      <c r="F378" s="104">
        <f>ROW()</f>
        <v>378</v>
      </c>
      <c r="G378" s="103"/>
      <c r="H378" s="103"/>
      <c r="I378" s="103" t="str">
        <f t="shared" si="317"/>
        <v>This a short description of D77, giving the briefest explanation of its D77'iness.</v>
      </c>
      <c r="J378" s="103" t="str">
        <f t="shared" si="318"/>
        <v>This is a longer description of D77, going into more detail on what D77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8" s="103" t="str">
        <f t="shared" si="321"/>
        <v>none</v>
      </c>
      <c r="L378" s="103"/>
      <c r="M378" s="103" t="str">
        <f t="shared" si="322"/>
        <v>OpenClose</v>
      </c>
      <c r="N378" s="103"/>
      <c r="O378" s="103"/>
      <c r="P378" s="103"/>
      <c r="Q378" s="103"/>
      <c r="R378" s="103">
        <f t="shared" si="323"/>
        <v>1</v>
      </c>
      <c r="S378" s="103" t="str">
        <f t="shared" si="324"/>
        <v>hover</v>
      </c>
      <c r="T378" s="103"/>
      <c r="U378" s="103"/>
      <c r="V378" s="103"/>
      <c r="W378" s="103"/>
      <c r="X378" s="103" t="str">
        <f t="shared" si="325"/>
        <v>fadeOn=n7-2-2,0.6</v>
      </c>
      <c r="Y378" s="103" t="str">
        <f t="shared" si="326"/>
        <v>fadeOff=n7-2-2,0.6</v>
      </c>
      <c r="Z378" s="103" t="str">
        <f t="shared" si="327"/>
        <v>drawOpen=n7-2-2,0.8</v>
      </c>
      <c r="AA378" s="103" t="str">
        <f t="shared" si="328"/>
        <v>drawClose=n7-2-2,0.8</v>
      </c>
      <c r="AB378" s="103" t="str">
        <f t="shared" si="329"/>
        <v>myQtipStyle</v>
      </c>
      <c r="AD378" s="106"/>
      <c r="AE378" s="116"/>
      <c r="AF378" s="75" t="s">
        <v>646</v>
      </c>
      <c r="AG378" s="73">
        <f t="shared" si="332"/>
        <v>0</v>
      </c>
      <c r="AH378" s="75" t="str">
        <f t="shared" si="330"/>
        <v>n7-2-2</v>
      </c>
      <c r="AI378" s="75" t="str">
        <f t="shared" si="333"/>
        <v>D77</v>
      </c>
      <c r="AJ378" s="73">
        <f t="shared" si="372"/>
        <v>3</v>
      </c>
      <c r="AK378" s="105">
        <v>7</v>
      </c>
      <c r="AL378" s="105">
        <v>2</v>
      </c>
      <c r="AM378" s="105">
        <v>2</v>
      </c>
      <c r="AR378" s="105">
        <v>8</v>
      </c>
      <c r="AS378" s="105">
        <v>4</v>
      </c>
      <c r="AT378" s="105">
        <v>3</v>
      </c>
      <c r="AX378" s="108">
        <f t="shared" si="345"/>
        <v>106.875</v>
      </c>
      <c r="AY378" s="105">
        <f t="shared" ca="1" si="346"/>
        <v>640</v>
      </c>
      <c r="AZ378" s="108">
        <f t="shared" si="347"/>
        <v>475</v>
      </c>
      <c r="BA378" s="105">
        <f t="shared" si="348"/>
        <v>0</v>
      </c>
      <c r="BB378" s="116">
        <f t="shared" ca="1" si="349"/>
        <v>363.08000000000004</v>
      </c>
      <c r="BC378" s="116">
        <f t="shared" ca="1" si="350"/>
        <v>1062.73</v>
      </c>
      <c r="BD378" s="108">
        <f t="shared" ca="1" si="351"/>
        <v>1475</v>
      </c>
      <c r="BE378" s="108">
        <f t="shared" ca="1" si="352"/>
        <v>1000</v>
      </c>
      <c r="BH378" s="75" t="str">
        <f t="shared" si="334"/>
        <v>n7-2</v>
      </c>
      <c r="BI378" s="76"/>
      <c r="BJ378" s="109" t="s">
        <v>232</v>
      </c>
      <c r="BK378" s="109"/>
      <c r="BL378" s="109">
        <v>1</v>
      </c>
      <c r="BM378" s="112">
        <f t="shared" si="335"/>
        <v>1</v>
      </c>
      <c r="BN378" s="112" t="str">
        <f t="shared" si="336"/>
        <v>symbol</v>
      </c>
      <c r="BO378" s="109" t="str">
        <f t="shared" si="337"/>
        <v>OpenCircle</v>
      </c>
      <c r="BP378" s="113">
        <f t="shared" ca="1" si="353"/>
        <v>363.08</v>
      </c>
      <c r="BQ378" s="113">
        <f t="shared" ca="1" si="354"/>
        <v>1062.73</v>
      </c>
      <c r="BR378" s="113">
        <f t="shared" ca="1" si="355"/>
        <v>35</v>
      </c>
      <c r="BS378" s="113">
        <f t="shared" ca="1" si="356"/>
        <v>35</v>
      </c>
      <c r="BT378" s="109" t="str">
        <f t="shared" ca="1" si="338"/>
        <v xml:space="preserve">1 363.08 1062.73 0 0 0 0 VCThingLabel 10 </v>
      </c>
      <c r="BU378" s="112">
        <f t="shared" si="339"/>
        <v>0.1</v>
      </c>
      <c r="BV378" s="174">
        <f t="shared" si="340"/>
        <v>0</v>
      </c>
      <c r="BW378" s="114" t="str">
        <f t="shared" si="357"/>
        <v>3vvv</v>
      </c>
      <c r="BX378" s="109"/>
      <c r="BY378" s="113">
        <f t="shared" ca="1" si="358"/>
        <v>363.08</v>
      </c>
      <c r="BZ378" s="113">
        <f t="shared" ca="1" si="359"/>
        <v>1062.73</v>
      </c>
      <c r="CA378" s="113">
        <f t="shared" ca="1" si="360"/>
        <v>59.5</v>
      </c>
      <c r="CB378" s="113">
        <f t="shared" ca="1" si="361"/>
        <v>59.5</v>
      </c>
      <c r="CC378" s="112">
        <f t="shared" si="341"/>
        <v>0.55000000000000004</v>
      </c>
      <c r="CD378" s="109" t="str">
        <f t="shared" si="342"/>
        <v>ellipse</v>
      </c>
      <c r="CE378" s="114" t="str">
        <f t="shared" si="362"/>
        <v>3vvv</v>
      </c>
      <c r="CF378" s="109"/>
      <c r="CG378" s="113">
        <f t="shared" ca="1" si="363"/>
        <v>363.08</v>
      </c>
      <c r="CH378" s="113">
        <f t="shared" ca="1" si="364"/>
        <v>1062.73</v>
      </c>
      <c r="CI378" s="113">
        <f t="shared" ca="1" si="365"/>
        <v>35</v>
      </c>
      <c r="CJ378" s="113">
        <f t="shared" ca="1" si="366"/>
        <v>35</v>
      </c>
      <c r="CK378" s="112"/>
      <c r="CL378" s="112"/>
      <c r="CM378" s="112">
        <f t="shared" si="343"/>
        <v>1</v>
      </c>
      <c r="CN378" s="115" t="str">
        <f t="shared" si="344"/>
        <v>ellipse</v>
      </c>
      <c r="CO378" s="109" t="str">
        <f t="shared" si="367"/>
        <v>3vvv</v>
      </c>
      <c r="CP378" s="109"/>
      <c r="CQ378" s="113">
        <f t="shared" ca="1" si="368"/>
        <v>363.08</v>
      </c>
      <c r="CR378" s="113">
        <f t="shared" ca="1" si="369"/>
        <v>1062.73</v>
      </c>
      <c r="CS378" s="113">
        <f t="shared" ca="1" si="370"/>
        <v>35</v>
      </c>
      <c r="CT378" s="113">
        <f t="shared" ca="1" si="371"/>
        <v>35</v>
      </c>
      <c r="CW378" s="76"/>
      <c r="CX378" s="76"/>
    </row>
    <row r="379" spans="1:102" s="105" customFormat="1" ht="16" customHeight="1">
      <c r="A379" s="75" t="str">
        <f t="shared" si="319"/>
        <v>n7-2-2-1</v>
      </c>
      <c r="B379" s="75" t="str">
        <f t="shared" si="320"/>
        <v>E229</v>
      </c>
      <c r="C379" s="103" t="str">
        <f t="shared" si="331"/>
        <v>odd</v>
      </c>
      <c r="D379" s="103"/>
      <c r="E379" s="103"/>
      <c r="F379" s="104">
        <f>ROW()</f>
        <v>379</v>
      </c>
      <c r="G379" s="103"/>
      <c r="H379" s="103"/>
      <c r="I379" s="103" t="str">
        <f t="shared" si="317"/>
        <v>This a short description of E229, giving the briefest explanation of its E229'iness.</v>
      </c>
      <c r="J379" s="103" t="str">
        <f t="shared" si="318"/>
        <v>This is a longer description of E229, going into more detail on what E229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79" s="103" t="str">
        <f t="shared" si="321"/>
        <v>none</v>
      </c>
      <c r="L379" s="103"/>
      <c r="M379" s="103" t="str">
        <f t="shared" si="322"/>
        <v>OpenClose</v>
      </c>
      <c r="N379" s="103"/>
      <c r="O379" s="103"/>
      <c r="P379" s="103"/>
      <c r="Q379" s="103"/>
      <c r="R379" s="103">
        <f t="shared" si="323"/>
        <v>1</v>
      </c>
      <c r="S379" s="103" t="str">
        <f t="shared" si="324"/>
        <v>hover</v>
      </c>
      <c r="T379" s="103"/>
      <c r="U379" s="103"/>
      <c r="V379" s="103"/>
      <c r="W379" s="103"/>
      <c r="X379" s="103" t="str">
        <f t="shared" si="325"/>
        <v>fadeOn=n7-2-2-1,0.6</v>
      </c>
      <c r="Y379" s="103" t="str">
        <f t="shared" si="326"/>
        <v>fadeOff=n7-2-2-1,0.6</v>
      </c>
      <c r="Z379" s="103" t="str">
        <f t="shared" si="327"/>
        <v>drawOpen=n7-2-2-1,0.8</v>
      </c>
      <c r="AA379" s="103" t="str">
        <f t="shared" si="328"/>
        <v>drawClose=n7-2-2-1,0.8</v>
      </c>
      <c r="AB379" s="103" t="str">
        <f t="shared" si="329"/>
        <v>myQtipStyle</v>
      </c>
      <c r="AD379" s="106"/>
      <c r="AE379" s="116"/>
      <c r="AF379" s="75" t="s">
        <v>647</v>
      </c>
      <c r="AG379" s="73">
        <f t="shared" si="332"/>
        <v>0</v>
      </c>
      <c r="AH379" s="75" t="str">
        <f t="shared" si="330"/>
        <v>n7-2-2-1</v>
      </c>
      <c r="AI379" s="75" t="str">
        <f t="shared" si="333"/>
        <v>E229</v>
      </c>
      <c r="AJ379" s="73">
        <f t="shared" si="372"/>
        <v>4</v>
      </c>
      <c r="AK379" s="105">
        <v>7</v>
      </c>
      <c r="AL379" s="105">
        <v>2</v>
      </c>
      <c r="AM379" s="105">
        <v>2</v>
      </c>
      <c r="AN379" s="105">
        <v>1</v>
      </c>
      <c r="AR379" s="105">
        <v>8</v>
      </c>
      <c r="AS379" s="105">
        <v>4</v>
      </c>
      <c r="AT379" s="105">
        <v>3</v>
      </c>
      <c r="AU379" s="105">
        <v>3</v>
      </c>
      <c r="AX379" s="108">
        <f t="shared" si="345"/>
        <v>105.625</v>
      </c>
      <c r="AY379" s="105">
        <f t="shared" ca="1" si="346"/>
        <v>740</v>
      </c>
      <c r="AZ379" s="108">
        <f t="shared" si="347"/>
        <v>469.44444444444446</v>
      </c>
      <c r="BA379" s="105">
        <f t="shared" si="348"/>
        <v>0</v>
      </c>
      <c r="BB379" s="116">
        <f t="shared" ca="1" si="349"/>
        <v>265.32000000000005</v>
      </c>
      <c r="BC379" s="116">
        <f t="shared" ca="1" si="350"/>
        <v>1088.58</v>
      </c>
      <c r="BD379" s="108">
        <f t="shared" ca="1" si="351"/>
        <v>1469.4444444444443</v>
      </c>
      <c r="BE379" s="108">
        <f t="shared" ca="1" si="352"/>
        <v>1000</v>
      </c>
      <c r="BH379" s="75" t="str">
        <f t="shared" si="334"/>
        <v>n7-2-2</v>
      </c>
      <c r="BI379" s="76"/>
      <c r="BJ379" s="109" t="s">
        <v>232</v>
      </c>
      <c r="BK379" s="109"/>
      <c r="BL379" s="109">
        <v>1</v>
      </c>
      <c r="BM379" s="112">
        <f t="shared" si="335"/>
        <v>1</v>
      </c>
      <c r="BN379" s="112" t="str">
        <f t="shared" si="336"/>
        <v>symbol</v>
      </c>
      <c r="BO379" s="109" t="str">
        <f t="shared" si="337"/>
        <v>OpenCircle</v>
      </c>
      <c r="BP379" s="113">
        <f t="shared" ca="1" si="353"/>
        <v>265.32</v>
      </c>
      <c r="BQ379" s="113">
        <f t="shared" ca="1" si="354"/>
        <v>1088.58</v>
      </c>
      <c r="BR379" s="113">
        <f t="shared" ca="1" si="355"/>
        <v>12</v>
      </c>
      <c r="BS379" s="113">
        <f t="shared" ca="1" si="356"/>
        <v>12</v>
      </c>
      <c r="BT379" s="109" t="str">
        <f t="shared" ca="1" si="338"/>
        <v xml:space="preserve">0 265.32 1088.58 0 0 0 0 VCThingLabel  </v>
      </c>
      <c r="BU379" s="112">
        <f t="shared" si="339"/>
        <v>0.1</v>
      </c>
      <c r="BV379" s="174">
        <f t="shared" si="340"/>
        <v>0</v>
      </c>
      <c r="BW379" s="114" t="str">
        <f t="shared" si="357"/>
        <v>4vvv</v>
      </c>
      <c r="BX379" s="109"/>
      <c r="BY379" s="113">
        <f t="shared" ca="1" si="358"/>
        <v>265.32</v>
      </c>
      <c r="BZ379" s="113">
        <f t="shared" ca="1" si="359"/>
        <v>1088.58</v>
      </c>
      <c r="CA379" s="113">
        <f t="shared" ca="1" si="360"/>
        <v>20.399999999999999</v>
      </c>
      <c r="CB379" s="113">
        <f t="shared" ca="1" si="361"/>
        <v>20.399999999999999</v>
      </c>
      <c r="CC379" s="112">
        <f t="shared" si="341"/>
        <v>0.55000000000000004</v>
      </c>
      <c r="CD379" s="109" t="str">
        <f t="shared" si="342"/>
        <v>ellipse</v>
      </c>
      <c r="CE379" s="114" t="str">
        <f t="shared" si="362"/>
        <v>4vvv</v>
      </c>
      <c r="CF379" s="109"/>
      <c r="CG379" s="113">
        <f t="shared" ca="1" si="363"/>
        <v>265.32</v>
      </c>
      <c r="CH379" s="113">
        <f t="shared" ca="1" si="364"/>
        <v>1088.58</v>
      </c>
      <c r="CI379" s="113">
        <f t="shared" ca="1" si="365"/>
        <v>12</v>
      </c>
      <c r="CJ379" s="113">
        <f t="shared" ca="1" si="366"/>
        <v>12</v>
      </c>
      <c r="CK379" s="112"/>
      <c r="CL379" s="112"/>
      <c r="CM379" s="112">
        <f t="shared" si="343"/>
        <v>1</v>
      </c>
      <c r="CN379" s="115" t="str">
        <f t="shared" si="344"/>
        <v>ellipse</v>
      </c>
      <c r="CO379" s="109" t="str">
        <f t="shared" si="367"/>
        <v>4vvv</v>
      </c>
      <c r="CP379" s="109"/>
      <c r="CQ379" s="113">
        <f t="shared" ca="1" si="368"/>
        <v>265.32</v>
      </c>
      <c r="CR379" s="113">
        <f t="shared" ca="1" si="369"/>
        <v>1088.58</v>
      </c>
      <c r="CS379" s="113">
        <f t="shared" ca="1" si="370"/>
        <v>12</v>
      </c>
      <c r="CT379" s="113">
        <f t="shared" ca="1" si="371"/>
        <v>12</v>
      </c>
      <c r="CW379" s="76"/>
      <c r="CX379" s="76"/>
    </row>
    <row r="380" spans="1:102" s="105" customFormat="1" ht="16" customHeight="1">
      <c r="A380" s="75" t="str">
        <f t="shared" si="319"/>
        <v>n7-2-2-2</v>
      </c>
      <c r="B380" s="75" t="str">
        <f t="shared" si="320"/>
        <v>E230</v>
      </c>
      <c r="C380" s="103" t="str">
        <f t="shared" si="331"/>
        <v>even</v>
      </c>
      <c r="D380" s="103"/>
      <c r="E380" s="103"/>
      <c r="F380" s="104">
        <f>ROW()</f>
        <v>380</v>
      </c>
      <c r="G380" s="103"/>
      <c r="H380" s="103"/>
      <c r="I380" s="103" t="str">
        <f t="shared" si="317"/>
        <v>This a short description of E230, giving the briefest explanation of its E230'iness.</v>
      </c>
      <c r="J380" s="103" t="str">
        <f t="shared" si="318"/>
        <v>This is a longer description of E230, going into more detail on what E230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0" s="103" t="str">
        <f t="shared" si="321"/>
        <v>none</v>
      </c>
      <c r="L380" s="103"/>
      <c r="M380" s="103" t="str">
        <f t="shared" si="322"/>
        <v>OpenClose</v>
      </c>
      <c r="N380" s="103"/>
      <c r="O380" s="103"/>
      <c r="P380" s="103"/>
      <c r="Q380" s="103"/>
      <c r="R380" s="103">
        <f t="shared" si="323"/>
        <v>1</v>
      </c>
      <c r="S380" s="103" t="str">
        <f t="shared" si="324"/>
        <v>hover</v>
      </c>
      <c r="T380" s="103"/>
      <c r="U380" s="103"/>
      <c r="V380" s="103"/>
      <c r="W380" s="103"/>
      <c r="X380" s="103" t="str">
        <f t="shared" si="325"/>
        <v>fadeOn=n7-2-2-2,0.6</v>
      </c>
      <c r="Y380" s="103" t="str">
        <f t="shared" si="326"/>
        <v>fadeOff=n7-2-2-2,0.6</v>
      </c>
      <c r="Z380" s="103" t="str">
        <f t="shared" si="327"/>
        <v>drawOpen=n7-2-2-2,0.8</v>
      </c>
      <c r="AA380" s="103" t="str">
        <f t="shared" si="328"/>
        <v>drawClose=n7-2-2-2,0.8</v>
      </c>
      <c r="AB380" s="103" t="str">
        <f t="shared" si="329"/>
        <v>myQtipStyle</v>
      </c>
      <c r="AD380" s="106"/>
      <c r="AE380" s="116"/>
      <c r="AF380" s="75" t="s">
        <v>648</v>
      </c>
      <c r="AG380" s="73">
        <f t="shared" si="332"/>
        <v>0</v>
      </c>
      <c r="AH380" s="75" t="str">
        <f t="shared" si="330"/>
        <v>n7-2-2-2</v>
      </c>
      <c r="AI380" s="75" t="str">
        <f t="shared" si="333"/>
        <v>E230</v>
      </c>
      <c r="AJ380" s="73">
        <f t="shared" si="372"/>
        <v>4</v>
      </c>
      <c r="AK380" s="105">
        <v>7</v>
      </c>
      <c r="AL380" s="105">
        <v>2</v>
      </c>
      <c r="AM380" s="105">
        <v>2</v>
      </c>
      <c r="AN380" s="105">
        <v>2</v>
      </c>
      <c r="AR380" s="105">
        <v>8</v>
      </c>
      <c r="AS380" s="105">
        <v>4</v>
      </c>
      <c r="AT380" s="105">
        <v>3</v>
      </c>
      <c r="AU380" s="105">
        <v>3</v>
      </c>
      <c r="AX380" s="108">
        <f t="shared" si="345"/>
        <v>106.875</v>
      </c>
      <c r="AY380" s="105">
        <f t="shared" ca="1" si="346"/>
        <v>740</v>
      </c>
      <c r="AZ380" s="108">
        <f t="shared" si="347"/>
        <v>475</v>
      </c>
      <c r="BA380" s="105">
        <f t="shared" si="348"/>
        <v>0</v>
      </c>
      <c r="BB380" s="116">
        <f t="shared" ca="1" si="349"/>
        <v>263.55999999999995</v>
      </c>
      <c r="BC380" s="116">
        <f t="shared" ca="1" si="350"/>
        <v>1072.53</v>
      </c>
      <c r="BD380" s="108">
        <f t="shared" ca="1" si="351"/>
        <v>1475</v>
      </c>
      <c r="BE380" s="108">
        <f t="shared" ca="1" si="352"/>
        <v>1000</v>
      </c>
      <c r="BH380" s="75" t="str">
        <f t="shared" si="334"/>
        <v>n7-2-2</v>
      </c>
      <c r="BI380" s="76"/>
      <c r="BJ380" s="109" t="s">
        <v>232</v>
      </c>
      <c r="BK380" s="109"/>
      <c r="BL380" s="109">
        <v>1</v>
      </c>
      <c r="BM380" s="112">
        <f t="shared" si="335"/>
        <v>1</v>
      </c>
      <c r="BN380" s="112" t="str">
        <f t="shared" si="336"/>
        <v>symbol</v>
      </c>
      <c r="BO380" s="109" t="str">
        <f t="shared" si="337"/>
        <v>OpenCircle</v>
      </c>
      <c r="BP380" s="113">
        <f t="shared" ca="1" si="353"/>
        <v>263.56</v>
      </c>
      <c r="BQ380" s="113">
        <f t="shared" ca="1" si="354"/>
        <v>1072.53</v>
      </c>
      <c r="BR380" s="113">
        <f t="shared" ca="1" si="355"/>
        <v>12</v>
      </c>
      <c r="BS380" s="113">
        <f t="shared" ca="1" si="356"/>
        <v>12</v>
      </c>
      <c r="BT380" s="109" t="str">
        <f t="shared" ca="1" si="338"/>
        <v xml:space="preserve">0 263.56 1072.53 0 0 0 0 VCThingLabel  </v>
      </c>
      <c r="BU380" s="112">
        <f t="shared" si="339"/>
        <v>0.1</v>
      </c>
      <c r="BV380" s="174">
        <f t="shared" si="340"/>
        <v>0</v>
      </c>
      <c r="BW380" s="114" t="str">
        <f t="shared" si="357"/>
        <v>4vvv</v>
      </c>
      <c r="BX380" s="109"/>
      <c r="BY380" s="113">
        <f t="shared" ca="1" si="358"/>
        <v>263.56</v>
      </c>
      <c r="BZ380" s="113">
        <f t="shared" ca="1" si="359"/>
        <v>1072.53</v>
      </c>
      <c r="CA380" s="113">
        <f t="shared" ca="1" si="360"/>
        <v>20.399999999999999</v>
      </c>
      <c r="CB380" s="113">
        <f t="shared" ca="1" si="361"/>
        <v>20.399999999999999</v>
      </c>
      <c r="CC380" s="112">
        <f t="shared" si="341"/>
        <v>0.55000000000000004</v>
      </c>
      <c r="CD380" s="109" t="str">
        <f t="shared" si="342"/>
        <v>ellipse</v>
      </c>
      <c r="CE380" s="114" t="str">
        <f t="shared" si="362"/>
        <v>4vvv</v>
      </c>
      <c r="CF380" s="109"/>
      <c r="CG380" s="113">
        <f t="shared" ca="1" si="363"/>
        <v>263.56</v>
      </c>
      <c r="CH380" s="113">
        <f t="shared" ca="1" si="364"/>
        <v>1072.53</v>
      </c>
      <c r="CI380" s="113">
        <f t="shared" ca="1" si="365"/>
        <v>12</v>
      </c>
      <c r="CJ380" s="113">
        <f t="shared" ca="1" si="366"/>
        <v>12</v>
      </c>
      <c r="CK380" s="112"/>
      <c r="CL380" s="112"/>
      <c r="CM380" s="112">
        <f t="shared" si="343"/>
        <v>1</v>
      </c>
      <c r="CN380" s="115" t="str">
        <f t="shared" si="344"/>
        <v>ellipse</v>
      </c>
      <c r="CO380" s="109" t="str">
        <f t="shared" si="367"/>
        <v>4vvv</v>
      </c>
      <c r="CP380" s="109"/>
      <c r="CQ380" s="113">
        <f t="shared" ca="1" si="368"/>
        <v>263.56</v>
      </c>
      <c r="CR380" s="113">
        <f t="shared" ca="1" si="369"/>
        <v>1072.53</v>
      </c>
      <c r="CS380" s="113">
        <f t="shared" ca="1" si="370"/>
        <v>12</v>
      </c>
      <c r="CT380" s="113">
        <f t="shared" ca="1" si="371"/>
        <v>12</v>
      </c>
      <c r="CW380" s="76"/>
      <c r="CX380" s="76"/>
    </row>
    <row r="381" spans="1:102" s="105" customFormat="1" ht="16" customHeight="1">
      <c r="A381" s="75" t="str">
        <f t="shared" si="319"/>
        <v>n7-2-2-3</v>
      </c>
      <c r="B381" s="75" t="str">
        <f t="shared" si="320"/>
        <v>E231</v>
      </c>
      <c r="C381" s="103" t="str">
        <f t="shared" si="331"/>
        <v>odd</v>
      </c>
      <c r="D381" s="103"/>
      <c r="E381" s="103"/>
      <c r="F381" s="104">
        <f>ROW()</f>
        <v>381</v>
      </c>
      <c r="G381" s="103"/>
      <c r="H381" s="103"/>
      <c r="I381" s="103" t="str">
        <f t="shared" si="317"/>
        <v>This a short description of E231, giving the briefest explanation of its E231'iness.</v>
      </c>
      <c r="J381" s="103" t="str">
        <f t="shared" si="318"/>
        <v>This is a longer description of E231, going into more detail on what E231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1" s="103" t="str">
        <f t="shared" si="321"/>
        <v>none</v>
      </c>
      <c r="L381" s="103"/>
      <c r="M381" s="103" t="str">
        <f t="shared" si="322"/>
        <v>OpenClose</v>
      </c>
      <c r="N381" s="103"/>
      <c r="O381" s="103"/>
      <c r="P381" s="103"/>
      <c r="Q381" s="103"/>
      <c r="R381" s="103">
        <f t="shared" si="323"/>
        <v>1</v>
      </c>
      <c r="S381" s="103" t="str">
        <f t="shared" si="324"/>
        <v>hover</v>
      </c>
      <c r="T381" s="103"/>
      <c r="U381" s="103"/>
      <c r="V381" s="103"/>
      <c r="W381" s="103"/>
      <c r="X381" s="103" t="str">
        <f t="shared" si="325"/>
        <v>fadeOn=n7-2-2-3,0.6</v>
      </c>
      <c r="Y381" s="103" t="str">
        <f t="shared" si="326"/>
        <v>fadeOff=n7-2-2-3,0.6</v>
      </c>
      <c r="Z381" s="103" t="str">
        <f t="shared" si="327"/>
        <v>drawOpen=n7-2-2-3,0.8</v>
      </c>
      <c r="AA381" s="103" t="str">
        <f t="shared" si="328"/>
        <v>drawClose=n7-2-2-3,0.8</v>
      </c>
      <c r="AB381" s="103" t="str">
        <f t="shared" si="329"/>
        <v>myQtipStyle</v>
      </c>
      <c r="AD381" s="106"/>
      <c r="AE381" s="116"/>
      <c r="AF381" s="75" t="s">
        <v>649</v>
      </c>
      <c r="AG381" s="73">
        <f t="shared" si="332"/>
        <v>0</v>
      </c>
      <c r="AH381" s="75" t="str">
        <f t="shared" si="330"/>
        <v>n7-2-2-3</v>
      </c>
      <c r="AI381" s="75" t="str">
        <f t="shared" si="333"/>
        <v>E231</v>
      </c>
      <c r="AJ381" s="73">
        <f t="shared" si="372"/>
        <v>4</v>
      </c>
      <c r="AK381" s="105">
        <v>7</v>
      </c>
      <c r="AL381" s="105">
        <v>2</v>
      </c>
      <c r="AM381" s="105">
        <v>2</v>
      </c>
      <c r="AN381" s="105">
        <v>3</v>
      </c>
      <c r="AR381" s="105">
        <v>8</v>
      </c>
      <c r="AS381" s="105">
        <v>4</v>
      </c>
      <c r="AT381" s="105">
        <v>3</v>
      </c>
      <c r="AU381" s="105">
        <v>3</v>
      </c>
      <c r="AX381" s="108">
        <f t="shared" si="345"/>
        <v>108.125</v>
      </c>
      <c r="AY381" s="105">
        <f t="shared" ca="1" si="346"/>
        <v>740</v>
      </c>
      <c r="AZ381" s="108">
        <f t="shared" si="347"/>
        <v>480.55555555555554</v>
      </c>
      <c r="BA381" s="105">
        <f t="shared" si="348"/>
        <v>0</v>
      </c>
      <c r="BB381" s="116">
        <f t="shared" ca="1" si="349"/>
        <v>262.15999999999997</v>
      </c>
      <c r="BC381" s="116">
        <f t="shared" ca="1" si="350"/>
        <v>1056.45</v>
      </c>
      <c r="BD381" s="108">
        <f t="shared" ca="1" si="351"/>
        <v>1480.5555555555557</v>
      </c>
      <c r="BE381" s="108">
        <f t="shared" ca="1" si="352"/>
        <v>1000</v>
      </c>
      <c r="BH381" s="75" t="str">
        <f t="shared" si="334"/>
        <v>n7-2-2</v>
      </c>
      <c r="BI381" s="76"/>
      <c r="BJ381" s="109" t="s">
        <v>232</v>
      </c>
      <c r="BK381" s="109"/>
      <c r="BL381" s="109">
        <v>1</v>
      </c>
      <c r="BM381" s="112">
        <f t="shared" si="335"/>
        <v>1</v>
      </c>
      <c r="BN381" s="112" t="str">
        <f t="shared" si="336"/>
        <v>symbol</v>
      </c>
      <c r="BO381" s="109" t="str">
        <f t="shared" si="337"/>
        <v>OpenCircle</v>
      </c>
      <c r="BP381" s="113">
        <f t="shared" ca="1" si="353"/>
        <v>262.16000000000003</v>
      </c>
      <c r="BQ381" s="113">
        <f t="shared" ca="1" si="354"/>
        <v>1056.45</v>
      </c>
      <c r="BR381" s="113">
        <f t="shared" ca="1" si="355"/>
        <v>12</v>
      </c>
      <c r="BS381" s="113">
        <f t="shared" ca="1" si="356"/>
        <v>12</v>
      </c>
      <c r="BT381" s="109" t="str">
        <f t="shared" ca="1" si="338"/>
        <v xml:space="preserve">0 262.16 1056.45 0 0 0 0 VCThingLabel  </v>
      </c>
      <c r="BU381" s="112">
        <f t="shared" si="339"/>
        <v>0.1</v>
      </c>
      <c r="BV381" s="174">
        <f t="shared" si="340"/>
        <v>0</v>
      </c>
      <c r="BW381" s="114" t="str">
        <f t="shared" si="357"/>
        <v>4vvv</v>
      </c>
      <c r="BX381" s="109"/>
      <c r="BY381" s="113">
        <f t="shared" ca="1" si="358"/>
        <v>262.16000000000003</v>
      </c>
      <c r="BZ381" s="113">
        <f t="shared" ca="1" si="359"/>
        <v>1056.45</v>
      </c>
      <c r="CA381" s="113">
        <f t="shared" ca="1" si="360"/>
        <v>20.399999999999999</v>
      </c>
      <c r="CB381" s="113">
        <f t="shared" ca="1" si="361"/>
        <v>20.399999999999999</v>
      </c>
      <c r="CC381" s="112">
        <f t="shared" si="341"/>
        <v>0.55000000000000004</v>
      </c>
      <c r="CD381" s="109" t="str">
        <f t="shared" si="342"/>
        <v>ellipse</v>
      </c>
      <c r="CE381" s="114" t="str">
        <f t="shared" si="362"/>
        <v>4vvv</v>
      </c>
      <c r="CF381" s="109"/>
      <c r="CG381" s="113">
        <f t="shared" ca="1" si="363"/>
        <v>262.16000000000003</v>
      </c>
      <c r="CH381" s="113">
        <f t="shared" ca="1" si="364"/>
        <v>1056.45</v>
      </c>
      <c r="CI381" s="113">
        <f t="shared" ca="1" si="365"/>
        <v>12</v>
      </c>
      <c r="CJ381" s="113">
        <f t="shared" ca="1" si="366"/>
        <v>12</v>
      </c>
      <c r="CK381" s="112"/>
      <c r="CL381" s="112"/>
      <c r="CM381" s="112">
        <f t="shared" si="343"/>
        <v>1</v>
      </c>
      <c r="CN381" s="115" t="str">
        <f t="shared" si="344"/>
        <v>ellipse</v>
      </c>
      <c r="CO381" s="109" t="str">
        <f t="shared" si="367"/>
        <v>4vvv</v>
      </c>
      <c r="CP381" s="109"/>
      <c r="CQ381" s="113">
        <f t="shared" ca="1" si="368"/>
        <v>262.16000000000003</v>
      </c>
      <c r="CR381" s="113">
        <f t="shared" ca="1" si="369"/>
        <v>1056.45</v>
      </c>
      <c r="CS381" s="113">
        <f t="shared" ca="1" si="370"/>
        <v>12</v>
      </c>
      <c r="CT381" s="113">
        <f t="shared" ca="1" si="371"/>
        <v>12</v>
      </c>
      <c r="CW381" s="76"/>
      <c r="CX381" s="76"/>
    </row>
    <row r="382" spans="1:102" s="105" customFormat="1" ht="16" customHeight="1">
      <c r="A382" s="75" t="str">
        <f t="shared" si="319"/>
        <v>n7-2-3</v>
      </c>
      <c r="B382" s="75" t="str">
        <f t="shared" si="320"/>
        <v>D78</v>
      </c>
      <c r="C382" s="103" t="str">
        <f t="shared" si="331"/>
        <v>even</v>
      </c>
      <c r="D382" s="103"/>
      <c r="E382" s="103"/>
      <c r="F382" s="104">
        <f>ROW()</f>
        <v>382</v>
      </c>
      <c r="G382" s="103"/>
      <c r="H382" s="103"/>
      <c r="I382" s="103" t="str">
        <f t="shared" si="317"/>
        <v>This a short description of D78, giving the briefest explanation of its D78'iness.</v>
      </c>
      <c r="J382" s="103" t="str">
        <f t="shared" si="318"/>
        <v>This is a longer description of D78, going into more detail on what D78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2" s="103" t="str">
        <f t="shared" si="321"/>
        <v>none</v>
      </c>
      <c r="L382" s="103"/>
      <c r="M382" s="103" t="str">
        <f t="shared" si="322"/>
        <v>OpenClose</v>
      </c>
      <c r="N382" s="103"/>
      <c r="O382" s="103"/>
      <c r="P382" s="103"/>
      <c r="Q382" s="103"/>
      <c r="R382" s="103">
        <f t="shared" si="323"/>
        <v>1</v>
      </c>
      <c r="S382" s="103" t="str">
        <f t="shared" si="324"/>
        <v>hover</v>
      </c>
      <c r="T382" s="103"/>
      <c r="U382" s="103"/>
      <c r="V382" s="103"/>
      <c r="W382" s="103"/>
      <c r="X382" s="103" t="str">
        <f t="shared" si="325"/>
        <v>fadeOn=n7-2-3,0.6</v>
      </c>
      <c r="Y382" s="103" t="str">
        <f t="shared" si="326"/>
        <v>fadeOff=n7-2-3,0.6</v>
      </c>
      <c r="Z382" s="103" t="str">
        <f t="shared" si="327"/>
        <v>drawOpen=n7-2-3,0.8</v>
      </c>
      <c r="AA382" s="103" t="str">
        <f t="shared" si="328"/>
        <v>drawClose=n7-2-3,0.8</v>
      </c>
      <c r="AB382" s="103" t="str">
        <f t="shared" si="329"/>
        <v>myQtipStyle</v>
      </c>
      <c r="AD382" s="106"/>
      <c r="AE382" s="116"/>
      <c r="AF382" s="75" t="s">
        <v>650</v>
      </c>
      <c r="AG382" s="73">
        <f t="shared" si="332"/>
        <v>0</v>
      </c>
      <c r="AH382" s="75" t="str">
        <f t="shared" si="330"/>
        <v>n7-2-3</v>
      </c>
      <c r="AI382" s="75" t="str">
        <f t="shared" si="333"/>
        <v>D78</v>
      </c>
      <c r="AJ382" s="73">
        <f t="shared" si="372"/>
        <v>3</v>
      </c>
      <c r="AK382" s="105">
        <v>7</v>
      </c>
      <c r="AL382" s="105">
        <v>2</v>
      </c>
      <c r="AM382" s="105">
        <v>3</v>
      </c>
      <c r="AR382" s="105">
        <v>8</v>
      </c>
      <c r="AS382" s="105">
        <v>4</v>
      </c>
      <c r="AT382" s="105">
        <v>3</v>
      </c>
      <c r="AX382" s="108">
        <f t="shared" si="345"/>
        <v>110.625</v>
      </c>
      <c r="AY382" s="105">
        <f t="shared" ca="1" si="346"/>
        <v>640</v>
      </c>
      <c r="AZ382" s="108">
        <f t="shared" si="347"/>
        <v>491.66666666666669</v>
      </c>
      <c r="BA382" s="105">
        <f t="shared" si="348"/>
        <v>0</v>
      </c>
      <c r="BB382" s="116">
        <f t="shared" ca="1" si="349"/>
        <v>360.34000000000003</v>
      </c>
      <c r="BC382" s="116">
        <f t="shared" ca="1" si="350"/>
        <v>1020.94</v>
      </c>
      <c r="BD382" s="108">
        <f t="shared" ca="1" si="351"/>
        <v>1491.6666666666667</v>
      </c>
      <c r="BE382" s="108">
        <f t="shared" ca="1" si="352"/>
        <v>1000</v>
      </c>
      <c r="BH382" s="75" t="str">
        <f t="shared" si="334"/>
        <v>n7-2</v>
      </c>
      <c r="BI382" s="76"/>
      <c r="BJ382" s="109" t="s">
        <v>232</v>
      </c>
      <c r="BK382" s="109"/>
      <c r="BL382" s="109">
        <v>1</v>
      </c>
      <c r="BM382" s="112">
        <f t="shared" si="335"/>
        <v>1</v>
      </c>
      <c r="BN382" s="112" t="str">
        <f t="shared" si="336"/>
        <v>symbol</v>
      </c>
      <c r="BO382" s="109" t="str">
        <f t="shared" si="337"/>
        <v>OpenCircle</v>
      </c>
      <c r="BP382" s="113">
        <f t="shared" ca="1" si="353"/>
        <v>360.34</v>
      </c>
      <c r="BQ382" s="113">
        <f t="shared" ca="1" si="354"/>
        <v>1020.94</v>
      </c>
      <c r="BR382" s="113">
        <f t="shared" ca="1" si="355"/>
        <v>35</v>
      </c>
      <c r="BS382" s="113">
        <f t="shared" ca="1" si="356"/>
        <v>35</v>
      </c>
      <c r="BT382" s="109" t="str">
        <f t="shared" ca="1" si="338"/>
        <v xml:space="preserve">1 360.34 1020.94 0 0 0 0 VCThingLabel 10 </v>
      </c>
      <c r="BU382" s="112">
        <f t="shared" si="339"/>
        <v>0.1</v>
      </c>
      <c r="BV382" s="174">
        <f t="shared" si="340"/>
        <v>0</v>
      </c>
      <c r="BW382" s="114" t="str">
        <f t="shared" si="357"/>
        <v>3vvv</v>
      </c>
      <c r="BX382" s="109"/>
      <c r="BY382" s="113">
        <f t="shared" ca="1" si="358"/>
        <v>360.34</v>
      </c>
      <c r="BZ382" s="113">
        <f t="shared" ca="1" si="359"/>
        <v>1020.94</v>
      </c>
      <c r="CA382" s="113">
        <f t="shared" ca="1" si="360"/>
        <v>59.5</v>
      </c>
      <c r="CB382" s="113">
        <f t="shared" ca="1" si="361"/>
        <v>59.5</v>
      </c>
      <c r="CC382" s="112">
        <f t="shared" si="341"/>
        <v>0.55000000000000004</v>
      </c>
      <c r="CD382" s="109" t="str">
        <f t="shared" si="342"/>
        <v>ellipse</v>
      </c>
      <c r="CE382" s="114" t="str">
        <f t="shared" si="362"/>
        <v>3vvv</v>
      </c>
      <c r="CF382" s="109"/>
      <c r="CG382" s="113">
        <f t="shared" ca="1" si="363"/>
        <v>360.34</v>
      </c>
      <c r="CH382" s="113">
        <f t="shared" ca="1" si="364"/>
        <v>1020.94</v>
      </c>
      <c r="CI382" s="113">
        <f t="shared" ca="1" si="365"/>
        <v>35</v>
      </c>
      <c r="CJ382" s="113">
        <f t="shared" ca="1" si="366"/>
        <v>35</v>
      </c>
      <c r="CK382" s="112"/>
      <c r="CL382" s="112"/>
      <c r="CM382" s="112">
        <f t="shared" si="343"/>
        <v>1</v>
      </c>
      <c r="CN382" s="115" t="str">
        <f t="shared" si="344"/>
        <v>ellipse</v>
      </c>
      <c r="CO382" s="109" t="str">
        <f t="shared" si="367"/>
        <v>3vvv</v>
      </c>
      <c r="CP382" s="109"/>
      <c r="CQ382" s="113">
        <f t="shared" ca="1" si="368"/>
        <v>360.34</v>
      </c>
      <c r="CR382" s="113">
        <f t="shared" ca="1" si="369"/>
        <v>1020.94</v>
      </c>
      <c r="CS382" s="113">
        <f t="shared" ca="1" si="370"/>
        <v>35</v>
      </c>
      <c r="CT382" s="113">
        <f t="shared" ca="1" si="371"/>
        <v>35</v>
      </c>
      <c r="CW382" s="76"/>
      <c r="CX382" s="76"/>
    </row>
    <row r="383" spans="1:102" s="105" customFormat="1" ht="16" customHeight="1">
      <c r="A383" s="75" t="str">
        <f t="shared" si="319"/>
        <v>n7-2-3-1</v>
      </c>
      <c r="B383" s="75" t="str">
        <f t="shared" si="320"/>
        <v>E232</v>
      </c>
      <c r="C383" s="103" t="str">
        <f t="shared" si="331"/>
        <v>even</v>
      </c>
      <c r="D383" s="103"/>
      <c r="E383" s="103"/>
      <c r="F383" s="104">
        <f>ROW()</f>
        <v>383</v>
      </c>
      <c r="G383" s="103"/>
      <c r="H383" s="103"/>
      <c r="I383" s="103" t="str">
        <f t="shared" si="317"/>
        <v>This a short description of E232, giving the briefest explanation of its E232'iness.</v>
      </c>
      <c r="J383" s="103" t="str">
        <f t="shared" si="318"/>
        <v>This is a longer description of E232, going into more detail on what E232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3" s="103" t="str">
        <f t="shared" si="321"/>
        <v>none</v>
      </c>
      <c r="L383" s="103"/>
      <c r="M383" s="103" t="str">
        <f t="shared" si="322"/>
        <v>OpenClose</v>
      </c>
      <c r="N383" s="103"/>
      <c r="O383" s="103"/>
      <c r="P383" s="103"/>
      <c r="Q383" s="103"/>
      <c r="R383" s="103">
        <f t="shared" si="323"/>
        <v>1</v>
      </c>
      <c r="S383" s="103" t="str">
        <f t="shared" si="324"/>
        <v>hover</v>
      </c>
      <c r="T383" s="103"/>
      <c r="U383" s="103"/>
      <c r="V383" s="103"/>
      <c r="W383" s="103"/>
      <c r="X383" s="103" t="str">
        <f t="shared" si="325"/>
        <v>fadeOn=n7-2-3-1,0.6</v>
      </c>
      <c r="Y383" s="103" t="str">
        <f t="shared" si="326"/>
        <v>fadeOff=n7-2-3-1,0.6</v>
      </c>
      <c r="Z383" s="103" t="str">
        <f t="shared" si="327"/>
        <v>drawOpen=n7-2-3-1,0.8</v>
      </c>
      <c r="AA383" s="103" t="str">
        <f t="shared" si="328"/>
        <v>drawClose=n7-2-3-1,0.8</v>
      </c>
      <c r="AB383" s="103" t="str">
        <f t="shared" si="329"/>
        <v>myQtipStyle</v>
      </c>
      <c r="AD383" s="106"/>
      <c r="AE383" s="116"/>
      <c r="AF383" s="75" t="s">
        <v>651</v>
      </c>
      <c r="AG383" s="73">
        <f t="shared" si="332"/>
        <v>0</v>
      </c>
      <c r="AH383" s="75" t="str">
        <f t="shared" si="330"/>
        <v>n7-2-3-1</v>
      </c>
      <c r="AI383" s="75" t="str">
        <f t="shared" si="333"/>
        <v>E232</v>
      </c>
      <c r="AJ383" s="73">
        <f t="shared" si="372"/>
        <v>4</v>
      </c>
      <c r="AK383" s="105">
        <v>7</v>
      </c>
      <c r="AL383" s="105">
        <v>2</v>
      </c>
      <c r="AM383" s="105">
        <v>3</v>
      </c>
      <c r="AN383" s="105">
        <v>1</v>
      </c>
      <c r="AR383" s="105">
        <v>8</v>
      </c>
      <c r="AS383" s="105">
        <v>4</v>
      </c>
      <c r="AT383" s="105">
        <v>3</v>
      </c>
      <c r="AU383" s="105">
        <v>3</v>
      </c>
      <c r="AX383" s="108">
        <f t="shared" si="345"/>
        <v>109.375</v>
      </c>
      <c r="AY383" s="105">
        <f t="shared" ca="1" si="346"/>
        <v>740</v>
      </c>
      <c r="AZ383" s="108">
        <f t="shared" si="347"/>
        <v>486.11111111111114</v>
      </c>
      <c r="BA383" s="105">
        <f t="shared" si="348"/>
        <v>0</v>
      </c>
      <c r="BB383" s="116">
        <f t="shared" ca="1" si="349"/>
        <v>261.10000000000002</v>
      </c>
      <c r="BC383" s="116">
        <f t="shared" ca="1" si="350"/>
        <v>1040.3399999999999</v>
      </c>
      <c r="BD383" s="108">
        <f t="shared" ca="1" si="351"/>
        <v>1486.1111111111111</v>
      </c>
      <c r="BE383" s="108">
        <f t="shared" ca="1" si="352"/>
        <v>1000</v>
      </c>
      <c r="BH383" s="75" t="str">
        <f t="shared" si="334"/>
        <v>n7-2-3</v>
      </c>
      <c r="BI383" s="76"/>
      <c r="BJ383" s="109" t="s">
        <v>232</v>
      </c>
      <c r="BK383" s="109"/>
      <c r="BL383" s="109">
        <v>1</v>
      </c>
      <c r="BM383" s="112">
        <f t="shared" si="335"/>
        <v>1</v>
      </c>
      <c r="BN383" s="112" t="str">
        <f t="shared" si="336"/>
        <v>symbol</v>
      </c>
      <c r="BO383" s="109" t="str">
        <f t="shared" si="337"/>
        <v>OpenCircle</v>
      </c>
      <c r="BP383" s="113">
        <f t="shared" ca="1" si="353"/>
        <v>261.10000000000002</v>
      </c>
      <c r="BQ383" s="113">
        <f t="shared" ca="1" si="354"/>
        <v>1040.3399999999999</v>
      </c>
      <c r="BR383" s="113">
        <f t="shared" ca="1" si="355"/>
        <v>12</v>
      </c>
      <c r="BS383" s="113">
        <f t="shared" ca="1" si="356"/>
        <v>12</v>
      </c>
      <c r="BT383" s="109" t="str">
        <f t="shared" ca="1" si="338"/>
        <v xml:space="preserve">0 261.1 1040.34 0 0 0 0 VCThingLabel  </v>
      </c>
      <c r="BU383" s="112">
        <f t="shared" si="339"/>
        <v>0.1</v>
      </c>
      <c r="BV383" s="174">
        <f t="shared" si="340"/>
        <v>0</v>
      </c>
      <c r="BW383" s="114" t="str">
        <f t="shared" si="357"/>
        <v>4vvv</v>
      </c>
      <c r="BX383" s="109"/>
      <c r="BY383" s="113">
        <f t="shared" ca="1" si="358"/>
        <v>261.10000000000002</v>
      </c>
      <c r="BZ383" s="113">
        <f t="shared" ca="1" si="359"/>
        <v>1040.3399999999999</v>
      </c>
      <c r="CA383" s="113">
        <f t="shared" ca="1" si="360"/>
        <v>20.399999999999999</v>
      </c>
      <c r="CB383" s="113">
        <f t="shared" ca="1" si="361"/>
        <v>20.399999999999999</v>
      </c>
      <c r="CC383" s="112">
        <f t="shared" si="341"/>
        <v>0.55000000000000004</v>
      </c>
      <c r="CD383" s="109" t="str">
        <f t="shared" si="342"/>
        <v>ellipse</v>
      </c>
      <c r="CE383" s="114" t="str">
        <f t="shared" si="362"/>
        <v>4vvv</v>
      </c>
      <c r="CF383" s="109"/>
      <c r="CG383" s="113">
        <f t="shared" ca="1" si="363"/>
        <v>261.10000000000002</v>
      </c>
      <c r="CH383" s="113">
        <f t="shared" ca="1" si="364"/>
        <v>1040.3399999999999</v>
      </c>
      <c r="CI383" s="113">
        <f t="shared" ca="1" si="365"/>
        <v>12</v>
      </c>
      <c r="CJ383" s="113">
        <f t="shared" ca="1" si="366"/>
        <v>12</v>
      </c>
      <c r="CK383" s="112"/>
      <c r="CL383" s="112"/>
      <c r="CM383" s="112">
        <f t="shared" si="343"/>
        <v>1</v>
      </c>
      <c r="CN383" s="115" t="str">
        <f t="shared" si="344"/>
        <v>ellipse</v>
      </c>
      <c r="CO383" s="109" t="str">
        <f t="shared" si="367"/>
        <v>4vvv</v>
      </c>
      <c r="CP383" s="109"/>
      <c r="CQ383" s="113">
        <f t="shared" ca="1" si="368"/>
        <v>261.10000000000002</v>
      </c>
      <c r="CR383" s="113">
        <f t="shared" ca="1" si="369"/>
        <v>1040.3399999999999</v>
      </c>
      <c r="CS383" s="113">
        <f t="shared" ca="1" si="370"/>
        <v>12</v>
      </c>
      <c r="CT383" s="113">
        <f t="shared" ca="1" si="371"/>
        <v>12</v>
      </c>
      <c r="CW383" s="76"/>
      <c r="CX383" s="76"/>
    </row>
    <row r="384" spans="1:102" s="105" customFormat="1" ht="16" customHeight="1">
      <c r="A384" s="75" t="str">
        <f t="shared" si="319"/>
        <v>n7-2-3-2</v>
      </c>
      <c r="B384" s="75" t="str">
        <f t="shared" si="320"/>
        <v>E233</v>
      </c>
      <c r="C384" s="103" t="str">
        <f t="shared" si="331"/>
        <v>odd</v>
      </c>
      <c r="D384" s="103"/>
      <c r="E384" s="103"/>
      <c r="F384" s="104">
        <f>ROW()</f>
        <v>384</v>
      </c>
      <c r="G384" s="103"/>
      <c r="H384" s="103"/>
      <c r="I384" s="103" t="str">
        <f t="shared" si="317"/>
        <v>This a short description of E233, giving the briefest explanation of its E233'iness.</v>
      </c>
      <c r="J384" s="103" t="str">
        <f t="shared" si="318"/>
        <v>This is a longer description of E233, going into more detail on what E233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4" s="103" t="str">
        <f t="shared" si="321"/>
        <v>none</v>
      </c>
      <c r="L384" s="103"/>
      <c r="M384" s="103" t="str">
        <f t="shared" si="322"/>
        <v>OpenClose</v>
      </c>
      <c r="N384" s="103"/>
      <c r="O384" s="103"/>
      <c r="P384" s="103"/>
      <c r="Q384" s="103"/>
      <c r="R384" s="103">
        <f t="shared" si="323"/>
        <v>1</v>
      </c>
      <c r="S384" s="103" t="str">
        <f t="shared" si="324"/>
        <v>hover</v>
      </c>
      <c r="T384" s="103"/>
      <c r="U384" s="103"/>
      <c r="V384" s="103"/>
      <c r="W384" s="103"/>
      <c r="X384" s="103" t="str">
        <f t="shared" si="325"/>
        <v>fadeOn=n7-2-3-2,0.6</v>
      </c>
      <c r="Y384" s="103" t="str">
        <f t="shared" si="326"/>
        <v>fadeOff=n7-2-3-2,0.6</v>
      </c>
      <c r="Z384" s="103" t="str">
        <f t="shared" si="327"/>
        <v>drawOpen=n7-2-3-2,0.8</v>
      </c>
      <c r="AA384" s="103" t="str">
        <f t="shared" si="328"/>
        <v>drawClose=n7-2-3-2,0.8</v>
      </c>
      <c r="AB384" s="103" t="str">
        <f t="shared" si="329"/>
        <v>myQtipStyle</v>
      </c>
      <c r="AD384" s="106"/>
      <c r="AE384" s="116"/>
      <c r="AF384" s="75" t="s">
        <v>652</v>
      </c>
      <c r="AG384" s="73">
        <f t="shared" si="332"/>
        <v>0</v>
      </c>
      <c r="AH384" s="75" t="str">
        <f t="shared" si="330"/>
        <v>n7-2-3-2</v>
      </c>
      <c r="AI384" s="75" t="str">
        <f t="shared" si="333"/>
        <v>E233</v>
      </c>
      <c r="AJ384" s="73">
        <f t="shared" si="372"/>
        <v>4</v>
      </c>
      <c r="AK384" s="105">
        <v>7</v>
      </c>
      <c r="AL384" s="105">
        <v>2</v>
      </c>
      <c r="AM384" s="105">
        <v>3</v>
      </c>
      <c r="AN384" s="105">
        <v>2</v>
      </c>
      <c r="AR384" s="105">
        <v>8</v>
      </c>
      <c r="AS384" s="105">
        <v>4</v>
      </c>
      <c r="AT384" s="105">
        <v>3</v>
      </c>
      <c r="AU384" s="105">
        <v>3</v>
      </c>
      <c r="AX384" s="108">
        <f t="shared" si="345"/>
        <v>110.625</v>
      </c>
      <c r="AY384" s="105">
        <f t="shared" ca="1" si="346"/>
        <v>740</v>
      </c>
      <c r="AZ384" s="108">
        <f t="shared" si="347"/>
        <v>491.66666666666669</v>
      </c>
      <c r="BA384" s="105">
        <f t="shared" si="348"/>
        <v>0</v>
      </c>
      <c r="BB384" s="116">
        <f t="shared" ca="1" si="349"/>
        <v>260.39999999999998</v>
      </c>
      <c r="BC384" s="116">
        <f t="shared" ca="1" si="350"/>
        <v>1024.21</v>
      </c>
      <c r="BD384" s="108">
        <f t="shared" ca="1" si="351"/>
        <v>1491.6666666666667</v>
      </c>
      <c r="BE384" s="108">
        <f t="shared" ca="1" si="352"/>
        <v>1000</v>
      </c>
      <c r="BH384" s="75" t="str">
        <f t="shared" si="334"/>
        <v>n7-2-3</v>
      </c>
      <c r="BI384" s="76"/>
      <c r="BJ384" s="109" t="s">
        <v>232</v>
      </c>
      <c r="BK384" s="109"/>
      <c r="BL384" s="109">
        <v>1</v>
      </c>
      <c r="BM384" s="112">
        <f t="shared" si="335"/>
        <v>1</v>
      </c>
      <c r="BN384" s="112" t="str">
        <f t="shared" si="336"/>
        <v>symbol</v>
      </c>
      <c r="BO384" s="109" t="str">
        <f t="shared" si="337"/>
        <v>OpenCircle</v>
      </c>
      <c r="BP384" s="113">
        <f t="shared" ca="1" si="353"/>
        <v>260.39999999999998</v>
      </c>
      <c r="BQ384" s="113">
        <f t="shared" ca="1" si="354"/>
        <v>1024.21</v>
      </c>
      <c r="BR384" s="113">
        <f t="shared" ca="1" si="355"/>
        <v>12</v>
      </c>
      <c r="BS384" s="113">
        <f t="shared" ca="1" si="356"/>
        <v>12</v>
      </c>
      <c r="BT384" s="109" t="str">
        <f t="shared" ca="1" si="338"/>
        <v xml:space="preserve">0 260.4 1024.21 0 0 0 0 VCThingLabel  </v>
      </c>
      <c r="BU384" s="112">
        <f t="shared" si="339"/>
        <v>0.1</v>
      </c>
      <c r="BV384" s="174">
        <f t="shared" si="340"/>
        <v>0</v>
      </c>
      <c r="BW384" s="114" t="str">
        <f t="shared" si="357"/>
        <v>4vvv</v>
      </c>
      <c r="BX384" s="109"/>
      <c r="BY384" s="113">
        <f t="shared" ca="1" si="358"/>
        <v>260.39999999999998</v>
      </c>
      <c r="BZ384" s="113">
        <f t="shared" ca="1" si="359"/>
        <v>1024.21</v>
      </c>
      <c r="CA384" s="113">
        <f t="shared" ca="1" si="360"/>
        <v>20.399999999999999</v>
      </c>
      <c r="CB384" s="113">
        <f t="shared" ca="1" si="361"/>
        <v>20.399999999999999</v>
      </c>
      <c r="CC384" s="112">
        <f t="shared" si="341"/>
        <v>0.55000000000000004</v>
      </c>
      <c r="CD384" s="109" t="str">
        <f t="shared" si="342"/>
        <v>ellipse</v>
      </c>
      <c r="CE384" s="114" t="str">
        <f t="shared" si="362"/>
        <v>4vvv</v>
      </c>
      <c r="CF384" s="109"/>
      <c r="CG384" s="113">
        <f t="shared" ca="1" si="363"/>
        <v>260.39999999999998</v>
      </c>
      <c r="CH384" s="113">
        <f t="shared" ca="1" si="364"/>
        <v>1024.21</v>
      </c>
      <c r="CI384" s="113">
        <f t="shared" ca="1" si="365"/>
        <v>12</v>
      </c>
      <c r="CJ384" s="113">
        <f t="shared" ca="1" si="366"/>
        <v>12</v>
      </c>
      <c r="CK384" s="112"/>
      <c r="CL384" s="112"/>
      <c r="CM384" s="112">
        <f t="shared" si="343"/>
        <v>1</v>
      </c>
      <c r="CN384" s="115" t="str">
        <f t="shared" si="344"/>
        <v>ellipse</v>
      </c>
      <c r="CO384" s="109" t="str">
        <f t="shared" si="367"/>
        <v>4vvv</v>
      </c>
      <c r="CP384" s="109"/>
      <c r="CQ384" s="113">
        <f t="shared" ca="1" si="368"/>
        <v>260.39999999999998</v>
      </c>
      <c r="CR384" s="113">
        <f t="shared" ca="1" si="369"/>
        <v>1024.21</v>
      </c>
      <c r="CS384" s="113">
        <f t="shared" ca="1" si="370"/>
        <v>12</v>
      </c>
      <c r="CT384" s="113">
        <f t="shared" ca="1" si="371"/>
        <v>12</v>
      </c>
      <c r="CW384" s="76"/>
      <c r="CX384" s="76"/>
    </row>
    <row r="385" spans="1:102" s="105" customFormat="1" ht="16" customHeight="1">
      <c r="A385" s="75" t="str">
        <f t="shared" si="319"/>
        <v>n7-2-3-3</v>
      </c>
      <c r="B385" s="75" t="str">
        <f t="shared" si="320"/>
        <v>E234</v>
      </c>
      <c r="C385" s="103" t="str">
        <f t="shared" si="331"/>
        <v>even</v>
      </c>
      <c r="D385" s="103"/>
      <c r="E385" s="103"/>
      <c r="F385" s="104">
        <f>ROW()</f>
        <v>385</v>
      </c>
      <c r="G385" s="103"/>
      <c r="H385" s="103"/>
      <c r="I385" s="103" t="str">
        <f t="shared" si="317"/>
        <v>This a short description of E234, giving the briefest explanation of its E234'iness.</v>
      </c>
      <c r="J385" s="103" t="str">
        <f t="shared" si="318"/>
        <v>This is a longer description of E234, going into more detail on what E234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5" s="103" t="str">
        <f t="shared" si="321"/>
        <v>none</v>
      </c>
      <c r="L385" s="103"/>
      <c r="M385" s="103" t="str">
        <f t="shared" si="322"/>
        <v>OpenClose</v>
      </c>
      <c r="N385" s="103"/>
      <c r="O385" s="103"/>
      <c r="P385" s="103"/>
      <c r="Q385" s="103"/>
      <c r="R385" s="103">
        <f t="shared" si="323"/>
        <v>1</v>
      </c>
      <c r="S385" s="103" t="str">
        <f t="shared" si="324"/>
        <v>hover</v>
      </c>
      <c r="T385" s="103"/>
      <c r="U385" s="103"/>
      <c r="V385" s="103"/>
      <c r="W385" s="103"/>
      <c r="X385" s="103" t="str">
        <f t="shared" ref="X385:X448" si="373">$X$12&amp;A385&amp;","&amp;$X$13</f>
        <v>fadeOn=n7-2-3-3,0.6</v>
      </c>
      <c r="Y385" s="103" t="str">
        <f t="shared" ref="Y385:Y448" si="374">$Y$12&amp;A385&amp;","&amp;$Y$13</f>
        <v>fadeOff=n7-2-3-3,0.6</v>
      </c>
      <c r="Z385" s="103" t="str">
        <f t="shared" ref="Z385:Z448" si="375">$Z$12&amp;A385&amp;","&amp;$Z$13</f>
        <v>drawOpen=n7-2-3-3,0.8</v>
      </c>
      <c r="AA385" s="103" t="str">
        <f t="shared" ref="AA385:AA448" si="376">$AA$12&amp;A385&amp;","&amp;$AA$13</f>
        <v>drawClose=n7-2-3-3,0.8</v>
      </c>
      <c r="AB385" s="103" t="str">
        <f t="shared" si="329"/>
        <v>myQtipStyle</v>
      </c>
      <c r="AD385" s="106"/>
      <c r="AE385" s="116"/>
      <c r="AF385" s="75" t="s">
        <v>653</v>
      </c>
      <c r="AG385" s="73">
        <f t="shared" si="332"/>
        <v>0</v>
      </c>
      <c r="AH385" s="75" t="str">
        <f t="shared" si="330"/>
        <v>n7-2-3-3</v>
      </c>
      <c r="AI385" s="75" t="str">
        <f t="shared" si="333"/>
        <v>E234</v>
      </c>
      <c r="AJ385" s="73">
        <f t="shared" si="372"/>
        <v>4</v>
      </c>
      <c r="AK385" s="105">
        <v>7</v>
      </c>
      <c r="AL385" s="105">
        <v>2</v>
      </c>
      <c r="AM385" s="105">
        <v>3</v>
      </c>
      <c r="AN385" s="105">
        <v>3</v>
      </c>
      <c r="AR385" s="105">
        <v>8</v>
      </c>
      <c r="AS385" s="105">
        <v>4</v>
      </c>
      <c r="AT385" s="105">
        <v>3</v>
      </c>
      <c r="AU385" s="105">
        <v>3</v>
      </c>
      <c r="AX385" s="108">
        <f t="shared" si="345"/>
        <v>111.875</v>
      </c>
      <c r="AY385" s="105">
        <f t="shared" ca="1" si="346"/>
        <v>740</v>
      </c>
      <c r="AZ385" s="108">
        <f t="shared" si="347"/>
        <v>497.22222222222223</v>
      </c>
      <c r="BA385" s="105">
        <f t="shared" si="348"/>
        <v>0</v>
      </c>
      <c r="BB385" s="116">
        <f t="shared" ca="1" si="349"/>
        <v>260.03999999999996</v>
      </c>
      <c r="BC385" s="116">
        <f t="shared" ca="1" si="350"/>
        <v>1008.07</v>
      </c>
      <c r="BD385" s="108">
        <f t="shared" ca="1" si="351"/>
        <v>1497.2222222222222</v>
      </c>
      <c r="BE385" s="108">
        <f t="shared" ca="1" si="352"/>
        <v>1000</v>
      </c>
      <c r="BH385" s="75" t="str">
        <f t="shared" si="334"/>
        <v>n7-2-3</v>
      </c>
      <c r="BI385" s="76"/>
      <c r="BJ385" s="109" t="s">
        <v>232</v>
      </c>
      <c r="BK385" s="109"/>
      <c r="BL385" s="109">
        <v>1</v>
      </c>
      <c r="BM385" s="112">
        <f t="shared" si="335"/>
        <v>1</v>
      </c>
      <c r="BN385" s="112" t="str">
        <f t="shared" si="336"/>
        <v>symbol</v>
      </c>
      <c r="BO385" s="109" t="str">
        <f t="shared" si="337"/>
        <v>OpenCircle</v>
      </c>
      <c r="BP385" s="113">
        <f t="shared" ca="1" si="353"/>
        <v>260.04000000000002</v>
      </c>
      <c r="BQ385" s="113">
        <f t="shared" ca="1" si="354"/>
        <v>1008.07</v>
      </c>
      <c r="BR385" s="113">
        <f t="shared" ca="1" si="355"/>
        <v>12</v>
      </c>
      <c r="BS385" s="113">
        <f t="shared" ca="1" si="356"/>
        <v>12</v>
      </c>
      <c r="BT385" s="109" t="str">
        <f t="shared" ca="1" si="338"/>
        <v xml:space="preserve">0 260.04 1008.07 0 0 0 0 VCThingLabel  </v>
      </c>
      <c r="BU385" s="112">
        <f t="shared" si="339"/>
        <v>0.1</v>
      </c>
      <c r="BV385" s="174">
        <f t="shared" si="340"/>
        <v>0</v>
      </c>
      <c r="BW385" s="114" t="str">
        <f t="shared" si="357"/>
        <v>4vvv</v>
      </c>
      <c r="BX385" s="109"/>
      <c r="BY385" s="113">
        <f t="shared" ca="1" si="358"/>
        <v>260.04000000000002</v>
      </c>
      <c r="BZ385" s="113">
        <f t="shared" ca="1" si="359"/>
        <v>1008.07</v>
      </c>
      <c r="CA385" s="113">
        <f t="shared" ca="1" si="360"/>
        <v>20.399999999999999</v>
      </c>
      <c r="CB385" s="113">
        <f t="shared" ca="1" si="361"/>
        <v>20.399999999999999</v>
      </c>
      <c r="CC385" s="112">
        <f t="shared" si="341"/>
        <v>0.55000000000000004</v>
      </c>
      <c r="CD385" s="109" t="str">
        <f t="shared" si="342"/>
        <v>ellipse</v>
      </c>
      <c r="CE385" s="114" t="str">
        <f t="shared" si="362"/>
        <v>4vvv</v>
      </c>
      <c r="CF385" s="109"/>
      <c r="CG385" s="113">
        <f t="shared" ca="1" si="363"/>
        <v>260.04000000000002</v>
      </c>
      <c r="CH385" s="113">
        <f t="shared" ca="1" si="364"/>
        <v>1008.07</v>
      </c>
      <c r="CI385" s="113">
        <f t="shared" ca="1" si="365"/>
        <v>12</v>
      </c>
      <c r="CJ385" s="113">
        <f t="shared" ca="1" si="366"/>
        <v>12</v>
      </c>
      <c r="CK385" s="112"/>
      <c r="CL385" s="112"/>
      <c r="CM385" s="112">
        <f t="shared" si="343"/>
        <v>1</v>
      </c>
      <c r="CN385" s="115" t="str">
        <f t="shared" si="344"/>
        <v>ellipse</v>
      </c>
      <c r="CO385" s="109" t="str">
        <f t="shared" si="367"/>
        <v>4vvv</v>
      </c>
      <c r="CP385" s="109"/>
      <c r="CQ385" s="113">
        <f t="shared" ca="1" si="368"/>
        <v>260.04000000000002</v>
      </c>
      <c r="CR385" s="113">
        <f t="shared" ca="1" si="369"/>
        <v>1008.07</v>
      </c>
      <c r="CS385" s="113">
        <f t="shared" ca="1" si="370"/>
        <v>12</v>
      </c>
      <c r="CT385" s="113">
        <f t="shared" ca="1" si="371"/>
        <v>12</v>
      </c>
      <c r="CW385" s="76"/>
      <c r="CX385" s="76"/>
    </row>
    <row r="386" spans="1:102" s="105" customFormat="1" ht="16" customHeight="1">
      <c r="A386" s="75" t="str">
        <f t="shared" si="319"/>
        <v>n7-3</v>
      </c>
      <c r="B386" s="75" t="str">
        <f t="shared" si="320"/>
        <v>C27</v>
      </c>
      <c r="C386" s="103" t="str">
        <f t="shared" si="331"/>
        <v>odd</v>
      </c>
      <c r="D386" s="103"/>
      <c r="E386" s="103"/>
      <c r="F386" s="104">
        <f>ROW()</f>
        <v>386</v>
      </c>
      <c r="G386" s="103"/>
      <c r="H386" s="103"/>
      <c r="I386" s="103" t="str">
        <f t="shared" si="317"/>
        <v>This a short description of C27, giving the briefest explanation of its C27'iness.</v>
      </c>
      <c r="J386" s="103" t="str">
        <f t="shared" si="318"/>
        <v>This is a longer description of C27, going into more detail on what C27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6" s="103" t="str">
        <f t="shared" si="321"/>
        <v>none</v>
      </c>
      <c r="L386" s="103"/>
      <c r="M386" s="103" t="str">
        <f t="shared" si="322"/>
        <v>OpenClose</v>
      </c>
      <c r="N386" s="103"/>
      <c r="O386" s="103"/>
      <c r="P386" s="103"/>
      <c r="Q386" s="103"/>
      <c r="R386" s="103">
        <f t="shared" si="323"/>
        <v>1</v>
      </c>
      <c r="S386" s="103" t="str">
        <f t="shared" si="324"/>
        <v>hover</v>
      </c>
      <c r="T386" s="103"/>
      <c r="U386" s="103"/>
      <c r="V386" s="103"/>
      <c r="W386" s="103"/>
      <c r="X386" s="103" t="str">
        <f t="shared" si="373"/>
        <v>fadeOn=n7-3,0.6</v>
      </c>
      <c r="Y386" s="103" t="str">
        <f t="shared" si="374"/>
        <v>fadeOff=n7-3,0.6</v>
      </c>
      <c r="Z386" s="103" t="str">
        <f t="shared" si="375"/>
        <v>drawOpen=n7-3,0.8</v>
      </c>
      <c r="AA386" s="103" t="str">
        <f t="shared" si="376"/>
        <v>drawClose=n7-3,0.8</v>
      </c>
      <c r="AB386" s="103" t="str">
        <f t="shared" si="329"/>
        <v>myQtipStyle</v>
      </c>
      <c r="AD386" s="106"/>
      <c r="AE386" s="116"/>
      <c r="AF386" s="75" t="s">
        <v>654</v>
      </c>
      <c r="AG386" s="73">
        <f t="shared" si="332"/>
        <v>0</v>
      </c>
      <c r="AH386" s="75" t="str">
        <f t="shared" si="330"/>
        <v>n7-3</v>
      </c>
      <c r="AI386" s="75" t="str">
        <f t="shared" si="333"/>
        <v>C27</v>
      </c>
      <c r="AJ386" s="73">
        <f t="shared" si="372"/>
        <v>2</v>
      </c>
      <c r="AK386" s="105">
        <v>7</v>
      </c>
      <c r="AL386" s="105">
        <v>3</v>
      </c>
      <c r="AR386" s="105">
        <v>8</v>
      </c>
      <c r="AS386" s="105">
        <v>4</v>
      </c>
      <c r="AX386" s="108">
        <f t="shared" si="345"/>
        <v>118.125</v>
      </c>
      <c r="AY386" s="105">
        <f t="shared" ca="1" si="346"/>
        <v>500</v>
      </c>
      <c r="AZ386" s="108">
        <f t="shared" si="347"/>
        <v>525</v>
      </c>
      <c r="BA386" s="105">
        <f t="shared" si="348"/>
        <v>0</v>
      </c>
      <c r="BB386" s="116">
        <f t="shared" ca="1" si="349"/>
        <v>502.41</v>
      </c>
      <c r="BC386" s="116">
        <f t="shared" ca="1" si="350"/>
        <v>950.99</v>
      </c>
      <c r="BD386" s="108">
        <f t="shared" ca="1" si="351"/>
        <v>1525</v>
      </c>
      <c r="BE386" s="108">
        <f t="shared" ca="1" si="352"/>
        <v>1000</v>
      </c>
      <c r="BH386" s="75" t="str">
        <f t="shared" si="334"/>
        <v>n6-4-3-3</v>
      </c>
      <c r="BI386" s="76"/>
      <c r="BJ386" s="109" t="s">
        <v>232</v>
      </c>
      <c r="BK386" s="109"/>
      <c r="BL386" s="109">
        <v>1</v>
      </c>
      <c r="BM386" s="112">
        <f t="shared" si="335"/>
        <v>1</v>
      </c>
      <c r="BN386" s="112" t="str">
        <f t="shared" si="336"/>
        <v>symbol</v>
      </c>
      <c r="BO386" s="109" t="str">
        <f t="shared" si="337"/>
        <v>OpenCircle</v>
      </c>
      <c r="BP386" s="113">
        <f t="shared" ca="1" si="353"/>
        <v>502.41</v>
      </c>
      <c r="BQ386" s="113">
        <f t="shared" ca="1" si="354"/>
        <v>950.99</v>
      </c>
      <c r="BR386" s="113">
        <f t="shared" ca="1" si="355"/>
        <v>60</v>
      </c>
      <c r="BS386" s="113">
        <f t="shared" ca="1" si="356"/>
        <v>60</v>
      </c>
      <c r="BT386" s="109" t="str">
        <f t="shared" ca="1" si="338"/>
        <v xml:space="preserve">1 502.41 950.99 0 0 0 0 VCThingLabel 20 </v>
      </c>
      <c r="BU386" s="112">
        <f t="shared" si="339"/>
        <v>0.1</v>
      </c>
      <c r="BV386" s="174">
        <f t="shared" si="340"/>
        <v>0</v>
      </c>
      <c r="BW386" s="114" t="str">
        <f t="shared" si="357"/>
        <v>2vvv</v>
      </c>
      <c r="BX386" s="109"/>
      <c r="BY386" s="113">
        <f t="shared" ca="1" si="358"/>
        <v>502.41</v>
      </c>
      <c r="BZ386" s="113">
        <f t="shared" ca="1" si="359"/>
        <v>950.99</v>
      </c>
      <c r="CA386" s="113">
        <f t="shared" ca="1" si="360"/>
        <v>102</v>
      </c>
      <c r="CB386" s="113">
        <f t="shared" ca="1" si="361"/>
        <v>102</v>
      </c>
      <c r="CC386" s="112">
        <f t="shared" si="341"/>
        <v>0.55000000000000004</v>
      </c>
      <c r="CD386" s="109" t="str">
        <f t="shared" si="342"/>
        <v>ellipse</v>
      </c>
      <c r="CE386" s="114" t="str">
        <f t="shared" si="362"/>
        <v>2vvv</v>
      </c>
      <c r="CF386" s="109"/>
      <c r="CG386" s="113">
        <f t="shared" ca="1" si="363"/>
        <v>502.41</v>
      </c>
      <c r="CH386" s="113">
        <f t="shared" ca="1" si="364"/>
        <v>950.99</v>
      </c>
      <c r="CI386" s="113">
        <f t="shared" ca="1" si="365"/>
        <v>60</v>
      </c>
      <c r="CJ386" s="113">
        <f t="shared" ca="1" si="366"/>
        <v>60</v>
      </c>
      <c r="CK386" s="112"/>
      <c r="CL386" s="112"/>
      <c r="CM386" s="112">
        <f t="shared" si="343"/>
        <v>1</v>
      </c>
      <c r="CN386" s="115" t="str">
        <f t="shared" si="344"/>
        <v>ellipse</v>
      </c>
      <c r="CO386" s="109" t="str">
        <f t="shared" si="367"/>
        <v>2vvv</v>
      </c>
      <c r="CP386" s="109"/>
      <c r="CQ386" s="113">
        <f t="shared" ca="1" si="368"/>
        <v>502.41</v>
      </c>
      <c r="CR386" s="113">
        <f t="shared" ca="1" si="369"/>
        <v>950.99</v>
      </c>
      <c r="CS386" s="113">
        <f t="shared" ca="1" si="370"/>
        <v>60</v>
      </c>
      <c r="CT386" s="113">
        <f t="shared" ca="1" si="371"/>
        <v>60</v>
      </c>
      <c r="CW386" s="76"/>
      <c r="CX386" s="76"/>
    </row>
    <row r="387" spans="1:102" s="105" customFormat="1" ht="16" customHeight="1">
      <c r="A387" s="75" t="str">
        <f t="shared" si="319"/>
        <v>n7-3-1</v>
      </c>
      <c r="B387" s="75" t="str">
        <f t="shared" si="320"/>
        <v>D79</v>
      </c>
      <c r="C387" s="103" t="str">
        <f t="shared" si="331"/>
        <v>odd</v>
      </c>
      <c r="D387" s="103"/>
      <c r="E387" s="103"/>
      <c r="F387" s="104">
        <f>ROW()</f>
        <v>387</v>
      </c>
      <c r="G387" s="103"/>
      <c r="H387" s="103"/>
      <c r="I387" s="103" t="str">
        <f t="shared" si="317"/>
        <v>This a short description of D79, giving the briefest explanation of its D79'iness.</v>
      </c>
      <c r="J387" s="103" t="str">
        <f t="shared" si="318"/>
        <v>This is a longer description of D79, going into more detail on what D79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7" s="103" t="str">
        <f t="shared" si="321"/>
        <v>none</v>
      </c>
      <c r="L387" s="103"/>
      <c r="M387" s="103" t="str">
        <f t="shared" si="322"/>
        <v>OpenClose</v>
      </c>
      <c r="N387" s="103"/>
      <c r="O387" s="103"/>
      <c r="P387" s="103"/>
      <c r="Q387" s="103"/>
      <c r="R387" s="103">
        <f t="shared" si="323"/>
        <v>1</v>
      </c>
      <c r="S387" s="103" t="str">
        <f t="shared" si="324"/>
        <v>hover</v>
      </c>
      <c r="T387" s="103"/>
      <c r="U387" s="103"/>
      <c r="V387" s="103"/>
      <c r="W387" s="103"/>
      <c r="X387" s="103" t="str">
        <f t="shared" si="373"/>
        <v>fadeOn=n7-3-1,0.6</v>
      </c>
      <c r="Y387" s="103" t="str">
        <f t="shared" si="374"/>
        <v>fadeOff=n7-3-1,0.6</v>
      </c>
      <c r="Z387" s="103" t="str">
        <f t="shared" si="375"/>
        <v>drawOpen=n7-3-1,0.8</v>
      </c>
      <c r="AA387" s="103" t="str">
        <f t="shared" si="376"/>
        <v>drawClose=n7-3-1,0.8</v>
      </c>
      <c r="AB387" s="103" t="str">
        <f t="shared" si="329"/>
        <v>myQtipStyle</v>
      </c>
      <c r="AD387" s="106"/>
      <c r="AE387" s="116"/>
      <c r="AF387" s="75" t="s">
        <v>655</v>
      </c>
      <c r="AG387" s="73">
        <f t="shared" si="332"/>
        <v>0</v>
      </c>
      <c r="AH387" s="75" t="str">
        <f t="shared" si="330"/>
        <v>n7-3-1</v>
      </c>
      <c r="AI387" s="75" t="str">
        <f t="shared" si="333"/>
        <v>D79</v>
      </c>
      <c r="AJ387" s="73">
        <f t="shared" si="372"/>
        <v>3</v>
      </c>
      <c r="AK387" s="105">
        <v>7</v>
      </c>
      <c r="AL387" s="105">
        <v>3</v>
      </c>
      <c r="AM387" s="105">
        <v>1</v>
      </c>
      <c r="AR387" s="105">
        <v>8</v>
      </c>
      <c r="AS387" s="105">
        <v>4</v>
      </c>
      <c r="AT387" s="105">
        <v>3</v>
      </c>
      <c r="AX387" s="108">
        <f t="shared" si="345"/>
        <v>114.375</v>
      </c>
      <c r="AY387" s="105">
        <f t="shared" ca="1" si="346"/>
        <v>640</v>
      </c>
      <c r="AZ387" s="108">
        <f t="shared" si="347"/>
        <v>508.33333333333331</v>
      </c>
      <c r="BA387" s="105">
        <f t="shared" si="348"/>
        <v>0</v>
      </c>
      <c r="BB387" s="116">
        <f t="shared" ca="1" si="349"/>
        <v>360.34000000000003</v>
      </c>
      <c r="BC387" s="116">
        <f t="shared" ca="1" si="350"/>
        <v>979.06</v>
      </c>
      <c r="BD387" s="108">
        <f t="shared" ca="1" si="351"/>
        <v>1508.3333333333333</v>
      </c>
      <c r="BE387" s="108">
        <f t="shared" ca="1" si="352"/>
        <v>1000</v>
      </c>
      <c r="BH387" s="75" t="str">
        <f t="shared" si="334"/>
        <v>n7-3</v>
      </c>
      <c r="BI387" s="76"/>
      <c r="BJ387" s="109" t="s">
        <v>232</v>
      </c>
      <c r="BK387" s="109"/>
      <c r="BL387" s="109">
        <v>1</v>
      </c>
      <c r="BM387" s="112">
        <f t="shared" si="335"/>
        <v>1</v>
      </c>
      <c r="BN387" s="112" t="str">
        <f t="shared" si="336"/>
        <v>symbol</v>
      </c>
      <c r="BO387" s="109" t="str">
        <f t="shared" si="337"/>
        <v>OpenCircle</v>
      </c>
      <c r="BP387" s="113">
        <f t="shared" ca="1" si="353"/>
        <v>360.34</v>
      </c>
      <c r="BQ387" s="113">
        <f t="shared" ca="1" si="354"/>
        <v>979.06</v>
      </c>
      <c r="BR387" s="113">
        <f t="shared" ca="1" si="355"/>
        <v>35</v>
      </c>
      <c r="BS387" s="113">
        <f t="shared" ca="1" si="356"/>
        <v>35</v>
      </c>
      <c r="BT387" s="109" t="str">
        <f t="shared" ca="1" si="338"/>
        <v xml:space="preserve">1 360.34 979.06 0 0 0 0 VCThingLabel 10 </v>
      </c>
      <c r="BU387" s="112">
        <f t="shared" si="339"/>
        <v>0.1</v>
      </c>
      <c r="BV387" s="174">
        <f t="shared" si="340"/>
        <v>0</v>
      </c>
      <c r="BW387" s="114" t="str">
        <f t="shared" si="357"/>
        <v>3vvv</v>
      </c>
      <c r="BX387" s="109"/>
      <c r="BY387" s="113">
        <f t="shared" ca="1" si="358"/>
        <v>360.34</v>
      </c>
      <c r="BZ387" s="113">
        <f t="shared" ca="1" si="359"/>
        <v>979.06</v>
      </c>
      <c r="CA387" s="113">
        <f t="shared" ca="1" si="360"/>
        <v>59.5</v>
      </c>
      <c r="CB387" s="113">
        <f t="shared" ca="1" si="361"/>
        <v>59.5</v>
      </c>
      <c r="CC387" s="112">
        <f t="shared" si="341"/>
        <v>0.55000000000000004</v>
      </c>
      <c r="CD387" s="109" t="str">
        <f t="shared" si="342"/>
        <v>ellipse</v>
      </c>
      <c r="CE387" s="114" t="str">
        <f t="shared" si="362"/>
        <v>3vvv</v>
      </c>
      <c r="CF387" s="109"/>
      <c r="CG387" s="113">
        <f t="shared" ca="1" si="363"/>
        <v>360.34</v>
      </c>
      <c r="CH387" s="113">
        <f t="shared" ca="1" si="364"/>
        <v>979.06</v>
      </c>
      <c r="CI387" s="113">
        <f t="shared" ca="1" si="365"/>
        <v>35</v>
      </c>
      <c r="CJ387" s="113">
        <f t="shared" ca="1" si="366"/>
        <v>35</v>
      </c>
      <c r="CK387" s="112"/>
      <c r="CL387" s="112"/>
      <c r="CM387" s="112">
        <f t="shared" si="343"/>
        <v>1</v>
      </c>
      <c r="CN387" s="115" t="str">
        <f t="shared" si="344"/>
        <v>ellipse</v>
      </c>
      <c r="CO387" s="109" t="str">
        <f t="shared" si="367"/>
        <v>3vvv</v>
      </c>
      <c r="CP387" s="109"/>
      <c r="CQ387" s="113">
        <f t="shared" ca="1" si="368"/>
        <v>360.34</v>
      </c>
      <c r="CR387" s="113">
        <f t="shared" ca="1" si="369"/>
        <v>979.06</v>
      </c>
      <c r="CS387" s="113">
        <f t="shared" ca="1" si="370"/>
        <v>35</v>
      </c>
      <c r="CT387" s="113">
        <f t="shared" ca="1" si="371"/>
        <v>35</v>
      </c>
      <c r="CW387" s="76"/>
      <c r="CX387" s="76"/>
    </row>
    <row r="388" spans="1:102" s="105" customFormat="1" ht="16" customHeight="1">
      <c r="A388" s="75" t="str">
        <f t="shared" si="319"/>
        <v>n7-3-1-1</v>
      </c>
      <c r="B388" s="75" t="str">
        <f t="shared" si="320"/>
        <v>E235</v>
      </c>
      <c r="C388" s="103" t="str">
        <f t="shared" si="331"/>
        <v>odd</v>
      </c>
      <c r="D388" s="103"/>
      <c r="E388" s="103"/>
      <c r="F388" s="104">
        <f>ROW()</f>
        <v>388</v>
      </c>
      <c r="G388" s="103"/>
      <c r="H388" s="103"/>
      <c r="I388" s="103" t="str">
        <f t="shared" si="317"/>
        <v>This a short description of E235, giving the briefest explanation of its E235'iness.</v>
      </c>
      <c r="J388" s="103" t="str">
        <f t="shared" si="318"/>
        <v>This is a longer description of E235, going into more detail on what E235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8" s="103" t="str">
        <f t="shared" si="321"/>
        <v>none</v>
      </c>
      <c r="L388" s="103"/>
      <c r="M388" s="103" t="str">
        <f t="shared" si="322"/>
        <v>OpenClose</v>
      </c>
      <c r="N388" s="103"/>
      <c r="O388" s="103"/>
      <c r="P388" s="103"/>
      <c r="Q388" s="103"/>
      <c r="R388" s="103">
        <f t="shared" si="323"/>
        <v>1</v>
      </c>
      <c r="S388" s="103" t="str">
        <f t="shared" si="324"/>
        <v>hover</v>
      </c>
      <c r="T388" s="103"/>
      <c r="U388" s="103"/>
      <c r="V388" s="103"/>
      <c r="W388" s="103"/>
      <c r="X388" s="103" t="str">
        <f t="shared" si="373"/>
        <v>fadeOn=n7-3-1-1,0.6</v>
      </c>
      <c r="Y388" s="103" t="str">
        <f t="shared" si="374"/>
        <v>fadeOff=n7-3-1-1,0.6</v>
      </c>
      <c r="Z388" s="103" t="str">
        <f t="shared" si="375"/>
        <v>drawOpen=n7-3-1-1,0.8</v>
      </c>
      <c r="AA388" s="103" t="str">
        <f t="shared" si="376"/>
        <v>drawClose=n7-3-1-1,0.8</v>
      </c>
      <c r="AB388" s="103" t="str">
        <f t="shared" si="329"/>
        <v>myQtipStyle</v>
      </c>
      <c r="AD388" s="106"/>
      <c r="AE388" s="116"/>
      <c r="AF388" s="75" t="s">
        <v>656</v>
      </c>
      <c r="AG388" s="73">
        <f t="shared" si="332"/>
        <v>0</v>
      </c>
      <c r="AH388" s="75" t="str">
        <f t="shared" si="330"/>
        <v>n7-3-1-1</v>
      </c>
      <c r="AI388" s="75" t="str">
        <f t="shared" si="333"/>
        <v>E235</v>
      </c>
      <c r="AJ388" s="73">
        <f t="shared" si="372"/>
        <v>4</v>
      </c>
      <c r="AK388" s="105">
        <v>7</v>
      </c>
      <c r="AL388" s="105">
        <v>3</v>
      </c>
      <c r="AM388" s="105">
        <v>1</v>
      </c>
      <c r="AN388" s="105">
        <v>1</v>
      </c>
      <c r="AR388" s="105">
        <v>8</v>
      </c>
      <c r="AS388" s="105">
        <v>4</v>
      </c>
      <c r="AT388" s="105">
        <v>3</v>
      </c>
      <c r="AU388" s="105">
        <v>3</v>
      </c>
      <c r="AX388" s="108">
        <f t="shared" si="345"/>
        <v>113.125</v>
      </c>
      <c r="AY388" s="105">
        <f t="shared" ca="1" si="346"/>
        <v>740</v>
      </c>
      <c r="AZ388" s="108">
        <f t="shared" si="347"/>
        <v>502.77777777777777</v>
      </c>
      <c r="BA388" s="105">
        <f t="shared" si="348"/>
        <v>0</v>
      </c>
      <c r="BB388" s="116">
        <f t="shared" ca="1" si="349"/>
        <v>260.03999999999996</v>
      </c>
      <c r="BC388" s="116">
        <f t="shared" ca="1" si="350"/>
        <v>991.93</v>
      </c>
      <c r="BD388" s="108">
        <f t="shared" ca="1" si="351"/>
        <v>1502.7777777777778</v>
      </c>
      <c r="BE388" s="108">
        <f t="shared" ca="1" si="352"/>
        <v>1000</v>
      </c>
      <c r="BH388" s="75" t="str">
        <f t="shared" si="334"/>
        <v>n7-3-1</v>
      </c>
      <c r="BI388" s="76"/>
      <c r="BJ388" s="109" t="s">
        <v>232</v>
      </c>
      <c r="BK388" s="109"/>
      <c r="BL388" s="109">
        <v>1</v>
      </c>
      <c r="BM388" s="112">
        <f t="shared" si="335"/>
        <v>1</v>
      </c>
      <c r="BN388" s="112" t="str">
        <f t="shared" si="336"/>
        <v>symbol</v>
      </c>
      <c r="BO388" s="109" t="str">
        <f t="shared" si="337"/>
        <v>OpenCircle</v>
      </c>
      <c r="BP388" s="113">
        <f t="shared" ca="1" si="353"/>
        <v>260.04000000000002</v>
      </c>
      <c r="BQ388" s="113">
        <f t="shared" ca="1" si="354"/>
        <v>991.93</v>
      </c>
      <c r="BR388" s="113">
        <f t="shared" ca="1" si="355"/>
        <v>12</v>
      </c>
      <c r="BS388" s="113">
        <f t="shared" ca="1" si="356"/>
        <v>12</v>
      </c>
      <c r="BT388" s="109" t="str">
        <f t="shared" ca="1" si="338"/>
        <v xml:space="preserve">0 260.04 991.93 0 0 0 0 VCThingLabel  </v>
      </c>
      <c r="BU388" s="112">
        <f t="shared" si="339"/>
        <v>0.1</v>
      </c>
      <c r="BV388" s="174">
        <f t="shared" si="340"/>
        <v>0</v>
      </c>
      <c r="BW388" s="114" t="str">
        <f t="shared" si="357"/>
        <v>4vvv</v>
      </c>
      <c r="BX388" s="109"/>
      <c r="BY388" s="113">
        <f t="shared" ca="1" si="358"/>
        <v>260.04000000000002</v>
      </c>
      <c r="BZ388" s="113">
        <f t="shared" ca="1" si="359"/>
        <v>991.93</v>
      </c>
      <c r="CA388" s="113">
        <f t="shared" ca="1" si="360"/>
        <v>20.399999999999999</v>
      </c>
      <c r="CB388" s="113">
        <f t="shared" ca="1" si="361"/>
        <v>20.399999999999999</v>
      </c>
      <c r="CC388" s="112">
        <f t="shared" si="341"/>
        <v>0.55000000000000004</v>
      </c>
      <c r="CD388" s="109" t="str">
        <f t="shared" si="342"/>
        <v>ellipse</v>
      </c>
      <c r="CE388" s="114" t="str">
        <f t="shared" si="362"/>
        <v>4vvv</v>
      </c>
      <c r="CF388" s="109"/>
      <c r="CG388" s="113">
        <f t="shared" ca="1" si="363"/>
        <v>260.04000000000002</v>
      </c>
      <c r="CH388" s="113">
        <f t="shared" ca="1" si="364"/>
        <v>991.93</v>
      </c>
      <c r="CI388" s="113">
        <f t="shared" ca="1" si="365"/>
        <v>12</v>
      </c>
      <c r="CJ388" s="113">
        <f t="shared" ca="1" si="366"/>
        <v>12</v>
      </c>
      <c r="CK388" s="112"/>
      <c r="CL388" s="112"/>
      <c r="CM388" s="112">
        <f t="shared" si="343"/>
        <v>1</v>
      </c>
      <c r="CN388" s="115" t="str">
        <f t="shared" si="344"/>
        <v>ellipse</v>
      </c>
      <c r="CO388" s="109" t="str">
        <f t="shared" si="367"/>
        <v>4vvv</v>
      </c>
      <c r="CP388" s="109"/>
      <c r="CQ388" s="113">
        <f t="shared" ca="1" si="368"/>
        <v>260.04000000000002</v>
      </c>
      <c r="CR388" s="113">
        <f t="shared" ca="1" si="369"/>
        <v>991.93</v>
      </c>
      <c r="CS388" s="113">
        <f t="shared" ca="1" si="370"/>
        <v>12</v>
      </c>
      <c r="CT388" s="113">
        <f t="shared" ca="1" si="371"/>
        <v>12</v>
      </c>
      <c r="CW388" s="76"/>
      <c r="CX388" s="76"/>
    </row>
    <row r="389" spans="1:102" s="105" customFormat="1" ht="16" customHeight="1">
      <c r="A389" s="75" t="str">
        <f t="shared" si="319"/>
        <v>n7-3-1-2</v>
      </c>
      <c r="B389" s="75" t="str">
        <f t="shared" si="320"/>
        <v>E236</v>
      </c>
      <c r="C389" s="103" t="str">
        <f t="shared" si="331"/>
        <v>even</v>
      </c>
      <c r="D389" s="103"/>
      <c r="E389" s="103"/>
      <c r="F389" s="104">
        <f>ROW()</f>
        <v>389</v>
      </c>
      <c r="G389" s="103"/>
      <c r="H389" s="103"/>
      <c r="I389" s="103" t="str">
        <f t="shared" si="317"/>
        <v>This a short description of E236, giving the briefest explanation of its E236'iness.</v>
      </c>
      <c r="J389" s="103" t="str">
        <f t="shared" si="318"/>
        <v>This is a longer description of E236, going into more detail on what E236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89" s="103" t="str">
        <f t="shared" si="321"/>
        <v>none</v>
      </c>
      <c r="L389" s="103"/>
      <c r="M389" s="103" t="str">
        <f t="shared" si="322"/>
        <v>OpenClose</v>
      </c>
      <c r="N389" s="103"/>
      <c r="O389" s="103"/>
      <c r="P389" s="103"/>
      <c r="Q389" s="103"/>
      <c r="R389" s="103">
        <f t="shared" si="323"/>
        <v>1</v>
      </c>
      <c r="S389" s="103" t="str">
        <f t="shared" si="324"/>
        <v>hover</v>
      </c>
      <c r="T389" s="103"/>
      <c r="U389" s="103"/>
      <c r="V389" s="103"/>
      <c r="W389" s="103"/>
      <c r="X389" s="103" t="str">
        <f t="shared" si="373"/>
        <v>fadeOn=n7-3-1-2,0.6</v>
      </c>
      <c r="Y389" s="103" t="str">
        <f t="shared" si="374"/>
        <v>fadeOff=n7-3-1-2,0.6</v>
      </c>
      <c r="Z389" s="103" t="str">
        <f t="shared" si="375"/>
        <v>drawOpen=n7-3-1-2,0.8</v>
      </c>
      <c r="AA389" s="103" t="str">
        <f t="shared" si="376"/>
        <v>drawClose=n7-3-1-2,0.8</v>
      </c>
      <c r="AB389" s="103" t="str">
        <f t="shared" si="329"/>
        <v>myQtipStyle</v>
      </c>
      <c r="AD389" s="106"/>
      <c r="AE389" s="116"/>
      <c r="AF389" s="75" t="s">
        <v>657</v>
      </c>
      <c r="AG389" s="73">
        <f t="shared" si="332"/>
        <v>0</v>
      </c>
      <c r="AH389" s="75" t="str">
        <f t="shared" si="330"/>
        <v>n7-3-1-2</v>
      </c>
      <c r="AI389" s="75" t="str">
        <f t="shared" si="333"/>
        <v>E236</v>
      </c>
      <c r="AJ389" s="73">
        <f t="shared" si="372"/>
        <v>4</v>
      </c>
      <c r="AK389" s="105">
        <v>7</v>
      </c>
      <c r="AL389" s="105">
        <v>3</v>
      </c>
      <c r="AM389" s="105">
        <v>1</v>
      </c>
      <c r="AN389" s="105">
        <v>2</v>
      </c>
      <c r="AR389" s="105">
        <v>8</v>
      </c>
      <c r="AS389" s="105">
        <v>4</v>
      </c>
      <c r="AT389" s="105">
        <v>3</v>
      </c>
      <c r="AU389" s="105">
        <v>3</v>
      </c>
      <c r="AX389" s="108">
        <f t="shared" si="345"/>
        <v>114.375</v>
      </c>
      <c r="AY389" s="105">
        <f t="shared" ca="1" si="346"/>
        <v>740</v>
      </c>
      <c r="AZ389" s="108">
        <f t="shared" si="347"/>
        <v>508.33333333333331</v>
      </c>
      <c r="BA389" s="105">
        <f t="shared" si="348"/>
        <v>0</v>
      </c>
      <c r="BB389" s="116">
        <f t="shared" ca="1" si="349"/>
        <v>260.39999999999998</v>
      </c>
      <c r="BC389" s="116">
        <f t="shared" ca="1" si="350"/>
        <v>975.79</v>
      </c>
      <c r="BD389" s="108">
        <f t="shared" ca="1" si="351"/>
        <v>1508.3333333333333</v>
      </c>
      <c r="BE389" s="108">
        <f t="shared" ca="1" si="352"/>
        <v>1000</v>
      </c>
      <c r="BH389" s="75" t="str">
        <f t="shared" si="334"/>
        <v>n7-3-1</v>
      </c>
      <c r="BI389" s="76"/>
      <c r="BJ389" s="109" t="s">
        <v>232</v>
      </c>
      <c r="BK389" s="109"/>
      <c r="BL389" s="109">
        <v>1</v>
      </c>
      <c r="BM389" s="112">
        <f t="shared" si="335"/>
        <v>1</v>
      </c>
      <c r="BN389" s="112" t="str">
        <f t="shared" si="336"/>
        <v>symbol</v>
      </c>
      <c r="BO389" s="109" t="str">
        <f t="shared" si="337"/>
        <v>OpenCircle</v>
      </c>
      <c r="BP389" s="113">
        <f t="shared" ca="1" si="353"/>
        <v>260.39999999999998</v>
      </c>
      <c r="BQ389" s="113">
        <f t="shared" ca="1" si="354"/>
        <v>975.79</v>
      </c>
      <c r="BR389" s="113">
        <f t="shared" ca="1" si="355"/>
        <v>12</v>
      </c>
      <c r="BS389" s="113">
        <f t="shared" ca="1" si="356"/>
        <v>12</v>
      </c>
      <c r="BT389" s="109" t="str">
        <f t="shared" ca="1" si="338"/>
        <v xml:space="preserve">0 260.4 975.79 0 0 0 0 VCThingLabel  </v>
      </c>
      <c r="BU389" s="112">
        <f t="shared" si="339"/>
        <v>0.1</v>
      </c>
      <c r="BV389" s="174">
        <f t="shared" si="340"/>
        <v>0</v>
      </c>
      <c r="BW389" s="114" t="str">
        <f t="shared" si="357"/>
        <v>4vvv</v>
      </c>
      <c r="BX389" s="109"/>
      <c r="BY389" s="113">
        <f t="shared" ca="1" si="358"/>
        <v>260.39999999999998</v>
      </c>
      <c r="BZ389" s="113">
        <f t="shared" ca="1" si="359"/>
        <v>975.79</v>
      </c>
      <c r="CA389" s="113">
        <f t="shared" ca="1" si="360"/>
        <v>20.399999999999999</v>
      </c>
      <c r="CB389" s="113">
        <f t="shared" ca="1" si="361"/>
        <v>20.399999999999999</v>
      </c>
      <c r="CC389" s="112">
        <f t="shared" si="341"/>
        <v>0.55000000000000004</v>
      </c>
      <c r="CD389" s="109" t="str">
        <f t="shared" si="342"/>
        <v>ellipse</v>
      </c>
      <c r="CE389" s="114" t="str">
        <f t="shared" si="362"/>
        <v>4vvv</v>
      </c>
      <c r="CF389" s="109"/>
      <c r="CG389" s="113">
        <f t="shared" ca="1" si="363"/>
        <v>260.39999999999998</v>
      </c>
      <c r="CH389" s="113">
        <f t="shared" ca="1" si="364"/>
        <v>975.79</v>
      </c>
      <c r="CI389" s="113">
        <f t="shared" ca="1" si="365"/>
        <v>12</v>
      </c>
      <c r="CJ389" s="113">
        <f t="shared" ca="1" si="366"/>
        <v>12</v>
      </c>
      <c r="CK389" s="112"/>
      <c r="CL389" s="112"/>
      <c r="CM389" s="112">
        <f t="shared" si="343"/>
        <v>1</v>
      </c>
      <c r="CN389" s="115" t="str">
        <f t="shared" si="344"/>
        <v>ellipse</v>
      </c>
      <c r="CO389" s="109" t="str">
        <f t="shared" si="367"/>
        <v>4vvv</v>
      </c>
      <c r="CP389" s="109"/>
      <c r="CQ389" s="113">
        <f t="shared" ca="1" si="368"/>
        <v>260.39999999999998</v>
      </c>
      <c r="CR389" s="113">
        <f t="shared" ca="1" si="369"/>
        <v>975.79</v>
      </c>
      <c r="CS389" s="113">
        <f t="shared" ca="1" si="370"/>
        <v>12</v>
      </c>
      <c r="CT389" s="113">
        <f t="shared" ca="1" si="371"/>
        <v>12</v>
      </c>
      <c r="CW389" s="76"/>
      <c r="CX389" s="76"/>
    </row>
    <row r="390" spans="1:102" s="105" customFormat="1" ht="16" customHeight="1">
      <c r="A390" s="75" t="str">
        <f t="shared" si="319"/>
        <v>n7-3-1-3</v>
      </c>
      <c r="B390" s="75" t="str">
        <f t="shared" si="320"/>
        <v>E237</v>
      </c>
      <c r="C390" s="103" t="str">
        <f t="shared" si="331"/>
        <v>odd</v>
      </c>
      <c r="D390" s="103"/>
      <c r="E390" s="103"/>
      <c r="F390" s="104">
        <f>ROW()</f>
        <v>390</v>
      </c>
      <c r="G390" s="103"/>
      <c r="H390" s="103"/>
      <c r="I390" s="103" t="str">
        <f t="shared" si="317"/>
        <v>This a short description of E237, giving the briefest explanation of its E237'iness.</v>
      </c>
      <c r="J390" s="103" t="str">
        <f t="shared" si="318"/>
        <v>This is a longer description of E237, going into more detail on what E237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0" s="103" t="str">
        <f t="shared" si="321"/>
        <v>none</v>
      </c>
      <c r="L390" s="103"/>
      <c r="M390" s="103" t="str">
        <f t="shared" si="322"/>
        <v>OpenClose</v>
      </c>
      <c r="N390" s="103"/>
      <c r="O390" s="103"/>
      <c r="P390" s="103"/>
      <c r="Q390" s="103"/>
      <c r="R390" s="103">
        <f t="shared" si="323"/>
        <v>1</v>
      </c>
      <c r="S390" s="103" t="str">
        <f t="shared" si="324"/>
        <v>hover</v>
      </c>
      <c r="T390" s="103"/>
      <c r="U390" s="103"/>
      <c r="V390" s="103"/>
      <c r="W390" s="103"/>
      <c r="X390" s="103" t="str">
        <f t="shared" si="373"/>
        <v>fadeOn=n7-3-1-3,0.6</v>
      </c>
      <c r="Y390" s="103" t="str">
        <f t="shared" si="374"/>
        <v>fadeOff=n7-3-1-3,0.6</v>
      </c>
      <c r="Z390" s="103" t="str">
        <f t="shared" si="375"/>
        <v>drawOpen=n7-3-1-3,0.8</v>
      </c>
      <c r="AA390" s="103" t="str">
        <f t="shared" si="376"/>
        <v>drawClose=n7-3-1-3,0.8</v>
      </c>
      <c r="AB390" s="103" t="str">
        <f t="shared" si="329"/>
        <v>myQtipStyle</v>
      </c>
      <c r="AD390" s="106"/>
      <c r="AE390" s="116"/>
      <c r="AF390" s="75" t="s">
        <v>658</v>
      </c>
      <c r="AG390" s="73">
        <f t="shared" si="332"/>
        <v>0</v>
      </c>
      <c r="AH390" s="75" t="str">
        <f t="shared" si="330"/>
        <v>n7-3-1-3</v>
      </c>
      <c r="AI390" s="75" t="str">
        <f t="shared" si="333"/>
        <v>E237</v>
      </c>
      <c r="AJ390" s="73">
        <f t="shared" si="372"/>
        <v>4</v>
      </c>
      <c r="AK390" s="105">
        <v>7</v>
      </c>
      <c r="AL390" s="105">
        <v>3</v>
      </c>
      <c r="AM390" s="105">
        <v>1</v>
      </c>
      <c r="AN390" s="105">
        <v>3</v>
      </c>
      <c r="AR390" s="105">
        <v>8</v>
      </c>
      <c r="AS390" s="105">
        <v>4</v>
      </c>
      <c r="AT390" s="105">
        <v>3</v>
      </c>
      <c r="AU390" s="105">
        <v>3</v>
      </c>
      <c r="AX390" s="108">
        <f t="shared" si="345"/>
        <v>115.625</v>
      </c>
      <c r="AY390" s="105">
        <f t="shared" ca="1" si="346"/>
        <v>740</v>
      </c>
      <c r="AZ390" s="108">
        <f t="shared" si="347"/>
        <v>513.88888888888891</v>
      </c>
      <c r="BA390" s="105">
        <f t="shared" si="348"/>
        <v>0</v>
      </c>
      <c r="BB390" s="116">
        <f t="shared" ca="1" si="349"/>
        <v>261.10000000000002</v>
      </c>
      <c r="BC390" s="116">
        <f t="shared" ca="1" si="350"/>
        <v>959.66</v>
      </c>
      <c r="BD390" s="108">
        <f t="shared" ca="1" si="351"/>
        <v>1513.8888888888889</v>
      </c>
      <c r="BE390" s="108">
        <f t="shared" ca="1" si="352"/>
        <v>1000</v>
      </c>
      <c r="BH390" s="75" t="str">
        <f t="shared" si="334"/>
        <v>n7-3-1</v>
      </c>
      <c r="BI390" s="76"/>
      <c r="BJ390" s="109" t="s">
        <v>232</v>
      </c>
      <c r="BK390" s="109"/>
      <c r="BL390" s="109">
        <v>1</v>
      </c>
      <c r="BM390" s="112">
        <f t="shared" si="335"/>
        <v>1</v>
      </c>
      <c r="BN390" s="112" t="str">
        <f t="shared" si="336"/>
        <v>symbol</v>
      </c>
      <c r="BO390" s="109" t="str">
        <f t="shared" si="337"/>
        <v>OpenCircle</v>
      </c>
      <c r="BP390" s="113">
        <f t="shared" ca="1" si="353"/>
        <v>261.10000000000002</v>
      </c>
      <c r="BQ390" s="113">
        <f t="shared" ca="1" si="354"/>
        <v>959.66</v>
      </c>
      <c r="BR390" s="113">
        <f t="shared" ca="1" si="355"/>
        <v>12</v>
      </c>
      <c r="BS390" s="113">
        <f t="shared" ca="1" si="356"/>
        <v>12</v>
      </c>
      <c r="BT390" s="109" t="str">
        <f t="shared" ca="1" si="338"/>
        <v xml:space="preserve">0 261.1 959.66 0 0 0 0 VCThingLabel  </v>
      </c>
      <c r="BU390" s="112">
        <f t="shared" si="339"/>
        <v>0.1</v>
      </c>
      <c r="BV390" s="174">
        <f t="shared" si="340"/>
        <v>0</v>
      </c>
      <c r="BW390" s="114" t="str">
        <f t="shared" si="357"/>
        <v>4vvv</v>
      </c>
      <c r="BX390" s="109"/>
      <c r="BY390" s="113">
        <f t="shared" ca="1" si="358"/>
        <v>261.10000000000002</v>
      </c>
      <c r="BZ390" s="113">
        <f t="shared" ca="1" si="359"/>
        <v>959.66</v>
      </c>
      <c r="CA390" s="113">
        <f t="shared" ca="1" si="360"/>
        <v>20.399999999999999</v>
      </c>
      <c r="CB390" s="113">
        <f t="shared" ca="1" si="361"/>
        <v>20.399999999999999</v>
      </c>
      <c r="CC390" s="112">
        <f t="shared" si="341"/>
        <v>0.55000000000000004</v>
      </c>
      <c r="CD390" s="109" t="str">
        <f t="shared" si="342"/>
        <v>ellipse</v>
      </c>
      <c r="CE390" s="114" t="str">
        <f t="shared" si="362"/>
        <v>4vvv</v>
      </c>
      <c r="CF390" s="109"/>
      <c r="CG390" s="113">
        <f t="shared" ca="1" si="363"/>
        <v>261.10000000000002</v>
      </c>
      <c r="CH390" s="113">
        <f t="shared" ca="1" si="364"/>
        <v>959.66</v>
      </c>
      <c r="CI390" s="113">
        <f t="shared" ca="1" si="365"/>
        <v>12</v>
      </c>
      <c r="CJ390" s="113">
        <f t="shared" ca="1" si="366"/>
        <v>12</v>
      </c>
      <c r="CK390" s="112"/>
      <c r="CL390" s="112"/>
      <c r="CM390" s="112">
        <f t="shared" si="343"/>
        <v>1</v>
      </c>
      <c r="CN390" s="115" t="str">
        <f t="shared" si="344"/>
        <v>ellipse</v>
      </c>
      <c r="CO390" s="109" t="str">
        <f t="shared" si="367"/>
        <v>4vvv</v>
      </c>
      <c r="CP390" s="109"/>
      <c r="CQ390" s="113">
        <f t="shared" ca="1" si="368"/>
        <v>261.10000000000002</v>
      </c>
      <c r="CR390" s="113">
        <f t="shared" ca="1" si="369"/>
        <v>959.66</v>
      </c>
      <c r="CS390" s="113">
        <f t="shared" ca="1" si="370"/>
        <v>12</v>
      </c>
      <c r="CT390" s="113">
        <f t="shared" ca="1" si="371"/>
        <v>12</v>
      </c>
      <c r="CW390" s="76"/>
      <c r="CX390" s="76"/>
    </row>
    <row r="391" spans="1:102" s="105" customFormat="1" ht="16" customHeight="1">
      <c r="A391" s="75" t="str">
        <f t="shared" si="319"/>
        <v>n7-3-2</v>
      </c>
      <c r="B391" s="75" t="str">
        <f t="shared" si="320"/>
        <v>D80</v>
      </c>
      <c r="C391" s="103" t="str">
        <f t="shared" si="331"/>
        <v>even</v>
      </c>
      <c r="D391" s="103"/>
      <c r="E391" s="103"/>
      <c r="F391" s="104">
        <f>ROW()</f>
        <v>391</v>
      </c>
      <c r="G391" s="103"/>
      <c r="H391" s="103"/>
      <c r="I391" s="103" t="str">
        <f t="shared" si="317"/>
        <v>This a short description of D80, giving the briefest explanation of its D80'iness.</v>
      </c>
      <c r="J391" s="103" t="str">
        <f t="shared" si="318"/>
        <v>This is a longer description of D80, going into more detail on what D80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1" s="103" t="str">
        <f t="shared" si="321"/>
        <v>none</v>
      </c>
      <c r="L391" s="103"/>
      <c r="M391" s="103" t="str">
        <f t="shared" si="322"/>
        <v>OpenClose</v>
      </c>
      <c r="N391" s="103"/>
      <c r="O391" s="103"/>
      <c r="P391" s="103"/>
      <c r="Q391" s="103"/>
      <c r="R391" s="103">
        <f t="shared" si="323"/>
        <v>1</v>
      </c>
      <c r="S391" s="103" t="str">
        <f t="shared" si="324"/>
        <v>hover</v>
      </c>
      <c r="T391" s="103"/>
      <c r="U391" s="103"/>
      <c r="V391" s="103"/>
      <c r="W391" s="103"/>
      <c r="X391" s="103" t="str">
        <f t="shared" si="373"/>
        <v>fadeOn=n7-3-2,0.6</v>
      </c>
      <c r="Y391" s="103" t="str">
        <f t="shared" si="374"/>
        <v>fadeOff=n7-3-2,0.6</v>
      </c>
      <c r="Z391" s="103" t="str">
        <f t="shared" si="375"/>
        <v>drawOpen=n7-3-2,0.8</v>
      </c>
      <c r="AA391" s="103" t="str">
        <f t="shared" si="376"/>
        <v>drawClose=n7-3-2,0.8</v>
      </c>
      <c r="AB391" s="103" t="str">
        <f t="shared" si="329"/>
        <v>myQtipStyle</v>
      </c>
      <c r="AD391" s="106"/>
      <c r="AE391" s="116"/>
      <c r="AF391" s="75" t="s">
        <v>659</v>
      </c>
      <c r="AG391" s="73">
        <f t="shared" si="332"/>
        <v>0</v>
      </c>
      <c r="AH391" s="75" t="str">
        <f t="shared" si="330"/>
        <v>n7-3-2</v>
      </c>
      <c r="AI391" s="75" t="str">
        <f t="shared" si="333"/>
        <v>D80</v>
      </c>
      <c r="AJ391" s="73">
        <f t="shared" si="372"/>
        <v>3</v>
      </c>
      <c r="AK391" s="105">
        <v>7</v>
      </c>
      <c r="AL391" s="105">
        <v>3</v>
      </c>
      <c r="AM391" s="105">
        <v>2</v>
      </c>
      <c r="AR391" s="105">
        <v>8</v>
      </c>
      <c r="AS391" s="105">
        <v>4</v>
      </c>
      <c r="AT391" s="105">
        <v>3</v>
      </c>
      <c r="AX391" s="108">
        <f t="shared" si="345"/>
        <v>118.125</v>
      </c>
      <c r="AY391" s="105">
        <f t="shared" ca="1" si="346"/>
        <v>640</v>
      </c>
      <c r="AZ391" s="108">
        <f t="shared" si="347"/>
        <v>525</v>
      </c>
      <c r="BA391" s="105">
        <f t="shared" si="348"/>
        <v>0</v>
      </c>
      <c r="BB391" s="116">
        <f t="shared" ca="1" si="349"/>
        <v>363.08000000000004</v>
      </c>
      <c r="BC391" s="116">
        <f t="shared" ca="1" si="350"/>
        <v>937.27</v>
      </c>
      <c r="BD391" s="108">
        <f t="shared" ca="1" si="351"/>
        <v>1525</v>
      </c>
      <c r="BE391" s="108">
        <f t="shared" ca="1" si="352"/>
        <v>1000</v>
      </c>
      <c r="BH391" s="75" t="str">
        <f t="shared" si="334"/>
        <v>n7-3</v>
      </c>
      <c r="BI391" s="76"/>
      <c r="BJ391" s="109" t="s">
        <v>232</v>
      </c>
      <c r="BK391" s="109"/>
      <c r="BL391" s="109">
        <v>1</v>
      </c>
      <c r="BM391" s="112">
        <f t="shared" si="335"/>
        <v>1</v>
      </c>
      <c r="BN391" s="112" t="str">
        <f t="shared" si="336"/>
        <v>symbol</v>
      </c>
      <c r="BO391" s="109" t="str">
        <f t="shared" si="337"/>
        <v>OpenCircle</v>
      </c>
      <c r="BP391" s="113">
        <f t="shared" ca="1" si="353"/>
        <v>363.08</v>
      </c>
      <c r="BQ391" s="113">
        <f t="shared" ca="1" si="354"/>
        <v>937.27</v>
      </c>
      <c r="BR391" s="113">
        <f t="shared" ca="1" si="355"/>
        <v>35</v>
      </c>
      <c r="BS391" s="113">
        <f t="shared" ca="1" si="356"/>
        <v>35</v>
      </c>
      <c r="BT391" s="109" t="str">
        <f t="shared" ca="1" si="338"/>
        <v xml:space="preserve">1 363.08 937.27 0 0 0 0 VCThingLabel 10 </v>
      </c>
      <c r="BU391" s="112">
        <f t="shared" si="339"/>
        <v>0.1</v>
      </c>
      <c r="BV391" s="174">
        <f t="shared" si="340"/>
        <v>0</v>
      </c>
      <c r="BW391" s="114" t="str">
        <f t="shared" si="357"/>
        <v>3vvv</v>
      </c>
      <c r="BX391" s="109"/>
      <c r="BY391" s="113">
        <f t="shared" ca="1" si="358"/>
        <v>363.08</v>
      </c>
      <c r="BZ391" s="113">
        <f t="shared" ca="1" si="359"/>
        <v>937.27</v>
      </c>
      <c r="CA391" s="113">
        <f t="shared" ca="1" si="360"/>
        <v>59.5</v>
      </c>
      <c r="CB391" s="113">
        <f t="shared" ca="1" si="361"/>
        <v>59.5</v>
      </c>
      <c r="CC391" s="112">
        <f t="shared" si="341"/>
        <v>0.55000000000000004</v>
      </c>
      <c r="CD391" s="109" t="str">
        <f t="shared" si="342"/>
        <v>ellipse</v>
      </c>
      <c r="CE391" s="114" t="str">
        <f t="shared" si="362"/>
        <v>3vvv</v>
      </c>
      <c r="CF391" s="109"/>
      <c r="CG391" s="113">
        <f t="shared" ca="1" si="363"/>
        <v>363.08</v>
      </c>
      <c r="CH391" s="113">
        <f t="shared" ca="1" si="364"/>
        <v>937.27</v>
      </c>
      <c r="CI391" s="113">
        <f t="shared" ca="1" si="365"/>
        <v>35</v>
      </c>
      <c r="CJ391" s="113">
        <f t="shared" ca="1" si="366"/>
        <v>35</v>
      </c>
      <c r="CK391" s="112"/>
      <c r="CL391" s="112"/>
      <c r="CM391" s="112">
        <f t="shared" si="343"/>
        <v>1</v>
      </c>
      <c r="CN391" s="115" t="str">
        <f t="shared" si="344"/>
        <v>ellipse</v>
      </c>
      <c r="CO391" s="109" t="str">
        <f t="shared" si="367"/>
        <v>3vvv</v>
      </c>
      <c r="CP391" s="109"/>
      <c r="CQ391" s="113">
        <f t="shared" ca="1" si="368"/>
        <v>363.08</v>
      </c>
      <c r="CR391" s="113">
        <f t="shared" ca="1" si="369"/>
        <v>937.27</v>
      </c>
      <c r="CS391" s="113">
        <f t="shared" ca="1" si="370"/>
        <v>35</v>
      </c>
      <c r="CT391" s="113">
        <f t="shared" ca="1" si="371"/>
        <v>35</v>
      </c>
      <c r="CW391" s="76"/>
      <c r="CX391" s="76"/>
    </row>
    <row r="392" spans="1:102" s="105" customFormat="1" ht="16" customHeight="1">
      <c r="A392" s="75" t="str">
        <f t="shared" si="319"/>
        <v>n7-3-2-1</v>
      </c>
      <c r="B392" s="75" t="str">
        <f t="shared" si="320"/>
        <v>E238</v>
      </c>
      <c r="C392" s="103" t="str">
        <f t="shared" si="331"/>
        <v>even</v>
      </c>
      <c r="D392" s="103"/>
      <c r="E392" s="103"/>
      <c r="F392" s="104">
        <f>ROW()</f>
        <v>392</v>
      </c>
      <c r="G392" s="103"/>
      <c r="H392" s="103"/>
      <c r="I392" s="103" t="str">
        <f t="shared" si="317"/>
        <v>This a short description of E238, giving the briefest explanation of its E238'iness.</v>
      </c>
      <c r="J392" s="103" t="str">
        <f t="shared" si="318"/>
        <v>This is a longer description of E238, going into more detail on what E238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2" s="103" t="str">
        <f t="shared" si="321"/>
        <v>none</v>
      </c>
      <c r="L392" s="103"/>
      <c r="M392" s="103" t="str">
        <f t="shared" si="322"/>
        <v>OpenClose</v>
      </c>
      <c r="N392" s="103"/>
      <c r="O392" s="103"/>
      <c r="P392" s="103"/>
      <c r="Q392" s="103"/>
      <c r="R392" s="103">
        <f t="shared" si="323"/>
        <v>1</v>
      </c>
      <c r="S392" s="103" t="str">
        <f t="shared" si="324"/>
        <v>hover</v>
      </c>
      <c r="T392" s="103"/>
      <c r="U392" s="103"/>
      <c r="V392" s="103"/>
      <c r="W392" s="103"/>
      <c r="X392" s="103" t="str">
        <f t="shared" si="373"/>
        <v>fadeOn=n7-3-2-1,0.6</v>
      </c>
      <c r="Y392" s="103" t="str">
        <f t="shared" si="374"/>
        <v>fadeOff=n7-3-2-1,0.6</v>
      </c>
      <c r="Z392" s="103" t="str">
        <f t="shared" si="375"/>
        <v>drawOpen=n7-3-2-1,0.8</v>
      </c>
      <c r="AA392" s="103" t="str">
        <f t="shared" si="376"/>
        <v>drawClose=n7-3-2-1,0.8</v>
      </c>
      <c r="AB392" s="103" t="str">
        <f t="shared" si="329"/>
        <v>myQtipStyle</v>
      </c>
      <c r="AD392" s="106"/>
      <c r="AE392" s="116"/>
      <c r="AF392" s="75" t="s">
        <v>660</v>
      </c>
      <c r="AG392" s="73">
        <f t="shared" si="332"/>
        <v>0</v>
      </c>
      <c r="AH392" s="75" t="str">
        <f t="shared" si="330"/>
        <v>n7-3-2-1</v>
      </c>
      <c r="AI392" s="75" t="str">
        <f t="shared" si="333"/>
        <v>E238</v>
      </c>
      <c r="AJ392" s="73">
        <f t="shared" si="372"/>
        <v>4</v>
      </c>
      <c r="AK392" s="105">
        <v>7</v>
      </c>
      <c r="AL392" s="105">
        <v>3</v>
      </c>
      <c r="AM392" s="105">
        <v>2</v>
      </c>
      <c r="AN392" s="105">
        <v>1</v>
      </c>
      <c r="AR392" s="105">
        <v>8</v>
      </c>
      <c r="AS392" s="105">
        <v>4</v>
      </c>
      <c r="AT392" s="105">
        <v>3</v>
      </c>
      <c r="AU392" s="105">
        <v>3</v>
      </c>
      <c r="AX392" s="108">
        <f t="shared" si="345"/>
        <v>116.875</v>
      </c>
      <c r="AY392" s="105">
        <f t="shared" ca="1" si="346"/>
        <v>740</v>
      </c>
      <c r="AZ392" s="108">
        <f t="shared" si="347"/>
        <v>519.44444444444446</v>
      </c>
      <c r="BA392" s="105">
        <f t="shared" si="348"/>
        <v>0</v>
      </c>
      <c r="BB392" s="116">
        <f t="shared" ca="1" si="349"/>
        <v>262.15999999999997</v>
      </c>
      <c r="BC392" s="116">
        <f t="shared" ca="1" si="350"/>
        <v>943.55</v>
      </c>
      <c r="BD392" s="108">
        <f t="shared" ca="1" si="351"/>
        <v>1519.4444444444443</v>
      </c>
      <c r="BE392" s="108">
        <f t="shared" ca="1" si="352"/>
        <v>1000</v>
      </c>
      <c r="BH392" s="75" t="str">
        <f t="shared" si="334"/>
        <v>n7-3-2</v>
      </c>
      <c r="BI392" s="76"/>
      <c r="BJ392" s="109" t="s">
        <v>232</v>
      </c>
      <c r="BK392" s="109"/>
      <c r="BL392" s="109">
        <v>1</v>
      </c>
      <c r="BM392" s="112">
        <f t="shared" si="335"/>
        <v>1</v>
      </c>
      <c r="BN392" s="112" t="str">
        <f t="shared" si="336"/>
        <v>symbol</v>
      </c>
      <c r="BO392" s="109" t="str">
        <f t="shared" si="337"/>
        <v>OpenCircle</v>
      </c>
      <c r="BP392" s="113">
        <f t="shared" ca="1" si="353"/>
        <v>262.16000000000003</v>
      </c>
      <c r="BQ392" s="113">
        <f t="shared" ca="1" si="354"/>
        <v>943.55</v>
      </c>
      <c r="BR392" s="113">
        <f t="shared" ca="1" si="355"/>
        <v>12</v>
      </c>
      <c r="BS392" s="113">
        <f t="shared" ca="1" si="356"/>
        <v>12</v>
      </c>
      <c r="BT392" s="109" t="str">
        <f t="shared" ca="1" si="338"/>
        <v xml:space="preserve">0 262.16 943.55 0 0 0 0 VCThingLabel  </v>
      </c>
      <c r="BU392" s="112">
        <f t="shared" si="339"/>
        <v>0.1</v>
      </c>
      <c r="BV392" s="174">
        <f t="shared" si="340"/>
        <v>0</v>
      </c>
      <c r="BW392" s="114" t="str">
        <f t="shared" si="357"/>
        <v>4vvv</v>
      </c>
      <c r="BX392" s="109"/>
      <c r="BY392" s="113">
        <f t="shared" ca="1" si="358"/>
        <v>262.16000000000003</v>
      </c>
      <c r="BZ392" s="113">
        <f t="shared" ca="1" si="359"/>
        <v>943.55</v>
      </c>
      <c r="CA392" s="113">
        <f t="shared" ca="1" si="360"/>
        <v>20.399999999999999</v>
      </c>
      <c r="CB392" s="113">
        <f t="shared" ca="1" si="361"/>
        <v>20.399999999999999</v>
      </c>
      <c r="CC392" s="112">
        <f t="shared" si="341"/>
        <v>0.55000000000000004</v>
      </c>
      <c r="CD392" s="109" t="str">
        <f t="shared" si="342"/>
        <v>ellipse</v>
      </c>
      <c r="CE392" s="114" t="str">
        <f t="shared" si="362"/>
        <v>4vvv</v>
      </c>
      <c r="CF392" s="109"/>
      <c r="CG392" s="113">
        <f t="shared" ca="1" si="363"/>
        <v>262.16000000000003</v>
      </c>
      <c r="CH392" s="113">
        <f t="shared" ca="1" si="364"/>
        <v>943.55</v>
      </c>
      <c r="CI392" s="113">
        <f t="shared" ca="1" si="365"/>
        <v>12</v>
      </c>
      <c r="CJ392" s="113">
        <f t="shared" ca="1" si="366"/>
        <v>12</v>
      </c>
      <c r="CK392" s="112"/>
      <c r="CL392" s="112"/>
      <c r="CM392" s="112">
        <f t="shared" si="343"/>
        <v>1</v>
      </c>
      <c r="CN392" s="115" t="str">
        <f t="shared" si="344"/>
        <v>ellipse</v>
      </c>
      <c r="CO392" s="109" t="str">
        <f t="shared" si="367"/>
        <v>4vvv</v>
      </c>
      <c r="CP392" s="109"/>
      <c r="CQ392" s="113">
        <f t="shared" ca="1" si="368"/>
        <v>262.16000000000003</v>
      </c>
      <c r="CR392" s="113">
        <f t="shared" ca="1" si="369"/>
        <v>943.55</v>
      </c>
      <c r="CS392" s="113">
        <f t="shared" ca="1" si="370"/>
        <v>12</v>
      </c>
      <c r="CT392" s="113">
        <f t="shared" ca="1" si="371"/>
        <v>12</v>
      </c>
      <c r="CW392" s="76"/>
      <c r="CX392" s="76"/>
    </row>
    <row r="393" spans="1:102" s="105" customFormat="1" ht="16" customHeight="1">
      <c r="A393" s="75" t="str">
        <f t="shared" si="319"/>
        <v>n7-3-2-2</v>
      </c>
      <c r="B393" s="75" t="str">
        <f t="shared" si="320"/>
        <v>E239</v>
      </c>
      <c r="C393" s="103" t="str">
        <f t="shared" si="331"/>
        <v>odd</v>
      </c>
      <c r="D393" s="103"/>
      <c r="E393" s="103"/>
      <c r="F393" s="104">
        <f>ROW()</f>
        <v>393</v>
      </c>
      <c r="G393" s="103"/>
      <c r="H393" s="103"/>
      <c r="I393" s="103" t="str">
        <f t="shared" si="317"/>
        <v>This a short description of E239, giving the briefest explanation of its E239'iness.</v>
      </c>
      <c r="J393" s="103" t="str">
        <f t="shared" si="318"/>
        <v>This is a longer description of E239, going into more detail on what E239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3" s="103" t="str">
        <f t="shared" si="321"/>
        <v>none</v>
      </c>
      <c r="L393" s="103"/>
      <c r="M393" s="103" t="str">
        <f t="shared" si="322"/>
        <v>OpenClose</v>
      </c>
      <c r="N393" s="103"/>
      <c r="O393" s="103"/>
      <c r="P393" s="103"/>
      <c r="Q393" s="103"/>
      <c r="R393" s="103">
        <f t="shared" si="323"/>
        <v>1</v>
      </c>
      <c r="S393" s="103" t="str">
        <f t="shared" si="324"/>
        <v>hover</v>
      </c>
      <c r="T393" s="103"/>
      <c r="U393" s="103"/>
      <c r="V393" s="103"/>
      <c r="W393" s="103"/>
      <c r="X393" s="103" t="str">
        <f t="shared" si="373"/>
        <v>fadeOn=n7-3-2-2,0.6</v>
      </c>
      <c r="Y393" s="103" t="str">
        <f t="shared" si="374"/>
        <v>fadeOff=n7-3-2-2,0.6</v>
      </c>
      <c r="Z393" s="103" t="str">
        <f t="shared" si="375"/>
        <v>drawOpen=n7-3-2-2,0.8</v>
      </c>
      <c r="AA393" s="103" t="str">
        <f t="shared" si="376"/>
        <v>drawClose=n7-3-2-2,0.8</v>
      </c>
      <c r="AB393" s="103" t="str">
        <f t="shared" si="329"/>
        <v>myQtipStyle</v>
      </c>
      <c r="AD393" s="106"/>
      <c r="AE393" s="116"/>
      <c r="AF393" s="75" t="s">
        <v>661</v>
      </c>
      <c r="AG393" s="73">
        <f t="shared" si="332"/>
        <v>0</v>
      </c>
      <c r="AH393" s="75" t="str">
        <f t="shared" si="330"/>
        <v>n7-3-2-2</v>
      </c>
      <c r="AI393" s="75" t="str">
        <f t="shared" si="333"/>
        <v>E239</v>
      </c>
      <c r="AJ393" s="73">
        <f t="shared" si="372"/>
        <v>4</v>
      </c>
      <c r="AK393" s="105">
        <v>7</v>
      </c>
      <c r="AL393" s="105">
        <v>3</v>
      </c>
      <c r="AM393" s="105">
        <v>2</v>
      </c>
      <c r="AN393" s="105">
        <v>2</v>
      </c>
      <c r="AR393" s="105">
        <v>8</v>
      </c>
      <c r="AS393" s="105">
        <v>4</v>
      </c>
      <c r="AT393" s="105">
        <v>3</v>
      </c>
      <c r="AU393" s="105">
        <v>3</v>
      </c>
      <c r="AX393" s="108">
        <f t="shared" si="345"/>
        <v>118.125</v>
      </c>
      <c r="AY393" s="105">
        <f t="shared" ca="1" si="346"/>
        <v>740</v>
      </c>
      <c r="AZ393" s="108">
        <f t="shared" si="347"/>
        <v>525</v>
      </c>
      <c r="BA393" s="105">
        <f t="shared" si="348"/>
        <v>0</v>
      </c>
      <c r="BB393" s="116">
        <f t="shared" ca="1" si="349"/>
        <v>263.55999999999995</v>
      </c>
      <c r="BC393" s="116">
        <f t="shared" ca="1" si="350"/>
        <v>927.47</v>
      </c>
      <c r="BD393" s="108">
        <f t="shared" ca="1" si="351"/>
        <v>1525</v>
      </c>
      <c r="BE393" s="108">
        <f t="shared" ca="1" si="352"/>
        <v>1000</v>
      </c>
      <c r="BH393" s="75" t="str">
        <f t="shared" si="334"/>
        <v>n7-3-2</v>
      </c>
      <c r="BI393" s="76"/>
      <c r="BJ393" s="109" t="s">
        <v>232</v>
      </c>
      <c r="BK393" s="109"/>
      <c r="BL393" s="109">
        <v>1</v>
      </c>
      <c r="BM393" s="112">
        <f t="shared" si="335"/>
        <v>1</v>
      </c>
      <c r="BN393" s="112" t="str">
        <f t="shared" si="336"/>
        <v>symbol</v>
      </c>
      <c r="BO393" s="109" t="str">
        <f t="shared" si="337"/>
        <v>OpenCircle</v>
      </c>
      <c r="BP393" s="113">
        <f t="shared" ca="1" si="353"/>
        <v>263.56</v>
      </c>
      <c r="BQ393" s="113">
        <f t="shared" ca="1" si="354"/>
        <v>927.47</v>
      </c>
      <c r="BR393" s="113">
        <f t="shared" ca="1" si="355"/>
        <v>12</v>
      </c>
      <c r="BS393" s="113">
        <f t="shared" ca="1" si="356"/>
        <v>12</v>
      </c>
      <c r="BT393" s="109" t="str">
        <f t="shared" ca="1" si="338"/>
        <v xml:space="preserve">0 263.56 927.47 0 0 0 0 VCThingLabel  </v>
      </c>
      <c r="BU393" s="112">
        <f t="shared" si="339"/>
        <v>0.1</v>
      </c>
      <c r="BV393" s="174">
        <f t="shared" si="340"/>
        <v>0</v>
      </c>
      <c r="BW393" s="114" t="str">
        <f t="shared" si="357"/>
        <v>4vvv</v>
      </c>
      <c r="BX393" s="109"/>
      <c r="BY393" s="113">
        <f t="shared" ca="1" si="358"/>
        <v>263.56</v>
      </c>
      <c r="BZ393" s="113">
        <f t="shared" ca="1" si="359"/>
        <v>927.47</v>
      </c>
      <c r="CA393" s="113">
        <f t="shared" ca="1" si="360"/>
        <v>20.399999999999999</v>
      </c>
      <c r="CB393" s="113">
        <f t="shared" ca="1" si="361"/>
        <v>20.399999999999999</v>
      </c>
      <c r="CC393" s="112">
        <f t="shared" si="341"/>
        <v>0.55000000000000004</v>
      </c>
      <c r="CD393" s="109" t="str">
        <f t="shared" si="342"/>
        <v>ellipse</v>
      </c>
      <c r="CE393" s="114" t="str">
        <f t="shared" si="362"/>
        <v>4vvv</v>
      </c>
      <c r="CF393" s="109"/>
      <c r="CG393" s="113">
        <f t="shared" ca="1" si="363"/>
        <v>263.56</v>
      </c>
      <c r="CH393" s="113">
        <f t="shared" ca="1" si="364"/>
        <v>927.47</v>
      </c>
      <c r="CI393" s="113">
        <f t="shared" ca="1" si="365"/>
        <v>12</v>
      </c>
      <c r="CJ393" s="113">
        <f t="shared" ca="1" si="366"/>
        <v>12</v>
      </c>
      <c r="CK393" s="112"/>
      <c r="CL393" s="112"/>
      <c r="CM393" s="112">
        <f t="shared" si="343"/>
        <v>1</v>
      </c>
      <c r="CN393" s="115" t="str">
        <f t="shared" si="344"/>
        <v>ellipse</v>
      </c>
      <c r="CO393" s="109" t="str">
        <f t="shared" si="367"/>
        <v>4vvv</v>
      </c>
      <c r="CP393" s="109"/>
      <c r="CQ393" s="113">
        <f t="shared" ca="1" si="368"/>
        <v>263.56</v>
      </c>
      <c r="CR393" s="113">
        <f t="shared" ca="1" si="369"/>
        <v>927.47</v>
      </c>
      <c r="CS393" s="113">
        <f t="shared" ca="1" si="370"/>
        <v>12</v>
      </c>
      <c r="CT393" s="113">
        <f t="shared" ca="1" si="371"/>
        <v>12</v>
      </c>
      <c r="CW393" s="76"/>
      <c r="CX393" s="76"/>
    </row>
    <row r="394" spans="1:102" s="105" customFormat="1" ht="16" customHeight="1">
      <c r="A394" s="75" t="str">
        <f t="shared" si="319"/>
        <v>n7-3-2-3</v>
      </c>
      <c r="B394" s="75" t="str">
        <f t="shared" si="320"/>
        <v>E240</v>
      </c>
      <c r="C394" s="103" t="str">
        <f t="shared" si="331"/>
        <v>even</v>
      </c>
      <c r="D394" s="103"/>
      <c r="E394" s="103"/>
      <c r="F394" s="104">
        <f>ROW()</f>
        <v>394</v>
      </c>
      <c r="G394" s="103"/>
      <c r="H394" s="103"/>
      <c r="I394" s="103" t="str">
        <f t="shared" si="317"/>
        <v>This a short description of E240, giving the briefest explanation of its E240'iness.</v>
      </c>
      <c r="J394" s="103" t="str">
        <f t="shared" si="318"/>
        <v>This is a longer description of E240, going into more detail on what E240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4" s="103" t="str">
        <f t="shared" si="321"/>
        <v>none</v>
      </c>
      <c r="L394" s="103"/>
      <c r="M394" s="103" t="str">
        <f t="shared" si="322"/>
        <v>OpenClose</v>
      </c>
      <c r="N394" s="103"/>
      <c r="O394" s="103"/>
      <c r="P394" s="103"/>
      <c r="Q394" s="103"/>
      <c r="R394" s="103">
        <f t="shared" si="323"/>
        <v>1</v>
      </c>
      <c r="S394" s="103" t="str">
        <f t="shared" si="324"/>
        <v>hover</v>
      </c>
      <c r="T394" s="103"/>
      <c r="U394" s="103"/>
      <c r="V394" s="103"/>
      <c r="W394" s="103"/>
      <c r="X394" s="103" t="str">
        <f t="shared" si="373"/>
        <v>fadeOn=n7-3-2-3,0.6</v>
      </c>
      <c r="Y394" s="103" t="str">
        <f t="shared" si="374"/>
        <v>fadeOff=n7-3-2-3,0.6</v>
      </c>
      <c r="Z394" s="103" t="str">
        <f t="shared" si="375"/>
        <v>drawOpen=n7-3-2-3,0.8</v>
      </c>
      <c r="AA394" s="103" t="str">
        <f t="shared" si="376"/>
        <v>drawClose=n7-3-2-3,0.8</v>
      </c>
      <c r="AB394" s="103" t="str">
        <f t="shared" si="329"/>
        <v>myQtipStyle</v>
      </c>
      <c r="AD394" s="106"/>
      <c r="AE394" s="116"/>
      <c r="AF394" s="75" t="s">
        <v>662</v>
      </c>
      <c r="AG394" s="73">
        <f t="shared" si="332"/>
        <v>0</v>
      </c>
      <c r="AH394" s="75" t="str">
        <f t="shared" si="330"/>
        <v>n7-3-2-3</v>
      </c>
      <c r="AI394" s="75" t="str">
        <f t="shared" si="333"/>
        <v>E240</v>
      </c>
      <c r="AJ394" s="73">
        <f t="shared" si="372"/>
        <v>4</v>
      </c>
      <c r="AK394" s="105">
        <v>7</v>
      </c>
      <c r="AL394" s="105">
        <v>3</v>
      </c>
      <c r="AM394" s="105">
        <v>2</v>
      </c>
      <c r="AN394" s="105">
        <v>3</v>
      </c>
      <c r="AR394" s="105">
        <v>8</v>
      </c>
      <c r="AS394" s="105">
        <v>4</v>
      </c>
      <c r="AT394" s="105">
        <v>3</v>
      </c>
      <c r="AU394" s="105">
        <v>3</v>
      </c>
      <c r="AX394" s="108">
        <f t="shared" si="345"/>
        <v>119.375</v>
      </c>
      <c r="AY394" s="105">
        <f t="shared" ca="1" si="346"/>
        <v>740</v>
      </c>
      <c r="AZ394" s="108">
        <f t="shared" si="347"/>
        <v>530.55555555555554</v>
      </c>
      <c r="BA394" s="105">
        <f t="shared" si="348"/>
        <v>0</v>
      </c>
      <c r="BB394" s="116">
        <f t="shared" ca="1" si="349"/>
        <v>265.32000000000005</v>
      </c>
      <c r="BC394" s="116">
        <f t="shared" ca="1" si="350"/>
        <v>911.42</v>
      </c>
      <c r="BD394" s="108">
        <f t="shared" ca="1" si="351"/>
        <v>1530.5555555555557</v>
      </c>
      <c r="BE394" s="108">
        <f t="shared" ca="1" si="352"/>
        <v>1000</v>
      </c>
      <c r="BH394" s="75" t="str">
        <f t="shared" si="334"/>
        <v>n7-3-2</v>
      </c>
      <c r="BI394" s="76"/>
      <c r="BJ394" s="109" t="s">
        <v>232</v>
      </c>
      <c r="BK394" s="109"/>
      <c r="BL394" s="109">
        <v>1</v>
      </c>
      <c r="BM394" s="112">
        <f t="shared" si="335"/>
        <v>1</v>
      </c>
      <c r="BN394" s="112" t="str">
        <f t="shared" si="336"/>
        <v>symbol</v>
      </c>
      <c r="BO394" s="109" t="str">
        <f t="shared" si="337"/>
        <v>OpenCircle</v>
      </c>
      <c r="BP394" s="113">
        <f t="shared" ca="1" si="353"/>
        <v>265.32</v>
      </c>
      <c r="BQ394" s="113">
        <f t="shared" ca="1" si="354"/>
        <v>911.42</v>
      </c>
      <c r="BR394" s="113">
        <f t="shared" ca="1" si="355"/>
        <v>12</v>
      </c>
      <c r="BS394" s="113">
        <f t="shared" ca="1" si="356"/>
        <v>12</v>
      </c>
      <c r="BT394" s="109" t="str">
        <f t="shared" ca="1" si="338"/>
        <v xml:space="preserve">0 265.32 911.42 0 0 0 0 VCThingLabel  </v>
      </c>
      <c r="BU394" s="112">
        <f t="shared" si="339"/>
        <v>0.1</v>
      </c>
      <c r="BV394" s="174">
        <f t="shared" si="340"/>
        <v>0</v>
      </c>
      <c r="BW394" s="114" t="str">
        <f t="shared" si="357"/>
        <v>4vvv</v>
      </c>
      <c r="BX394" s="109"/>
      <c r="BY394" s="113">
        <f t="shared" ca="1" si="358"/>
        <v>265.32</v>
      </c>
      <c r="BZ394" s="113">
        <f t="shared" ca="1" si="359"/>
        <v>911.42</v>
      </c>
      <c r="CA394" s="113">
        <f t="shared" ca="1" si="360"/>
        <v>20.399999999999999</v>
      </c>
      <c r="CB394" s="113">
        <f t="shared" ca="1" si="361"/>
        <v>20.399999999999999</v>
      </c>
      <c r="CC394" s="112">
        <f t="shared" si="341"/>
        <v>0.55000000000000004</v>
      </c>
      <c r="CD394" s="109" t="str">
        <f t="shared" si="342"/>
        <v>ellipse</v>
      </c>
      <c r="CE394" s="114" t="str">
        <f t="shared" si="362"/>
        <v>4vvv</v>
      </c>
      <c r="CF394" s="109"/>
      <c r="CG394" s="113">
        <f t="shared" ca="1" si="363"/>
        <v>265.32</v>
      </c>
      <c r="CH394" s="113">
        <f t="shared" ca="1" si="364"/>
        <v>911.42</v>
      </c>
      <c r="CI394" s="113">
        <f t="shared" ca="1" si="365"/>
        <v>12</v>
      </c>
      <c r="CJ394" s="113">
        <f t="shared" ca="1" si="366"/>
        <v>12</v>
      </c>
      <c r="CK394" s="112"/>
      <c r="CL394" s="112"/>
      <c r="CM394" s="112">
        <f t="shared" si="343"/>
        <v>1</v>
      </c>
      <c r="CN394" s="115" t="str">
        <f t="shared" si="344"/>
        <v>ellipse</v>
      </c>
      <c r="CO394" s="109" t="str">
        <f t="shared" si="367"/>
        <v>4vvv</v>
      </c>
      <c r="CP394" s="109"/>
      <c r="CQ394" s="113">
        <f t="shared" ca="1" si="368"/>
        <v>265.32</v>
      </c>
      <c r="CR394" s="113">
        <f t="shared" ca="1" si="369"/>
        <v>911.42</v>
      </c>
      <c r="CS394" s="113">
        <f t="shared" ca="1" si="370"/>
        <v>12</v>
      </c>
      <c r="CT394" s="113">
        <f t="shared" ca="1" si="371"/>
        <v>12</v>
      </c>
      <c r="CW394" s="76"/>
      <c r="CX394" s="76"/>
    </row>
    <row r="395" spans="1:102" s="105" customFormat="1" ht="16" customHeight="1">
      <c r="A395" s="75" t="str">
        <f t="shared" si="319"/>
        <v>n7-3-3</v>
      </c>
      <c r="B395" s="75" t="str">
        <f t="shared" si="320"/>
        <v>D81</v>
      </c>
      <c r="C395" s="103" t="str">
        <f t="shared" si="331"/>
        <v>odd</v>
      </c>
      <c r="D395" s="103"/>
      <c r="E395" s="103"/>
      <c r="F395" s="104">
        <f>ROW()</f>
        <v>395</v>
      </c>
      <c r="G395" s="103"/>
      <c r="H395" s="103"/>
      <c r="I395" s="103" t="str">
        <f t="shared" si="317"/>
        <v>This a short description of D81, giving the briefest explanation of its D81'iness.</v>
      </c>
      <c r="J395" s="103" t="str">
        <f t="shared" si="318"/>
        <v>This is a longer description of D81, going into more detail on what D81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5" s="103" t="str">
        <f t="shared" si="321"/>
        <v>none</v>
      </c>
      <c r="L395" s="103"/>
      <c r="M395" s="103" t="str">
        <f t="shared" si="322"/>
        <v>OpenClose</v>
      </c>
      <c r="N395" s="103"/>
      <c r="O395" s="103"/>
      <c r="P395" s="103"/>
      <c r="Q395" s="103"/>
      <c r="R395" s="103">
        <f t="shared" si="323"/>
        <v>1</v>
      </c>
      <c r="S395" s="103" t="str">
        <f t="shared" si="324"/>
        <v>hover</v>
      </c>
      <c r="T395" s="103"/>
      <c r="U395" s="103"/>
      <c r="V395" s="103"/>
      <c r="W395" s="103"/>
      <c r="X395" s="103" t="str">
        <f t="shared" si="373"/>
        <v>fadeOn=n7-3-3,0.6</v>
      </c>
      <c r="Y395" s="103" t="str">
        <f t="shared" si="374"/>
        <v>fadeOff=n7-3-3,0.6</v>
      </c>
      <c r="Z395" s="103" t="str">
        <f t="shared" si="375"/>
        <v>drawOpen=n7-3-3,0.8</v>
      </c>
      <c r="AA395" s="103" t="str">
        <f t="shared" si="376"/>
        <v>drawClose=n7-3-3,0.8</v>
      </c>
      <c r="AB395" s="103" t="str">
        <f t="shared" si="329"/>
        <v>myQtipStyle</v>
      </c>
      <c r="AD395" s="106"/>
      <c r="AE395" s="116"/>
      <c r="AF395" s="75" t="s">
        <v>663</v>
      </c>
      <c r="AG395" s="73">
        <f t="shared" si="332"/>
        <v>0</v>
      </c>
      <c r="AH395" s="75" t="str">
        <f t="shared" si="330"/>
        <v>n7-3-3</v>
      </c>
      <c r="AI395" s="75" t="str">
        <f t="shared" si="333"/>
        <v>D81</v>
      </c>
      <c r="AJ395" s="73">
        <f t="shared" si="372"/>
        <v>3</v>
      </c>
      <c r="AK395" s="105">
        <v>7</v>
      </c>
      <c r="AL395" s="105">
        <v>3</v>
      </c>
      <c r="AM395" s="105">
        <v>3</v>
      </c>
      <c r="AR395" s="105">
        <v>8</v>
      </c>
      <c r="AS395" s="105">
        <v>4</v>
      </c>
      <c r="AT395" s="105">
        <v>3</v>
      </c>
      <c r="AX395" s="108">
        <f t="shared" si="345"/>
        <v>121.875</v>
      </c>
      <c r="AY395" s="105">
        <f t="shared" ca="1" si="346"/>
        <v>640</v>
      </c>
      <c r="AZ395" s="108">
        <f t="shared" si="347"/>
        <v>541.66666666666663</v>
      </c>
      <c r="BA395" s="105">
        <f t="shared" si="348"/>
        <v>0</v>
      </c>
      <c r="BB395" s="116">
        <f t="shared" ca="1" si="349"/>
        <v>368.54999999999995</v>
      </c>
      <c r="BC395" s="116">
        <f t="shared" ca="1" si="350"/>
        <v>895.75</v>
      </c>
      <c r="BD395" s="108">
        <f t="shared" ca="1" si="351"/>
        <v>1541.6666666666665</v>
      </c>
      <c r="BE395" s="108">
        <f t="shared" ca="1" si="352"/>
        <v>1000</v>
      </c>
      <c r="BH395" s="75" t="str">
        <f t="shared" si="334"/>
        <v>n7-3</v>
      </c>
      <c r="BI395" s="76"/>
      <c r="BJ395" s="109" t="s">
        <v>232</v>
      </c>
      <c r="BK395" s="109"/>
      <c r="BL395" s="109">
        <v>1</v>
      </c>
      <c r="BM395" s="112">
        <f t="shared" si="335"/>
        <v>1</v>
      </c>
      <c r="BN395" s="112" t="str">
        <f t="shared" si="336"/>
        <v>symbol</v>
      </c>
      <c r="BO395" s="109" t="str">
        <f t="shared" si="337"/>
        <v>OpenCircle</v>
      </c>
      <c r="BP395" s="113">
        <f t="shared" ca="1" si="353"/>
        <v>368.55</v>
      </c>
      <c r="BQ395" s="113">
        <f t="shared" ca="1" si="354"/>
        <v>895.75</v>
      </c>
      <c r="BR395" s="113">
        <f t="shared" ca="1" si="355"/>
        <v>35</v>
      </c>
      <c r="BS395" s="113">
        <f t="shared" ca="1" si="356"/>
        <v>35</v>
      </c>
      <c r="BT395" s="109" t="str">
        <f t="shared" ca="1" si="338"/>
        <v xml:space="preserve">1 368.55 895.75 0 0 0 0 VCThingLabel 10 </v>
      </c>
      <c r="BU395" s="112">
        <f t="shared" si="339"/>
        <v>0.1</v>
      </c>
      <c r="BV395" s="174">
        <f t="shared" si="340"/>
        <v>0</v>
      </c>
      <c r="BW395" s="114" t="str">
        <f t="shared" si="357"/>
        <v>3vvv</v>
      </c>
      <c r="BX395" s="109"/>
      <c r="BY395" s="113">
        <f t="shared" ca="1" si="358"/>
        <v>368.55</v>
      </c>
      <c r="BZ395" s="113">
        <f t="shared" ca="1" si="359"/>
        <v>895.75</v>
      </c>
      <c r="CA395" s="113">
        <f t="shared" ca="1" si="360"/>
        <v>59.5</v>
      </c>
      <c r="CB395" s="113">
        <f t="shared" ca="1" si="361"/>
        <v>59.5</v>
      </c>
      <c r="CC395" s="112">
        <f t="shared" si="341"/>
        <v>0.55000000000000004</v>
      </c>
      <c r="CD395" s="109" t="str">
        <f t="shared" si="342"/>
        <v>ellipse</v>
      </c>
      <c r="CE395" s="114" t="str">
        <f t="shared" si="362"/>
        <v>3vvv</v>
      </c>
      <c r="CF395" s="109"/>
      <c r="CG395" s="113">
        <f t="shared" ca="1" si="363"/>
        <v>368.55</v>
      </c>
      <c r="CH395" s="113">
        <f t="shared" ca="1" si="364"/>
        <v>895.75</v>
      </c>
      <c r="CI395" s="113">
        <f t="shared" ca="1" si="365"/>
        <v>35</v>
      </c>
      <c r="CJ395" s="113">
        <f t="shared" ca="1" si="366"/>
        <v>35</v>
      </c>
      <c r="CK395" s="112"/>
      <c r="CL395" s="112"/>
      <c r="CM395" s="112">
        <f t="shared" si="343"/>
        <v>1</v>
      </c>
      <c r="CN395" s="115" t="str">
        <f t="shared" si="344"/>
        <v>ellipse</v>
      </c>
      <c r="CO395" s="109" t="str">
        <f t="shared" si="367"/>
        <v>3vvv</v>
      </c>
      <c r="CP395" s="109"/>
      <c r="CQ395" s="113">
        <f t="shared" ca="1" si="368"/>
        <v>368.55</v>
      </c>
      <c r="CR395" s="113">
        <f t="shared" ca="1" si="369"/>
        <v>895.75</v>
      </c>
      <c r="CS395" s="113">
        <f t="shared" ca="1" si="370"/>
        <v>35</v>
      </c>
      <c r="CT395" s="113">
        <f t="shared" ca="1" si="371"/>
        <v>35</v>
      </c>
      <c r="CW395" s="76"/>
      <c r="CX395" s="76"/>
    </row>
    <row r="396" spans="1:102" s="105" customFormat="1" ht="16" customHeight="1">
      <c r="A396" s="75" t="str">
        <f t="shared" si="319"/>
        <v>n7-3-3-1</v>
      </c>
      <c r="B396" s="75" t="str">
        <f t="shared" si="320"/>
        <v>E241</v>
      </c>
      <c r="C396" s="103" t="str">
        <f t="shared" si="331"/>
        <v>odd</v>
      </c>
      <c r="D396" s="103"/>
      <c r="E396" s="103"/>
      <c r="F396" s="104">
        <f>ROW()</f>
        <v>396</v>
      </c>
      <c r="G396" s="103"/>
      <c r="H396" s="103"/>
      <c r="I396" s="103" t="str">
        <f t="shared" si="317"/>
        <v>This a short description of E241, giving the briefest explanation of its E241'iness.</v>
      </c>
      <c r="J396" s="103" t="str">
        <f t="shared" si="318"/>
        <v>This is a longer description of E241, going into more detail on what E241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6" s="103" t="str">
        <f t="shared" si="321"/>
        <v>none</v>
      </c>
      <c r="L396" s="103"/>
      <c r="M396" s="103" t="str">
        <f t="shared" si="322"/>
        <v>OpenClose</v>
      </c>
      <c r="N396" s="103"/>
      <c r="O396" s="103"/>
      <c r="P396" s="103"/>
      <c r="Q396" s="103"/>
      <c r="R396" s="103">
        <f t="shared" si="323"/>
        <v>1</v>
      </c>
      <c r="S396" s="103" t="str">
        <f t="shared" si="324"/>
        <v>hover</v>
      </c>
      <c r="T396" s="103"/>
      <c r="U396" s="103"/>
      <c r="V396" s="103"/>
      <c r="W396" s="103"/>
      <c r="X396" s="103" t="str">
        <f t="shared" si="373"/>
        <v>fadeOn=n7-3-3-1,0.6</v>
      </c>
      <c r="Y396" s="103" t="str">
        <f t="shared" si="374"/>
        <v>fadeOff=n7-3-3-1,0.6</v>
      </c>
      <c r="Z396" s="103" t="str">
        <f t="shared" si="375"/>
        <v>drawOpen=n7-3-3-1,0.8</v>
      </c>
      <c r="AA396" s="103" t="str">
        <f t="shared" si="376"/>
        <v>drawClose=n7-3-3-1,0.8</v>
      </c>
      <c r="AB396" s="103" t="str">
        <f t="shared" si="329"/>
        <v>myQtipStyle</v>
      </c>
      <c r="AD396" s="106"/>
      <c r="AE396" s="116"/>
      <c r="AF396" s="75" t="s">
        <v>664</v>
      </c>
      <c r="AG396" s="73">
        <f t="shared" si="332"/>
        <v>0</v>
      </c>
      <c r="AH396" s="75" t="str">
        <f t="shared" si="330"/>
        <v>n7-3-3-1</v>
      </c>
      <c r="AI396" s="75" t="str">
        <f t="shared" si="333"/>
        <v>E241</v>
      </c>
      <c r="AJ396" s="73">
        <f t="shared" si="372"/>
        <v>4</v>
      </c>
      <c r="AK396" s="105">
        <v>7</v>
      </c>
      <c r="AL396" s="105">
        <v>3</v>
      </c>
      <c r="AM396" s="105">
        <v>3</v>
      </c>
      <c r="AN396" s="105">
        <v>1</v>
      </c>
      <c r="AR396" s="105">
        <v>8</v>
      </c>
      <c r="AS396" s="105">
        <v>4</v>
      </c>
      <c r="AT396" s="105">
        <v>3</v>
      </c>
      <c r="AU396" s="105">
        <v>3</v>
      </c>
      <c r="AX396" s="108">
        <f t="shared" si="345"/>
        <v>120.625</v>
      </c>
      <c r="AY396" s="105">
        <f t="shared" ca="1" si="346"/>
        <v>740</v>
      </c>
      <c r="AZ396" s="108">
        <f t="shared" si="347"/>
        <v>536.11111111111109</v>
      </c>
      <c r="BA396" s="105">
        <f t="shared" si="348"/>
        <v>0</v>
      </c>
      <c r="BB396" s="116">
        <f t="shared" ca="1" si="349"/>
        <v>267.42999999999995</v>
      </c>
      <c r="BC396" s="116">
        <f t="shared" ca="1" si="350"/>
        <v>895.41</v>
      </c>
      <c r="BD396" s="108">
        <f t="shared" ca="1" si="351"/>
        <v>1536.1111111111111</v>
      </c>
      <c r="BE396" s="108">
        <f t="shared" ca="1" si="352"/>
        <v>1000</v>
      </c>
      <c r="BH396" s="75" t="str">
        <f t="shared" si="334"/>
        <v>n7-3-3</v>
      </c>
      <c r="BI396" s="76"/>
      <c r="BJ396" s="109" t="s">
        <v>232</v>
      </c>
      <c r="BK396" s="109"/>
      <c r="BL396" s="109">
        <v>1</v>
      </c>
      <c r="BM396" s="112">
        <f t="shared" si="335"/>
        <v>1</v>
      </c>
      <c r="BN396" s="112" t="str">
        <f t="shared" si="336"/>
        <v>symbol</v>
      </c>
      <c r="BO396" s="109" t="str">
        <f t="shared" si="337"/>
        <v>OpenCircle</v>
      </c>
      <c r="BP396" s="113">
        <f t="shared" ca="1" si="353"/>
        <v>267.43</v>
      </c>
      <c r="BQ396" s="113">
        <f t="shared" ca="1" si="354"/>
        <v>895.41</v>
      </c>
      <c r="BR396" s="113">
        <f t="shared" ca="1" si="355"/>
        <v>12</v>
      </c>
      <c r="BS396" s="113">
        <f t="shared" ca="1" si="356"/>
        <v>12</v>
      </c>
      <c r="BT396" s="109" t="str">
        <f t="shared" ca="1" si="338"/>
        <v xml:space="preserve">0 267.43 895.41 0 0 0 0 VCThingLabel  </v>
      </c>
      <c r="BU396" s="112">
        <f t="shared" si="339"/>
        <v>0.1</v>
      </c>
      <c r="BV396" s="174">
        <f t="shared" si="340"/>
        <v>0</v>
      </c>
      <c r="BW396" s="114" t="str">
        <f t="shared" si="357"/>
        <v>4vvv</v>
      </c>
      <c r="BX396" s="109"/>
      <c r="BY396" s="113">
        <f t="shared" ca="1" si="358"/>
        <v>267.43</v>
      </c>
      <c r="BZ396" s="113">
        <f t="shared" ca="1" si="359"/>
        <v>895.41</v>
      </c>
      <c r="CA396" s="113">
        <f t="shared" ca="1" si="360"/>
        <v>20.399999999999999</v>
      </c>
      <c r="CB396" s="113">
        <f t="shared" ca="1" si="361"/>
        <v>20.399999999999999</v>
      </c>
      <c r="CC396" s="112">
        <f t="shared" si="341"/>
        <v>0.55000000000000004</v>
      </c>
      <c r="CD396" s="109" t="str">
        <f t="shared" si="342"/>
        <v>ellipse</v>
      </c>
      <c r="CE396" s="114" t="str">
        <f t="shared" si="362"/>
        <v>4vvv</v>
      </c>
      <c r="CF396" s="109"/>
      <c r="CG396" s="113">
        <f t="shared" ca="1" si="363"/>
        <v>267.43</v>
      </c>
      <c r="CH396" s="113">
        <f t="shared" ca="1" si="364"/>
        <v>895.41</v>
      </c>
      <c r="CI396" s="113">
        <f t="shared" ca="1" si="365"/>
        <v>12</v>
      </c>
      <c r="CJ396" s="113">
        <f t="shared" ca="1" si="366"/>
        <v>12</v>
      </c>
      <c r="CK396" s="112"/>
      <c r="CL396" s="112"/>
      <c r="CM396" s="112">
        <f t="shared" si="343"/>
        <v>1</v>
      </c>
      <c r="CN396" s="115" t="str">
        <f t="shared" si="344"/>
        <v>ellipse</v>
      </c>
      <c r="CO396" s="109" t="str">
        <f t="shared" si="367"/>
        <v>4vvv</v>
      </c>
      <c r="CP396" s="109"/>
      <c r="CQ396" s="113">
        <f t="shared" ca="1" si="368"/>
        <v>267.43</v>
      </c>
      <c r="CR396" s="113">
        <f t="shared" ca="1" si="369"/>
        <v>895.41</v>
      </c>
      <c r="CS396" s="113">
        <f t="shared" ca="1" si="370"/>
        <v>12</v>
      </c>
      <c r="CT396" s="113">
        <f t="shared" ca="1" si="371"/>
        <v>12</v>
      </c>
      <c r="CW396" s="76"/>
      <c r="CX396" s="76"/>
    </row>
    <row r="397" spans="1:102" s="105" customFormat="1" ht="16" customHeight="1">
      <c r="A397" s="75" t="str">
        <f t="shared" si="319"/>
        <v>n7-3-3-2</v>
      </c>
      <c r="B397" s="75" t="str">
        <f t="shared" si="320"/>
        <v>E242</v>
      </c>
      <c r="C397" s="103" t="str">
        <f t="shared" si="331"/>
        <v>even</v>
      </c>
      <c r="D397" s="103"/>
      <c r="E397" s="103"/>
      <c r="F397" s="104">
        <f>ROW()</f>
        <v>397</v>
      </c>
      <c r="G397" s="103"/>
      <c r="H397" s="103"/>
      <c r="I397" s="103" t="str">
        <f t="shared" si="317"/>
        <v>This a short description of E242, giving the briefest explanation of its E242'iness.</v>
      </c>
      <c r="J397" s="103" t="str">
        <f t="shared" si="318"/>
        <v>This is a longer description of E242, going into more detail on what E242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7" s="103" t="str">
        <f t="shared" si="321"/>
        <v>none</v>
      </c>
      <c r="L397" s="103"/>
      <c r="M397" s="103" t="str">
        <f t="shared" si="322"/>
        <v>OpenClose</v>
      </c>
      <c r="N397" s="103"/>
      <c r="O397" s="103"/>
      <c r="P397" s="103"/>
      <c r="Q397" s="103"/>
      <c r="R397" s="103">
        <f t="shared" si="323"/>
        <v>1</v>
      </c>
      <c r="S397" s="103" t="str">
        <f t="shared" si="324"/>
        <v>hover</v>
      </c>
      <c r="T397" s="103"/>
      <c r="U397" s="103"/>
      <c r="V397" s="103"/>
      <c r="W397" s="103"/>
      <c r="X397" s="103" t="str">
        <f t="shared" si="373"/>
        <v>fadeOn=n7-3-3-2,0.6</v>
      </c>
      <c r="Y397" s="103" t="str">
        <f t="shared" si="374"/>
        <v>fadeOff=n7-3-3-2,0.6</v>
      </c>
      <c r="Z397" s="103" t="str">
        <f t="shared" si="375"/>
        <v>drawOpen=n7-3-3-2,0.8</v>
      </c>
      <c r="AA397" s="103" t="str">
        <f t="shared" si="376"/>
        <v>drawClose=n7-3-3-2,0.8</v>
      </c>
      <c r="AB397" s="103" t="str">
        <f t="shared" si="329"/>
        <v>myQtipStyle</v>
      </c>
      <c r="AD397" s="106"/>
      <c r="AE397" s="116"/>
      <c r="AF397" s="75" t="s">
        <v>665</v>
      </c>
      <c r="AG397" s="73">
        <f t="shared" si="332"/>
        <v>0</v>
      </c>
      <c r="AH397" s="75" t="str">
        <f t="shared" si="330"/>
        <v>n7-3-3-2</v>
      </c>
      <c r="AI397" s="75" t="str">
        <f t="shared" si="333"/>
        <v>E242</v>
      </c>
      <c r="AJ397" s="73">
        <f t="shared" si="372"/>
        <v>4</v>
      </c>
      <c r="AK397" s="105">
        <v>7</v>
      </c>
      <c r="AL397" s="105">
        <v>3</v>
      </c>
      <c r="AM397" s="105">
        <v>3</v>
      </c>
      <c r="AN397" s="105">
        <v>2</v>
      </c>
      <c r="AR397" s="105">
        <v>8</v>
      </c>
      <c r="AS397" s="105">
        <v>4</v>
      </c>
      <c r="AT397" s="105">
        <v>3</v>
      </c>
      <c r="AU397" s="105">
        <v>3</v>
      </c>
      <c r="AX397" s="108">
        <f t="shared" si="345"/>
        <v>121.875</v>
      </c>
      <c r="AY397" s="105">
        <f t="shared" ca="1" si="346"/>
        <v>740</v>
      </c>
      <c r="AZ397" s="108">
        <f t="shared" si="347"/>
        <v>541.66666666666663</v>
      </c>
      <c r="BA397" s="105">
        <f t="shared" si="348"/>
        <v>0</v>
      </c>
      <c r="BB397" s="116">
        <f t="shared" ca="1" si="349"/>
        <v>269.88</v>
      </c>
      <c r="BC397" s="116">
        <f t="shared" ca="1" si="350"/>
        <v>879.46</v>
      </c>
      <c r="BD397" s="108">
        <f t="shared" ca="1" si="351"/>
        <v>1541.6666666666665</v>
      </c>
      <c r="BE397" s="108">
        <f t="shared" ca="1" si="352"/>
        <v>1000</v>
      </c>
      <c r="BH397" s="75" t="str">
        <f t="shared" si="334"/>
        <v>n7-3-3</v>
      </c>
      <c r="BI397" s="76"/>
      <c r="BJ397" s="109" t="s">
        <v>232</v>
      </c>
      <c r="BK397" s="109"/>
      <c r="BL397" s="109">
        <v>1</v>
      </c>
      <c r="BM397" s="112">
        <f t="shared" si="335"/>
        <v>1</v>
      </c>
      <c r="BN397" s="112" t="str">
        <f t="shared" si="336"/>
        <v>symbol</v>
      </c>
      <c r="BO397" s="109" t="str">
        <f t="shared" si="337"/>
        <v>OpenCircle</v>
      </c>
      <c r="BP397" s="113">
        <f t="shared" ca="1" si="353"/>
        <v>269.88</v>
      </c>
      <c r="BQ397" s="113">
        <f t="shared" ca="1" si="354"/>
        <v>879.46</v>
      </c>
      <c r="BR397" s="113">
        <f t="shared" ca="1" si="355"/>
        <v>12</v>
      </c>
      <c r="BS397" s="113">
        <f t="shared" ca="1" si="356"/>
        <v>12</v>
      </c>
      <c r="BT397" s="109" t="str">
        <f t="shared" ca="1" si="338"/>
        <v xml:space="preserve">0 269.88 879.46 0 0 0 0 VCThingLabel  </v>
      </c>
      <c r="BU397" s="112">
        <f t="shared" si="339"/>
        <v>0.1</v>
      </c>
      <c r="BV397" s="174">
        <f t="shared" si="340"/>
        <v>0</v>
      </c>
      <c r="BW397" s="114" t="str">
        <f t="shared" si="357"/>
        <v>4vvv</v>
      </c>
      <c r="BX397" s="109"/>
      <c r="BY397" s="113">
        <f t="shared" ca="1" si="358"/>
        <v>269.88</v>
      </c>
      <c r="BZ397" s="113">
        <f t="shared" ca="1" si="359"/>
        <v>879.46</v>
      </c>
      <c r="CA397" s="113">
        <f t="shared" ca="1" si="360"/>
        <v>20.399999999999999</v>
      </c>
      <c r="CB397" s="113">
        <f t="shared" ca="1" si="361"/>
        <v>20.399999999999999</v>
      </c>
      <c r="CC397" s="112">
        <f t="shared" si="341"/>
        <v>0.55000000000000004</v>
      </c>
      <c r="CD397" s="109" t="str">
        <f t="shared" si="342"/>
        <v>ellipse</v>
      </c>
      <c r="CE397" s="114" t="str">
        <f t="shared" si="362"/>
        <v>4vvv</v>
      </c>
      <c r="CF397" s="109"/>
      <c r="CG397" s="113">
        <f t="shared" ca="1" si="363"/>
        <v>269.88</v>
      </c>
      <c r="CH397" s="113">
        <f t="shared" ca="1" si="364"/>
        <v>879.46</v>
      </c>
      <c r="CI397" s="113">
        <f t="shared" ca="1" si="365"/>
        <v>12</v>
      </c>
      <c r="CJ397" s="113">
        <f t="shared" ca="1" si="366"/>
        <v>12</v>
      </c>
      <c r="CK397" s="112"/>
      <c r="CL397" s="112"/>
      <c r="CM397" s="112">
        <f t="shared" si="343"/>
        <v>1</v>
      </c>
      <c r="CN397" s="115" t="str">
        <f t="shared" si="344"/>
        <v>ellipse</v>
      </c>
      <c r="CO397" s="109" t="str">
        <f t="shared" si="367"/>
        <v>4vvv</v>
      </c>
      <c r="CP397" s="109"/>
      <c r="CQ397" s="113">
        <f t="shared" ca="1" si="368"/>
        <v>269.88</v>
      </c>
      <c r="CR397" s="113">
        <f t="shared" ca="1" si="369"/>
        <v>879.46</v>
      </c>
      <c r="CS397" s="113">
        <f t="shared" ca="1" si="370"/>
        <v>12</v>
      </c>
      <c r="CT397" s="113">
        <f t="shared" ca="1" si="371"/>
        <v>12</v>
      </c>
      <c r="CW397" s="76"/>
      <c r="CX397" s="76"/>
    </row>
    <row r="398" spans="1:102" s="105" customFormat="1" ht="16" customHeight="1">
      <c r="A398" s="75" t="str">
        <f t="shared" si="319"/>
        <v>n7-3-3-3</v>
      </c>
      <c r="B398" s="75" t="str">
        <f t="shared" si="320"/>
        <v>E243</v>
      </c>
      <c r="C398" s="103" t="str">
        <f t="shared" si="331"/>
        <v>odd</v>
      </c>
      <c r="D398" s="103"/>
      <c r="E398" s="103"/>
      <c r="F398" s="104">
        <f>ROW()</f>
        <v>398</v>
      </c>
      <c r="G398" s="103"/>
      <c r="H398" s="103"/>
      <c r="I398" s="103" t="str">
        <f t="shared" si="317"/>
        <v>This a short description of E243, giving the briefest explanation of its E243'iness.</v>
      </c>
      <c r="J398" s="103" t="str">
        <f t="shared" si="318"/>
        <v>This is a longer description of E243, going into more detail on what E243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8" s="103" t="str">
        <f t="shared" si="321"/>
        <v>none</v>
      </c>
      <c r="L398" s="103"/>
      <c r="M398" s="103" t="str">
        <f t="shared" si="322"/>
        <v>OpenClose</v>
      </c>
      <c r="N398" s="103"/>
      <c r="O398" s="103"/>
      <c r="P398" s="103"/>
      <c r="Q398" s="103"/>
      <c r="R398" s="103">
        <f t="shared" si="323"/>
        <v>1</v>
      </c>
      <c r="S398" s="103" t="str">
        <f t="shared" si="324"/>
        <v>hover</v>
      </c>
      <c r="T398" s="103"/>
      <c r="U398" s="103"/>
      <c r="V398" s="103"/>
      <c r="W398" s="103"/>
      <c r="X398" s="103" t="str">
        <f t="shared" si="373"/>
        <v>fadeOn=n7-3-3-3,0.6</v>
      </c>
      <c r="Y398" s="103" t="str">
        <f t="shared" si="374"/>
        <v>fadeOff=n7-3-3-3,0.6</v>
      </c>
      <c r="Z398" s="103" t="str">
        <f t="shared" si="375"/>
        <v>drawOpen=n7-3-3-3,0.8</v>
      </c>
      <c r="AA398" s="103" t="str">
        <f t="shared" si="376"/>
        <v>drawClose=n7-3-3-3,0.8</v>
      </c>
      <c r="AB398" s="103" t="str">
        <f t="shared" si="329"/>
        <v>myQtipStyle</v>
      </c>
      <c r="AD398" s="106"/>
      <c r="AE398" s="116"/>
      <c r="AF398" s="75" t="s">
        <v>666</v>
      </c>
      <c r="AG398" s="73">
        <f t="shared" si="332"/>
        <v>0</v>
      </c>
      <c r="AH398" s="75" t="str">
        <f t="shared" si="330"/>
        <v>n7-3-3-3</v>
      </c>
      <c r="AI398" s="75" t="str">
        <f t="shared" si="333"/>
        <v>E243</v>
      </c>
      <c r="AJ398" s="73">
        <f t="shared" si="372"/>
        <v>4</v>
      </c>
      <c r="AK398" s="105">
        <v>7</v>
      </c>
      <c r="AL398" s="105">
        <v>3</v>
      </c>
      <c r="AM398" s="105">
        <v>3</v>
      </c>
      <c r="AN398" s="105">
        <v>3</v>
      </c>
      <c r="AR398" s="105">
        <v>8</v>
      </c>
      <c r="AS398" s="105">
        <v>4</v>
      </c>
      <c r="AT398" s="105">
        <v>3</v>
      </c>
      <c r="AU398" s="105">
        <v>3</v>
      </c>
      <c r="AX398" s="108">
        <f t="shared" si="345"/>
        <v>123.125</v>
      </c>
      <c r="AY398" s="105">
        <f t="shared" ca="1" si="346"/>
        <v>740</v>
      </c>
      <c r="AZ398" s="108">
        <f t="shared" si="347"/>
        <v>547.22222222222217</v>
      </c>
      <c r="BA398" s="105">
        <f t="shared" si="348"/>
        <v>0</v>
      </c>
      <c r="BB398" s="116">
        <f t="shared" ca="1" si="349"/>
        <v>272.69000000000005</v>
      </c>
      <c r="BC398" s="116">
        <f t="shared" ca="1" si="350"/>
        <v>863.56</v>
      </c>
      <c r="BD398" s="108">
        <f t="shared" ca="1" si="351"/>
        <v>1547.2222222222222</v>
      </c>
      <c r="BE398" s="108">
        <f t="shared" ca="1" si="352"/>
        <v>1000</v>
      </c>
      <c r="BH398" s="75" t="str">
        <f t="shared" si="334"/>
        <v>n7-3-3</v>
      </c>
      <c r="BI398" s="76"/>
      <c r="BJ398" s="109" t="s">
        <v>232</v>
      </c>
      <c r="BK398" s="109"/>
      <c r="BL398" s="109">
        <v>1</v>
      </c>
      <c r="BM398" s="112">
        <f t="shared" si="335"/>
        <v>1</v>
      </c>
      <c r="BN398" s="112" t="str">
        <f t="shared" si="336"/>
        <v>symbol</v>
      </c>
      <c r="BO398" s="109" t="str">
        <f t="shared" si="337"/>
        <v>OpenCircle</v>
      </c>
      <c r="BP398" s="113">
        <f t="shared" ca="1" si="353"/>
        <v>272.69</v>
      </c>
      <c r="BQ398" s="113">
        <f t="shared" ca="1" si="354"/>
        <v>863.56</v>
      </c>
      <c r="BR398" s="113">
        <f t="shared" ca="1" si="355"/>
        <v>12</v>
      </c>
      <c r="BS398" s="113">
        <f t="shared" ca="1" si="356"/>
        <v>12</v>
      </c>
      <c r="BT398" s="109" t="str">
        <f t="shared" ca="1" si="338"/>
        <v xml:space="preserve">0 272.69 863.56 0 0 0 0 VCThingLabel  </v>
      </c>
      <c r="BU398" s="112">
        <f t="shared" si="339"/>
        <v>0.1</v>
      </c>
      <c r="BV398" s="174">
        <f t="shared" si="340"/>
        <v>0</v>
      </c>
      <c r="BW398" s="114" t="str">
        <f t="shared" si="357"/>
        <v>4vvv</v>
      </c>
      <c r="BX398" s="109"/>
      <c r="BY398" s="113">
        <f t="shared" ca="1" si="358"/>
        <v>272.69</v>
      </c>
      <c r="BZ398" s="113">
        <f t="shared" ca="1" si="359"/>
        <v>863.56</v>
      </c>
      <c r="CA398" s="113">
        <f t="shared" ca="1" si="360"/>
        <v>20.399999999999999</v>
      </c>
      <c r="CB398" s="113">
        <f t="shared" ca="1" si="361"/>
        <v>20.399999999999999</v>
      </c>
      <c r="CC398" s="112">
        <f t="shared" si="341"/>
        <v>0.55000000000000004</v>
      </c>
      <c r="CD398" s="109" t="str">
        <f t="shared" si="342"/>
        <v>ellipse</v>
      </c>
      <c r="CE398" s="114" t="str">
        <f t="shared" si="362"/>
        <v>4vvv</v>
      </c>
      <c r="CF398" s="109"/>
      <c r="CG398" s="113">
        <f t="shared" ca="1" si="363"/>
        <v>272.69</v>
      </c>
      <c r="CH398" s="113">
        <f t="shared" ca="1" si="364"/>
        <v>863.56</v>
      </c>
      <c r="CI398" s="113">
        <f t="shared" ca="1" si="365"/>
        <v>12</v>
      </c>
      <c r="CJ398" s="113">
        <f t="shared" ca="1" si="366"/>
        <v>12</v>
      </c>
      <c r="CK398" s="112"/>
      <c r="CL398" s="112"/>
      <c r="CM398" s="112">
        <f t="shared" si="343"/>
        <v>1</v>
      </c>
      <c r="CN398" s="115" t="str">
        <f t="shared" si="344"/>
        <v>ellipse</v>
      </c>
      <c r="CO398" s="109" t="str">
        <f t="shared" si="367"/>
        <v>4vvv</v>
      </c>
      <c r="CP398" s="109"/>
      <c r="CQ398" s="113">
        <f t="shared" ca="1" si="368"/>
        <v>272.69</v>
      </c>
      <c r="CR398" s="113">
        <f t="shared" ca="1" si="369"/>
        <v>863.56</v>
      </c>
      <c r="CS398" s="113">
        <f t="shared" ca="1" si="370"/>
        <v>12</v>
      </c>
      <c r="CT398" s="113">
        <f t="shared" ca="1" si="371"/>
        <v>12</v>
      </c>
      <c r="CW398" s="76"/>
      <c r="CX398" s="76"/>
    </row>
    <row r="399" spans="1:102" s="105" customFormat="1" ht="16" customHeight="1">
      <c r="A399" s="75" t="str">
        <f t="shared" si="319"/>
        <v>n7-4</v>
      </c>
      <c r="B399" s="75" t="str">
        <f t="shared" si="320"/>
        <v>C28</v>
      </c>
      <c r="C399" s="103" t="str">
        <f t="shared" si="331"/>
        <v>even</v>
      </c>
      <c r="D399" s="103"/>
      <c r="E399" s="103"/>
      <c r="F399" s="104">
        <f>ROW()</f>
        <v>399</v>
      </c>
      <c r="G399" s="103"/>
      <c r="H399" s="103"/>
      <c r="I399" s="103" t="str">
        <f t="shared" si="317"/>
        <v>This a short description of C28, giving the briefest explanation of its C28'iness.</v>
      </c>
      <c r="J399" s="103" t="str">
        <f t="shared" si="318"/>
        <v>This is a longer description of C28, going into more detail on what C28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399" s="103" t="str">
        <f t="shared" si="321"/>
        <v>none</v>
      </c>
      <c r="L399" s="103"/>
      <c r="M399" s="103" t="str">
        <f t="shared" si="322"/>
        <v>OpenClose</v>
      </c>
      <c r="N399" s="103"/>
      <c r="O399" s="103"/>
      <c r="P399" s="103"/>
      <c r="Q399" s="103"/>
      <c r="R399" s="103">
        <f t="shared" si="323"/>
        <v>1</v>
      </c>
      <c r="S399" s="103" t="str">
        <f t="shared" si="324"/>
        <v>hover</v>
      </c>
      <c r="T399" s="103"/>
      <c r="U399" s="103"/>
      <c r="V399" s="103"/>
      <c r="W399" s="103"/>
      <c r="X399" s="103" t="str">
        <f t="shared" si="373"/>
        <v>fadeOn=n7-4,0.6</v>
      </c>
      <c r="Y399" s="103" t="str">
        <f t="shared" si="374"/>
        <v>fadeOff=n7-4,0.6</v>
      </c>
      <c r="Z399" s="103" t="str">
        <f t="shared" si="375"/>
        <v>drawOpen=n7-4,0.8</v>
      </c>
      <c r="AA399" s="103" t="str">
        <f t="shared" si="376"/>
        <v>drawClose=n7-4,0.8</v>
      </c>
      <c r="AB399" s="103" t="str">
        <f t="shared" si="329"/>
        <v>myQtipStyle</v>
      </c>
      <c r="AD399" s="106"/>
      <c r="AE399" s="116"/>
      <c r="AF399" s="75" t="s">
        <v>667</v>
      </c>
      <c r="AG399" s="73">
        <f t="shared" si="332"/>
        <v>0</v>
      </c>
      <c r="AH399" s="75" t="str">
        <f t="shared" si="330"/>
        <v>n7-4</v>
      </c>
      <c r="AI399" s="75" t="str">
        <f t="shared" si="333"/>
        <v>C28</v>
      </c>
      <c r="AJ399" s="73">
        <f t="shared" si="372"/>
        <v>2</v>
      </c>
      <c r="AK399" s="105">
        <v>7</v>
      </c>
      <c r="AL399" s="105">
        <v>4</v>
      </c>
      <c r="AR399" s="105">
        <v>8</v>
      </c>
      <c r="AS399" s="105">
        <v>4</v>
      </c>
      <c r="AX399" s="108">
        <f t="shared" si="345"/>
        <v>129.375</v>
      </c>
      <c r="AY399" s="105">
        <f t="shared" ca="1" si="346"/>
        <v>500</v>
      </c>
      <c r="AZ399" s="108">
        <f t="shared" si="347"/>
        <v>575</v>
      </c>
      <c r="BA399" s="105">
        <f t="shared" si="348"/>
        <v>0</v>
      </c>
      <c r="BB399" s="116">
        <f t="shared" ca="1" si="349"/>
        <v>521.53</v>
      </c>
      <c r="BC399" s="116">
        <f t="shared" ca="1" si="350"/>
        <v>854.86</v>
      </c>
      <c r="BD399" s="108">
        <f t="shared" ca="1" si="351"/>
        <v>1575</v>
      </c>
      <c r="BE399" s="108">
        <f t="shared" ca="1" si="352"/>
        <v>1000</v>
      </c>
      <c r="BH399" s="75" t="str">
        <f t="shared" si="334"/>
        <v>n6-4-3-3</v>
      </c>
      <c r="BI399" s="76"/>
      <c r="BJ399" s="109" t="s">
        <v>232</v>
      </c>
      <c r="BK399" s="109"/>
      <c r="BL399" s="109">
        <v>1</v>
      </c>
      <c r="BM399" s="112">
        <f t="shared" si="335"/>
        <v>1</v>
      </c>
      <c r="BN399" s="112" t="str">
        <f t="shared" si="336"/>
        <v>symbol</v>
      </c>
      <c r="BO399" s="109" t="str">
        <f t="shared" si="337"/>
        <v>OpenCircle</v>
      </c>
      <c r="BP399" s="113">
        <f t="shared" ca="1" si="353"/>
        <v>521.53</v>
      </c>
      <c r="BQ399" s="113">
        <f t="shared" ca="1" si="354"/>
        <v>854.86</v>
      </c>
      <c r="BR399" s="113">
        <f t="shared" ca="1" si="355"/>
        <v>60</v>
      </c>
      <c r="BS399" s="113">
        <f t="shared" ca="1" si="356"/>
        <v>60</v>
      </c>
      <c r="BT399" s="109" t="str">
        <f t="shared" ca="1" si="338"/>
        <v xml:space="preserve">1 521.53 854.86 0 0 0 0 VCThingLabel 20 </v>
      </c>
      <c r="BU399" s="112">
        <f t="shared" si="339"/>
        <v>0.1</v>
      </c>
      <c r="BV399" s="174">
        <f t="shared" si="340"/>
        <v>0</v>
      </c>
      <c r="BW399" s="114" t="str">
        <f t="shared" si="357"/>
        <v>2vvv</v>
      </c>
      <c r="BX399" s="109"/>
      <c r="BY399" s="113">
        <f t="shared" ca="1" si="358"/>
        <v>521.53</v>
      </c>
      <c r="BZ399" s="113">
        <f t="shared" ca="1" si="359"/>
        <v>854.86</v>
      </c>
      <c r="CA399" s="113">
        <f t="shared" ca="1" si="360"/>
        <v>102</v>
      </c>
      <c r="CB399" s="113">
        <f t="shared" ca="1" si="361"/>
        <v>102</v>
      </c>
      <c r="CC399" s="112">
        <f t="shared" si="341"/>
        <v>0.55000000000000004</v>
      </c>
      <c r="CD399" s="109" t="str">
        <f t="shared" si="342"/>
        <v>ellipse</v>
      </c>
      <c r="CE399" s="114" t="str">
        <f t="shared" si="362"/>
        <v>2vvv</v>
      </c>
      <c r="CF399" s="109"/>
      <c r="CG399" s="113">
        <f t="shared" ca="1" si="363"/>
        <v>521.53</v>
      </c>
      <c r="CH399" s="113">
        <f t="shared" ca="1" si="364"/>
        <v>854.86</v>
      </c>
      <c r="CI399" s="113">
        <f t="shared" ca="1" si="365"/>
        <v>60</v>
      </c>
      <c r="CJ399" s="113">
        <f t="shared" ca="1" si="366"/>
        <v>60</v>
      </c>
      <c r="CK399" s="112"/>
      <c r="CL399" s="112"/>
      <c r="CM399" s="112">
        <f t="shared" si="343"/>
        <v>1</v>
      </c>
      <c r="CN399" s="115" t="str">
        <f t="shared" si="344"/>
        <v>ellipse</v>
      </c>
      <c r="CO399" s="109" t="str">
        <f t="shared" si="367"/>
        <v>2vvv</v>
      </c>
      <c r="CP399" s="109"/>
      <c r="CQ399" s="113">
        <f t="shared" ca="1" si="368"/>
        <v>521.53</v>
      </c>
      <c r="CR399" s="113">
        <f t="shared" ca="1" si="369"/>
        <v>854.86</v>
      </c>
      <c r="CS399" s="113">
        <f t="shared" ca="1" si="370"/>
        <v>60</v>
      </c>
      <c r="CT399" s="113">
        <f t="shared" ca="1" si="371"/>
        <v>60</v>
      </c>
      <c r="CW399" s="76"/>
      <c r="CX399" s="76"/>
    </row>
    <row r="400" spans="1:102" s="105" customFormat="1" ht="16" customHeight="1">
      <c r="A400" s="75" t="str">
        <f t="shared" si="319"/>
        <v>n7-4-1</v>
      </c>
      <c r="B400" s="75" t="str">
        <f t="shared" si="320"/>
        <v>D82</v>
      </c>
      <c r="C400" s="103" t="str">
        <f t="shared" si="331"/>
        <v>even</v>
      </c>
      <c r="D400" s="103"/>
      <c r="E400" s="103"/>
      <c r="F400" s="104">
        <f>ROW()</f>
        <v>400</v>
      </c>
      <c r="G400" s="103"/>
      <c r="H400" s="103"/>
      <c r="I400" s="103" t="str">
        <f t="shared" si="317"/>
        <v>This a short description of D82, giving the briefest explanation of its D82'iness.</v>
      </c>
      <c r="J400" s="103" t="str">
        <f t="shared" si="318"/>
        <v>This is a longer description of D82, going into more detail on what D82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0" s="103" t="str">
        <f t="shared" si="321"/>
        <v>none</v>
      </c>
      <c r="L400" s="103"/>
      <c r="M400" s="103" t="str">
        <f t="shared" si="322"/>
        <v>OpenClose</v>
      </c>
      <c r="N400" s="103"/>
      <c r="O400" s="103"/>
      <c r="P400" s="103"/>
      <c r="Q400" s="103"/>
      <c r="R400" s="103">
        <f t="shared" si="323"/>
        <v>1</v>
      </c>
      <c r="S400" s="103" t="str">
        <f t="shared" si="324"/>
        <v>hover</v>
      </c>
      <c r="T400" s="103"/>
      <c r="U400" s="103"/>
      <c r="V400" s="103"/>
      <c r="W400" s="103"/>
      <c r="X400" s="103" t="str">
        <f t="shared" si="373"/>
        <v>fadeOn=n7-4-1,0.6</v>
      </c>
      <c r="Y400" s="103" t="str">
        <f t="shared" si="374"/>
        <v>fadeOff=n7-4-1,0.6</v>
      </c>
      <c r="Z400" s="103" t="str">
        <f t="shared" si="375"/>
        <v>drawOpen=n7-4-1,0.8</v>
      </c>
      <c r="AA400" s="103" t="str">
        <f t="shared" si="376"/>
        <v>drawClose=n7-4-1,0.8</v>
      </c>
      <c r="AB400" s="103" t="str">
        <f t="shared" si="329"/>
        <v>myQtipStyle</v>
      </c>
      <c r="AD400" s="106"/>
      <c r="AE400" s="116"/>
      <c r="AF400" s="75" t="s">
        <v>668</v>
      </c>
      <c r="AG400" s="73">
        <f t="shared" si="332"/>
        <v>0</v>
      </c>
      <c r="AH400" s="75" t="str">
        <f t="shared" si="330"/>
        <v>n7-4-1</v>
      </c>
      <c r="AI400" s="75" t="str">
        <f t="shared" si="333"/>
        <v>D82</v>
      </c>
      <c r="AJ400" s="73">
        <f t="shared" si="372"/>
        <v>3</v>
      </c>
      <c r="AK400" s="105">
        <v>7</v>
      </c>
      <c r="AL400" s="105">
        <v>4</v>
      </c>
      <c r="AM400" s="105">
        <v>1</v>
      </c>
      <c r="AR400" s="105">
        <v>8</v>
      </c>
      <c r="AS400" s="105">
        <v>4</v>
      </c>
      <c r="AT400" s="105">
        <v>3</v>
      </c>
      <c r="AX400" s="108">
        <f t="shared" si="345"/>
        <v>125.625</v>
      </c>
      <c r="AY400" s="105">
        <f t="shared" ca="1" si="346"/>
        <v>640</v>
      </c>
      <c r="AZ400" s="108">
        <f t="shared" si="347"/>
        <v>558.33333333333337</v>
      </c>
      <c r="BA400" s="105">
        <f t="shared" si="348"/>
        <v>0</v>
      </c>
      <c r="BB400" s="116">
        <f t="shared" ca="1" si="349"/>
        <v>376.72</v>
      </c>
      <c r="BC400" s="116">
        <f t="shared" ca="1" si="350"/>
        <v>854.67</v>
      </c>
      <c r="BD400" s="108">
        <f t="shared" ca="1" si="351"/>
        <v>1558.3333333333335</v>
      </c>
      <c r="BE400" s="108">
        <f t="shared" ca="1" si="352"/>
        <v>1000</v>
      </c>
      <c r="BH400" s="75" t="str">
        <f t="shared" si="334"/>
        <v>n7-4</v>
      </c>
      <c r="BI400" s="76"/>
      <c r="BJ400" s="109" t="s">
        <v>232</v>
      </c>
      <c r="BK400" s="109"/>
      <c r="BL400" s="109">
        <v>1</v>
      </c>
      <c r="BM400" s="112">
        <f t="shared" si="335"/>
        <v>1</v>
      </c>
      <c r="BN400" s="112" t="str">
        <f t="shared" si="336"/>
        <v>symbol</v>
      </c>
      <c r="BO400" s="109" t="str">
        <f t="shared" si="337"/>
        <v>OpenCircle</v>
      </c>
      <c r="BP400" s="113">
        <f t="shared" ca="1" si="353"/>
        <v>376.72</v>
      </c>
      <c r="BQ400" s="113">
        <f t="shared" ca="1" si="354"/>
        <v>854.67</v>
      </c>
      <c r="BR400" s="113">
        <f t="shared" ca="1" si="355"/>
        <v>35</v>
      </c>
      <c r="BS400" s="113">
        <f t="shared" ca="1" si="356"/>
        <v>35</v>
      </c>
      <c r="BT400" s="109" t="str">
        <f t="shared" ca="1" si="338"/>
        <v xml:space="preserve">1 376.72 854.67 0 0 0 0 VCThingLabel 10 </v>
      </c>
      <c r="BU400" s="112">
        <f t="shared" si="339"/>
        <v>0.1</v>
      </c>
      <c r="BV400" s="174">
        <f t="shared" si="340"/>
        <v>0</v>
      </c>
      <c r="BW400" s="114" t="str">
        <f t="shared" si="357"/>
        <v>3vvv</v>
      </c>
      <c r="BX400" s="109"/>
      <c r="BY400" s="113">
        <f t="shared" ca="1" si="358"/>
        <v>376.72</v>
      </c>
      <c r="BZ400" s="113">
        <f t="shared" ca="1" si="359"/>
        <v>854.67</v>
      </c>
      <c r="CA400" s="113">
        <f t="shared" ca="1" si="360"/>
        <v>59.5</v>
      </c>
      <c r="CB400" s="113">
        <f t="shared" ca="1" si="361"/>
        <v>59.5</v>
      </c>
      <c r="CC400" s="112">
        <f t="shared" si="341"/>
        <v>0.55000000000000004</v>
      </c>
      <c r="CD400" s="109" t="str">
        <f t="shared" si="342"/>
        <v>ellipse</v>
      </c>
      <c r="CE400" s="114" t="str">
        <f t="shared" si="362"/>
        <v>3vvv</v>
      </c>
      <c r="CF400" s="109"/>
      <c r="CG400" s="113">
        <f t="shared" ca="1" si="363"/>
        <v>376.72</v>
      </c>
      <c r="CH400" s="113">
        <f t="shared" ca="1" si="364"/>
        <v>854.67</v>
      </c>
      <c r="CI400" s="113">
        <f t="shared" ca="1" si="365"/>
        <v>35</v>
      </c>
      <c r="CJ400" s="113">
        <f t="shared" ca="1" si="366"/>
        <v>35</v>
      </c>
      <c r="CK400" s="112"/>
      <c r="CL400" s="112"/>
      <c r="CM400" s="112">
        <f t="shared" si="343"/>
        <v>1</v>
      </c>
      <c r="CN400" s="115" t="str">
        <f t="shared" si="344"/>
        <v>ellipse</v>
      </c>
      <c r="CO400" s="109" t="str">
        <f t="shared" si="367"/>
        <v>3vvv</v>
      </c>
      <c r="CP400" s="109"/>
      <c r="CQ400" s="113">
        <f t="shared" ca="1" si="368"/>
        <v>376.72</v>
      </c>
      <c r="CR400" s="113">
        <f t="shared" ca="1" si="369"/>
        <v>854.67</v>
      </c>
      <c r="CS400" s="113">
        <f t="shared" ca="1" si="370"/>
        <v>35</v>
      </c>
      <c r="CT400" s="113">
        <f t="shared" ca="1" si="371"/>
        <v>35</v>
      </c>
      <c r="CW400" s="76"/>
      <c r="CX400" s="76"/>
    </row>
    <row r="401" spans="1:102" s="105" customFormat="1" ht="16" customHeight="1">
      <c r="A401" s="75" t="str">
        <f t="shared" si="319"/>
        <v>n7-4-1-1</v>
      </c>
      <c r="B401" s="75" t="str">
        <f t="shared" si="320"/>
        <v>E244</v>
      </c>
      <c r="C401" s="103" t="str">
        <f t="shared" si="331"/>
        <v>even</v>
      </c>
      <c r="D401" s="103"/>
      <c r="E401" s="103"/>
      <c r="F401" s="104">
        <f>ROW()</f>
        <v>401</v>
      </c>
      <c r="G401" s="103"/>
      <c r="H401" s="103"/>
      <c r="I401" s="103" t="str">
        <f t="shared" si="317"/>
        <v>This a short description of E244, giving the briefest explanation of its E244'iness.</v>
      </c>
      <c r="J401" s="103" t="str">
        <f t="shared" si="318"/>
        <v>This is a longer description of E244, going into more detail on what E244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1" s="103" t="str">
        <f t="shared" si="321"/>
        <v>none</v>
      </c>
      <c r="L401" s="103"/>
      <c r="M401" s="103" t="str">
        <f t="shared" si="322"/>
        <v>OpenClose</v>
      </c>
      <c r="N401" s="103"/>
      <c r="O401" s="103"/>
      <c r="P401" s="103"/>
      <c r="Q401" s="103"/>
      <c r="R401" s="103">
        <f t="shared" si="323"/>
        <v>1</v>
      </c>
      <c r="S401" s="103" t="str">
        <f t="shared" si="324"/>
        <v>hover</v>
      </c>
      <c r="T401" s="103"/>
      <c r="U401" s="103"/>
      <c r="V401" s="103"/>
      <c r="W401" s="103"/>
      <c r="X401" s="103" t="str">
        <f t="shared" si="373"/>
        <v>fadeOn=n7-4-1-1,0.6</v>
      </c>
      <c r="Y401" s="103" t="str">
        <f t="shared" si="374"/>
        <v>fadeOff=n7-4-1-1,0.6</v>
      </c>
      <c r="Z401" s="103" t="str">
        <f t="shared" si="375"/>
        <v>drawOpen=n7-4-1-1,0.8</v>
      </c>
      <c r="AA401" s="103" t="str">
        <f t="shared" si="376"/>
        <v>drawClose=n7-4-1-1,0.8</v>
      </c>
      <c r="AB401" s="103" t="str">
        <f t="shared" si="329"/>
        <v>myQtipStyle</v>
      </c>
      <c r="AD401" s="106"/>
      <c r="AE401" s="116"/>
      <c r="AF401" s="75" t="s">
        <v>669</v>
      </c>
      <c r="AG401" s="73">
        <f t="shared" si="332"/>
        <v>0</v>
      </c>
      <c r="AH401" s="75" t="str">
        <f t="shared" si="330"/>
        <v>n7-4-1-1</v>
      </c>
      <c r="AI401" s="75" t="str">
        <f t="shared" si="333"/>
        <v>E244</v>
      </c>
      <c r="AJ401" s="73">
        <f t="shared" si="372"/>
        <v>4</v>
      </c>
      <c r="AK401" s="105">
        <v>7</v>
      </c>
      <c r="AL401" s="105">
        <v>4</v>
      </c>
      <c r="AM401" s="105">
        <v>1</v>
      </c>
      <c r="AN401" s="105">
        <v>1</v>
      </c>
      <c r="AR401" s="105">
        <v>8</v>
      </c>
      <c r="AS401" s="105">
        <v>4</v>
      </c>
      <c r="AT401" s="105">
        <v>3</v>
      </c>
      <c r="AU401" s="105">
        <v>3</v>
      </c>
      <c r="AX401" s="108">
        <f t="shared" si="345"/>
        <v>124.375</v>
      </c>
      <c r="AY401" s="105">
        <f t="shared" ca="1" si="346"/>
        <v>740</v>
      </c>
      <c r="AZ401" s="108">
        <f t="shared" si="347"/>
        <v>552.77777777777783</v>
      </c>
      <c r="BA401" s="105">
        <f t="shared" si="348"/>
        <v>0</v>
      </c>
      <c r="BB401" s="116">
        <f t="shared" ca="1" si="349"/>
        <v>275.84000000000003</v>
      </c>
      <c r="BC401" s="116">
        <f t="shared" ca="1" si="350"/>
        <v>847.72</v>
      </c>
      <c r="BD401" s="108">
        <f t="shared" ca="1" si="351"/>
        <v>1552.7777777777778</v>
      </c>
      <c r="BE401" s="108">
        <f t="shared" ca="1" si="352"/>
        <v>1000</v>
      </c>
      <c r="BH401" s="75" t="str">
        <f t="shared" si="334"/>
        <v>n7-4-1</v>
      </c>
      <c r="BI401" s="76"/>
      <c r="BJ401" s="109" t="s">
        <v>232</v>
      </c>
      <c r="BK401" s="109"/>
      <c r="BL401" s="109">
        <v>1</v>
      </c>
      <c r="BM401" s="112">
        <f t="shared" si="335"/>
        <v>1</v>
      </c>
      <c r="BN401" s="112" t="str">
        <f t="shared" si="336"/>
        <v>symbol</v>
      </c>
      <c r="BO401" s="109" t="str">
        <f t="shared" si="337"/>
        <v>OpenCircle</v>
      </c>
      <c r="BP401" s="113">
        <f t="shared" ca="1" si="353"/>
        <v>275.83999999999997</v>
      </c>
      <c r="BQ401" s="113">
        <f t="shared" ca="1" si="354"/>
        <v>847.72</v>
      </c>
      <c r="BR401" s="113">
        <f t="shared" ca="1" si="355"/>
        <v>12</v>
      </c>
      <c r="BS401" s="113">
        <f t="shared" ca="1" si="356"/>
        <v>12</v>
      </c>
      <c r="BT401" s="109" t="str">
        <f t="shared" ca="1" si="338"/>
        <v xml:space="preserve">0 275.84 847.72 0 0 0 0 VCThingLabel  </v>
      </c>
      <c r="BU401" s="112">
        <f t="shared" si="339"/>
        <v>0.1</v>
      </c>
      <c r="BV401" s="174">
        <f t="shared" si="340"/>
        <v>0</v>
      </c>
      <c r="BW401" s="114" t="str">
        <f t="shared" si="357"/>
        <v>4vvv</v>
      </c>
      <c r="BX401" s="109"/>
      <c r="BY401" s="113">
        <f t="shared" ca="1" si="358"/>
        <v>275.83999999999997</v>
      </c>
      <c r="BZ401" s="113">
        <f t="shared" ca="1" si="359"/>
        <v>847.72</v>
      </c>
      <c r="CA401" s="113">
        <f t="shared" ca="1" si="360"/>
        <v>20.399999999999999</v>
      </c>
      <c r="CB401" s="113">
        <f t="shared" ca="1" si="361"/>
        <v>20.399999999999999</v>
      </c>
      <c r="CC401" s="112">
        <f t="shared" si="341"/>
        <v>0.55000000000000004</v>
      </c>
      <c r="CD401" s="109" t="str">
        <f t="shared" si="342"/>
        <v>ellipse</v>
      </c>
      <c r="CE401" s="114" t="str">
        <f t="shared" si="362"/>
        <v>4vvv</v>
      </c>
      <c r="CF401" s="109"/>
      <c r="CG401" s="113">
        <f t="shared" ca="1" si="363"/>
        <v>275.83999999999997</v>
      </c>
      <c r="CH401" s="113">
        <f t="shared" ca="1" si="364"/>
        <v>847.72</v>
      </c>
      <c r="CI401" s="113">
        <f t="shared" ca="1" si="365"/>
        <v>12</v>
      </c>
      <c r="CJ401" s="113">
        <f t="shared" ca="1" si="366"/>
        <v>12</v>
      </c>
      <c r="CK401" s="112"/>
      <c r="CL401" s="112"/>
      <c r="CM401" s="112">
        <f t="shared" si="343"/>
        <v>1</v>
      </c>
      <c r="CN401" s="115" t="str">
        <f t="shared" si="344"/>
        <v>ellipse</v>
      </c>
      <c r="CO401" s="109" t="str">
        <f t="shared" si="367"/>
        <v>4vvv</v>
      </c>
      <c r="CP401" s="109"/>
      <c r="CQ401" s="113">
        <f t="shared" ca="1" si="368"/>
        <v>275.83999999999997</v>
      </c>
      <c r="CR401" s="113">
        <f t="shared" ca="1" si="369"/>
        <v>847.72</v>
      </c>
      <c r="CS401" s="113">
        <f t="shared" ca="1" si="370"/>
        <v>12</v>
      </c>
      <c r="CT401" s="113">
        <f t="shared" ca="1" si="371"/>
        <v>12</v>
      </c>
      <c r="CW401" s="76"/>
      <c r="CX401" s="76"/>
    </row>
    <row r="402" spans="1:102" s="105" customFormat="1" ht="16" customHeight="1">
      <c r="A402" s="75" t="str">
        <f t="shared" si="319"/>
        <v>n7-4-1-2</v>
      </c>
      <c r="B402" s="75" t="str">
        <f t="shared" si="320"/>
        <v>E245</v>
      </c>
      <c r="C402" s="103" t="str">
        <f t="shared" si="331"/>
        <v>odd</v>
      </c>
      <c r="D402" s="103"/>
      <c r="E402" s="103"/>
      <c r="F402" s="104">
        <f>ROW()</f>
        <v>402</v>
      </c>
      <c r="G402" s="103"/>
      <c r="H402" s="103"/>
      <c r="I402" s="103" t="str">
        <f t="shared" si="317"/>
        <v>This a short description of E245, giving the briefest explanation of its E245'iness.</v>
      </c>
      <c r="J402" s="103" t="str">
        <f t="shared" si="318"/>
        <v>This is a longer description of E245, going into more detail on what E245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2" s="103" t="str">
        <f t="shared" si="321"/>
        <v>none</v>
      </c>
      <c r="L402" s="103"/>
      <c r="M402" s="103" t="str">
        <f t="shared" si="322"/>
        <v>OpenClose</v>
      </c>
      <c r="N402" s="103"/>
      <c r="O402" s="103"/>
      <c r="P402" s="103"/>
      <c r="Q402" s="103"/>
      <c r="R402" s="103">
        <f t="shared" si="323"/>
        <v>1</v>
      </c>
      <c r="S402" s="103" t="str">
        <f t="shared" si="324"/>
        <v>hover</v>
      </c>
      <c r="T402" s="103"/>
      <c r="U402" s="103"/>
      <c r="V402" s="103"/>
      <c r="W402" s="103"/>
      <c r="X402" s="103" t="str">
        <f t="shared" si="373"/>
        <v>fadeOn=n7-4-1-2,0.6</v>
      </c>
      <c r="Y402" s="103" t="str">
        <f t="shared" si="374"/>
        <v>fadeOff=n7-4-1-2,0.6</v>
      </c>
      <c r="Z402" s="103" t="str">
        <f t="shared" si="375"/>
        <v>drawOpen=n7-4-1-2,0.8</v>
      </c>
      <c r="AA402" s="103" t="str">
        <f t="shared" si="376"/>
        <v>drawClose=n7-4-1-2,0.8</v>
      </c>
      <c r="AB402" s="103" t="str">
        <f t="shared" si="329"/>
        <v>myQtipStyle</v>
      </c>
      <c r="AD402" s="106"/>
      <c r="AE402" s="116"/>
      <c r="AF402" s="75" t="s">
        <v>670</v>
      </c>
      <c r="AG402" s="73">
        <f t="shared" si="332"/>
        <v>0</v>
      </c>
      <c r="AH402" s="75" t="str">
        <f t="shared" si="330"/>
        <v>n7-4-1-2</v>
      </c>
      <c r="AI402" s="75" t="str">
        <f t="shared" si="333"/>
        <v>E245</v>
      </c>
      <c r="AJ402" s="73">
        <f t="shared" si="372"/>
        <v>4</v>
      </c>
      <c r="AK402" s="105">
        <v>7</v>
      </c>
      <c r="AL402" s="105">
        <v>4</v>
      </c>
      <c r="AM402" s="105">
        <v>1</v>
      </c>
      <c r="AN402" s="105">
        <v>2</v>
      </c>
      <c r="AR402" s="105">
        <v>8</v>
      </c>
      <c r="AS402" s="105">
        <v>4</v>
      </c>
      <c r="AT402" s="105">
        <v>3</v>
      </c>
      <c r="AU402" s="105">
        <v>3</v>
      </c>
      <c r="AX402" s="108">
        <f t="shared" si="345"/>
        <v>125.625</v>
      </c>
      <c r="AY402" s="105">
        <f t="shared" ca="1" si="346"/>
        <v>740</v>
      </c>
      <c r="AZ402" s="108">
        <f t="shared" si="347"/>
        <v>558.33333333333337</v>
      </c>
      <c r="BA402" s="105">
        <f t="shared" si="348"/>
        <v>0</v>
      </c>
      <c r="BB402" s="116">
        <f t="shared" ca="1" si="349"/>
        <v>279.33000000000004</v>
      </c>
      <c r="BC402" s="116">
        <f t="shared" ca="1" si="350"/>
        <v>831.96</v>
      </c>
      <c r="BD402" s="108">
        <f t="shared" ca="1" si="351"/>
        <v>1558.3333333333335</v>
      </c>
      <c r="BE402" s="108">
        <f t="shared" ca="1" si="352"/>
        <v>1000</v>
      </c>
      <c r="BH402" s="75" t="str">
        <f t="shared" si="334"/>
        <v>n7-4-1</v>
      </c>
      <c r="BI402" s="76"/>
      <c r="BJ402" s="109" t="s">
        <v>232</v>
      </c>
      <c r="BK402" s="109"/>
      <c r="BL402" s="109">
        <v>1</v>
      </c>
      <c r="BM402" s="112">
        <f t="shared" si="335"/>
        <v>1</v>
      </c>
      <c r="BN402" s="112" t="str">
        <f t="shared" si="336"/>
        <v>symbol</v>
      </c>
      <c r="BO402" s="109" t="str">
        <f t="shared" si="337"/>
        <v>OpenCircle</v>
      </c>
      <c r="BP402" s="113">
        <f t="shared" ca="1" si="353"/>
        <v>279.33</v>
      </c>
      <c r="BQ402" s="113">
        <f t="shared" ca="1" si="354"/>
        <v>831.96</v>
      </c>
      <c r="BR402" s="113">
        <f t="shared" ca="1" si="355"/>
        <v>12</v>
      </c>
      <c r="BS402" s="113">
        <f t="shared" ca="1" si="356"/>
        <v>12</v>
      </c>
      <c r="BT402" s="109" t="str">
        <f t="shared" ca="1" si="338"/>
        <v xml:space="preserve">0 279.33 831.96 0 0 0 0 VCThingLabel  </v>
      </c>
      <c r="BU402" s="112">
        <f t="shared" si="339"/>
        <v>0.1</v>
      </c>
      <c r="BV402" s="174">
        <f t="shared" si="340"/>
        <v>0</v>
      </c>
      <c r="BW402" s="114" t="str">
        <f t="shared" si="357"/>
        <v>4vvv</v>
      </c>
      <c r="BX402" s="109"/>
      <c r="BY402" s="113">
        <f t="shared" ca="1" si="358"/>
        <v>279.33</v>
      </c>
      <c r="BZ402" s="113">
        <f t="shared" ca="1" si="359"/>
        <v>831.96</v>
      </c>
      <c r="CA402" s="113">
        <f t="shared" ca="1" si="360"/>
        <v>20.399999999999999</v>
      </c>
      <c r="CB402" s="113">
        <f t="shared" ca="1" si="361"/>
        <v>20.399999999999999</v>
      </c>
      <c r="CC402" s="112">
        <f t="shared" si="341"/>
        <v>0.55000000000000004</v>
      </c>
      <c r="CD402" s="109" t="str">
        <f t="shared" si="342"/>
        <v>ellipse</v>
      </c>
      <c r="CE402" s="114" t="str">
        <f t="shared" si="362"/>
        <v>4vvv</v>
      </c>
      <c r="CF402" s="109"/>
      <c r="CG402" s="113">
        <f t="shared" ca="1" si="363"/>
        <v>279.33</v>
      </c>
      <c r="CH402" s="113">
        <f t="shared" ca="1" si="364"/>
        <v>831.96</v>
      </c>
      <c r="CI402" s="113">
        <f t="shared" ca="1" si="365"/>
        <v>12</v>
      </c>
      <c r="CJ402" s="113">
        <f t="shared" ca="1" si="366"/>
        <v>12</v>
      </c>
      <c r="CK402" s="112"/>
      <c r="CL402" s="112"/>
      <c r="CM402" s="112">
        <f t="shared" si="343"/>
        <v>1</v>
      </c>
      <c r="CN402" s="115" t="str">
        <f t="shared" si="344"/>
        <v>ellipse</v>
      </c>
      <c r="CO402" s="109" t="str">
        <f t="shared" si="367"/>
        <v>4vvv</v>
      </c>
      <c r="CP402" s="109"/>
      <c r="CQ402" s="113">
        <f t="shared" ca="1" si="368"/>
        <v>279.33</v>
      </c>
      <c r="CR402" s="113">
        <f t="shared" ca="1" si="369"/>
        <v>831.96</v>
      </c>
      <c r="CS402" s="113">
        <f t="shared" ca="1" si="370"/>
        <v>12</v>
      </c>
      <c r="CT402" s="113">
        <f t="shared" ca="1" si="371"/>
        <v>12</v>
      </c>
      <c r="CW402" s="76"/>
      <c r="CX402" s="76"/>
    </row>
    <row r="403" spans="1:102" s="105" customFormat="1" ht="16" customHeight="1">
      <c r="A403" s="75" t="str">
        <f t="shared" si="319"/>
        <v>n7-4-1-3</v>
      </c>
      <c r="B403" s="75" t="str">
        <f t="shared" si="320"/>
        <v>E246</v>
      </c>
      <c r="C403" s="103" t="str">
        <f t="shared" si="331"/>
        <v>even</v>
      </c>
      <c r="D403" s="103"/>
      <c r="E403" s="103"/>
      <c r="F403" s="104">
        <f>ROW()</f>
        <v>403</v>
      </c>
      <c r="G403" s="103"/>
      <c r="H403" s="103"/>
      <c r="I403" s="103" t="str">
        <f t="shared" si="317"/>
        <v>This a short description of E246, giving the briefest explanation of its E246'iness.</v>
      </c>
      <c r="J403" s="103" t="str">
        <f t="shared" si="318"/>
        <v>This is a longer description of E246, going into more detail on what E246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3" s="103" t="str">
        <f t="shared" si="321"/>
        <v>none</v>
      </c>
      <c r="L403" s="103"/>
      <c r="M403" s="103" t="str">
        <f t="shared" si="322"/>
        <v>OpenClose</v>
      </c>
      <c r="N403" s="103"/>
      <c r="O403" s="103"/>
      <c r="P403" s="103"/>
      <c r="Q403" s="103"/>
      <c r="R403" s="103">
        <f t="shared" si="323"/>
        <v>1</v>
      </c>
      <c r="S403" s="103" t="str">
        <f t="shared" si="324"/>
        <v>hover</v>
      </c>
      <c r="T403" s="103"/>
      <c r="U403" s="103"/>
      <c r="V403" s="103"/>
      <c r="W403" s="103"/>
      <c r="X403" s="103" t="str">
        <f t="shared" si="373"/>
        <v>fadeOn=n7-4-1-3,0.6</v>
      </c>
      <c r="Y403" s="103" t="str">
        <f t="shared" si="374"/>
        <v>fadeOff=n7-4-1-3,0.6</v>
      </c>
      <c r="Z403" s="103" t="str">
        <f t="shared" si="375"/>
        <v>drawOpen=n7-4-1-3,0.8</v>
      </c>
      <c r="AA403" s="103" t="str">
        <f t="shared" si="376"/>
        <v>drawClose=n7-4-1-3,0.8</v>
      </c>
      <c r="AB403" s="103" t="str">
        <f t="shared" si="329"/>
        <v>myQtipStyle</v>
      </c>
      <c r="AD403" s="106"/>
      <c r="AE403" s="116"/>
      <c r="AF403" s="75" t="s">
        <v>671</v>
      </c>
      <c r="AG403" s="73">
        <f t="shared" si="332"/>
        <v>0</v>
      </c>
      <c r="AH403" s="75" t="str">
        <f t="shared" si="330"/>
        <v>n7-4-1-3</v>
      </c>
      <c r="AI403" s="75" t="str">
        <f t="shared" si="333"/>
        <v>E246</v>
      </c>
      <c r="AJ403" s="73">
        <f t="shared" si="372"/>
        <v>4</v>
      </c>
      <c r="AK403" s="105">
        <v>7</v>
      </c>
      <c r="AL403" s="105">
        <v>4</v>
      </c>
      <c r="AM403" s="105">
        <v>1</v>
      </c>
      <c r="AN403" s="105">
        <v>3</v>
      </c>
      <c r="AR403" s="105">
        <v>8</v>
      </c>
      <c r="AS403" s="105">
        <v>4</v>
      </c>
      <c r="AT403" s="105">
        <v>3</v>
      </c>
      <c r="AU403" s="105">
        <v>3</v>
      </c>
      <c r="AX403" s="108">
        <f t="shared" si="345"/>
        <v>126.875</v>
      </c>
      <c r="AY403" s="105">
        <f t="shared" ca="1" si="346"/>
        <v>740</v>
      </c>
      <c r="AZ403" s="108">
        <f t="shared" si="347"/>
        <v>563.88888888888891</v>
      </c>
      <c r="BA403" s="105">
        <f t="shared" si="348"/>
        <v>0</v>
      </c>
      <c r="BB403" s="116">
        <f t="shared" ca="1" si="349"/>
        <v>283.16999999999996</v>
      </c>
      <c r="BC403" s="116">
        <f t="shared" ca="1" si="350"/>
        <v>816.28</v>
      </c>
      <c r="BD403" s="108">
        <f t="shared" ca="1" si="351"/>
        <v>1563.8888888888889</v>
      </c>
      <c r="BE403" s="108">
        <f t="shared" ca="1" si="352"/>
        <v>1000</v>
      </c>
      <c r="BH403" s="75" t="str">
        <f t="shared" si="334"/>
        <v>n7-4-1</v>
      </c>
      <c r="BI403" s="76"/>
      <c r="BJ403" s="109" t="s">
        <v>232</v>
      </c>
      <c r="BK403" s="109"/>
      <c r="BL403" s="109">
        <v>1</v>
      </c>
      <c r="BM403" s="112">
        <f t="shared" si="335"/>
        <v>1</v>
      </c>
      <c r="BN403" s="112" t="str">
        <f t="shared" si="336"/>
        <v>symbol</v>
      </c>
      <c r="BO403" s="109" t="str">
        <f t="shared" si="337"/>
        <v>OpenCircle</v>
      </c>
      <c r="BP403" s="113">
        <f t="shared" ca="1" si="353"/>
        <v>283.17</v>
      </c>
      <c r="BQ403" s="113">
        <f t="shared" ca="1" si="354"/>
        <v>816.28</v>
      </c>
      <c r="BR403" s="113">
        <f t="shared" ca="1" si="355"/>
        <v>12</v>
      </c>
      <c r="BS403" s="113">
        <f t="shared" ca="1" si="356"/>
        <v>12</v>
      </c>
      <c r="BT403" s="109" t="str">
        <f t="shared" ca="1" si="338"/>
        <v xml:space="preserve">0 283.17 816.28 0 0 0 0 VCThingLabel  </v>
      </c>
      <c r="BU403" s="112">
        <f t="shared" si="339"/>
        <v>0.1</v>
      </c>
      <c r="BV403" s="174">
        <f t="shared" si="340"/>
        <v>0</v>
      </c>
      <c r="BW403" s="114" t="str">
        <f t="shared" si="357"/>
        <v>4vvv</v>
      </c>
      <c r="BX403" s="109"/>
      <c r="BY403" s="113">
        <f t="shared" ca="1" si="358"/>
        <v>283.17</v>
      </c>
      <c r="BZ403" s="113">
        <f t="shared" ca="1" si="359"/>
        <v>816.28</v>
      </c>
      <c r="CA403" s="113">
        <f t="shared" ca="1" si="360"/>
        <v>20.399999999999999</v>
      </c>
      <c r="CB403" s="113">
        <f t="shared" ca="1" si="361"/>
        <v>20.399999999999999</v>
      </c>
      <c r="CC403" s="112">
        <f t="shared" si="341"/>
        <v>0.55000000000000004</v>
      </c>
      <c r="CD403" s="109" t="str">
        <f t="shared" si="342"/>
        <v>ellipse</v>
      </c>
      <c r="CE403" s="114" t="str">
        <f t="shared" si="362"/>
        <v>4vvv</v>
      </c>
      <c r="CF403" s="109"/>
      <c r="CG403" s="113">
        <f t="shared" ca="1" si="363"/>
        <v>283.17</v>
      </c>
      <c r="CH403" s="113">
        <f t="shared" ca="1" si="364"/>
        <v>816.28</v>
      </c>
      <c r="CI403" s="113">
        <f t="shared" ca="1" si="365"/>
        <v>12</v>
      </c>
      <c r="CJ403" s="113">
        <f t="shared" ca="1" si="366"/>
        <v>12</v>
      </c>
      <c r="CK403" s="112"/>
      <c r="CL403" s="112"/>
      <c r="CM403" s="112">
        <f t="shared" si="343"/>
        <v>1</v>
      </c>
      <c r="CN403" s="115" t="str">
        <f t="shared" si="344"/>
        <v>ellipse</v>
      </c>
      <c r="CO403" s="109" t="str">
        <f t="shared" si="367"/>
        <v>4vvv</v>
      </c>
      <c r="CP403" s="109"/>
      <c r="CQ403" s="113">
        <f t="shared" ca="1" si="368"/>
        <v>283.17</v>
      </c>
      <c r="CR403" s="113">
        <f t="shared" ca="1" si="369"/>
        <v>816.28</v>
      </c>
      <c r="CS403" s="113">
        <f t="shared" ca="1" si="370"/>
        <v>12</v>
      </c>
      <c r="CT403" s="113">
        <f t="shared" ca="1" si="371"/>
        <v>12</v>
      </c>
      <c r="CW403" s="76"/>
      <c r="CX403" s="76"/>
    </row>
    <row r="404" spans="1:102" s="105" customFormat="1" ht="16" customHeight="1">
      <c r="A404" s="75" t="str">
        <f t="shared" si="319"/>
        <v>n7-4-2</v>
      </c>
      <c r="B404" s="75" t="str">
        <f t="shared" si="320"/>
        <v>D83</v>
      </c>
      <c r="C404" s="103" t="str">
        <f t="shared" si="331"/>
        <v>odd</v>
      </c>
      <c r="D404" s="103"/>
      <c r="E404" s="103"/>
      <c r="F404" s="104">
        <f>ROW()</f>
        <v>404</v>
      </c>
      <c r="G404" s="103"/>
      <c r="H404" s="103"/>
      <c r="I404" s="103" t="str">
        <f t="shared" si="317"/>
        <v>This a short description of D83, giving the briefest explanation of its D83'iness.</v>
      </c>
      <c r="J404" s="103" t="str">
        <f t="shared" si="318"/>
        <v>This is a longer description of D83, going into more detail on what D83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4" s="103" t="str">
        <f t="shared" si="321"/>
        <v>none</v>
      </c>
      <c r="L404" s="103"/>
      <c r="M404" s="103" t="str">
        <f t="shared" si="322"/>
        <v>OpenClose</v>
      </c>
      <c r="N404" s="103"/>
      <c r="O404" s="103"/>
      <c r="P404" s="103"/>
      <c r="Q404" s="103"/>
      <c r="R404" s="103">
        <f t="shared" si="323"/>
        <v>1</v>
      </c>
      <c r="S404" s="103" t="str">
        <f t="shared" si="324"/>
        <v>hover</v>
      </c>
      <c r="T404" s="103"/>
      <c r="U404" s="103"/>
      <c r="V404" s="103"/>
      <c r="W404" s="103"/>
      <c r="X404" s="103" t="str">
        <f t="shared" si="373"/>
        <v>fadeOn=n7-4-2,0.6</v>
      </c>
      <c r="Y404" s="103" t="str">
        <f t="shared" si="374"/>
        <v>fadeOff=n7-4-2,0.6</v>
      </c>
      <c r="Z404" s="103" t="str">
        <f t="shared" si="375"/>
        <v>drawOpen=n7-4-2,0.8</v>
      </c>
      <c r="AA404" s="103" t="str">
        <f t="shared" si="376"/>
        <v>drawClose=n7-4-2,0.8</v>
      </c>
      <c r="AB404" s="103" t="str">
        <f t="shared" si="329"/>
        <v>myQtipStyle</v>
      </c>
      <c r="AD404" s="106"/>
      <c r="AE404" s="116"/>
      <c r="AF404" s="75" t="s">
        <v>672</v>
      </c>
      <c r="AG404" s="73">
        <f t="shared" si="332"/>
        <v>0</v>
      </c>
      <c r="AH404" s="75" t="str">
        <f t="shared" si="330"/>
        <v>n7-4-2</v>
      </c>
      <c r="AI404" s="75" t="str">
        <f t="shared" si="333"/>
        <v>D83</v>
      </c>
      <c r="AJ404" s="73">
        <f t="shared" si="372"/>
        <v>3</v>
      </c>
      <c r="AK404" s="105">
        <v>7</v>
      </c>
      <c r="AL404" s="105">
        <v>4</v>
      </c>
      <c r="AM404" s="105">
        <v>2</v>
      </c>
      <c r="AR404" s="105">
        <v>8</v>
      </c>
      <c r="AS404" s="105">
        <v>4</v>
      </c>
      <c r="AT404" s="105">
        <v>3</v>
      </c>
      <c r="AX404" s="108">
        <f t="shared" si="345"/>
        <v>129.375</v>
      </c>
      <c r="AY404" s="105">
        <f t="shared" ca="1" si="346"/>
        <v>640</v>
      </c>
      <c r="AZ404" s="108">
        <f t="shared" si="347"/>
        <v>575</v>
      </c>
      <c r="BA404" s="105">
        <f t="shared" si="348"/>
        <v>0</v>
      </c>
      <c r="BB404" s="116">
        <f t="shared" ca="1" si="349"/>
        <v>387.55999999999995</v>
      </c>
      <c r="BC404" s="116">
        <f t="shared" ca="1" si="350"/>
        <v>814.22</v>
      </c>
      <c r="BD404" s="108">
        <f t="shared" ca="1" si="351"/>
        <v>1575</v>
      </c>
      <c r="BE404" s="108">
        <f t="shared" ca="1" si="352"/>
        <v>1000</v>
      </c>
      <c r="BH404" s="75" t="str">
        <f t="shared" si="334"/>
        <v>n7-4</v>
      </c>
      <c r="BI404" s="76"/>
      <c r="BJ404" s="109" t="s">
        <v>232</v>
      </c>
      <c r="BK404" s="109"/>
      <c r="BL404" s="109">
        <v>1</v>
      </c>
      <c r="BM404" s="112">
        <f t="shared" si="335"/>
        <v>1</v>
      </c>
      <c r="BN404" s="112" t="str">
        <f t="shared" si="336"/>
        <v>symbol</v>
      </c>
      <c r="BO404" s="109" t="str">
        <f t="shared" si="337"/>
        <v>OpenCircle</v>
      </c>
      <c r="BP404" s="113">
        <f t="shared" ca="1" si="353"/>
        <v>387.56</v>
      </c>
      <c r="BQ404" s="113">
        <f t="shared" ca="1" si="354"/>
        <v>814.22</v>
      </c>
      <c r="BR404" s="113">
        <f t="shared" ca="1" si="355"/>
        <v>35</v>
      </c>
      <c r="BS404" s="113">
        <f t="shared" ca="1" si="356"/>
        <v>35</v>
      </c>
      <c r="BT404" s="109" t="str">
        <f t="shared" ca="1" si="338"/>
        <v xml:space="preserve">1 387.56 814.22 0 0 0 0 VCThingLabel 10 </v>
      </c>
      <c r="BU404" s="112">
        <f t="shared" si="339"/>
        <v>0.1</v>
      </c>
      <c r="BV404" s="174">
        <f t="shared" si="340"/>
        <v>0</v>
      </c>
      <c r="BW404" s="114" t="str">
        <f t="shared" si="357"/>
        <v>3vvv</v>
      </c>
      <c r="BX404" s="109"/>
      <c r="BY404" s="113">
        <f t="shared" ca="1" si="358"/>
        <v>387.56</v>
      </c>
      <c r="BZ404" s="113">
        <f t="shared" ca="1" si="359"/>
        <v>814.22</v>
      </c>
      <c r="CA404" s="113">
        <f t="shared" ca="1" si="360"/>
        <v>59.5</v>
      </c>
      <c r="CB404" s="113">
        <f t="shared" ca="1" si="361"/>
        <v>59.5</v>
      </c>
      <c r="CC404" s="112">
        <f t="shared" si="341"/>
        <v>0.55000000000000004</v>
      </c>
      <c r="CD404" s="109" t="str">
        <f t="shared" si="342"/>
        <v>ellipse</v>
      </c>
      <c r="CE404" s="114" t="str">
        <f t="shared" si="362"/>
        <v>3vvv</v>
      </c>
      <c r="CF404" s="109"/>
      <c r="CG404" s="113">
        <f t="shared" ca="1" si="363"/>
        <v>387.56</v>
      </c>
      <c r="CH404" s="113">
        <f t="shared" ca="1" si="364"/>
        <v>814.22</v>
      </c>
      <c r="CI404" s="113">
        <f t="shared" ca="1" si="365"/>
        <v>35</v>
      </c>
      <c r="CJ404" s="113">
        <f t="shared" ca="1" si="366"/>
        <v>35</v>
      </c>
      <c r="CK404" s="112"/>
      <c r="CL404" s="112"/>
      <c r="CM404" s="112">
        <f t="shared" si="343"/>
        <v>1</v>
      </c>
      <c r="CN404" s="115" t="str">
        <f t="shared" si="344"/>
        <v>ellipse</v>
      </c>
      <c r="CO404" s="109" t="str">
        <f t="shared" si="367"/>
        <v>3vvv</v>
      </c>
      <c r="CP404" s="109"/>
      <c r="CQ404" s="113">
        <f t="shared" ca="1" si="368"/>
        <v>387.56</v>
      </c>
      <c r="CR404" s="113">
        <f t="shared" ca="1" si="369"/>
        <v>814.22</v>
      </c>
      <c r="CS404" s="113">
        <f t="shared" ca="1" si="370"/>
        <v>35</v>
      </c>
      <c r="CT404" s="113">
        <f t="shared" ca="1" si="371"/>
        <v>35</v>
      </c>
      <c r="CW404" s="76"/>
      <c r="CX404" s="76"/>
    </row>
    <row r="405" spans="1:102" s="105" customFormat="1" ht="16" customHeight="1">
      <c r="A405" s="75" t="str">
        <f t="shared" si="319"/>
        <v>n7-4-2-1</v>
      </c>
      <c r="B405" s="75" t="str">
        <f t="shared" si="320"/>
        <v>E247</v>
      </c>
      <c r="C405" s="103" t="str">
        <f t="shared" si="331"/>
        <v>odd</v>
      </c>
      <c r="D405" s="103"/>
      <c r="E405" s="103"/>
      <c r="F405" s="104">
        <f>ROW()</f>
        <v>405</v>
      </c>
      <c r="G405" s="103"/>
      <c r="H405" s="103"/>
      <c r="I405" s="103" t="str">
        <f t="shared" si="317"/>
        <v>This a short description of E247, giving the briefest explanation of its E247'iness.</v>
      </c>
      <c r="J405" s="103" t="str">
        <f t="shared" si="318"/>
        <v>This is a longer description of E247, going into more detail on what E247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5" s="103" t="str">
        <f t="shared" si="321"/>
        <v>none</v>
      </c>
      <c r="L405" s="103"/>
      <c r="M405" s="103" t="str">
        <f t="shared" si="322"/>
        <v>OpenClose</v>
      </c>
      <c r="N405" s="103"/>
      <c r="O405" s="103"/>
      <c r="P405" s="103"/>
      <c r="Q405" s="103"/>
      <c r="R405" s="103">
        <f t="shared" si="323"/>
        <v>1</v>
      </c>
      <c r="S405" s="103" t="str">
        <f t="shared" si="324"/>
        <v>hover</v>
      </c>
      <c r="T405" s="103"/>
      <c r="U405" s="103"/>
      <c r="V405" s="103"/>
      <c r="W405" s="103"/>
      <c r="X405" s="103" t="str">
        <f t="shared" si="373"/>
        <v>fadeOn=n7-4-2-1,0.6</v>
      </c>
      <c r="Y405" s="103" t="str">
        <f t="shared" si="374"/>
        <v>fadeOff=n7-4-2-1,0.6</v>
      </c>
      <c r="Z405" s="103" t="str">
        <f t="shared" si="375"/>
        <v>drawOpen=n7-4-2-1,0.8</v>
      </c>
      <c r="AA405" s="103" t="str">
        <f t="shared" si="376"/>
        <v>drawClose=n7-4-2-1,0.8</v>
      </c>
      <c r="AB405" s="103" t="str">
        <f t="shared" si="329"/>
        <v>myQtipStyle</v>
      </c>
      <c r="AD405" s="106"/>
      <c r="AE405" s="116"/>
      <c r="AF405" s="75" t="s">
        <v>673</v>
      </c>
      <c r="AG405" s="73">
        <f t="shared" si="332"/>
        <v>0</v>
      </c>
      <c r="AH405" s="75" t="str">
        <f t="shared" si="330"/>
        <v>n7-4-2-1</v>
      </c>
      <c r="AI405" s="75" t="str">
        <f t="shared" si="333"/>
        <v>E247</v>
      </c>
      <c r="AJ405" s="73">
        <f t="shared" si="372"/>
        <v>4</v>
      </c>
      <c r="AK405" s="105">
        <v>7</v>
      </c>
      <c r="AL405" s="105">
        <v>4</v>
      </c>
      <c r="AM405" s="105">
        <v>2</v>
      </c>
      <c r="AN405" s="105">
        <v>1</v>
      </c>
      <c r="AR405" s="105">
        <v>8</v>
      </c>
      <c r="AS405" s="105">
        <v>4</v>
      </c>
      <c r="AT405" s="105">
        <v>3</v>
      </c>
      <c r="AU405" s="105">
        <v>3</v>
      </c>
      <c r="AX405" s="108">
        <f t="shared" si="345"/>
        <v>128.125</v>
      </c>
      <c r="AY405" s="105">
        <f t="shared" ca="1" si="346"/>
        <v>740</v>
      </c>
      <c r="AZ405" s="108">
        <f t="shared" si="347"/>
        <v>569.44444444444446</v>
      </c>
      <c r="BA405" s="105">
        <f t="shared" si="348"/>
        <v>0</v>
      </c>
      <c r="BB405" s="116">
        <f t="shared" ca="1" si="349"/>
        <v>287.35000000000002</v>
      </c>
      <c r="BC405" s="116">
        <f t="shared" ca="1" si="350"/>
        <v>800.69</v>
      </c>
      <c r="BD405" s="108">
        <f t="shared" ca="1" si="351"/>
        <v>1569.4444444444443</v>
      </c>
      <c r="BE405" s="108">
        <f t="shared" ca="1" si="352"/>
        <v>1000</v>
      </c>
      <c r="BH405" s="75" t="str">
        <f t="shared" si="334"/>
        <v>n7-4-2</v>
      </c>
      <c r="BI405" s="76"/>
      <c r="BJ405" s="109" t="s">
        <v>232</v>
      </c>
      <c r="BK405" s="109"/>
      <c r="BL405" s="109">
        <v>1</v>
      </c>
      <c r="BM405" s="112">
        <f t="shared" si="335"/>
        <v>1</v>
      </c>
      <c r="BN405" s="112" t="str">
        <f t="shared" si="336"/>
        <v>symbol</v>
      </c>
      <c r="BO405" s="109" t="str">
        <f t="shared" si="337"/>
        <v>OpenCircle</v>
      </c>
      <c r="BP405" s="113">
        <f t="shared" ca="1" si="353"/>
        <v>287.35000000000002</v>
      </c>
      <c r="BQ405" s="113">
        <f t="shared" ca="1" si="354"/>
        <v>800.69</v>
      </c>
      <c r="BR405" s="113">
        <f t="shared" ca="1" si="355"/>
        <v>12</v>
      </c>
      <c r="BS405" s="113">
        <f t="shared" ca="1" si="356"/>
        <v>12</v>
      </c>
      <c r="BT405" s="109" t="str">
        <f t="shared" ca="1" si="338"/>
        <v xml:space="preserve">0 287.35 800.69 0 0 0 0 VCThingLabel  </v>
      </c>
      <c r="BU405" s="112">
        <f t="shared" si="339"/>
        <v>0.1</v>
      </c>
      <c r="BV405" s="174">
        <f t="shared" si="340"/>
        <v>0</v>
      </c>
      <c r="BW405" s="114" t="str">
        <f t="shared" si="357"/>
        <v>4vvv</v>
      </c>
      <c r="BX405" s="109"/>
      <c r="BY405" s="113">
        <f t="shared" ca="1" si="358"/>
        <v>287.35000000000002</v>
      </c>
      <c r="BZ405" s="113">
        <f t="shared" ca="1" si="359"/>
        <v>800.69</v>
      </c>
      <c r="CA405" s="113">
        <f t="shared" ca="1" si="360"/>
        <v>20.399999999999999</v>
      </c>
      <c r="CB405" s="113">
        <f t="shared" ca="1" si="361"/>
        <v>20.399999999999999</v>
      </c>
      <c r="CC405" s="112">
        <f t="shared" si="341"/>
        <v>0.55000000000000004</v>
      </c>
      <c r="CD405" s="109" t="str">
        <f t="shared" si="342"/>
        <v>ellipse</v>
      </c>
      <c r="CE405" s="114" t="str">
        <f t="shared" si="362"/>
        <v>4vvv</v>
      </c>
      <c r="CF405" s="109"/>
      <c r="CG405" s="113">
        <f t="shared" ca="1" si="363"/>
        <v>287.35000000000002</v>
      </c>
      <c r="CH405" s="113">
        <f t="shared" ca="1" si="364"/>
        <v>800.69</v>
      </c>
      <c r="CI405" s="113">
        <f t="shared" ca="1" si="365"/>
        <v>12</v>
      </c>
      <c r="CJ405" s="113">
        <f t="shared" ca="1" si="366"/>
        <v>12</v>
      </c>
      <c r="CK405" s="112"/>
      <c r="CL405" s="112"/>
      <c r="CM405" s="112">
        <f t="shared" si="343"/>
        <v>1</v>
      </c>
      <c r="CN405" s="115" t="str">
        <f t="shared" si="344"/>
        <v>ellipse</v>
      </c>
      <c r="CO405" s="109" t="str">
        <f t="shared" si="367"/>
        <v>4vvv</v>
      </c>
      <c r="CP405" s="109"/>
      <c r="CQ405" s="113">
        <f t="shared" ca="1" si="368"/>
        <v>287.35000000000002</v>
      </c>
      <c r="CR405" s="113">
        <f t="shared" ca="1" si="369"/>
        <v>800.69</v>
      </c>
      <c r="CS405" s="113">
        <f t="shared" ca="1" si="370"/>
        <v>12</v>
      </c>
      <c r="CT405" s="113">
        <f t="shared" ca="1" si="371"/>
        <v>12</v>
      </c>
      <c r="CW405" s="76"/>
      <c r="CX405" s="76"/>
    </row>
    <row r="406" spans="1:102" s="105" customFormat="1" ht="16" customHeight="1">
      <c r="A406" s="75" t="str">
        <f t="shared" si="319"/>
        <v>n7-4-2-2</v>
      </c>
      <c r="B406" s="75" t="str">
        <f t="shared" si="320"/>
        <v>E248</v>
      </c>
      <c r="C406" s="103" t="str">
        <f t="shared" si="331"/>
        <v>even</v>
      </c>
      <c r="D406" s="103"/>
      <c r="E406" s="103"/>
      <c r="F406" s="104">
        <f>ROW()</f>
        <v>406</v>
      </c>
      <c r="G406" s="103"/>
      <c r="H406" s="103"/>
      <c r="I406" s="103" t="str">
        <f t="shared" si="317"/>
        <v>This a short description of E248, giving the briefest explanation of its E248'iness.</v>
      </c>
      <c r="J406" s="103" t="str">
        <f t="shared" si="318"/>
        <v>This is a longer description of E248, going into more detail on what E248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6" s="103" t="str">
        <f t="shared" si="321"/>
        <v>none</v>
      </c>
      <c r="L406" s="103"/>
      <c r="M406" s="103" t="str">
        <f t="shared" si="322"/>
        <v>OpenClose</v>
      </c>
      <c r="N406" s="103"/>
      <c r="O406" s="103"/>
      <c r="P406" s="103"/>
      <c r="Q406" s="103"/>
      <c r="R406" s="103">
        <f t="shared" si="323"/>
        <v>1</v>
      </c>
      <c r="S406" s="103" t="str">
        <f t="shared" si="324"/>
        <v>hover</v>
      </c>
      <c r="T406" s="103"/>
      <c r="U406" s="103"/>
      <c r="V406" s="103"/>
      <c r="W406" s="103"/>
      <c r="X406" s="103" t="str">
        <f t="shared" si="373"/>
        <v>fadeOn=n7-4-2-2,0.6</v>
      </c>
      <c r="Y406" s="103" t="str">
        <f t="shared" si="374"/>
        <v>fadeOff=n7-4-2-2,0.6</v>
      </c>
      <c r="Z406" s="103" t="str">
        <f t="shared" si="375"/>
        <v>drawOpen=n7-4-2-2,0.8</v>
      </c>
      <c r="AA406" s="103" t="str">
        <f t="shared" si="376"/>
        <v>drawClose=n7-4-2-2,0.8</v>
      </c>
      <c r="AB406" s="103" t="str">
        <f t="shared" si="329"/>
        <v>myQtipStyle</v>
      </c>
      <c r="AD406" s="106"/>
      <c r="AE406" s="116"/>
      <c r="AF406" s="75" t="s">
        <v>674</v>
      </c>
      <c r="AG406" s="73">
        <f t="shared" si="332"/>
        <v>0</v>
      </c>
      <c r="AH406" s="75" t="str">
        <f t="shared" si="330"/>
        <v>n7-4-2-2</v>
      </c>
      <c r="AI406" s="75" t="str">
        <f t="shared" si="333"/>
        <v>E248</v>
      </c>
      <c r="AJ406" s="73">
        <f t="shared" si="372"/>
        <v>4</v>
      </c>
      <c r="AK406" s="105">
        <v>7</v>
      </c>
      <c r="AL406" s="105">
        <v>4</v>
      </c>
      <c r="AM406" s="105">
        <v>2</v>
      </c>
      <c r="AN406" s="105">
        <v>2</v>
      </c>
      <c r="AR406" s="105">
        <v>8</v>
      </c>
      <c r="AS406" s="105">
        <v>4</v>
      </c>
      <c r="AT406" s="105">
        <v>3</v>
      </c>
      <c r="AU406" s="105">
        <v>3</v>
      </c>
      <c r="AX406" s="108">
        <f t="shared" si="345"/>
        <v>129.375</v>
      </c>
      <c r="AY406" s="105">
        <f t="shared" ca="1" si="346"/>
        <v>740</v>
      </c>
      <c r="AZ406" s="108">
        <f t="shared" si="347"/>
        <v>575</v>
      </c>
      <c r="BA406" s="105">
        <f t="shared" si="348"/>
        <v>0</v>
      </c>
      <c r="BB406" s="116">
        <f t="shared" ca="1" si="349"/>
        <v>291.86</v>
      </c>
      <c r="BC406" s="116">
        <f t="shared" ca="1" si="350"/>
        <v>785.19</v>
      </c>
      <c r="BD406" s="108">
        <f t="shared" ca="1" si="351"/>
        <v>1575</v>
      </c>
      <c r="BE406" s="108">
        <f t="shared" ca="1" si="352"/>
        <v>1000</v>
      </c>
      <c r="BH406" s="75" t="str">
        <f t="shared" si="334"/>
        <v>n7-4-2</v>
      </c>
      <c r="BI406" s="76"/>
      <c r="BJ406" s="109" t="s">
        <v>232</v>
      </c>
      <c r="BK406" s="109"/>
      <c r="BL406" s="109">
        <v>1</v>
      </c>
      <c r="BM406" s="112">
        <f t="shared" si="335"/>
        <v>1</v>
      </c>
      <c r="BN406" s="112" t="str">
        <f t="shared" si="336"/>
        <v>symbol</v>
      </c>
      <c r="BO406" s="109" t="str">
        <f t="shared" si="337"/>
        <v>OpenCircle</v>
      </c>
      <c r="BP406" s="113">
        <f t="shared" ca="1" si="353"/>
        <v>291.86</v>
      </c>
      <c r="BQ406" s="113">
        <f t="shared" ca="1" si="354"/>
        <v>785.19</v>
      </c>
      <c r="BR406" s="113">
        <f t="shared" ca="1" si="355"/>
        <v>12</v>
      </c>
      <c r="BS406" s="113">
        <f t="shared" ca="1" si="356"/>
        <v>12</v>
      </c>
      <c r="BT406" s="109" t="str">
        <f t="shared" ca="1" si="338"/>
        <v xml:space="preserve">0 291.86 785.19 0 0 0 0 VCThingLabel  </v>
      </c>
      <c r="BU406" s="112">
        <f t="shared" si="339"/>
        <v>0.1</v>
      </c>
      <c r="BV406" s="174">
        <f t="shared" si="340"/>
        <v>0</v>
      </c>
      <c r="BW406" s="114" t="str">
        <f t="shared" si="357"/>
        <v>4vvv</v>
      </c>
      <c r="BX406" s="109"/>
      <c r="BY406" s="113">
        <f t="shared" ca="1" si="358"/>
        <v>291.86</v>
      </c>
      <c r="BZ406" s="113">
        <f t="shared" ca="1" si="359"/>
        <v>785.19</v>
      </c>
      <c r="CA406" s="113">
        <f t="shared" ca="1" si="360"/>
        <v>20.399999999999999</v>
      </c>
      <c r="CB406" s="113">
        <f t="shared" ca="1" si="361"/>
        <v>20.399999999999999</v>
      </c>
      <c r="CC406" s="112">
        <f t="shared" si="341"/>
        <v>0.55000000000000004</v>
      </c>
      <c r="CD406" s="109" t="str">
        <f t="shared" si="342"/>
        <v>ellipse</v>
      </c>
      <c r="CE406" s="114" t="str">
        <f t="shared" si="362"/>
        <v>4vvv</v>
      </c>
      <c r="CF406" s="109"/>
      <c r="CG406" s="113">
        <f t="shared" ca="1" si="363"/>
        <v>291.86</v>
      </c>
      <c r="CH406" s="113">
        <f t="shared" ca="1" si="364"/>
        <v>785.19</v>
      </c>
      <c r="CI406" s="113">
        <f t="shared" ca="1" si="365"/>
        <v>12</v>
      </c>
      <c r="CJ406" s="113">
        <f t="shared" ca="1" si="366"/>
        <v>12</v>
      </c>
      <c r="CK406" s="112"/>
      <c r="CL406" s="112"/>
      <c r="CM406" s="112">
        <f t="shared" si="343"/>
        <v>1</v>
      </c>
      <c r="CN406" s="115" t="str">
        <f t="shared" si="344"/>
        <v>ellipse</v>
      </c>
      <c r="CO406" s="109" t="str">
        <f t="shared" si="367"/>
        <v>4vvv</v>
      </c>
      <c r="CP406" s="109"/>
      <c r="CQ406" s="113">
        <f t="shared" ca="1" si="368"/>
        <v>291.86</v>
      </c>
      <c r="CR406" s="113">
        <f t="shared" ca="1" si="369"/>
        <v>785.19</v>
      </c>
      <c r="CS406" s="113">
        <f t="shared" ca="1" si="370"/>
        <v>12</v>
      </c>
      <c r="CT406" s="113">
        <f t="shared" ca="1" si="371"/>
        <v>12</v>
      </c>
      <c r="CW406" s="76"/>
      <c r="CX406" s="76"/>
    </row>
    <row r="407" spans="1:102" s="105" customFormat="1" ht="16" customHeight="1">
      <c r="A407" s="75" t="str">
        <f t="shared" si="319"/>
        <v>n7-4-2-3</v>
      </c>
      <c r="B407" s="75" t="str">
        <f t="shared" si="320"/>
        <v>E249</v>
      </c>
      <c r="C407" s="103" t="str">
        <f t="shared" si="331"/>
        <v>odd</v>
      </c>
      <c r="D407" s="103"/>
      <c r="E407" s="103"/>
      <c r="F407" s="104">
        <f>ROW()</f>
        <v>407</v>
      </c>
      <c r="G407" s="103"/>
      <c r="H407" s="103"/>
      <c r="I407" s="103" t="str">
        <f t="shared" si="317"/>
        <v>This a short description of E249, giving the briefest explanation of its E249'iness.</v>
      </c>
      <c r="J407" s="103" t="str">
        <f t="shared" si="318"/>
        <v>This is a longer description of E249, going into more detail on what E249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7" s="103" t="str">
        <f t="shared" si="321"/>
        <v>none</v>
      </c>
      <c r="L407" s="103"/>
      <c r="M407" s="103" t="str">
        <f t="shared" si="322"/>
        <v>OpenClose</v>
      </c>
      <c r="N407" s="103"/>
      <c r="O407" s="103"/>
      <c r="P407" s="103"/>
      <c r="Q407" s="103"/>
      <c r="R407" s="103">
        <f t="shared" si="323"/>
        <v>1</v>
      </c>
      <c r="S407" s="103" t="str">
        <f t="shared" si="324"/>
        <v>hover</v>
      </c>
      <c r="T407" s="103"/>
      <c r="U407" s="103"/>
      <c r="V407" s="103"/>
      <c r="W407" s="103"/>
      <c r="X407" s="103" t="str">
        <f t="shared" si="373"/>
        <v>fadeOn=n7-4-2-3,0.6</v>
      </c>
      <c r="Y407" s="103" t="str">
        <f t="shared" si="374"/>
        <v>fadeOff=n7-4-2-3,0.6</v>
      </c>
      <c r="Z407" s="103" t="str">
        <f t="shared" si="375"/>
        <v>drawOpen=n7-4-2-3,0.8</v>
      </c>
      <c r="AA407" s="103" t="str">
        <f t="shared" si="376"/>
        <v>drawClose=n7-4-2-3,0.8</v>
      </c>
      <c r="AB407" s="103" t="str">
        <f t="shared" si="329"/>
        <v>myQtipStyle</v>
      </c>
      <c r="AD407" s="106"/>
      <c r="AE407" s="116"/>
      <c r="AF407" s="75" t="s">
        <v>675</v>
      </c>
      <c r="AG407" s="73">
        <f t="shared" si="332"/>
        <v>0</v>
      </c>
      <c r="AH407" s="75" t="str">
        <f t="shared" si="330"/>
        <v>n7-4-2-3</v>
      </c>
      <c r="AI407" s="75" t="str">
        <f t="shared" si="333"/>
        <v>E249</v>
      </c>
      <c r="AJ407" s="73">
        <f t="shared" si="372"/>
        <v>4</v>
      </c>
      <c r="AK407" s="105">
        <v>7</v>
      </c>
      <c r="AL407" s="105">
        <v>4</v>
      </c>
      <c r="AM407" s="105">
        <v>2</v>
      </c>
      <c r="AN407" s="105">
        <v>3</v>
      </c>
      <c r="AR407" s="105">
        <v>8</v>
      </c>
      <c r="AS407" s="105">
        <v>4</v>
      </c>
      <c r="AT407" s="105">
        <v>3</v>
      </c>
      <c r="AU407" s="105">
        <v>3</v>
      </c>
      <c r="AX407" s="108">
        <f t="shared" si="345"/>
        <v>130.625</v>
      </c>
      <c r="AY407" s="105">
        <f t="shared" ca="1" si="346"/>
        <v>740</v>
      </c>
      <c r="AZ407" s="108">
        <f t="shared" si="347"/>
        <v>580.55555555555554</v>
      </c>
      <c r="BA407" s="105">
        <f t="shared" si="348"/>
        <v>0</v>
      </c>
      <c r="BB407" s="116">
        <f t="shared" ca="1" si="349"/>
        <v>296.72000000000003</v>
      </c>
      <c r="BC407" s="116">
        <f t="shared" ca="1" si="350"/>
        <v>769.79</v>
      </c>
      <c r="BD407" s="108">
        <f t="shared" ca="1" si="351"/>
        <v>1580.5555555555557</v>
      </c>
      <c r="BE407" s="108">
        <f t="shared" ca="1" si="352"/>
        <v>1000</v>
      </c>
      <c r="BH407" s="75" t="str">
        <f t="shared" si="334"/>
        <v>n7-4-2</v>
      </c>
      <c r="BI407" s="76"/>
      <c r="BJ407" s="109" t="s">
        <v>232</v>
      </c>
      <c r="BK407" s="109"/>
      <c r="BL407" s="109">
        <v>1</v>
      </c>
      <c r="BM407" s="112">
        <f t="shared" si="335"/>
        <v>1</v>
      </c>
      <c r="BN407" s="112" t="str">
        <f t="shared" si="336"/>
        <v>symbol</v>
      </c>
      <c r="BO407" s="109" t="str">
        <f t="shared" si="337"/>
        <v>OpenCircle</v>
      </c>
      <c r="BP407" s="113">
        <f t="shared" ca="1" si="353"/>
        <v>296.72000000000003</v>
      </c>
      <c r="BQ407" s="113">
        <f t="shared" ca="1" si="354"/>
        <v>769.79</v>
      </c>
      <c r="BR407" s="113">
        <f t="shared" ca="1" si="355"/>
        <v>12</v>
      </c>
      <c r="BS407" s="113">
        <f t="shared" ca="1" si="356"/>
        <v>12</v>
      </c>
      <c r="BT407" s="109" t="str">
        <f t="shared" ca="1" si="338"/>
        <v xml:space="preserve">0 296.72 769.79 0 0 0 0 VCThingLabel  </v>
      </c>
      <c r="BU407" s="112">
        <f t="shared" si="339"/>
        <v>0.1</v>
      </c>
      <c r="BV407" s="174">
        <f t="shared" si="340"/>
        <v>0</v>
      </c>
      <c r="BW407" s="114" t="str">
        <f t="shared" si="357"/>
        <v>4vvv</v>
      </c>
      <c r="BX407" s="109"/>
      <c r="BY407" s="113">
        <f t="shared" ca="1" si="358"/>
        <v>296.72000000000003</v>
      </c>
      <c r="BZ407" s="113">
        <f t="shared" ca="1" si="359"/>
        <v>769.79</v>
      </c>
      <c r="CA407" s="113">
        <f t="shared" ca="1" si="360"/>
        <v>20.399999999999999</v>
      </c>
      <c r="CB407" s="113">
        <f t="shared" ca="1" si="361"/>
        <v>20.399999999999999</v>
      </c>
      <c r="CC407" s="112">
        <f t="shared" si="341"/>
        <v>0.55000000000000004</v>
      </c>
      <c r="CD407" s="109" t="str">
        <f t="shared" si="342"/>
        <v>ellipse</v>
      </c>
      <c r="CE407" s="114" t="str">
        <f t="shared" si="362"/>
        <v>4vvv</v>
      </c>
      <c r="CF407" s="109"/>
      <c r="CG407" s="113">
        <f t="shared" ca="1" si="363"/>
        <v>296.72000000000003</v>
      </c>
      <c r="CH407" s="113">
        <f t="shared" ca="1" si="364"/>
        <v>769.79</v>
      </c>
      <c r="CI407" s="113">
        <f t="shared" ca="1" si="365"/>
        <v>12</v>
      </c>
      <c r="CJ407" s="113">
        <f t="shared" ca="1" si="366"/>
        <v>12</v>
      </c>
      <c r="CK407" s="112"/>
      <c r="CL407" s="112"/>
      <c r="CM407" s="112">
        <f t="shared" si="343"/>
        <v>1</v>
      </c>
      <c r="CN407" s="115" t="str">
        <f t="shared" si="344"/>
        <v>ellipse</v>
      </c>
      <c r="CO407" s="109" t="str">
        <f t="shared" si="367"/>
        <v>4vvv</v>
      </c>
      <c r="CP407" s="109"/>
      <c r="CQ407" s="113">
        <f t="shared" ca="1" si="368"/>
        <v>296.72000000000003</v>
      </c>
      <c r="CR407" s="113">
        <f t="shared" ca="1" si="369"/>
        <v>769.79</v>
      </c>
      <c r="CS407" s="113">
        <f t="shared" ca="1" si="370"/>
        <v>12</v>
      </c>
      <c r="CT407" s="113">
        <f t="shared" ca="1" si="371"/>
        <v>12</v>
      </c>
      <c r="CW407" s="76"/>
      <c r="CX407" s="76"/>
    </row>
    <row r="408" spans="1:102" s="105" customFormat="1" ht="16" customHeight="1">
      <c r="A408" s="75" t="str">
        <f t="shared" si="319"/>
        <v>n7-4-3</v>
      </c>
      <c r="B408" s="75" t="str">
        <f t="shared" si="320"/>
        <v>D84</v>
      </c>
      <c r="C408" s="103" t="str">
        <f t="shared" si="331"/>
        <v>even</v>
      </c>
      <c r="D408" s="103"/>
      <c r="E408" s="103"/>
      <c r="F408" s="104">
        <f>ROW()</f>
        <v>408</v>
      </c>
      <c r="G408" s="103"/>
      <c r="H408" s="103"/>
      <c r="I408" s="103" t="str">
        <f t="shared" si="317"/>
        <v>This a short description of D84, giving the briefest explanation of its D84'iness.</v>
      </c>
      <c r="J408" s="103" t="str">
        <f t="shared" si="318"/>
        <v>This is a longer description of D84, going into more detail on what D84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8" s="103" t="str">
        <f t="shared" si="321"/>
        <v>none</v>
      </c>
      <c r="L408" s="103"/>
      <c r="M408" s="103" t="str">
        <f t="shared" si="322"/>
        <v>OpenClose</v>
      </c>
      <c r="N408" s="103"/>
      <c r="O408" s="103"/>
      <c r="P408" s="103"/>
      <c r="Q408" s="103"/>
      <c r="R408" s="103">
        <f t="shared" si="323"/>
        <v>1</v>
      </c>
      <c r="S408" s="103" t="str">
        <f t="shared" si="324"/>
        <v>hover</v>
      </c>
      <c r="T408" s="103"/>
      <c r="U408" s="103"/>
      <c r="V408" s="103"/>
      <c r="W408" s="103"/>
      <c r="X408" s="103" t="str">
        <f t="shared" si="373"/>
        <v>fadeOn=n7-4-3,0.6</v>
      </c>
      <c r="Y408" s="103" t="str">
        <f t="shared" si="374"/>
        <v>fadeOff=n7-4-3,0.6</v>
      </c>
      <c r="Z408" s="103" t="str">
        <f t="shared" si="375"/>
        <v>drawOpen=n7-4-3,0.8</v>
      </c>
      <c r="AA408" s="103" t="str">
        <f t="shared" si="376"/>
        <v>drawClose=n7-4-3,0.8</v>
      </c>
      <c r="AB408" s="103" t="str">
        <f t="shared" si="329"/>
        <v>myQtipStyle</v>
      </c>
      <c r="AD408" s="106"/>
      <c r="AE408" s="116"/>
      <c r="AF408" s="75" t="s">
        <v>676</v>
      </c>
      <c r="AG408" s="73">
        <f t="shared" si="332"/>
        <v>0</v>
      </c>
      <c r="AH408" s="75" t="str">
        <f t="shared" si="330"/>
        <v>n7-4-3</v>
      </c>
      <c r="AI408" s="75" t="str">
        <f t="shared" si="333"/>
        <v>D84</v>
      </c>
      <c r="AJ408" s="73">
        <f t="shared" si="372"/>
        <v>3</v>
      </c>
      <c r="AK408" s="105">
        <v>7</v>
      </c>
      <c r="AL408" s="105">
        <v>4</v>
      </c>
      <c r="AM408" s="105">
        <v>3</v>
      </c>
      <c r="AR408" s="105">
        <v>8</v>
      </c>
      <c r="AS408" s="105">
        <v>4</v>
      </c>
      <c r="AT408" s="105">
        <v>3</v>
      </c>
      <c r="AX408" s="108">
        <f t="shared" si="345"/>
        <v>133.125</v>
      </c>
      <c r="AY408" s="105">
        <f t="shared" ca="1" si="346"/>
        <v>640</v>
      </c>
      <c r="AZ408" s="108">
        <f t="shared" si="347"/>
        <v>591.66666666666663</v>
      </c>
      <c r="BA408" s="105">
        <f t="shared" si="348"/>
        <v>0</v>
      </c>
      <c r="BB408" s="116">
        <f t="shared" ca="1" si="349"/>
        <v>401.02</v>
      </c>
      <c r="BC408" s="116">
        <f t="shared" ca="1" si="350"/>
        <v>774.56</v>
      </c>
      <c r="BD408" s="108">
        <f t="shared" ca="1" si="351"/>
        <v>1591.6666666666665</v>
      </c>
      <c r="BE408" s="108">
        <f t="shared" ca="1" si="352"/>
        <v>1000</v>
      </c>
      <c r="BH408" s="75" t="str">
        <f t="shared" si="334"/>
        <v>n7-4</v>
      </c>
      <c r="BI408" s="76"/>
      <c r="BJ408" s="109" t="s">
        <v>232</v>
      </c>
      <c r="BK408" s="109"/>
      <c r="BL408" s="109">
        <v>1</v>
      </c>
      <c r="BM408" s="112">
        <f t="shared" si="335"/>
        <v>1</v>
      </c>
      <c r="BN408" s="112" t="str">
        <f t="shared" si="336"/>
        <v>symbol</v>
      </c>
      <c r="BO408" s="109" t="str">
        <f t="shared" si="337"/>
        <v>OpenCircle</v>
      </c>
      <c r="BP408" s="113">
        <f t="shared" ca="1" si="353"/>
        <v>401.02</v>
      </c>
      <c r="BQ408" s="113">
        <f t="shared" ca="1" si="354"/>
        <v>774.56</v>
      </c>
      <c r="BR408" s="113">
        <f t="shared" ca="1" si="355"/>
        <v>35</v>
      </c>
      <c r="BS408" s="113">
        <f t="shared" ca="1" si="356"/>
        <v>35</v>
      </c>
      <c r="BT408" s="109" t="str">
        <f t="shared" ca="1" si="338"/>
        <v xml:space="preserve">1 401.02 774.56 0 0 0 0 VCThingLabel 10 </v>
      </c>
      <c r="BU408" s="112">
        <f t="shared" si="339"/>
        <v>0.1</v>
      </c>
      <c r="BV408" s="174">
        <f t="shared" si="340"/>
        <v>0</v>
      </c>
      <c r="BW408" s="114" t="str">
        <f t="shared" si="357"/>
        <v>3vvv</v>
      </c>
      <c r="BX408" s="109"/>
      <c r="BY408" s="113">
        <f t="shared" ca="1" si="358"/>
        <v>401.02</v>
      </c>
      <c r="BZ408" s="113">
        <f t="shared" ca="1" si="359"/>
        <v>774.56</v>
      </c>
      <c r="CA408" s="113">
        <f t="shared" ca="1" si="360"/>
        <v>59.5</v>
      </c>
      <c r="CB408" s="113">
        <f t="shared" ca="1" si="361"/>
        <v>59.5</v>
      </c>
      <c r="CC408" s="112">
        <f t="shared" si="341"/>
        <v>0.55000000000000004</v>
      </c>
      <c r="CD408" s="109" t="str">
        <f t="shared" si="342"/>
        <v>ellipse</v>
      </c>
      <c r="CE408" s="114" t="str">
        <f t="shared" si="362"/>
        <v>3vvv</v>
      </c>
      <c r="CF408" s="109"/>
      <c r="CG408" s="113">
        <f t="shared" ca="1" si="363"/>
        <v>401.02</v>
      </c>
      <c r="CH408" s="113">
        <f t="shared" ca="1" si="364"/>
        <v>774.56</v>
      </c>
      <c r="CI408" s="113">
        <f t="shared" ca="1" si="365"/>
        <v>35</v>
      </c>
      <c r="CJ408" s="113">
        <f t="shared" ca="1" si="366"/>
        <v>35</v>
      </c>
      <c r="CK408" s="112"/>
      <c r="CL408" s="112"/>
      <c r="CM408" s="112">
        <f t="shared" si="343"/>
        <v>1</v>
      </c>
      <c r="CN408" s="115" t="str">
        <f t="shared" si="344"/>
        <v>ellipse</v>
      </c>
      <c r="CO408" s="109" t="str">
        <f t="shared" si="367"/>
        <v>3vvv</v>
      </c>
      <c r="CP408" s="109"/>
      <c r="CQ408" s="113">
        <f t="shared" ca="1" si="368"/>
        <v>401.02</v>
      </c>
      <c r="CR408" s="113">
        <f t="shared" ca="1" si="369"/>
        <v>774.56</v>
      </c>
      <c r="CS408" s="113">
        <f t="shared" ca="1" si="370"/>
        <v>35</v>
      </c>
      <c r="CT408" s="113">
        <f t="shared" ca="1" si="371"/>
        <v>35</v>
      </c>
      <c r="CW408" s="76"/>
      <c r="CX408" s="76"/>
    </row>
    <row r="409" spans="1:102" s="105" customFormat="1" ht="16" customHeight="1">
      <c r="A409" s="75" t="str">
        <f t="shared" si="319"/>
        <v>n7-4-3-1</v>
      </c>
      <c r="B409" s="75" t="str">
        <f t="shared" si="320"/>
        <v>E250</v>
      </c>
      <c r="C409" s="103" t="str">
        <f t="shared" si="331"/>
        <v>even</v>
      </c>
      <c r="D409" s="103"/>
      <c r="E409" s="103"/>
      <c r="F409" s="104">
        <f>ROW()</f>
        <v>409</v>
      </c>
      <c r="G409" s="103"/>
      <c r="H409" s="103"/>
      <c r="I409" s="103" t="str">
        <f t="shared" si="317"/>
        <v>This a short description of E250, giving the briefest explanation of its E250'iness.</v>
      </c>
      <c r="J409" s="103" t="str">
        <f t="shared" si="318"/>
        <v>This is a longer description of E250, going into more detail on what E250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09" s="103" t="str">
        <f t="shared" si="321"/>
        <v>none</v>
      </c>
      <c r="L409" s="103"/>
      <c r="M409" s="103" t="str">
        <f t="shared" si="322"/>
        <v>OpenClose</v>
      </c>
      <c r="N409" s="103"/>
      <c r="O409" s="103"/>
      <c r="P409" s="103"/>
      <c r="Q409" s="103"/>
      <c r="R409" s="103">
        <f t="shared" si="323"/>
        <v>1</v>
      </c>
      <c r="S409" s="103" t="str">
        <f t="shared" si="324"/>
        <v>hover</v>
      </c>
      <c r="T409" s="103"/>
      <c r="U409" s="103"/>
      <c r="V409" s="103"/>
      <c r="W409" s="103"/>
      <c r="X409" s="103" t="str">
        <f t="shared" si="373"/>
        <v>fadeOn=n7-4-3-1,0.6</v>
      </c>
      <c r="Y409" s="103" t="str">
        <f t="shared" si="374"/>
        <v>fadeOff=n7-4-3-1,0.6</v>
      </c>
      <c r="Z409" s="103" t="str">
        <f t="shared" si="375"/>
        <v>drawOpen=n7-4-3-1,0.8</v>
      </c>
      <c r="AA409" s="103" t="str">
        <f t="shared" si="376"/>
        <v>drawClose=n7-4-3-1,0.8</v>
      </c>
      <c r="AB409" s="103" t="str">
        <f t="shared" si="329"/>
        <v>myQtipStyle</v>
      </c>
      <c r="AD409" s="106"/>
      <c r="AE409" s="116"/>
      <c r="AF409" s="75" t="s">
        <v>677</v>
      </c>
      <c r="AG409" s="73">
        <f t="shared" si="332"/>
        <v>0</v>
      </c>
      <c r="AH409" s="75" t="str">
        <f t="shared" si="330"/>
        <v>n7-4-3-1</v>
      </c>
      <c r="AI409" s="75" t="str">
        <f t="shared" si="333"/>
        <v>E250</v>
      </c>
      <c r="AJ409" s="73">
        <f t="shared" si="372"/>
        <v>4</v>
      </c>
      <c r="AK409" s="105">
        <v>7</v>
      </c>
      <c r="AL409" s="105">
        <v>4</v>
      </c>
      <c r="AM409" s="105">
        <v>3</v>
      </c>
      <c r="AN409" s="105">
        <v>1</v>
      </c>
      <c r="AR409" s="105">
        <v>8</v>
      </c>
      <c r="AS409" s="105">
        <v>4</v>
      </c>
      <c r="AT409" s="105">
        <v>3</v>
      </c>
      <c r="AU409" s="105">
        <v>3</v>
      </c>
      <c r="AX409" s="108">
        <f t="shared" si="345"/>
        <v>131.875</v>
      </c>
      <c r="AY409" s="105">
        <f t="shared" ca="1" si="346"/>
        <v>740</v>
      </c>
      <c r="AZ409" s="108">
        <f t="shared" si="347"/>
        <v>586.11111111111109</v>
      </c>
      <c r="BA409" s="105">
        <f t="shared" si="348"/>
        <v>0</v>
      </c>
      <c r="BB409" s="116">
        <f t="shared" ca="1" si="349"/>
        <v>301.90999999999997</v>
      </c>
      <c r="BC409" s="116">
        <f t="shared" ca="1" si="350"/>
        <v>754.51</v>
      </c>
      <c r="BD409" s="108">
        <f t="shared" ca="1" si="351"/>
        <v>1586.1111111111111</v>
      </c>
      <c r="BE409" s="108">
        <f t="shared" ca="1" si="352"/>
        <v>1000</v>
      </c>
      <c r="BH409" s="75" t="str">
        <f t="shared" si="334"/>
        <v>n7-4-3</v>
      </c>
      <c r="BI409" s="76"/>
      <c r="BJ409" s="109" t="s">
        <v>232</v>
      </c>
      <c r="BK409" s="109"/>
      <c r="BL409" s="109">
        <v>1</v>
      </c>
      <c r="BM409" s="112">
        <f t="shared" si="335"/>
        <v>1</v>
      </c>
      <c r="BN409" s="112" t="str">
        <f t="shared" si="336"/>
        <v>symbol</v>
      </c>
      <c r="BO409" s="109" t="str">
        <f t="shared" si="337"/>
        <v>OpenCircle</v>
      </c>
      <c r="BP409" s="113">
        <f t="shared" ca="1" si="353"/>
        <v>301.91000000000003</v>
      </c>
      <c r="BQ409" s="113">
        <f t="shared" ca="1" si="354"/>
        <v>754.51</v>
      </c>
      <c r="BR409" s="113">
        <f t="shared" ca="1" si="355"/>
        <v>12</v>
      </c>
      <c r="BS409" s="113">
        <f t="shared" ca="1" si="356"/>
        <v>12</v>
      </c>
      <c r="BT409" s="109" t="str">
        <f t="shared" ca="1" si="338"/>
        <v xml:space="preserve">0 301.91 754.51 0 0 0 0 VCThingLabel  </v>
      </c>
      <c r="BU409" s="112">
        <f t="shared" si="339"/>
        <v>0.1</v>
      </c>
      <c r="BV409" s="174">
        <f t="shared" si="340"/>
        <v>0</v>
      </c>
      <c r="BW409" s="114" t="str">
        <f t="shared" si="357"/>
        <v>4vvv</v>
      </c>
      <c r="BX409" s="109"/>
      <c r="BY409" s="113">
        <f t="shared" ca="1" si="358"/>
        <v>301.91000000000003</v>
      </c>
      <c r="BZ409" s="113">
        <f t="shared" ca="1" si="359"/>
        <v>754.51</v>
      </c>
      <c r="CA409" s="113">
        <f t="shared" ca="1" si="360"/>
        <v>20.399999999999999</v>
      </c>
      <c r="CB409" s="113">
        <f t="shared" ca="1" si="361"/>
        <v>20.399999999999999</v>
      </c>
      <c r="CC409" s="112">
        <f t="shared" si="341"/>
        <v>0.55000000000000004</v>
      </c>
      <c r="CD409" s="109" t="str">
        <f t="shared" si="342"/>
        <v>ellipse</v>
      </c>
      <c r="CE409" s="114" t="str">
        <f t="shared" si="362"/>
        <v>4vvv</v>
      </c>
      <c r="CF409" s="109"/>
      <c r="CG409" s="113">
        <f t="shared" ca="1" si="363"/>
        <v>301.91000000000003</v>
      </c>
      <c r="CH409" s="113">
        <f t="shared" ca="1" si="364"/>
        <v>754.51</v>
      </c>
      <c r="CI409" s="113">
        <f t="shared" ca="1" si="365"/>
        <v>12</v>
      </c>
      <c r="CJ409" s="113">
        <f t="shared" ca="1" si="366"/>
        <v>12</v>
      </c>
      <c r="CK409" s="112"/>
      <c r="CL409" s="112"/>
      <c r="CM409" s="112">
        <f t="shared" si="343"/>
        <v>1</v>
      </c>
      <c r="CN409" s="115" t="str">
        <f t="shared" si="344"/>
        <v>ellipse</v>
      </c>
      <c r="CO409" s="109" t="str">
        <f t="shared" si="367"/>
        <v>4vvv</v>
      </c>
      <c r="CP409" s="109"/>
      <c r="CQ409" s="113">
        <f t="shared" ca="1" si="368"/>
        <v>301.91000000000003</v>
      </c>
      <c r="CR409" s="113">
        <f t="shared" ca="1" si="369"/>
        <v>754.51</v>
      </c>
      <c r="CS409" s="113">
        <f t="shared" ca="1" si="370"/>
        <v>12</v>
      </c>
      <c r="CT409" s="113">
        <f t="shared" ca="1" si="371"/>
        <v>12</v>
      </c>
      <c r="CW409" s="76"/>
      <c r="CX409" s="76"/>
    </row>
    <row r="410" spans="1:102" s="105" customFormat="1" ht="16" customHeight="1">
      <c r="A410" s="75" t="str">
        <f t="shared" si="319"/>
        <v>n7-4-3-2</v>
      </c>
      <c r="B410" s="75" t="str">
        <f t="shared" si="320"/>
        <v>E251</v>
      </c>
      <c r="C410" s="103" t="str">
        <f t="shared" si="331"/>
        <v>odd</v>
      </c>
      <c r="D410" s="103"/>
      <c r="E410" s="103"/>
      <c r="F410" s="104">
        <f>ROW()</f>
        <v>410</v>
      </c>
      <c r="G410" s="103"/>
      <c r="H410" s="103"/>
      <c r="I410" s="103" t="str">
        <f t="shared" si="317"/>
        <v>This a short description of E251, giving the briefest explanation of its E251'iness.</v>
      </c>
      <c r="J410" s="103" t="str">
        <f t="shared" si="318"/>
        <v>This is a longer description of E251, going into more detail on what E251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0" s="103" t="str">
        <f t="shared" si="321"/>
        <v>none</v>
      </c>
      <c r="L410" s="103"/>
      <c r="M410" s="103" t="str">
        <f t="shared" si="322"/>
        <v>OpenClose</v>
      </c>
      <c r="N410" s="103"/>
      <c r="O410" s="103"/>
      <c r="P410" s="103"/>
      <c r="Q410" s="103"/>
      <c r="R410" s="103">
        <f t="shared" si="323"/>
        <v>1</v>
      </c>
      <c r="S410" s="103" t="str">
        <f t="shared" si="324"/>
        <v>hover</v>
      </c>
      <c r="T410" s="103"/>
      <c r="U410" s="103"/>
      <c r="V410" s="103"/>
      <c r="W410" s="103"/>
      <c r="X410" s="103" t="str">
        <f t="shared" si="373"/>
        <v>fadeOn=n7-4-3-2,0.6</v>
      </c>
      <c r="Y410" s="103" t="str">
        <f t="shared" si="374"/>
        <v>fadeOff=n7-4-3-2,0.6</v>
      </c>
      <c r="Z410" s="103" t="str">
        <f t="shared" si="375"/>
        <v>drawOpen=n7-4-3-2,0.8</v>
      </c>
      <c r="AA410" s="103" t="str">
        <f t="shared" si="376"/>
        <v>drawClose=n7-4-3-2,0.8</v>
      </c>
      <c r="AB410" s="103" t="str">
        <f t="shared" si="329"/>
        <v>myQtipStyle</v>
      </c>
      <c r="AD410" s="106"/>
      <c r="AE410" s="116"/>
      <c r="AF410" s="75" t="s">
        <v>678</v>
      </c>
      <c r="AG410" s="73">
        <f t="shared" si="332"/>
        <v>0</v>
      </c>
      <c r="AH410" s="75" t="str">
        <f t="shared" si="330"/>
        <v>n7-4-3-2</v>
      </c>
      <c r="AI410" s="75" t="str">
        <f t="shared" si="333"/>
        <v>E251</v>
      </c>
      <c r="AJ410" s="73">
        <f t="shared" si="372"/>
        <v>4</v>
      </c>
      <c r="AK410" s="105">
        <v>7</v>
      </c>
      <c r="AL410" s="105">
        <v>4</v>
      </c>
      <c r="AM410" s="105">
        <v>3</v>
      </c>
      <c r="AN410" s="105">
        <v>2</v>
      </c>
      <c r="AR410" s="105">
        <v>8</v>
      </c>
      <c r="AS410" s="105">
        <v>4</v>
      </c>
      <c r="AT410" s="105">
        <v>3</v>
      </c>
      <c r="AU410" s="105">
        <v>3</v>
      </c>
      <c r="AX410" s="108">
        <f t="shared" si="345"/>
        <v>133.125</v>
      </c>
      <c r="AY410" s="105">
        <f t="shared" ca="1" si="346"/>
        <v>740</v>
      </c>
      <c r="AZ410" s="108">
        <f t="shared" si="347"/>
        <v>591.66666666666663</v>
      </c>
      <c r="BA410" s="105">
        <f t="shared" si="348"/>
        <v>0</v>
      </c>
      <c r="BB410" s="116">
        <f t="shared" ca="1" si="349"/>
        <v>307.42999999999995</v>
      </c>
      <c r="BC410" s="116">
        <f t="shared" ca="1" si="350"/>
        <v>739.32999999999993</v>
      </c>
      <c r="BD410" s="108">
        <f t="shared" ca="1" si="351"/>
        <v>1591.6666666666665</v>
      </c>
      <c r="BE410" s="108">
        <f t="shared" ca="1" si="352"/>
        <v>1000</v>
      </c>
      <c r="BH410" s="75" t="str">
        <f t="shared" si="334"/>
        <v>n7-4-3</v>
      </c>
      <c r="BI410" s="76"/>
      <c r="BJ410" s="109" t="s">
        <v>232</v>
      </c>
      <c r="BK410" s="109"/>
      <c r="BL410" s="109">
        <v>1</v>
      </c>
      <c r="BM410" s="112">
        <f t="shared" si="335"/>
        <v>1</v>
      </c>
      <c r="BN410" s="112" t="str">
        <f t="shared" si="336"/>
        <v>symbol</v>
      </c>
      <c r="BO410" s="109" t="str">
        <f t="shared" si="337"/>
        <v>OpenCircle</v>
      </c>
      <c r="BP410" s="113">
        <f t="shared" ca="1" si="353"/>
        <v>307.43</v>
      </c>
      <c r="BQ410" s="113">
        <f t="shared" ca="1" si="354"/>
        <v>739.33</v>
      </c>
      <c r="BR410" s="113">
        <f t="shared" ca="1" si="355"/>
        <v>12</v>
      </c>
      <c r="BS410" s="113">
        <f t="shared" ca="1" si="356"/>
        <v>12</v>
      </c>
      <c r="BT410" s="109" t="str">
        <f t="shared" ca="1" si="338"/>
        <v xml:space="preserve">0 307.43 739.33 0 0 0 0 VCThingLabel  </v>
      </c>
      <c r="BU410" s="112">
        <f t="shared" si="339"/>
        <v>0.1</v>
      </c>
      <c r="BV410" s="174">
        <f t="shared" si="340"/>
        <v>0</v>
      </c>
      <c r="BW410" s="114" t="str">
        <f t="shared" si="357"/>
        <v>4vvv</v>
      </c>
      <c r="BX410" s="109"/>
      <c r="BY410" s="113">
        <f t="shared" ca="1" si="358"/>
        <v>307.43</v>
      </c>
      <c r="BZ410" s="113">
        <f t="shared" ca="1" si="359"/>
        <v>739.33</v>
      </c>
      <c r="CA410" s="113">
        <f t="shared" ca="1" si="360"/>
        <v>20.399999999999999</v>
      </c>
      <c r="CB410" s="113">
        <f t="shared" ca="1" si="361"/>
        <v>20.399999999999999</v>
      </c>
      <c r="CC410" s="112">
        <f t="shared" si="341"/>
        <v>0.55000000000000004</v>
      </c>
      <c r="CD410" s="109" t="str">
        <f t="shared" si="342"/>
        <v>ellipse</v>
      </c>
      <c r="CE410" s="114" t="str">
        <f t="shared" si="362"/>
        <v>4vvv</v>
      </c>
      <c r="CF410" s="109"/>
      <c r="CG410" s="113">
        <f t="shared" ca="1" si="363"/>
        <v>307.43</v>
      </c>
      <c r="CH410" s="113">
        <f t="shared" ca="1" si="364"/>
        <v>739.33</v>
      </c>
      <c r="CI410" s="113">
        <f t="shared" ca="1" si="365"/>
        <v>12</v>
      </c>
      <c r="CJ410" s="113">
        <f t="shared" ca="1" si="366"/>
        <v>12</v>
      </c>
      <c r="CK410" s="112"/>
      <c r="CL410" s="112"/>
      <c r="CM410" s="112">
        <f t="shared" si="343"/>
        <v>1</v>
      </c>
      <c r="CN410" s="115" t="str">
        <f t="shared" si="344"/>
        <v>ellipse</v>
      </c>
      <c r="CO410" s="109" t="str">
        <f t="shared" si="367"/>
        <v>4vvv</v>
      </c>
      <c r="CP410" s="109"/>
      <c r="CQ410" s="113">
        <f t="shared" ca="1" si="368"/>
        <v>307.43</v>
      </c>
      <c r="CR410" s="113">
        <f t="shared" ca="1" si="369"/>
        <v>739.33</v>
      </c>
      <c r="CS410" s="113">
        <f t="shared" ca="1" si="370"/>
        <v>12</v>
      </c>
      <c r="CT410" s="113">
        <f t="shared" ca="1" si="371"/>
        <v>12</v>
      </c>
      <c r="CW410" s="76"/>
      <c r="CX410" s="76"/>
    </row>
    <row r="411" spans="1:102" s="105" customFormat="1" ht="16" customHeight="1">
      <c r="A411" s="75" t="str">
        <f t="shared" si="319"/>
        <v>n7-4-3-3</v>
      </c>
      <c r="B411" s="75" t="str">
        <f t="shared" si="320"/>
        <v>E252</v>
      </c>
      <c r="C411" s="103" t="str">
        <f t="shared" si="331"/>
        <v>even</v>
      </c>
      <c r="D411" s="103"/>
      <c r="E411" s="103"/>
      <c r="F411" s="104">
        <f>ROW()</f>
        <v>411</v>
      </c>
      <c r="G411" s="103"/>
      <c r="H411" s="103"/>
      <c r="I411" s="103" t="str">
        <f t="shared" si="317"/>
        <v>This a short description of E252, giving the briefest explanation of its E252'iness.</v>
      </c>
      <c r="J411" s="103" t="str">
        <f t="shared" si="318"/>
        <v>This is a longer description of E252, going into more detail on what E252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1" s="103" t="str">
        <f t="shared" si="321"/>
        <v>none</v>
      </c>
      <c r="L411" s="103"/>
      <c r="M411" s="103" t="str">
        <f t="shared" si="322"/>
        <v>OpenClose</v>
      </c>
      <c r="N411" s="103"/>
      <c r="O411" s="103"/>
      <c r="P411" s="103"/>
      <c r="Q411" s="103"/>
      <c r="R411" s="103">
        <f t="shared" si="323"/>
        <v>1</v>
      </c>
      <c r="S411" s="103" t="str">
        <f t="shared" si="324"/>
        <v>hover</v>
      </c>
      <c r="T411" s="103"/>
      <c r="U411" s="103"/>
      <c r="V411" s="103"/>
      <c r="W411" s="103"/>
      <c r="X411" s="103" t="str">
        <f t="shared" si="373"/>
        <v>fadeOn=n7-4-3-3,0.6</v>
      </c>
      <c r="Y411" s="103" t="str">
        <f t="shared" si="374"/>
        <v>fadeOff=n7-4-3-3,0.6</v>
      </c>
      <c r="Z411" s="103" t="str">
        <f t="shared" si="375"/>
        <v>drawOpen=n7-4-3-3,0.8</v>
      </c>
      <c r="AA411" s="103" t="str">
        <f t="shared" si="376"/>
        <v>drawClose=n7-4-3-3,0.8</v>
      </c>
      <c r="AB411" s="103" t="str">
        <f t="shared" si="329"/>
        <v>myQtipStyle</v>
      </c>
      <c r="AD411" s="106"/>
      <c r="AE411" s="116"/>
      <c r="AF411" s="75" t="s">
        <v>679</v>
      </c>
      <c r="AG411" s="73">
        <f t="shared" si="332"/>
        <v>0</v>
      </c>
      <c r="AH411" s="75" t="str">
        <f t="shared" si="330"/>
        <v>n7-4-3-3</v>
      </c>
      <c r="AI411" s="75" t="str">
        <f t="shared" si="333"/>
        <v>E252</v>
      </c>
      <c r="AJ411" s="73">
        <f t="shared" si="372"/>
        <v>4</v>
      </c>
      <c r="AK411" s="105">
        <v>7</v>
      </c>
      <c r="AL411" s="105">
        <v>4</v>
      </c>
      <c r="AM411" s="105">
        <v>3</v>
      </c>
      <c r="AN411" s="105">
        <v>3</v>
      </c>
      <c r="AR411" s="105">
        <v>8</v>
      </c>
      <c r="AS411" s="105">
        <v>4</v>
      </c>
      <c r="AT411" s="105">
        <v>3</v>
      </c>
      <c r="AU411" s="105">
        <v>3</v>
      </c>
      <c r="AX411" s="108">
        <f t="shared" si="345"/>
        <v>134.375</v>
      </c>
      <c r="AY411" s="105">
        <f t="shared" ca="1" si="346"/>
        <v>740</v>
      </c>
      <c r="AZ411" s="108">
        <f t="shared" si="347"/>
        <v>597.22222222222217</v>
      </c>
      <c r="BA411" s="105">
        <f t="shared" si="348"/>
        <v>0</v>
      </c>
      <c r="BB411" s="116">
        <f t="shared" ca="1" si="349"/>
        <v>313.27999999999997</v>
      </c>
      <c r="BC411" s="116">
        <f t="shared" ca="1" si="350"/>
        <v>724.29</v>
      </c>
      <c r="BD411" s="108">
        <f t="shared" ca="1" si="351"/>
        <v>1597.2222222222222</v>
      </c>
      <c r="BE411" s="108">
        <f t="shared" ca="1" si="352"/>
        <v>1000</v>
      </c>
      <c r="BH411" s="75" t="str">
        <f t="shared" si="334"/>
        <v>n7-4-3</v>
      </c>
      <c r="BI411" s="76"/>
      <c r="BJ411" s="109" t="s">
        <v>232</v>
      </c>
      <c r="BK411" s="109"/>
      <c r="BL411" s="109">
        <v>1</v>
      </c>
      <c r="BM411" s="112">
        <f t="shared" si="335"/>
        <v>1</v>
      </c>
      <c r="BN411" s="112" t="str">
        <f t="shared" si="336"/>
        <v>symbol</v>
      </c>
      <c r="BO411" s="109" t="str">
        <f t="shared" si="337"/>
        <v>OpenCircle</v>
      </c>
      <c r="BP411" s="113">
        <f t="shared" ca="1" si="353"/>
        <v>313.27999999999997</v>
      </c>
      <c r="BQ411" s="113">
        <f t="shared" ca="1" si="354"/>
        <v>724.29</v>
      </c>
      <c r="BR411" s="113">
        <f t="shared" ca="1" si="355"/>
        <v>12</v>
      </c>
      <c r="BS411" s="113">
        <f t="shared" ca="1" si="356"/>
        <v>12</v>
      </c>
      <c r="BT411" s="109" t="str">
        <f t="shared" ca="1" si="338"/>
        <v xml:space="preserve">0 313.28 724.29 0 0 0 0 VCThingLabel  </v>
      </c>
      <c r="BU411" s="112">
        <f t="shared" si="339"/>
        <v>0.1</v>
      </c>
      <c r="BV411" s="174">
        <f t="shared" si="340"/>
        <v>0</v>
      </c>
      <c r="BW411" s="114" t="str">
        <f t="shared" si="357"/>
        <v>4vvv</v>
      </c>
      <c r="BX411" s="109"/>
      <c r="BY411" s="113">
        <f t="shared" ca="1" si="358"/>
        <v>313.27999999999997</v>
      </c>
      <c r="BZ411" s="113">
        <f t="shared" ca="1" si="359"/>
        <v>724.29</v>
      </c>
      <c r="CA411" s="113">
        <f t="shared" ca="1" si="360"/>
        <v>20.399999999999999</v>
      </c>
      <c r="CB411" s="113">
        <f t="shared" ca="1" si="361"/>
        <v>20.399999999999999</v>
      </c>
      <c r="CC411" s="112">
        <f t="shared" si="341"/>
        <v>0.55000000000000004</v>
      </c>
      <c r="CD411" s="109" t="str">
        <f t="shared" si="342"/>
        <v>ellipse</v>
      </c>
      <c r="CE411" s="114" t="str">
        <f t="shared" si="362"/>
        <v>4vvv</v>
      </c>
      <c r="CF411" s="109"/>
      <c r="CG411" s="113">
        <f t="shared" ca="1" si="363"/>
        <v>313.27999999999997</v>
      </c>
      <c r="CH411" s="113">
        <f t="shared" ca="1" si="364"/>
        <v>724.29</v>
      </c>
      <c r="CI411" s="113">
        <f t="shared" ca="1" si="365"/>
        <v>12</v>
      </c>
      <c r="CJ411" s="113">
        <f t="shared" ca="1" si="366"/>
        <v>12</v>
      </c>
      <c r="CK411" s="112"/>
      <c r="CL411" s="112"/>
      <c r="CM411" s="112">
        <f t="shared" si="343"/>
        <v>1</v>
      </c>
      <c r="CN411" s="115" t="str">
        <f t="shared" si="344"/>
        <v>ellipse</v>
      </c>
      <c r="CO411" s="109" t="str">
        <f t="shared" si="367"/>
        <v>4vvv</v>
      </c>
      <c r="CP411" s="109"/>
      <c r="CQ411" s="113">
        <f t="shared" ca="1" si="368"/>
        <v>313.27999999999997</v>
      </c>
      <c r="CR411" s="113">
        <f t="shared" ca="1" si="369"/>
        <v>724.29</v>
      </c>
      <c r="CS411" s="113">
        <f t="shared" ca="1" si="370"/>
        <v>12</v>
      </c>
      <c r="CT411" s="113">
        <f t="shared" ca="1" si="371"/>
        <v>12</v>
      </c>
      <c r="CW411" s="76"/>
      <c r="CX411" s="76"/>
    </row>
    <row r="412" spans="1:102" s="105" customFormat="1" ht="16" customHeight="1">
      <c r="A412" s="75" t="str">
        <f t="shared" si="319"/>
        <v>n8</v>
      </c>
      <c r="B412" s="75" t="str">
        <f t="shared" si="320"/>
        <v>B8</v>
      </c>
      <c r="C412" s="103" t="str">
        <f t="shared" si="331"/>
        <v>even</v>
      </c>
      <c r="D412" s="103"/>
      <c r="E412" s="103"/>
      <c r="F412" s="104">
        <f>ROW()</f>
        <v>412</v>
      </c>
      <c r="G412" s="103"/>
      <c r="H412" s="103"/>
      <c r="I412" s="103" t="str">
        <f t="shared" si="317"/>
        <v>This a short description of B8, giving the briefest explanation of its B8'iness.</v>
      </c>
      <c r="J412" s="103" t="str">
        <f t="shared" si="318"/>
        <v>This is a longer description of B8, going into more detail on what B8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2" s="103" t="str">
        <f t="shared" si="321"/>
        <v>none</v>
      </c>
      <c r="L412" s="103"/>
      <c r="M412" s="103" t="str">
        <f t="shared" si="322"/>
        <v>OpenClose</v>
      </c>
      <c r="N412" s="103"/>
      <c r="O412" s="103"/>
      <c r="P412" s="103"/>
      <c r="Q412" s="103"/>
      <c r="R412" s="103">
        <f t="shared" si="323"/>
        <v>1</v>
      </c>
      <c r="S412" s="103" t="str">
        <f t="shared" si="324"/>
        <v>hover</v>
      </c>
      <c r="T412" s="103"/>
      <c r="U412" s="103"/>
      <c r="V412" s="103"/>
      <c r="W412" s="103"/>
      <c r="X412" s="103" t="str">
        <f t="shared" si="373"/>
        <v>fadeOn=n8,0.6</v>
      </c>
      <c r="Y412" s="103" t="str">
        <f t="shared" si="374"/>
        <v>fadeOff=n8,0.6</v>
      </c>
      <c r="Z412" s="103" t="str">
        <f t="shared" si="375"/>
        <v>drawOpen=n8,0.8</v>
      </c>
      <c r="AA412" s="103" t="str">
        <f t="shared" si="376"/>
        <v>drawClose=n8,0.8</v>
      </c>
      <c r="AB412" s="103" t="str">
        <f t="shared" si="329"/>
        <v>myQtipStyle</v>
      </c>
      <c r="AD412" s="106"/>
      <c r="AE412" s="116"/>
      <c r="AF412" s="75">
        <v>8</v>
      </c>
      <c r="AG412" s="73">
        <f t="shared" si="332"/>
        <v>0</v>
      </c>
      <c r="AH412" s="75" t="str">
        <f t="shared" si="330"/>
        <v>n8</v>
      </c>
      <c r="AI412" s="75" t="str">
        <f t="shared" si="333"/>
        <v>B8</v>
      </c>
      <c r="AJ412" s="73">
        <f t="shared" si="372"/>
        <v>1</v>
      </c>
      <c r="AK412" s="105">
        <v>8</v>
      </c>
      <c r="AR412" s="105">
        <v>8</v>
      </c>
      <c r="AX412" s="108">
        <f t="shared" si="345"/>
        <v>157.5</v>
      </c>
      <c r="AY412" s="105">
        <f t="shared" ca="1" si="346"/>
        <v>260</v>
      </c>
      <c r="AZ412" s="108">
        <f t="shared" si="347"/>
        <v>700</v>
      </c>
      <c r="BA412" s="105">
        <f t="shared" si="348"/>
        <v>0</v>
      </c>
      <c r="BB412" s="116">
        <f t="shared" ca="1" si="349"/>
        <v>816.15</v>
      </c>
      <c r="BC412" s="116">
        <f t="shared" ca="1" si="350"/>
        <v>816.15</v>
      </c>
      <c r="BD412" s="108">
        <f t="shared" ca="1" si="351"/>
        <v>1700</v>
      </c>
      <c r="BE412" s="108">
        <f t="shared" ca="1" si="352"/>
        <v>1000</v>
      </c>
      <c r="BH412" s="75" t="str">
        <f t="shared" si="334"/>
        <v>n0</v>
      </c>
      <c r="BI412" s="76"/>
      <c r="BJ412" s="109" t="s">
        <v>232</v>
      </c>
      <c r="BK412" s="109"/>
      <c r="BL412" s="109">
        <v>1</v>
      </c>
      <c r="BM412" s="112">
        <f t="shared" si="335"/>
        <v>1</v>
      </c>
      <c r="BN412" s="112" t="str">
        <f t="shared" si="336"/>
        <v>symbol</v>
      </c>
      <c r="BO412" s="109" t="str">
        <f t="shared" si="337"/>
        <v>OpenCircle</v>
      </c>
      <c r="BP412" s="113">
        <f t="shared" ca="1" si="353"/>
        <v>816.15</v>
      </c>
      <c r="BQ412" s="113">
        <f t="shared" ca="1" si="354"/>
        <v>816.15</v>
      </c>
      <c r="BR412" s="113">
        <f t="shared" ca="1" si="355"/>
        <v>95</v>
      </c>
      <c r="BS412" s="113">
        <f t="shared" ca="1" si="356"/>
        <v>95</v>
      </c>
      <c r="BT412" s="109" t="str">
        <f t="shared" ca="1" si="338"/>
        <v xml:space="preserve">1 816.15 816.15 0 0 0 0 VCThingLabel 36 </v>
      </c>
      <c r="BU412" s="112">
        <f t="shared" si="339"/>
        <v>0.1</v>
      </c>
      <c r="BV412" s="174">
        <f t="shared" si="340"/>
        <v>0</v>
      </c>
      <c r="BW412" s="114" t="str">
        <f t="shared" si="357"/>
        <v>1vvv</v>
      </c>
      <c r="BX412" s="109"/>
      <c r="BY412" s="113">
        <f t="shared" ca="1" si="358"/>
        <v>816.15</v>
      </c>
      <c r="BZ412" s="113">
        <f t="shared" ca="1" si="359"/>
        <v>816.15</v>
      </c>
      <c r="CA412" s="113">
        <f t="shared" ca="1" si="360"/>
        <v>161.5</v>
      </c>
      <c r="CB412" s="113">
        <f t="shared" ca="1" si="361"/>
        <v>161.5</v>
      </c>
      <c r="CC412" s="112">
        <f t="shared" si="341"/>
        <v>0.55000000000000004</v>
      </c>
      <c r="CD412" s="109" t="str">
        <f t="shared" si="342"/>
        <v>ellipse</v>
      </c>
      <c r="CE412" s="114" t="str">
        <f t="shared" si="362"/>
        <v>1vvv</v>
      </c>
      <c r="CF412" s="109"/>
      <c r="CG412" s="113">
        <f t="shared" ca="1" si="363"/>
        <v>816.15</v>
      </c>
      <c r="CH412" s="113">
        <f t="shared" ca="1" si="364"/>
        <v>816.15</v>
      </c>
      <c r="CI412" s="113">
        <f t="shared" ca="1" si="365"/>
        <v>95</v>
      </c>
      <c r="CJ412" s="113">
        <f t="shared" ca="1" si="366"/>
        <v>95</v>
      </c>
      <c r="CK412" s="112"/>
      <c r="CL412" s="112"/>
      <c r="CM412" s="112">
        <f t="shared" si="343"/>
        <v>1</v>
      </c>
      <c r="CN412" s="115" t="str">
        <f t="shared" si="344"/>
        <v>ellipse</v>
      </c>
      <c r="CO412" s="109" t="str">
        <f t="shared" si="367"/>
        <v>1vvv</v>
      </c>
      <c r="CP412" s="109"/>
      <c r="CQ412" s="113">
        <f t="shared" ca="1" si="368"/>
        <v>816.15</v>
      </c>
      <c r="CR412" s="113">
        <f t="shared" ca="1" si="369"/>
        <v>816.15</v>
      </c>
      <c r="CS412" s="113">
        <f t="shared" ca="1" si="370"/>
        <v>95</v>
      </c>
      <c r="CT412" s="113">
        <f t="shared" ca="1" si="371"/>
        <v>95</v>
      </c>
      <c r="CW412" s="76"/>
      <c r="CX412" s="76"/>
    </row>
    <row r="413" spans="1:102" s="105" customFormat="1" ht="16" customHeight="1">
      <c r="A413" s="75" t="str">
        <f t="shared" si="319"/>
        <v>n8-1</v>
      </c>
      <c r="B413" s="75" t="str">
        <f t="shared" si="320"/>
        <v>C29</v>
      </c>
      <c r="C413" s="103" t="str">
        <f t="shared" si="331"/>
        <v>odd</v>
      </c>
      <c r="D413" s="103"/>
      <c r="E413" s="103"/>
      <c r="F413" s="104">
        <f>ROW()</f>
        <v>413</v>
      </c>
      <c r="G413" s="103"/>
      <c r="H413" s="103"/>
      <c r="I413" s="103" t="str">
        <f t="shared" si="317"/>
        <v>This a short description of C29, giving the briefest explanation of its C29'iness.</v>
      </c>
      <c r="J413" s="103" t="str">
        <f t="shared" si="318"/>
        <v>This is a longer description of C29, going into more detail on what C29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3" s="103" t="str">
        <f t="shared" si="321"/>
        <v>none</v>
      </c>
      <c r="L413" s="103"/>
      <c r="M413" s="103" t="str">
        <f t="shared" si="322"/>
        <v>OpenClose</v>
      </c>
      <c r="N413" s="103"/>
      <c r="O413" s="103"/>
      <c r="P413" s="103"/>
      <c r="Q413" s="103"/>
      <c r="R413" s="103">
        <f t="shared" si="323"/>
        <v>1</v>
      </c>
      <c r="S413" s="103" t="str">
        <f t="shared" si="324"/>
        <v>hover</v>
      </c>
      <c r="T413" s="103"/>
      <c r="U413" s="103"/>
      <c r="V413" s="103"/>
      <c r="W413" s="103"/>
      <c r="X413" s="103" t="str">
        <f t="shared" si="373"/>
        <v>fadeOn=n8-1,0.6</v>
      </c>
      <c r="Y413" s="103" t="str">
        <f t="shared" si="374"/>
        <v>fadeOff=n8-1,0.6</v>
      </c>
      <c r="Z413" s="103" t="str">
        <f t="shared" si="375"/>
        <v>drawOpen=n8-1,0.8</v>
      </c>
      <c r="AA413" s="103" t="str">
        <f t="shared" si="376"/>
        <v>drawClose=n8-1,0.8</v>
      </c>
      <c r="AB413" s="103" t="str">
        <f t="shared" si="329"/>
        <v>myQtipStyle</v>
      </c>
      <c r="AD413" s="106"/>
      <c r="AE413" s="116"/>
      <c r="AF413" s="75" t="s">
        <v>680</v>
      </c>
      <c r="AG413" s="73">
        <f t="shared" si="332"/>
        <v>0</v>
      </c>
      <c r="AH413" s="75" t="str">
        <f t="shared" si="330"/>
        <v>n8-1</v>
      </c>
      <c r="AI413" s="75" t="str">
        <f t="shared" si="333"/>
        <v>C29</v>
      </c>
      <c r="AJ413" s="73">
        <f t="shared" si="372"/>
        <v>2</v>
      </c>
      <c r="AK413" s="105">
        <v>8</v>
      </c>
      <c r="AL413" s="105">
        <v>1</v>
      </c>
      <c r="AR413" s="105">
        <v>8</v>
      </c>
      <c r="AS413" s="105">
        <v>4</v>
      </c>
      <c r="AX413" s="108">
        <f t="shared" si="345"/>
        <v>140.625</v>
      </c>
      <c r="AY413" s="105">
        <f t="shared" ca="1" si="346"/>
        <v>500</v>
      </c>
      <c r="AZ413" s="108">
        <f t="shared" si="347"/>
        <v>625</v>
      </c>
      <c r="BA413" s="105">
        <f t="shared" si="348"/>
        <v>0</v>
      </c>
      <c r="BB413" s="116">
        <f t="shared" ca="1" si="349"/>
        <v>559.04</v>
      </c>
      <c r="BC413" s="116">
        <f t="shared" ca="1" si="350"/>
        <v>764.3</v>
      </c>
      <c r="BD413" s="108">
        <f t="shared" ca="1" si="351"/>
        <v>1625</v>
      </c>
      <c r="BE413" s="108">
        <f t="shared" ca="1" si="352"/>
        <v>1000</v>
      </c>
      <c r="BH413" s="75" t="str">
        <f t="shared" si="334"/>
        <v>n7-4-3-3</v>
      </c>
      <c r="BI413" s="76"/>
      <c r="BJ413" s="109" t="s">
        <v>232</v>
      </c>
      <c r="BK413" s="109"/>
      <c r="BL413" s="109">
        <v>1</v>
      </c>
      <c r="BM413" s="112">
        <f t="shared" si="335"/>
        <v>1</v>
      </c>
      <c r="BN413" s="112" t="str">
        <f t="shared" si="336"/>
        <v>symbol</v>
      </c>
      <c r="BO413" s="109" t="str">
        <f t="shared" si="337"/>
        <v>OpenCircle</v>
      </c>
      <c r="BP413" s="113">
        <f t="shared" ca="1" si="353"/>
        <v>559.04</v>
      </c>
      <c r="BQ413" s="113">
        <f t="shared" ca="1" si="354"/>
        <v>764.3</v>
      </c>
      <c r="BR413" s="113">
        <f t="shared" ca="1" si="355"/>
        <v>60</v>
      </c>
      <c r="BS413" s="113">
        <f t="shared" ca="1" si="356"/>
        <v>60</v>
      </c>
      <c r="BT413" s="109" t="str">
        <f t="shared" ca="1" si="338"/>
        <v xml:space="preserve">1 559.04 764.3 0 0 0 0 VCThingLabel 20 </v>
      </c>
      <c r="BU413" s="112">
        <f t="shared" si="339"/>
        <v>0.1</v>
      </c>
      <c r="BV413" s="174">
        <f t="shared" si="340"/>
        <v>0</v>
      </c>
      <c r="BW413" s="114" t="str">
        <f t="shared" si="357"/>
        <v>2vvv</v>
      </c>
      <c r="BX413" s="109"/>
      <c r="BY413" s="113">
        <f t="shared" ca="1" si="358"/>
        <v>559.04</v>
      </c>
      <c r="BZ413" s="113">
        <f t="shared" ca="1" si="359"/>
        <v>764.3</v>
      </c>
      <c r="CA413" s="113">
        <f t="shared" ca="1" si="360"/>
        <v>102</v>
      </c>
      <c r="CB413" s="113">
        <f t="shared" ca="1" si="361"/>
        <v>102</v>
      </c>
      <c r="CC413" s="112">
        <f t="shared" si="341"/>
        <v>0.55000000000000004</v>
      </c>
      <c r="CD413" s="109" t="str">
        <f t="shared" si="342"/>
        <v>ellipse</v>
      </c>
      <c r="CE413" s="114" t="str">
        <f t="shared" si="362"/>
        <v>2vvv</v>
      </c>
      <c r="CF413" s="109"/>
      <c r="CG413" s="113">
        <f t="shared" ca="1" si="363"/>
        <v>559.04</v>
      </c>
      <c r="CH413" s="113">
        <f t="shared" ca="1" si="364"/>
        <v>764.3</v>
      </c>
      <c r="CI413" s="113">
        <f t="shared" ca="1" si="365"/>
        <v>60</v>
      </c>
      <c r="CJ413" s="113">
        <f t="shared" ca="1" si="366"/>
        <v>60</v>
      </c>
      <c r="CK413" s="112"/>
      <c r="CL413" s="112"/>
      <c r="CM413" s="112">
        <f t="shared" si="343"/>
        <v>1</v>
      </c>
      <c r="CN413" s="115" t="str">
        <f t="shared" si="344"/>
        <v>ellipse</v>
      </c>
      <c r="CO413" s="109" t="str">
        <f t="shared" si="367"/>
        <v>2vvv</v>
      </c>
      <c r="CP413" s="109"/>
      <c r="CQ413" s="113">
        <f t="shared" ca="1" si="368"/>
        <v>559.04</v>
      </c>
      <c r="CR413" s="113">
        <f t="shared" ca="1" si="369"/>
        <v>764.3</v>
      </c>
      <c r="CS413" s="113">
        <f t="shared" ca="1" si="370"/>
        <v>60</v>
      </c>
      <c r="CT413" s="113">
        <f t="shared" ca="1" si="371"/>
        <v>60</v>
      </c>
      <c r="CW413" s="76"/>
      <c r="CX413" s="76"/>
    </row>
    <row r="414" spans="1:102" s="105" customFormat="1" ht="16" customHeight="1">
      <c r="A414" s="75" t="str">
        <f t="shared" si="319"/>
        <v>n8-1-1</v>
      </c>
      <c r="B414" s="75" t="str">
        <f t="shared" si="320"/>
        <v>D85</v>
      </c>
      <c r="C414" s="103" t="str">
        <f t="shared" si="331"/>
        <v>odd</v>
      </c>
      <c r="D414" s="103"/>
      <c r="E414" s="103"/>
      <c r="F414" s="104">
        <f>ROW()</f>
        <v>414</v>
      </c>
      <c r="G414" s="103"/>
      <c r="H414" s="103"/>
      <c r="I414" s="103" t="str">
        <f t="shared" si="317"/>
        <v>This a short description of D85, giving the briefest explanation of its D85'iness.</v>
      </c>
      <c r="J414" s="103" t="str">
        <f t="shared" si="318"/>
        <v>This is a longer description of D85, going into more detail on what D85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4" s="103" t="str">
        <f t="shared" si="321"/>
        <v>none</v>
      </c>
      <c r="L414" s="103"/>
      <c r="M414" s="103" t="str">
        <f t="shared" si="322"/>
        <v>OpenClose</v>
      </c>
      <c r="N414" s="103"/>
      <c r="O414" s="103"/>
      <c r="P414" s="103"/>
      <c r="Q414" s="103"/>
      <c r="R414" s="103">
        <f t="shared" si="323"/>
        <v>1</v>
      </c>
      <c r="S414" s="103" t="str">
        <f t="shared" si="324"/>
        <v>hover</v>
      </c>
      <c r="T414" s="103"/>
      <c r="U414" s="103"/>
      <c r="V414" s="103"/>
      <c r="W414" s="103"/>
      <c r="X414" s="103" t="str">
        <f t="shared" si="373"/>
        <v>fadeOn=n8-1-1,0.6</v>
      </c>
      <c r="Y414" s="103" t="str">
        <f t="shared" si="374"/>
        <v>fadeOff=n8-1-1,0.6</v>
      </c>
      <c r="Z414" s="103" t="str">
        <f t="shared" si="375"/>
        <v>drawOpen=n8-1-1,0.8</v>
      </c>
      <c r="AA414" s="103" t="str">
        <f t="shared" si="376"/>
        <v>drawClose=n8-1-1,0.8</v>
      </c>
      <c r="AB414" s="103" t="str">
        <f t="shared" si="329"/>
        <v>myQtipStyle</v>
      </c>
      <c r="AD414" s="106"/>
      <c r="AE414" s="116"/>
      <c r="AF414" s="75" t="s">
        <v>681</v>
      </c>
      <c r="AG414" s="73">
        <f t="shared" si="332"/>
        <v>0</v>
      </c>
      <c r="AH414" s="75" t="str">
        <f t="shared" si="330"/>
        <v>n8-1-1</v>
      </c>
      <c r="AI414" s="75" t="str">
        <f t="shared" si="333"/>
        <v>D85</v>
      </c>
      <c r="AJ414" s="73">
        <f t="shared" si="372"/>
        <v>3</v>
      </c>
      <c r="AK414" s="105">
        <v>8</v>
      </c>
      <c r="AL414" s="105">
        <v>1</v>
      </c>
      <c r="AM414" s="105">
        <v>1</v>
      </c>
      <c r="AR414" s="105">
        <v>8</v>
      </c>
      <c r="AS414" s="105">
        <v>4</v>
      </c>
      <c r="AT414" s="105">
        <v>3</v>
      </c>
      <c r="AX414" s="108">
        <f t="shared" si="345"/>
        <v>136.875</v>
      </c>
      <c r="AY414" s="105">
        <f t="shared" ca="1" si="346"/>
        <v>640</v>
      </c>
      <c r="AZ414" s="108">
        <f t="shared" si="347"/>
        <v>608.33333333333337</v>
      </c>
      <c r="BA414" s="105">
        <f t="shared" si="348"/>
        <v>0</v>
      </c>
      <c r="BB414" s="116">
        <f t="shared" ca="1" si="349"/>
        <v>417.04999999999995</v>
      </c>
      <c r="BC414" s="116">
        <f t="shared" ca="1" si="350"/>
        <v>735.87</v>
      </c>
      <c r="BD414" s="108">
        <f t="shared" ca="1" si="351"/>
        <v>1608.3333333333335</v>
      </c>
      <c r="BE414" s="108">
        <f t="shared" ca="1" si="352"/>
        <v>1000</v>
      </c>
      <c r="BH414" s="75" t="str">
        <f t="shared" si="334"/>
        <v>n8-1</v>
      </c>
      <c r="BI414" s="76"/>
      <c r="BJ414" s="109" t="s">
        <v>232</v>
      </c>
      <c r="BK414" s="109"/>
      <c r="BL414" s="109">
        <v>1</v>
      </c>
      <c r="BM414" s="112">
        <f t="shared" si="335"/>
        <v>1</v>
      </c>
      <c r="BN414" s="112" t="str">
        <f t="shared" si="336"/>
        <v>symbol</v>
      </c>
      <c r="BO414" s="109" t="str">
        <f t="shared" si="337"/>
        <v>OpenCircle</v>
      </c>
      <c r="BP414" s="113">
        <f t="shared" ca="1" si="353"/>
        <v>417.05</v>
      </c>
      <c r="BQ414" s="113">
        <f t="shared" ca="1" si="354"/>
        <v>735.87</v>
      </c>
      <c r="BR414" s="113">
        <f t="shared" ca="1" si="355"/>
        <v>35</v>
      </c>
      <c r="BS414" s="113">
        <f t="shared" ca="1" si="356"/>
        <v>35</v>
      </c>
      <c r="BT414" s="109" t="str">
        <f t="shared" ca="1" si="338"/>
        <v xml:space="preserve">1 417.05 735.87 0 0 0 0 VCThingLabel 10 </v>
      </c>
      <c r="BU414" s="112">
        <f t="shared" si="339"/>
        <v>0.1</v>
      </c>
      <c r="BV414" s="174">
        <f t="shared" si="340"/>
        <v>0</v>
      </c>
      <c r="BW414" s="114" t="str">
        <f t="shared" si="357"/>
        <v>3vvv</v>
      </c>
      <c r="BX414" s="109"/>
      <c r="BY414" s="113">
        <f t="shared" ca="1" si="358"/>
        <v>417.05</v>
      </c>
      <c r="BZ414" s="113">
        <f t="shared" ca="1" si="359"/>
        <v>735.87</v>
      </c>
      <c r="CA414" s="113">
        <f t="shared" ca="1" si="360"/>
        <v>59.5</v>
      </c>
      <c r="CB414" s="113">
        <f t="shared" ca="1" si="361"/>
        <v>59.5</v>
      </c>
      <c r="CC414" s="112">
        <f t="shared" si="341"/>
        <v>0.55000000000000004</v>
      </c>
      <c r="CD414" s="109" t="str">
        <f t="shared" si="342"/>
        <v>ellipse</v>
      </c>
      <c r="CE414" s="114" t="str">
        <f t="shared" si="362"/>
        <v>3vvv</v>
      </c>
      <c r="CF414" s="109"/>
      <c r="CG414" s="113">
        <f t="shared" ca="1" si="363"/>
        <v>417.05</v>
      </c>
      <c r="CH414" s="113">
        <f t="shared" ca="1" si="364"/>
        <v>735.87</v>
      </c>
      <c r="CI414" s="113">
        <f t="shared" ca="1" si="365"/>
        <v>35</v>
      </c>
      <c r="CJ414" s="113">
        <f t="shared" ca="1" si="366"/>
        <v>35</v>
      </c>
      <c r="CK414" s="112"/>
      <c r="CL414" s="112"/>
      <c r="CM414" s="112">
        <f t="shared" si="343"/>
        <v>1</v>
      </c>
      <c r="CN414" s="115" t="str">
        <f t="shared" si="344"/>
        <v>ellipse</v>
      </c>
      <c r="CO414" s="109" t="str">
        <f t="shared" si="367"/>
        <v>3vvv</v>
      </c>
      <c r="CP414" s="109"/>
      <c r="CQ414" s="113">
        <f t="shared" ca="1" si="368"/>
        <v>417.05</v>
      </c>
      <c r="CR414" s="113">
        <f t="shared" ca="1" si="369"/>
        <v>735.87</v>
      </c>
      <c r="CS414" s="113">
        <f t="shared" ca="1" si="370"/>
        <v>35</v>
      </c>
      <c r="CT414" s="113">
        <f t="shared" ca="1" si="371"/>
        <v>35</v>
      </c>
      <c r="CW414" s="76"/>
      <c r="CX414" s="76"/>
    </row>
    <row r="415" spans="1:102" s="105" customFormat="1" ht="16" customHeight="1">
      <c r="A415" s="75" t="str">
        <f t="shared" si="319"/>
        <v>n8-1-1-1</v>
      </c>
      <c r="B415" s="75" t="str">
        <f t="shared" si="320"/>
        <v>E253</v>
      </c>
      <c r="C415" s="103" t="str">
        <f t="shared" si="331"/>
        <v>odd</v>
      </c>
      <c r="D415" s="103"/>
      <c r="E415" s="103"/>
      <c r="F415" s="104">
        <f>ROW()</f>
        <v>415</v>
      </c>
      <c r="G415" s="103"/>
      <c r="H415" s="103"/>
      <c r="I415" s="103" t="str">
        <f t="shared" si="317"/>
        <v>This a short description of E253, giving the briefest explanation of its E253'iness.</v>
      </c>
      <c r="J415" s="103" t="str">
        <f t="shared" si="318"/>
        <v>This is a longer description of E253, going into more detail on what E253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5" s="103" t="str">
        <f t="shared" si="321"/>
        <v>none</v>
      </c>
      <c r="L415" s="103"/>
      <c r="M415" s="103" t="str">
        <f t="shared" si="322"/>
        <v>OpenClose</v>
      </c>
      <c r="N415" s="103"/>
      <c r="O415" s="103"/>
      <c r="P415" s="103"/>
      <c r="Q415" s="103"/>
      <c r="R415" s="103">
        <f t="shared" si="323"/>
        <v>1</v>
      </c>
      <c r="S415" s="103" t="str">
        <f t="shared" si="324"/>
        <v>hover</v>
      </c>
      <c r="T415" s="103"/>
      <c r="U415" s="103"/>
      <c r="V415" s="103"/>
      <c r="W415" s="103"/>
      <c r="X415" s="103" t="str">
        <f t="shared" si="373"/>
        <v>fadeOn=n8-1-1-1,0.6</v>
      </c>
      <c r="Y415" s="103" t="str">
        <f t="shared" si="374"/>
        <v>fadeOff=n8-1-1-1,0.6</v>
      </c>
      <c r="Z415" s="103" t="str">
        <f t="shared" si="375"/>
        <v>drawOpen=n8-1-1-1,0.8</v>
      </c>
      <c r="AA415" s="103" t="str">
        <f t="shared" si="376"/>
        <v>drawClose=n8-1-1-1,0.8</v>
      </c>
      <c r="AB415" s="103" t="str">
        <f t="shared" si="329"/>
        <v>myQtipStyle</v>
      </c>
      <c r="AD415" s="106"/>
      <c r="AE415" s="116"/>
      <c r="AF415" s="75" t="s">
        <v>682</v>
      </c>
      <c r="AG415" s="73">
        <f t="shared" si="332"/>
        <v>0</v>
      </c>
      <c r="AH415" s="75" t="str">
        <f t="shared" si="330"/>
        <v>n8-1-1-1</v>
      </c>
      <c r="AI415" s="75" t="str">
        <f t="shared" si="333"/>
        <v>E253</v>
      </c>
      <c r="AJ415" s="73">
        <f t="shared" si="372"/>
        <v>4</v>
      </c>
      <c r="AK415" s="105">
        <v>8</v>
      </c>
      <c r="AL415" s="105">
        <v>1</v>
      </c>
      <c r="AM415" s="105">
        <v>1</v>
      </c>
      <c r="AN415" s="105">
        <v>1</v>
      </c>
      <c r="AR415" s="105">
        <v>8</v>
      </c>
      <c r="AS415" s="105">
        <v>4</v>
      </c>
      <c r="AT415" s="105">
        <v>3</v>
      </c>
      <c r="AU415" s="105">
        <v>3</v>
      </c>
      <c r="AX415" s="108">
        <f t="shared" si="345"/>
        <v>135.625</v>
      </c>
      <c r="AY415" s="105">
        <f t="shared" ca="1" si="346"/>
        <v>740</v>
      </c>
      <c r="AZ415" s="108">
        <f t="shared" si="347"/>
        <v>602.77777777777783</v>
      </c>
      <c r="BA415" s="105">
        <f t="shared" si="348"/>
        <v>0</v>
      </c>
      <c r="BB415" s="116">
        <f t="shared" ca="1" si="349"/>
        <v>319.46000000000004</v>
      </c>
      <c r="BC415" s="116">
        <f t="shared" ca="1" si="350"/>
        <v>709.37</v>
      </c>
      <c r="BD415" s="108">
        <f t="shared" ca="1" si="351"/>
        <v>1602.7777777777778</v>
      </c>
      <c r="BE415" s="108">
        <f t="shared" ca="1" si="352"/>
        <v>1000</v>
      </c>
      <c r="BH415" s="75" t="str">
        <f t="shared" si="334"/>
        <v>n8-1-1</v>
      </c>
      <c r="BI415" s="76"/>
      <c r="BJ415" s="109" t="s">
        <v>232</v>
      </c>
      <c r="BK415" s="109"/>
      <c r="BL415" s="109">
        <v>1</v>
      </c>
      <c r="BM415" s="112">
        <f t="shared" si="335"/>
        <v>1</v>
      </c>
      <c r="BN415" s="112" t="str">
        <f t="shared" si="336"/>
        <v>symbol</v>
      </c>
      <c r="BO415" s="109" t="str">
        <f t="shared" si="337"/>
        <v>OpenCircle</v>
      </c>
      <c r="BP415" s="113">
        <f t="shared" ca="1" si="353"/>
        <v>319.45999999999998</v>
      </c>
      <c r="BQ415" s="113">
        <f t="shared" ca="1" si="354"/>
        <v>709.37</v>
      </c>
      <c r="BR415" s="113">
        <f t="shared" ca="1" si="355"/>
        <v>12</v>
      </c>
      <c r="BS415" s="113">
        <f t="shared" ca="1" si="356"/>
        <v>12</v>
      </c>
      <c r="BT415" s="109" t="str">
        <f t="shared" ca="1" si="338"/>
        <v xml:space="preserve">0 319.46 709.37 0 0 0 0 VCThingLabel  </v>
      </c>
      <c r="BU415" s="112">
        <f t="shared" si="339"/>
        <v>0.1</v>
      </c>
      <c r="BV415" s="174">
        <f t="shared" si="340"/>
        <v>0</v>
      </c>
      <c r="BW415" s="114" t="str">
        <f t="shared" si="357"/>
        <v>4vvv</v>
      </c>
      <c r="BX415" s="109"/>
      <c r="BY415" s="113">
        <f t="shared" ca="1" si="358"/>
        <v>319.45999999999998</v>
      </c>
      <c r="BZ415" s="113">
        <f t="shared" ca="1" si="359"/>
        <v>709.37</v>
      </c>
      <c r="CA415" s="113">
        <f t="shared" ca="1" si="360"/>
        <v>20.399999999999999</v>
      </c>
      <c r="CB415" s="113">
        <f t="shared" ca="1" si="361"/>
        <v>20.399999999999999</v>
      </c>
      <c r="CC415" s="112">
        <f t="shared" si="341"/>
        <v>0.55000000000000004</v>
      </c>
      <c r="CD415" s="109" t="str">
        <f t="shared" si="342"/>
        <v>ellipse</v>
      </c>
      <c r="CE415" s="114" t="str">
        <f t="shared" si="362"/>
        <v>4vvv</v>
      </c>
      <c r="CF415" s="109"/>
      <c r="CG415" s="113">
        <f t="shared" ca="1" si="363"/>
        <v>319.45999999999998</v>
      </c>
      <c r="CH415" s="113">
        <f t="shared" ca="1" si="364"/>
        <v>709.37</v>
      </c>
      <c r="CI415" s="113">
        <f t="shared" ca="1" si="365"/>
        <v>12</v>
      </c>
      <c r="CJ415" s="113">
        <f t="shared" ca="1" si="366"/>
        <v>12</v>
      </c>
      <c r="CK415" s="112"/>
      <c r="CL415" s="112"/>
      <c r="CM415" s="112">
        <f t="shared" si="343"/>
        <v>1</v>
      </c>
      <c r="CN415" s="115" t="str">
        <f t="shared" si="344"/>
        <v>ellipse</v>
      </c>
      <c r="CO415" s="109" t="str">
        <f t="shared" si="367"/>
        <v>4vvv</v>
      </c>
      <c r="CP415" s="109"/>
      <c r="CQ415" s="113">
        <f t="shared" ca="1" si="368"/>
        <v>319.45999999999998</v>
      </c>
      <c r="CR415" s="113">
        <f t="shared" ca="1" si="369"/>
        <v>709.37</v>
      </c>
      <c r="CS415" s="113">
        <f t="shared" ca="1" si="370"/>
        <v>12</v>
      </c>
      <c r="CT415" s="113">
        <f t="shared" ca="1" si="371"/>
        <v>12</v>
      </c>
      <c r="CW415" s="76"/>
      <c r="CX415" s="76"/>
    </row>
    <row r="416" spans="1:102" s="105" customFormat="1" ht="16" customHeight="1">
      <c r="A416" s="75" t="str">
        <f t="shared" si="319"/>
        <v>n8-1-1-2</v>
      </c>
      <c r="B416" s="75" t="str">
        <f t="shared" si="320"/>
        <v>E254</v>
      </c>
      <c r="C416" s="103" t="str">
        <f t="shared" si="331"/>
        <v>even</v>
      </c>
      <c r="D416" s="103"/>
      <c r="E416" s="103"/>
      <c r="F416" s="104">
        <f>ROW()</f>
        <v>416</v>
      </c>
      <c r="G416" s="103"/>
      <c r="H416" s="103"/>
      <c r="I416" s="103" t="str">
        <f t="shared" si="317"/>
        <v>This a short description of E254, giving the briefest explanation of its E254'iness.</v>
      </c>
      <c r="J416" s="103" t="str">
        <f t="shared" si="318"/>
        <v>This is a longer description of E254, going into more detail on what E254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6" s="103" t="str">
        <f t="shared" si="321"/>
        <v>none</v>
      </c>
      <c r="L416" s="103"/>
      <c r="M416" s="103" t="str">
        <f t="shared" si="322"/>
        <v>OpenClose</v>
      </c>
      <c r="N416" s="103"/>
      <c r="O416" s="103"/>
      <c r="P416" s="103"/>
      <c r="Q416" s="103"/>
      <c r="R416" s="103">
        <f t="shared" si="323"/>
        <v>1</v>
      </c>
      <c r="S416" s="103" t="str">
        <f t="shared" si="324"/>
        <v>hover</v>
      </c>
      <c r="T416" s="103"/>
      <c r="U416" s="103"/>
      <c r="V416" s="103"/>
      <c r="W416" s="103"/>
      <c r="X416" s="103" t="str">
        <f t="shared" si="373"/>
        <v>fadeOn=n8-1-1-2,0.6</v>
      </c>
      <c r="Y416" s="103" t="str">
        <f t="shared" si="374"/>
        <v>fadeOff=n8-1-1-2,0.6</v>
      </c>
      <c r="Z416" s="103" t="str">
        <f t="shared" si="375"/>
        <v>drawOpen=n8-1-1-2,0.8</v>
      </c>
      <c r="AA416" s="103" t="str">
        <f t="shared" si="376"/>
        <v>drawClose=n8-1-1-2,0.8</v>
      </c>
      <c r="AB416" s="103" t="str">
        <f t="shared" si="329"/>
        <v>myQtipStyle</v>
      </c>
      <c r="AD416" s="106"/>
      <c r="AE416" s="116"/>
      <c r="AF416" s="75" t="s">
        <v>683</v>
      </c>
      <c r="AG416" s="73">
        <f t="shared" si="332"/>
        <v>0</v>
      </c>
      <c r="AH416" s="75" t="str">
        <f t="shared" si="330"/>
        <v>n8-1-1-2</v>
      </c>
      <c r="AI416" s="75" t="str">
        <f t="shared" si="333"/>
        <v>E254</v>
      </c>
      <c r="AJ416" s="73">
        <f t="shared" si="372"/>
        <v>4</v>
      </c>
      <c r="AK416" s="105">
        <v>8</v>
      </c>
      <c r="AL416" s="105">
        <v>1</v>
      </c>
      <c r="AM416" s="105">
        <v>1</v>
      </c>
      <c r="AN416" s="105">
        <v>2</v>
      </c>
      <c r="AR416" s="105">
        <v>8</v>
      </c>
      <c r="AS416" s="105">
        <v>4</v>
      </c>
      <c r="AT416" s="105">
        <v>3</v>
      </c>
      <c r="AU416" s="105">
        <v>3</v>
      </c>
      <c r="AX416" s="108">
        <f t="shared" si="345"/>
        <v>136.875</v>
      </c>
      <c r="AY416" s="105">
        <f t="shared" ca="1" si="346"/>
        <v>740</v>
      </c>
      <c r="AZ416" s="108">
        <f t="shared" si="347"/>
        <v>608.33333333333337</v>
      </c>
      <c r="BA416" s="105">
        <f t="shared" si="348"/>
        <v>0</v>
      </c>
      <c r="BB416" s="116">
        <f t="shared" ca="1" si="349"/>
        <v>325.96000000000004</v>
      </c>
      <c r="BC416" s="116">
        <f t="shared" ca="1" si="350"/>
        <v>694.6</v>
      </c>
      <c r="BD416" s="108">
        <f t="shared" ca="1" si="351"/>
        <v>1608.3333333333335</v>
      </c>
      <c r="BE416" s="108">
        <f t="shared" ca="1" si="352"/>
        <v>1000</v>
      </c>
      <c r="BH416" s="75" t="str">
        <f t="shared" si="334"/>
        <v>n8-1-1</v>
      </c>
      <c r="BI416" s="76"/>
      <c r="BJ416" s="109" t="s">
        <v>232</v>
      </c>
      <c r="BK416" s="109"/>
      <c r="BL416" s="109">
        <v>1</v>
      </c>
      <c r="BM416" s="112">
        <f t="shared" si="335"/>
        <v>1</v>
      </c>
      <c r="BN416" s="112" t="str">
        <f t="shared" si="336"/>
        <v>symbol</v>
      </c>
      <c r="BO416" s="109" t="str">
        <f t="shared" si="337"/>
        <v>OpenCircle</v>
      </c>
      <c r="BP416" s="113">
        <f t="shared" ca="1" si="353"/>
        <v>325.95999999999998</v>
      </c>
      <c r="BQ416" s="113">
        <f t="shared" ca="1" si="354"/>
        <v>694.6</v>
      </c>
      <c r="BR416" s="113">
        <f t="shared" ca="1" si="355"/>
        <v>12</v>
      </c>
      <c r="BS416" s="113">
        <f t="shared" ca="1" si="356"/>
        <v>12</v>
      </c>
      <c r="BT416" s="109" t="str">
        <f t="shared" ca="1" si="338"/>
        <v xml:space="preserve">0 325.96 694.6 0 0 0 0 VCThingLabel  </v>
      </c>
      <c r="BU416" s="112">
        <f t="shared" si="339"/>
        <v>0.1</v>
      </c>
      <c r="BV416" s="174">
        <f t="shared" si="340"/>
        <v>0</v>
      </c>
      <c r="BW416" s="114" t="str">
        <f t="shared" si="357"/>
        <v>4vvv</v>
      </c>
      <c r="BX416" s="109"/>
      <c r="BY416" s="113">
        <f t="shared" ca="1" si="358"/>
        <v>325.95999999999998</v>
      </c>
      <c r="BZ416" s="113">
        <f t="shared" ca="1" si="359"/>
        <v>694.6</v>
      </c>
      <c r="CA416" s="113">
        <f t="shared" ca="1" si="360"/>
        <v>20.399999999999999</v>
      </c>
      <c r="CB416" s="113">
        <f t="shared" ca="1" si="361"/>
        <v>20.399999999999999</v>
      </c>
      <c r="CC416" s="112">
        <f t="shared" si="341"/>
        <v>0.55000000000000004</v>
      </c>
      <c r="CD416" s="109" t="str">
        <f t="shared" si="342"/>
        <v>ellipse</v>
      </c>
      <c r="CE416" s="114" t="str">
        <f t="shared" si="362"/>
        <v>4vvv</v>
      </c>
      <c r="CF416" s="109"/>
      <c r="CG416" s="113">
        <f t="shared" ca="1" si="363"/>
        <v>325.95999999999998</v>
      </c>
      <c r="CH416" s="113">
        <f t="shared" ca="1" si="364"/>
        <v>694.6</v>
      </c>
      <c r="CI416" s="113">
        <f t="shared" ca="1" si="365"/>
        <v>12</v>
      </c>
      <c r="CJ416" s="113">
        <f t="shared" ca="1" si="366"/>
        <v>12</v>
      </c>
      <c r="CK416" s="112"/>
      <c r="CL416" s="112"/>
      <c r="CM416" s="112">
        <f t="shared" si="343"/>
        <v>1</v>
      </c>
      <c r="CN416" s="115" t="str">
        <f t="shared" si="344"/>
        <v>ellipse</v>
      </c>
      <c r="CO416" s="109" t="str">
        <f t="shared" si="367"/>
        <v>4vvv</v>
      </c>
      <c r="CP416" s="109"/>
      <c r="CQ416" s="113">
        <f t="shared" ca="1" si="368"/>
        <v>325.95999999999998</v>
      </c>
      <c r="CR416" s="113">
        <f t="shared" ca="1" si="369"/>
        <v>694.6</v>
      </c>
      <c r="CS416" s="113">
        <f t="shared" ca="1" si="370"/>
        <v>12</v>
      </c>
      <c r="CT416" s="113">
        <f t="shared" ca="1" si="371"/>
        <v>12</v>
      </c>
      <c r="CW416" s="76"/>
      <c r="CX416" s="76"/>
    </row>
    <row r="417" spans="1:110" s="105" customFormat="1" ht="16" customHeight="1">
      <c r="A417" s="75" t="str">
        <f t="shared" si="319"/>
        <v>n8-1-1-3</v>
      </c>
      <c r="B417" s="75" t="str">
        <f t="shared" si="320"/>
        <v>E255</v>
      </c>
      <c r="C417" s="103" t="str">
        <f t="shared" si="331"/>
        <v>odd</v>
      </c>
      <c r="D417" s="103"/>
      <c r="E417" s="103"/>
      <c r="F417" s="104">
        <f>ROW()</f>
        <v>417</v>
      </c>
      <c r="G417" s="103"/>
      <c r="H417" s="103"/>
      <c r="I417" s="103" t="str">
        <f t="shared" si="317"/>
        <v>This a short description of E255, giving the briefest explanation of its E255'iness.</v>
      </c>
      <c r="J417" s="103" t="str">
        <f t="shared" si="318"/>
        <v>This is a longer description of E255, going into more detail on what E255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7" s="103" t="str">
        <f t="shared" si="321"/>
        <v>none</v>
      </c>
      <c r="L417" s="103"/>
      <c r="M417" s="103" t="str">
        <f t="shared" si="322"/>
        <v>OpenClose</v>
      </c>
      <c r="N417" s="103"/>
      <c r="O417" s="103"/>
      <c r="P417" s="103"/>
      <c r="Q417" s="103"/>
      <c r="R417" s="103">
        <f t="shared" si="323"/>
        <v>1</v>
      </c>
      <c r="S417" s="103" t="str">
        <f t="shared" si="324"/>
        <v>hover</v>
      </c>
      <c r="T417" s="103"/>
      <c r="U417" s="103"/>
      <c r="V417" s="103"/>
      <c r="W417" s="103"/>
      <c r="X417" s="103" t="str">
        <f t="shared" si="373"/>
        <v>fadeOn=n8-1-1-3,0.6</v>
      </c>
      <c r="Y417" s="103" t="str">
        <f t="shared" si="374"/>
        <v>fadeOff=n8-1-1-3,0.6</v>
      </c>
      <c r="Z417" s="103" t="str">
        <f t="shared" si="375"/>
        <v>drawOpen=n8-1-1-3,0.8</v>
      </c>
      <c r="AA417" s="103" t="str">
        <f t="shared" si="376"/>
        <v>drawClose=n8-1-1-3,0.8</v>
      </c>
      <c r="AB417" s="103" t="str">
        <f t="shared" si="329"/>
        <v>myQtipStyle</v>
      </c>
      <c r="AD417" s="106"/>
      <c r="AE417" s="116"/>
      <c r="AF417" s="75" t="s">
        <v>684</v>
      </c>
      <c r="AG417" s="73">
        <f t="shared" si="332"/>
        <v>0</v>
      </c>
      <c r="AH417" s="75" t="str">
        <f t="shared" si="330"/>
        <v>n8-1-1-3</v>
      </c>
      <c r="AI417" s="75" t="str">
        <f t="shared" si="333"/>
        <v>E255</v>
      </c>
      <c r="AJ417" s="73">
        <f t="shared" si="372"/>
        <v>4</v>
      </c>
      <c r="AK417" s="105">
        <v>8</v>
      </c>
      <c r="AL417" s="105">
        <v>1</v>
      </c>
      <c r="AM417" s="105">
        <v>1</v>
      </c>
      <c r="AN417" s="105">
        <v>3</v>
      </c>
      <c r="AR417" s="105">
        <v>8</v>
      </c>
      <c r="AS417" s="105">
        <v>4</v>
      </c>
      <c r="AT417" s="105">
        <v>3</v>
      </c>
      <c r="AU417" s="105">
        <v>3</v>
      </c>
      <c r="AX417" s="108">
        <f t="shared" si="345"/>
        <v>138.125</v>
      </c>
      <c r="AY417" s="105">
        <f t="shared" ca="1" si="346"/>
        <v>740</v>
      </c>
      <c r="AZ417" s="108">
        <f t="shared" si="347"/>
        <v>613.88888888888891</v>
      </c>
      <c r="BA417" s="105">
        <f t="shared" si="348"/>
        <v>0</v>
      </c>
      <c r="BB417" s="116">
        <f t="shared" ca="1" si="349"/>
        <v>332.78</v>
      </c>
      <c r="BC417" s="116">
        <f t="shared" ca="1" si="350"/>
        <v>679.97</v>
      </c>
      <c r="BD417" s="108">
        <f t="shared" ca="1" si="351"/>
        <v>1613.8888888888889</v>
      </c>
      <c r="BE417" s="108">
        <f t="shared" ca="1" si="352"/>
        <v>1000</v>
      </c>
      <c r="BH417" s="75" t="str">
        <f t="shared" si="334"/>
        <v>n8-1-1</v>
      </c>
      <c r="BI417" s="76"/>
      <c r="BJ417" s="109" t="s">
        <v>232</v>
      </c>
      <c r="BK417" s="109"/>
      <c r="BL417" s="109">
        <v>1</v>
      </c>
      <c r="BM417" s="112">
        <f t="shared" si="335"/>
        <v>1</v>
      </c>
      <c r="BN417" s="112" t="str">
        <f t="shared" si="336"/>
        <v>symbol</v>
      </c>
      <c r="BO417" s="109" t="str">
        <f t="shared" si="337"/>
        <v>OpenCircle</v>
      </c>
      <c r="BP417" s="113">
        <f t="shared" ca="1" si="353"/>
        <v>332.78</v>
      </c>
      <c r="BQ417" s="113">
        <f t="shared" ca="1" si="354"/>
        <v>679.97</v>
      </c>
      <c r="BR417" s="113">
        <f t="shared" ca="1" si="355"/>
        <v>12</v>
      </c>
      <c r="BS417" s="113">
        <f t="shared" ca="1" si="356"/>
        <v>12</v>
      </c>
      <c r="BT417" s="109" t="str">
        <f t="shared" ca="1" si="338"/>
        <v xml:space="preserve">0 332.78 679.97 0 0 0 0 VCThingLabel  </v>
      </c>
      <c r="BU417" s="112">
        <f t="shared" si="339"/>
        <v>0.1</v>
      </c>
      <c r="BV417" s="174">
        <f t="shared" si="340"/>
        <v>0</v>
      </c>
      <c r="BW417" s="114" t="str">
        <f t="shared" si="357"/>
        <v>4vvv</v>
      </c>
      <c r="BX417" s="109"/>
      <c r="BY417" s="113">
        <f t="shared" ca="1" si="358"/>
        <v>332.78</v>
      </c>
      <c r="BZ417" s="113">
        <f t="shared" ca="1" si="359"/>
        <v>679.97</v>
      </c>
      <c r="CA417" s="113">
        <f t="shared" ca="1" si="360"/>
        <v>20.399999999999999</v>
      </c>
      <c r="CB417" s="113">
        <f t="shared" ca="1" si="361"/>
        <v>20.399999999999999</v>
      </c>
      <c r="CC417" s="112">
        <f t="shared" si="341"/>
        <v>0.55000000000000004</v>
      </c>
      <c r="CD417" s="109" t="str">
        <f t="shared" si="342"/>
        <v>ellipse</v>
      </c>
      <c r="CE417" s="114" t="str">
        <f t="shared" si="362"/>
        <v>4vvv</v>
      </c>
      <c r="CF417" s="109"/>
      <c r="CG417" s="113">
        <f t="shared" ca="1" si="363"/>
        <v>332.78</v>
      </c>
      <c r="CH417" s="113">
        <f t="shared" ca="1" si="364"/>
        <v>679.97</v>
      </c>
      <c r="CI417" s="113">
        <f t="shared" ca="1" si="365"/>
        <v>12</v>
      </c>
      <c r="CJ417" s="113">
        <f t="shared" ca="1" si="366"/>
        <v>12</v>
      </c>
      <c r="CK417" s="112"/>
      <c r="CL417" s="112"/>
      <c r="CM417" s="112">
        <f t="shared" si="343"/>
        <v>1</v>
      </c>
      <c r="CN417" s="115" t="str">
        <f t="shared" si="344"/>
        <v>ellipse</v>
      </c>
      <c r="CO417" s="109" t="str">
        <f t="shared" si="367"/>
        <v>4vvv</v>
      </c>
      <c r="CP417" s="109"/>
      <c r="CQ417" s="113">
        <f t="shared" ca="1" si="368"/>
        <v>332.78</v>
      </c>
      <c r="CR417" s="113">
        <f t="shared" ca="1" si="369"/>
        <v>679.97</v>
      </c>
      <c r="CS417" s="113">
        <f t="shared" ca="1" si="370"/>
        <v>12</v>
      </c>
      <c r="CT417" s="113">
        <f t="shared" ca="1" si="371"/>
        <v>12</v>
      </c>
      <c r="CW417" s="76"/>
      <c r="CX417" s="76"/>
    </row>
    <row r="418" spans="1:110" s="105" customFormat="1" ht="16" customHeight="1">
      <c r="A418" s="75" t="str">
        <f t="shared" si="319"/>
        <v>n8-1-2</v>
      </c>
      <c r="B418" s="75" t="str">
        <f t="shared" si="320"/>
        <v>D86</v>
      </c>
      <c r="C418" s="103" t="str">
        <f t="shared" si="331"/>
        <v>even</v>
      </c>
      <c r="D418" s="103"/>
      <c r="E418" s="103"/>
      <c r="F418" s="104">
        <f>ROW()</f>
        <v>418</v>
      </c>
      <c r="G418" s="103"/>
      <c r="H418" s="103"/>
      <c r="I418" s="103" t="str">
        <f t="shared" si="317"/>
        <v>This a short description of D86, giving the briefest explanation of its D86'iness.</v>
      </c>
      <c r="J418" s="103" t="str">
        <f t="shared" si="318"/>
        <v>This is a longer description of D86, going into more detail on what D86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8" s="103" t="str">
        <f t="shared" si="321"/>
        <v>none</v>
      </c>
      <c r="L418" s="103"/>
      <c r="M418" s="103" t="str">
        <f t="shared" si="322"/>
        <v>OpenClose</v>
      </c>
      <c r="N418" s="103"/>
      <c r="O418" s="103"/>
      <c r="P418" s="103"/>
      <c r="Q418" s="103"/>
      <c r="R418" s="103">
        <f t="shared" si="323"/>
        <v>1</v>
      </c>
      <c r="S418" s="103" t="str">
        <f t="shared" si="324"/>
        <v>hover</v>
      </c>
      <c r="T418" s="103"/>
      <c r="U418" s="103"/>
      <c r="V418" s="103"/>
      <c r="W418" s="103"/>
      <c r="X418" s="103" t="str">
        <f t="shared" si="373"/>
        <v>fadeOn=n8-1-2,0.6</v>
      </c>
      <c r="Y418" s="103" t="str">
        <f t="shared" si="374"/>
        <v>fadeOff=n8-1-2,0.6</v>
      </c>
      <c r="Z418" s="103" t="str">
        <f t="shared" si="375"/>
        <v>drawOpen=n8-1-2,0.8</v>
      </c>
      <c r="AA418" s="103" t="str">
        <f t="shared" si="376"/>
        <v>drawClose=n8-1-2,0.8</v>
      </c>
      <c r="AB418" s="103" t="str">
        <f t="shared" si="329"/>
        <v>myQtipStyle</v>
      </c>
      <c r="AD418" s="106"/>
      <c r="AE418" s="116"/>
      <c r="AF418" s="75" t="s">
        <v>685</v>
      </c>
      <c r="AG418" s="73">
        <f t="shared" si="332"/>
        <v>0</v>
      </c>
      <c r="AH418" s="75" t="str">
        <f t="shared" si="330"/>
        <v>n8-1-2</v>
      </c>
      <c r="AI418" s="75" t="str">
        <f t="shared" si="333"/>
        <v>D86</v>
      </c>
      <c r="AJ418" s="73">
        <f t="shared" si="372"/>
        <v>3</v>
      </c>
      <c r="AK418" s="105">
        <v>8</v>
      </c>
      <c r="AL418" s="105">
        <v>1</v>
      </c>
      <c r="AM418" s="105">
        <v>2</v>
      </c>
      <c r="AR418" s="105">
        <v>8</v>
      </c>
      <c r="AS418" s="105">
        <v>4</v>
      </c>
      <c r="AT418" s="105">
        <v>3</v>
      </c>
      <c r="AX418" s="108">
        <f t="shared" si="345"/>
        <v>140.625</v>
      </c>
      <c r="AY418" s="105">
        <f t="shared" ca="1" si="346"/>
        <v>640</v>
      </c>
      <c r="AZ418" s="108">
        <f t="shared" si="347"/>
        <v>625</v>
      </c>
      <c r="BA418" s="105">
        <f t="shared" si="348"/>
        <v>0</v>
      </c>
      <c r="BB418" s="116">
        <f t="shared" ca="1" si="349"/>
        <v>435.57000000000005</v>
      </c>
      <c r="BC418" s="116">
        <f t="shared" ca="1" si="350"/>
        <v>698.31</v>
      </c>
      <c r="BD418" s="108">
        <f t="shared" ca="1" si="351"/>
        <v>1625</v>
      </c>
      <c r="BE418" s="108">
        <f t="shared" ca="1" si="352"/>
        <v>1000</v>
      </c>
      <c r="BH418" s="75" t="str">
        <f t="shared" si="334"/>
        <v>n8-1</v>
      </c>
      <c r="BI418" s="76"/>
      <c r="BJ418" s="109" t="s">
        <v>232</v>
      </c>
      <c r="BK418" s="109"/>
      <c r="BL418" s="109">
        <v>1</v>
      </c>
      <c r="BM418" s="112">
        <f t="shared" si="335"/>
        <v>1</v>
      </c>
      <c r="BN418" s="112" t="str">
        <f t="shared" si="336"/>
        <v>symbol</v>
      </c>
      <c r="BO418" s="109" t="str">
        <f t="shared" si="337"/>
        <v>OpenCircle</v>
      </c>
      <c r="BP418" s="113">
        <f t="shared" ca="1" si="353"/>
        <v>435.57</v>
      </c>
      <c r="BQ418" s="113">
        <f t="shared" ca="1" si="354"/>
        <v>698.31</v>
      </c>
      <c r="BR418" s="113">
        <f t="shared" ca="1" si="355"/>
        <v>35</v>
      </c>
      <c r="BS418" s="113">
        <f t="shared" ca="1" si="356"/>
        <v>35</v>
      </c>
      <c r="BT418" s="109" t="str">
        <f t="shared" ca="1" si="338"/>
        <v xml:space="preserve">1 435.57 698.31 0 0 0 0 VCThingLabel 10 </v>
      </c>
      <c r="BU418" s="112">
        <f t="shared" si="339"/>
        <v>0.1</v>
      </c>
      <c r="BV418" s="174">
        <f t="shared" si="340"/>
        <v>0</v>
      </c>
      <c r="BW418" s="114" t="str">
        <f t="shared" si="357"/>
        <v>3vvv</v>
      </c>
      <c r="BX418" s="109"/>
      <c r="BY418" s="113">
        <f t="shared" ca="1" si="358"/>
        <v>435.57</v>
      </c>
      <c r="BZ418" s="113">
        <f t="shared" ca="1" si="359"/>
        <v>698.31</v>
      </c>
      <c r="CA418" s="113">
        <f t="shared" ca="1" si="360"/>
        <v>59.5</v>
      </c>
      <c r="CB418" s="113">
        <f t="shared" ca="1" si="361"/>
        <v>59.5</v>
      </c>
      <c r="CC418" s="112">
        <f t="shared" si="341"/>
        <v>0.55000000000000004</v>
      </c>
      <c r="CD418" s="109" t="str">
        <f t="shared" si="342"/>
        <v>ellipse</v>
      </c>
      <c r="CE418" s="114" t="str">
        <f t="shared" si="362"/>
        <v>3vvv</v>
      </c>
      <c r="CF418" s="109"/>
      <c r="CG418" s="113">
        <f t="shared" ca="1" si="363"/>
        <v>435.57</v>
      </c>
      <c r="CH418" s="113">
        <f t="shared" ca="1" si="364"/>
        <v>698.31</v>
      </c>
      <c r="CI418" s="113">
        <f t="shared" ca="1" si="365"/>
        <v>35</v>
      </c>
      <c r="CJ418" s="113">
        <f t="shared" ca="1" si="366"/>
        <v>35</v>
      </c>
      <c r="CK418" s="112"/>
      <c r="CL418" s="112"/>
      <c r="CM418" s="112">
        <f t="shared" si="343"/>
        <v>1</v>
      </c>
      <c r="CN418" s="115" t="str">
        <f t="shared" si="344"/>
        <v>ellipse</v>
      </c>
      <c r="CO418" s="109" t="str">
        <f t="shared" si="367"/>
        <v>3vvv</v>
      </c>
      <c r="CP418" s="109"/>
      <c r="CQ418" s="113">
        <f t="shared" ca="1" si="368"/>
        <v>435.57</v>
      </c>
      <c r="CR418" s="113">
        <f t="shared" ca="1" si="369"/>
        <v>698.31</v>
      </c>
      <c r="CS418" s="113">
        <f t="shared" ca="1" si="370"/>
        <v>35</v>
      </c>
      <c r="CT418" s="113">
        <f t="shared" ca="1" si="371"/>
        <v>35</v>
      </c>
      <c r="CW418" s="76"/>
      <c r="CX418" s="76"/>
    </row>
    <row r="419" spans="1:110" s="105" customFormat="1" ht="16" customHeight="1">
      <c r="A419" s="75" t="str">
        <f t="shared" si="319"/>
        <v>n8-1-2-1</v>
      </c>
      <c r="B419" s="75" t="str">
        <f t="shared" si="320"/>
        <v>E256</v>
      </c>
      <c r="C419" s="103" t="str">
        <f t="shared" si="331"/>
        <v>even</v>
      </c>
      <c r="D419" s="103"/>
      <c r="E419" s="103"/>
      <c r="F419" s="104">
        <f>ROW()</f>
        <v>419</v>
      </c>
      <c r="G419" s="103"/>
      <c r="H419" s="103"/>
      <c r="I419" s="103" t="str">
        <f t="shared" si="317"/>
        <v>This a short description of E256, giving the briefest explanation of its E256'iness.</v>
      </c>
      <c r="J419" s="103" t="str">
        <f t="shared" si="318"/>
        <v>This is a longer description of E256, going into more detail on what E256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19" s="103" t="str">
        <f t="shared" si="321"/>
        <v>none</v>
      </c>
      <c r="L419" s="103"/>
      <c r="M419" s="103" t="str">
        <f t="shared" si="322"/>
        <v>OpenClose</v>
      </c>
      <c r="N419" s="103"/>
      <c r="O419" s="103"/>
      <c r="P419" s="103"/>
      <c r="Q419" s="103"/>
      <c r="R419" s="103">
        <f t="shared" si="323"/>
        <v>1</v>
      </c>
      <c r="S419" s="103" t="str">
        <f t="shared" si="324"/>
        <v>hover</v>
      </c>
      <c r="T419" s="103"/>
      <c r="U419" s="103"/>
      <c r="V419" s="103"/>
      <c r="W419" s="103"/>
      <c r="X419" s="103" t="str">
        <f t="shared" si="373"/>
        <v>fadeOn=n8-1-2-1,0.6</v>
      </c>
      <c r="Y419" s="103" t="str">
        <f t="shared" si="374"/>
        <v>fadeOff=n8-1-2-1,0.6</v>
      </c>
      <c r="Z419" s="103" t="str">
        <f t="shared" si="375"/>
        <v>drawOpen=n8-1-2-1,0.8</v>
      </c>
      <c r="AA419" s="103" t="str">
        <f t="shared" si="376"/>
        <v>drawClose=n8-1-2-1,0.8</v>
      </c>
      <c r="AB419" s="103" t="str">
        <f t="shared" si="329"/>
        <v>myQtipStyle</v>
      </c>
      <c r="AD419" s="106"/>
      <c r="AE419" s="116"/>
      <c r="AF419" s="75" t="s">
        <v>686</v>
      </c>
      <c r="AG419" s="73">
        <f t="shared" si="332"/>
        <v>0</v>
      </c>
      <c r="AH419" s="75" t="str">
        <f t="shared" si="330"/>
        <v>n8-1-2-1</v>
      </c>
      <c r="AI419" s="75" t="str">
        <f t="shared" si="333"/>
        <v>E256</v>
      </c>
      <c r="AJ419" s="73">
        <f t="shared" si="372"/>
        <v>4</v>
      </c>
      <c r="AK419" s="105">
        <v>8</v>
      </c>
      <c r="AL419" s="105">
        <v>1</v>
      </c>
      <c r="AM419" s="105">
        <v>2</v>
      </c>
      <c r="AN419" s="105">
        <v>1</v>
      </c>
      <c r="AR419" s="105">
        <v>8</v>
      </c>
      <c r="AS419" s="105">
        <v>4</v>
      </c>
      <c r="AT419" s="105">
        <v>3</v>
      </c>
      <c r="AU419" s="105">
        <v>3</v>
      </c>
      <c r="AX419" s="108">
        <f t="shared" si="345"/>
        <v>139.375</v>
      </c>
      <c r="AY419" s="105">
        <f t="shared" ca="1" si="346"/>
        <v>740</v>
      </c>
      <c r="AZ419" s="108">
        <f t="shared" si="347"/>
        <v>619.44444444444446</v>
      </c>
      <c r="BA419" s="105">
        <f t="shared" si="348"/>
        <v>0</v>
      </c>
      <c r="BB419" s="116">
        <f t="shared" ca="1" si="349"/>
        <v>339.91999999999996</v>
      </c>
      <c r="BC419" s="116">
        <f t="shared" ca="1" si="350"/>
        <v>665.49</v>
      </c>
      <c r="BD419" s="108">
        <f t="shared" ca="1" si="351"/>
        <v>1619.4444444444443</v>
      </c>
      <c r="BE419" s="108">
        <f t="shared" ca="1" si="352"/>
        <v>1000</v>
      </c>
      <c r="BH419" s="75" t="str">
        <f t="shared" si="334"/>
        <v>n8-1-2</v>
      </c>
      <c r="BI419" s="76"/>
      <c r="BJ419" s="109" t="s">
        <v>232</v>
      </c>
      <c r="BK419" s="109"/>
      <c r="BL419" s="109">
        <v>1</v>
      </c>
      <c r="BM419" s="112">
        <f t="shared" si="335"/>
        <v>1</v>
      </c>
      <c r="BN419" s="112" t="str">
        <f t="shared" si="336"/>
        <v>symbol</v>
      </c>
      <c r="BO419" s="109" t="str">
        <f t="shared" si="337"/>
        <v>OpenCircle</v>
      </c>
      <c r="BP419" s="113">
        <f t="shared" ca="1" si="353"/>
        <v>339.92</v>
      </c>
      <c r="BQ419" s="113">
        <f t="shared" ca="1" si="354"/>
        <v>665.49</v>
      </c>
      <c r="BR419" s="113">
        <f t="shared" ca="1" si="355"/>
        <v>12</v>
      </c>
      <c r="BS419" s="113">
        <f t="shared" ca="1" si="356"/>
        <v>12</v>
      </c>
      <c r="BT419" s="109" t="str">
        <f t="shared" ca="1" si="338"/>
        <v xml:space="preserve">0 339.92 665.49 0 0 0 0 VCThingLabel  </v>
      </c>
      <c r="BU419" s="112">
        <f t="shared" si="339"/>
        <v>0.1</v>
      </c>
      <c r="BV419" s="174">
        <f t="shared" si="340"/>
        <v>0</v>
      </c>
      <c r="BW419" s="114" t="str">
        <f t="shared" si="357"/>
        <v>4vvv</v>
      </c>
      <c r="BX419" s="109"/>
      <c r="BY419" s="113">
        <f t="shared" ca="1" si="358"/>
        <v>339.92</v>
      </c>
      <c r="BZ419" s="113">
        <f t="shared" ca="1" si="359"/>
        <v>665.49</v>
      </c>
      <c r="CA419" s="113">
        <f t="shared" ca="1" si="360"/>
        <v>20.399999999999999</v>
      </c>
      <c r="CB419" s="113">
        <f t="shared" ca="1" si="361"/>
        <v>20.399999999999999</v>
      </c>
      <c r="CC419" s="112">
        <f t="shared" si="341"/>
        <v>0.55000000000000004</v>
      </c>
      <c r="CD419" s="109" t="str">
        <f t="shared" si="342"/>
        <v>ellipse</v>
      </c>
      <c r="CE419" s="114" t="str">
        <f t="shared" si="362"/>
        <v>4vvv</v>
      </c>
      <c r="CF419" s="109"/>
      <c r="CG419" s="113">
        <f t="shared" ca="1" si="363"/>
        <v>339.92</v>
      </c>
      <c r="CH419" s="113">
        <f t="shared" ca="1" si="364"/>
        <v>665.49</v>
      </c>
      <c r="CI419" s="113">
        <f t="shared" ca="1" si="365"/>
        <v>12</v>
      </c>
      <c r="CJ419" s="113">
        <f t="shared" ca="1" si="366"/>
        <v>12</v>
      </c>
      <c r="CK419" s="112"/>
      <c r="CL419" s="112"/>
      <c r="CM419" s="112">
        <f t="shared" si="343"/>
        <v>1</v>
      </c>
      <c r="CN419" s="115" t="str">
        <f t="shared" si="344"/>
        <v>ellipse</v>
      </c>
      <c r="CO419" s="109" t="str">
        <f t="shared" si="367"/>
        <v>4vvv</v>
      </c>
      <c r="CP419" s="109"/>
      <c r="CQ419" s="113">
        <f t="shared" ca="1" si="368"/>
        <v>339.92</v>
      </c>
      <c r="CR419" s="113">
        <f t="shared" ca="1" si="369"/>
        <v>665.49</v>
      </c>
      <c r="CS419" s="113">
        <f t="shared" ca="1" si="370"/>
        <v>12</v>
      </c>
      <c r="CT419" s="113">
        <f t="shared" ca="1" si="371"/>
        <v>12</v>
      </c>
      <c r="CW419" s="76"/>
      <c r="CX419" s="76"/>
    </row>
    <row r="420" spans="1:110" s="105" customFormat="1" ht="16" customHeight="1">
      <c r="A420" s="75" t="str">
        <f t="shared" si="319"/>
        <v>n8-1-2-2</v>
      </c>
      <c r="B420" s="75" t="str">
        <f t="shared" si="320"/>
        <v>E257</v>
      </c>
      <c r="C420" s="103" t="str">
        <f t="shared" si="331"/>
        <v>odd</v>
      </c>
      <c r="D420" s="103"/>
      <c r="E420" s="103"/>
      <c r="F420" s="104">
        <f>ROW()</f>
        <v>420</v>
      </c>
      <c r="G420" s="103"/>
      <c r="H420" s="103"/>
      <c r="I420" s="103" t="str">
        <f t="shared" si="317"/>
        <v>This a short description of E257, giving the briefest explanation of its E257'iness.</v>
      </c>
      <c r="J420" s="103" t="str">
        <f t="shared" si="318"/>
        <v>This is a longer description of E257, going into more detail on what E257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0" s="103" t="str">
        <f t="shared" si="321"/>
        <v>none</v>
      </c>
      <c r="L420" s="103"/>
      <c r="M420" s="103" t="str">
        <f t="shared" si="322"/>
        <v>OpenClose</v>
      </c>
      <c r="N420" s="103"/>
      <c r="O420" s="103"/>
      <c r="P420" s="103"/>
      <c r="Q420" s="103"/>
      <c r="R420" s="103">
        <f t="shared" si="323"/>
        <v>1</v>
      </c>
      <c r="S420" s="103" t="str">
        <f t="shared" si="324"/>
        <v>hover</v>
      </c>
      <c r="T420" s="103"/>
      <c r="U420" s="103"/>
      <c r="V420" s="103"/>
      <c r="W420" s="103"/>
      <c r="X420" s="103" t="str">
        <f t="shared" si="373"/>
        <v>fadeOn=n8-1-2-2,0.6</v>
      </c>
      <c r="Y420" s="103" t="str">
        <f t="shared" si="374"/>
        <v>fadeOff=n8-1-2-2,0.6</v>
      </c>
      <c r="Z420" s="103" t="str">
        <f t="shared" si="375"/>
        <v>drawOpen=n8-1-2-2,0.8</v>
      </c>
      <c r="AA420" s="103" t="str">
        <f t="shared" si="376"/>
        <v>drawClose=n8-1-2-2,0.8</v>
      </c>
      <c r="AB420" s="103" t="str">
        <f t="shared" si="329"/>
        <v>myQtipStyle</v>
      </c>
      <c r="AD420" s="106"/>
      <c r="AE420" s="116"/>
      <c r="AF420" s="75" t="s">
        <v>687</v>
      </c>
      <c r="AG420" s="73">
        <f t="shared" si="332"/>
        <v>0</v>
      </c>
      <c r="AH420" s="75" t="str">
        <f t="shared" si="330"/>
        <v>n8-1-2-2</v>
      </c>
      <c r="AI420" s="75" t="str">
        <f t="shared" si="333"/>
        <v>E257</v>
      </c>
      <c r="AJ420" s="73">
        <f t="shared" si="372"/>
        <v>4</v>
      </c>
      <c r="AK420" s="105">
        <v>8</v>
      </c>
      <c r="AL420" s="105">
        <v>1</v>
      </c>
      <c r="AM420" s="105">
        <v>2</v>
      </c>
      <c r="AN420" s="105">
        <v>2</v>
      </c>
      <c r="AR420" s="105">
        <v>8</v>
      </c>
      <c r="AS420" s="105">
        <v>4</v>
      </c>
      <c r="AT420" s="105">
        <v>3</v>
      </c>
      <c r="AU420" s="105">
        <v>3</v>
      </c>
      <c r="AX420" s="108">
        <f t="shared" si="345"/>
        <v>140.625</v>
      </c>
      <c r="AY420" s="105">
        <f t="shared" ca="1" si="346"/>
        <v>740</v>
      </c>
      <c r="AZ420" s="108">
        <f t="shared" si="347"/>
        <v>625</v>
      </c>
      <c r="BA420" s="105">
        <f t="shared" si="348"/>
        <v>0</v>
      </c>
      <c r="BB420" s="116">
        <f t="shared" ca="1" si="349"/>
        <v>347.38</v>
      </c>
      <c r="BC420" s="116">
        <f t="shared" ca="1" si="350"/>
        <v>651.17000000000007</v>
      </c>
      <c r="BD420" s="108">
        <f t="shared" ca="1" si="351"/>
        <v>1625</v>
      </c>
      <c r="BE420" s="108">
        <f t="shared" ca="1" si="352"/>
        <v>1000</v>
      </c>
      <c r="BH420" s="75" t="str">
        <f t="shared" si="334"/>
        <v>n8-1-2</v>
      </c>
      <c r="BI420" s="76"/>
      <c r="BJ420" s="109" t="s">
        <v>232</v>
      </c>
      <c r="BK420" s="109"/>
      <c r="BL420" s="109">
        <v>1</v>
      </c>
      <c r="BM420" s="112">
        <f t="shared" si="335"/>
        <v>1</v>
      </c>
      <c r="BN420" s="112" t="str">
        <f t="shared" si="336"/>
        <v>symbol</v>
      </c>
      <c r="BO420" s="109" t="str">
        <f t="shared" si="337"/>
        <v>OpenCircle</v>
      </c>
      <c r="BP420" s="113">
        <f t="shared" ca="1" si="353"/>
        <v>347.38</v>
      </c>
      <c r="BQ420" s="113">
        <f t="shared" ca="1" si="354"/>
        <v>651.16999999999996</v>
      </c>
      <c r="BR420" s="113">
        <f t="shared" ca="1" si="355"/>
        <v>12</v>
      </c>
      <c r="BS420" s="113">
        <f t="shared" ca="1" si="356"/>
        <v>12</v>
      </c>
      <c r="BT420" s="109" t="str">
        <f t="shared" ca="1" si="338"/>
        <v xml:space="preserve">0 347.38 651.17 0 0 0 0 VCThingLabel  </v>
      </c>
      <c r="BU420" s="112">
        <f t="shared" si="339"/>
        <v>0.1</v>
      </c>
      <c r="BV420" s="174">
        <f t="shared" si="340"/>
        <v>0</v>
      </c>
      <c r="BW420" s="114" t="str">
        <f t="shared" si="357"/>
        <v>4vvv</v>
      </c>
      <c r="BX420" s="109"/>
      <c r="BY420" s="113">
        <f t="shared" ca="1" si="358"/>
        <v>347.38</v>
      </c>
      <c r="BZ420" s="113">
        <f t="shared" ca="1" si="359"/>
        <v>651.16999999999996</v>
      </c>
      <c r="CA420" s="113">
        <f t="shared" ca="1" si="360"/>
        <v>20.399999999999999</v>
      </c>
      <c r="CB420" s="113">
        <f t="shared" ca="1" si="361"/>
        <v>20.399999999999999</v>
      </c>
      <c r="CC420" s="112">
        <f t="shared" si="341"/>
        <v>0.55000000000000004</v>
      </c>
      <c r="CD420" s="109" t="str">
        <f t="shared" si="342"/>
        <v>ellipse</v>
      </c>
      <c r="CE420" s="114" t="str">
        <f t="shared" si="362"/>
        <v>4vvv</v>
      </c>
      <c r="CF420" s="109"/>
      <c r="CG420" s="113">
        <f t="shared" ca="1" si="363"/>
        <v>347.38</v>
      </c>
      <c r="CH420" s="113">
        <f t="shared" ca="1" si="364"/>
        <v>651.16999999999996</v>
      </c>
      <c r="CI420" s="113">
        <f t="shared" ca="1" si="365"/>
        <v>12</v>
      </c>
      <c r="CJ420" s="113">
        <f t="shared" ca="1" si="366"/>
        <v>12</v>
      </c>
      <c r="CK420" s="112"/>
      <c r="CL420" s="112"/>
      <c r="CM420" s="112">
        <f t="shared" si="343"/>
        <v>1</v>
      </c>
      <c r="CN420" s="115" t="str">
        <f t="shared" si="344"/>
        <v>ellipse</v>
      </c>
      <c r="CO420" s="109" t="str">
        <f t="shared" si="367"/>
        <v>4vvv</v>
      </c>
      <c r="CP420" s="109"/>
      <c r="CQ420" s="113">
        <f t="shared" ca="1" si="368"/>
        <v>347.38</v>
      </c>
      <c r="CR420" s="113">
        <f t="shared" ca="1" si="369"/>
        <v>651.16999999999996</v>
      </c>
      <c r="CS420" s="113">
        <f t="shared" ca="1" si="370"/>
        <v>12</v>
      </c>
      <c r="CT420" s="113">
        <f t="shared" ca="1" si="371"/>
        <v>12</v>
      </c>
      <c r="CW420" s="76"/>
      <c r="CX420" s="76"/>
    </row>
    <row r="421" spans="1:110" s="105" customFormat="1" ht="16" customHeight="1">
      <c r="A421" s="75" t="str">
        <f t="shared" si="319"/>
        <v>n8-1-2-3</v>
      </c>
      <c r="B421" s="75" t="str">
        <f t="shared" si="320"/>
        <v>E258</v>
      </c>
      <c r="C421" s="103" t="str">
        <f t="shared" si="331"/>
        <v>even</v>
      </c>
      <c r="D421" s="103"/>
      <c r="E421" s="103"/>
      <c r="F421" s="104">
        <f>ROW()</f>
        <v>421</v>
      </c>
      <c r="G421" s="103"/>
      <c r="H421" s="103"/>
      <c r="I421" s="103" t="str">
        <f t="shared" si="317"/>
        <v>This a short description of E258, giving the briefest explanation of its E258'iness.</v>
      </c>
      <c r="J421" s="103" t="str">
        <f t="shared" si="318"/>
        <v>This is a longer description of E258, going into more detail on what E258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1" s="103" t="str">
        <f t="shared" si="321"/>
        <v>none</v>
      </c>
      <c r="L421" s="103"/>
      <c r="M421" s="103" t="str">
        <f t="shared" si="322"/>
        <v>OpenClose</v>
      </c>
      <c r="N421" s="103"/>
      <c r="O421" s="103"/>
      <c r="P421" s="103"/>
      <c r="Q421" s="103"/>
      <c r="R421" s="103">
        <f t="shared" si="323"/>
        <v>1</v>
      </c>
      <c r="S421" s="103" t="str">
        <f t="shared" si="324"/>
        <v>hover</v>
      </c>
      <c r="T421" s="103"/>
      <c r="U421" s="103"/>
      <c r="V421" s="103"/>
      <c r="W421" s="103"/>
      <c r="X421" s="103" t="str">
        <f t="shared" si="373"/>
        <v>fadeOn=n8-1-2-3,0.6</v>
      </c>
      <c r="Y421" s="103" t="str">
        <f t="shared" si="374"/>
        <v>fadeOff=n8-1-2-3,0.6</v>
      </c>
      <c r="Z421" s="103" t="str">
        <f t="shared" si="375"/>
        <v>drawOpen=n8-1-2-3,0.8</v>
      </c>
      <c r="AA421" s="103" t="str">
        <f t="shared" si="376"/>
        <v>drawClose=n8-1-2-3,0.8</v>
      </c>
      <c r="AB421" s="103" t="str">
        <f t="shared" si="329"/>
        <v>myQtipStyle</v>
      </c>
      <c r="AD421" s="106"/>
      <c r="AE421" s="116"/>
      <c r="AF421" s="75" t="s">
        <v>688</v>
      </c>
      <c r="AG421" s="73">
        <f t="shared" si="332"/>
        <v>0</v>
      </c>
      <c r="AH421" s="75" t="str">
        <f t="shared" si="330"/>
        <v>n8-1-2-3</v>
      </c>
      <c r="AI421" s="75" t="str">
        <f t="shared" si="333"/>
        <v>E258</v>
      </c>
      <c r="AJ421" s="73">
        <f t="shared" si="372"/>
        <v>4</v>
      </c>
      <c r="AK421" s="105">
        <v>8</v>
      </c>
      <c r="AL421" s="105">
        <v>1</v>
      </c>
      <c r="AM421" s="105">
        <v>2</v>
      </c>
      <c r="AN421" s="105">
        <v>3</v>
      </c>
      <c r="AR421" s="105">
        <v>8</v>
      </c>
      <c r="AS421" s="105">
        <v>4</v>
      </c>
      <c r="AT421" s="105">
        <v>3</v>
      </c>
      <c r="AU421" s="105">
        <v>3</v>
      </c>
      <c r="AX421" s="108">
        <f t="shared" si="345"/>
        <v>141.875</v>
      </c>
      <c r="AY421" s="105">
        <f t="shared" ca="1" si="346"/>
        <v>740</v>
      </c>
      <c r="AZ421" s="108">
        <f t="shared" si="347"/>
        <v>630.55555555555554</v>
      </c>
      <c r="BA421" s="105">
        <f t="shared" si="348"/>
        <v>0</v>
      </c>
      <c r="BB421" s="116">
        <f t="shared" ca="1" si="349"/>
        <v>355.14</v>
      </c>
      <c r="BC421" s="116">
        <f t="shared" ca="1" si="350"/>
        <v>637.01</v>
      </c>
      <c r="BD421" s="108">
        <f t="shared" ca="1" si="351"/>
        <v>1630.5555555555557</v>
      </c>
      <c r="BE421" s="108">
        <f t="shared" ca="1" si="352"/>
        <v>1000</v>
      </c>
      <c r="BH421" s="75" t="str">
        <f t="shared" si="334"/>
        <v>n8-1-2</v>
      </c>
      <c r="BI421" s="76"/>
      <c r="BJ421" s="109" t="s">
        <v>232</v>
      </c>
      <c r="BK421" s="109"/>
      <c r="BL421" s="109">
        <v>1</v>
      </c>
      <c r="BM421" s="112">
        <f t="shared" si="335"/>
        <v>1</v>
      </c>
      <c r="BN421" s="112" t="str">
        <f t="shared" si="336"/>
        <v>symbol</v>
      </c>
      <c r="BO421" s="109" t="str">
        <f t="shared" si="337"/>
        <v>OpenCircle</v>
      </c>
      <c r="BP421" s="113">
        <f t="shared" ca="1" si="353"/>
        <v>355.14</v>
      </c>
      <c r="BQ421" s="113">
        <f t="shared" ca="1" si="354"/>
        <v>637.01</v>
      </c>
      <c r="BR421" s="113">
        <f t="shared" ca="1" si="355"/>
        <v>12</v>
      </c>
      <c r="BS421" s="113">
        <f t="shared" ca="1" si="356"/>
        <v>12</v>
      </c>
      <c r="BT421" s="109" t="str">
        <f t="shared" ca="1" si="338"/>
        <v xml:space="preserve">0 355.14 637.01 0 0 0 0 VCThingLabel  </v>
      </c>
      <c r="BU421" s="112">
        <f t="shared" si="339"/>
        <v>0.1</v>
      </c>
      <c r="BV421" s="174">
        <f t="shared" si="340"/>
        <v>0</v>
      </c>
      <c r="BW421" s="114" t="str">
        <f t="shared" si="357"/>
        <v>4vvv</v>
      </c>
      <c r="BX421" s="109"/>
      <c r="BY421" s="113">
        <f t="shared" ca="1" si="358"/>
        <v>355.14</v>
      </c>
      <c r="BZ421" s="113">
        <f t="shared" ca="1" si="359"/>
        <v>637.01</v>
      </c>
      <c r="CA421" s="113">
        <f t="shared" ca="1" si="360"/>
        <v>20.399999999999999</v>
      </c>
      <c r="CB421" s="113">
        <f t="shared" ca="1" si="361"/>
        <v>20.399999999999999</v>
      </c>
      <c r="CC421" s="112">
        <f t="shared" si="341"/>
        <v>0.55000000000000004</v>
      </c>
      <c r="CD421" s="109" t="str">
        <f t="shared" si="342"/>
        <v>ellipse</v>
      </c>
      <c r="CE421" s="114" t="str">
        <f t="shared" si="362"/>
        <v>4vvv</v>
      </c>
      <c r="CF421" s="109"/>
      <c r="CG421" s="113">
        <f t="shared" ca="1" si="363"/>
        <v>355.14</v>
      </c>
      <c r="CH421" s="113">
        <f t="shared" ca="1" si="364"/>
        <v>637.01</v>
      </c>
      <c r="CI421" s="113">
        <f t="shared" ca="1" si="365"/>
        <v>12</v>
      </c>
      <c r="CJ421" s="113">
        <f t="shared" ca="1" si="366"/>
        <v>12</v>
      </c>
      <c r="CK421" s="112"/>
      <c r="CL421" s="112"/>
      <c r="CM421" s="112">
        <f t="shared" si="343"/>
        <v>1</v>
      </c>
      <c r="CN421" s="115" t="str">
        <f t="shared" si="344"/>
        <v>ellipse</v>
      </c>
      <c r="CO421" s="109" t="str">
        <f t="shared" si="367"/>
        <v>4vvv</v>
      </c>
      <c r="CP421" s="109"/>
      <c r="CQ421" s="113">
        <f t="shared" ca="1" si="368"/>
        <v>355.14</v>
      </c>
      <c r="CR421" s="113">
        <f t="shared" ca="1" si="369"/>
        <v>637.01</v>
      </c>
      <c r="CS421" s="113">
        <f t="shared" ca="1" si="370"/>
        <v>12</v>
      </c>
      <c r="CT421" s="113">
        <f t="shared" ca="1" si="371"/>
        <v>12</v>
      </c>
      <c r="CW421" s="76"/>
      <c r="CX421" s="76"/>
    </row>
    <row r="422" spans="1:110" s="105" customFormat="1" ht="16" customHeight="1">
      <c r="A422" s="75" t="str">
        <f t="shared" si="319"/>
        <v>n8-1-3</v>
      </c>
      <c r="B422" s="75" t="str">
        <f t="shared" si="320"/>
        <v>D87</v>
      </c>
      <c r="C422" s="103" t="str">
        <f t="shared" si="331"/>
        <v>odd</v>
      </c>
      <c r="D422" s="103"/>
      <c r="E422" s="103"/>
      <c r="F422" s="104">
        <f>ROW()</f>
        <v>422</v>
      </c>
      <c r="G422" s="103"/>
      <c r="H422" s="103"/>
      <c r="I422" s="103" t="str">
        <f t="shared" si="317"/>
        <v>This a short description of D87, giving the briefest explanation of its D87'iness.</v>
      </c>
      <c r="J422" s="103" t="str">
        <f t="shared" si="318"/>
        <v>This is a longer description of D87, going into more detail on what D87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2" s="103" t="str">
        <f t="shared" si="321"/>
        <v>none</v>
      </c>
      <c r="L422" s="103"/>
      <c r="M422" s="103" t="str">
        <f t="shared" si="322"/>
        <v>OpenClose</v>
      </c>
      <c r="N422" s="103"/>
      <c r="O422" s="103"/>
      <c r="P422" s="103"/>
      <c r="Q422" s="103"/>
      <c r="R422" s="103">
        <f t="shared" si="323"/>
        <v>1</v>
      </c>
      <c r="S422" s="103" t="str">
        <f t="shared" si="324"/>
        <v>hover</v>
      </c>
      <c r="T422" s="103"/>
      <c r="U422" s="103"/>
      <c r="V422" s="103"/>
      <c r="W422" s="103"/>
      <c r="X422" s="103" t="str">
        <f t="shared" si="373"/>
        <v>fadeOn=n8-1-3,0.6</v>
      </c>
      <c r="Y422" s="103" t="str">
        <f t="shared" si="374"/>
        <v>fadeOff=n8-1-3,0.6</v>
      </c>
      <c r="Z422" s="103" t="str">
        <f t="shared" si="375"/>
        <v>drawOpen=n8-1-3,0.8</v>
      </c>
      <c r="AA422" s="103" t="str">
        <f t="shared" si="376"/>
        <v>drawClose=n8-1-3,0.8</v>
      </c>
      <c r="AB422" s="103" t="str">
        <f t="shared" si="329"/>
        <v>myQtipStyle</v>
      </c>
      <c r="AD422" s="106"/>
      <c r="AE422" s="116"/>
      <c r="AF422" s="75" t="s">
        <v>689</v>
      </c>
      <c r="AG422" s="73">
        <f t="shared" si="332"/>
        <v>0</v>
      </c>
      <c r="AH422" s="75" t="str">
        <f t="shared" si="330"/>
        <v>n8-1-3</v>
      </c>
      <c r="AI422" s="75" t="str">
        <f t="shared" si="333"/>
        <v>D87</v>
      </c>
      <c r="AJ422" s="73">
        <f t="shared" si="372"/>
        <v>3</v>
      </c>
      <c r="AK422" s="105">
        <v>8</v>
      </c>
      <c r="AL422" s="105">
        <v>1</v>
      </c>
      <c r="AM422" s="105">
        <v>3</v>
      </c>
      <c r="AR422" s="105">
        <v>8</v>
      </c>
      <c r="AS422" s="105">
        <v>4</v>
      </c>
      <c r="AT422" s="105">
        <v>3</v>
      </c>
      <c r="AX422" s="108">
        <f t="shared" si="345"/>
        <v>144.375</v>
      </c>
      <c r="AY422" s="105">
        <f t="shared" ca="1" si="346"/>
        <v>640</v>
      </c>
      <c r="AZ422" s="108">
        <f t="shared" si="347"/>
        <v>641.66666666666663</v>
      </c>
      <c r="BA422" s="105">
        <f t="shared" si="348"/>
        <v>0</v>
      </c>
      <c r="BB422" s="116">
        <f t="shared" ca="1" si="349"/>
        <v>456.51</v>
      </c>
      <c r="BC422" s="116">
        <f t="shared" ca="1" si="350"/>
        <v>662.04</v>
      </c>
      <c r="BD422" s="108">
        <f t="shared" ca="1" si="351"/>
        <v>1641.6666666666665</v>
      </c>
      <c r="BE422" s="108">
        <f t="shared" ca="1" si="352"/>
        <v>1000</v>
      </c>
      <c r="BH422" s="75" t="str">
        <f t="shared" si="334"/>
        <v>n8-1</v>
      </c>
      <c r="BI422" s="76"/>
      <c r="BJ422" s="109" t="s">
        <v>232</v>
      </c>
      <c r="BK422" s="109"/>
      <c r="BL422" s="109">
        <v>1</v>
      </c>
      <c r="BM422" s="112">
        <f t="shared" si="335"/>
        <v>1</v>
      </c>
      <c r="BN422" s="112" t="str">
        <f t="shared" si="336"/>
        <v>symbol</v>
      </c>
      <c r="BO422" s="109" t="str">
        <f t="shared" si="337"/>
        <v>OpenCircle</v>
      </c>
      <c r="BP422" s="113">
        <f t="shared" ca="1" si="353"/>
        <v>456.51</v>
      </c>
      <c r="BQ422" s="113">
        <f t="shared" ca="1" si="354"/>
        <v>662.04</v>
      </c>
      <c r="BR422" s="113">
        <f t="shared" ca="1" si="355"/>
        <v>35</v>
      </c>
      <c r="BS422" s="113">
        <f t="shared" ca="1" si="356"/>
        <v>35</v>
      </c>
      <c r="BT422" s="109" t="str">
        <f t="shared" ca="1" si="338"/>
        <v xml:space="preserve">1 456.51 662.04 0 0 0 0 VCThingLabel 10 </v>
      </c>
      <c r="BU422" s="112">
        <f t="shared" si="339"/>
        <v>0.1</v>
      </c>
      <c r="BV422" s="174">
        <f t="shared" si="340"/>
        <v>0</v>
      </c>
      <c r="BW422" s="114" t="str">
        <f t="shared" si="357"/>
        <v>3vvv</v>
      </c>
      <c r="BX422" s="109"/>
      <c r="BY422" s="113">
        <f t="shared" ca="1" si="358"/>
        <v>456.51</v>
      </c>
      <c r="BZ422" s="113">
        <f t="shared" ca="1" si="359"/>
        <v>662.04</v>
      </c>
      <c r="CA422" s="113">
        <f t="shared" ca="1" si="360"/>
        <v>59.5</v>
      </c>
      <c r="CB422" s="113">
        <f t="shared" ca="1" si="361"/>
        <v>59.5</v>
      </c>
      <c r="CC422" s="112">
        <f t="shared" si="341"/>
        <v>0.55000000000000004</v>
      </c>
      <c r="CD422" s="109" t="str">
        <f t="shared" si="342"/>
        <v>ellipse</v>
      </c>
      <c r="CE422" s="114" t="str">
        <f t="shared" si="362"/>
        <v>3vvv</v>
      </c>
      <c r="CF422" s="109"/>
      <c r="CG422" s="113">
        <f t="shared" ca="1" si="363"/>
        <v>456.51</v>
      </c>
      <c r="CH422" s="113">
        <f t="shared" ca="1" si="364"/>
        <v>662.04</v>
      </c>
      <c r="CI422" s="113">
        <f t="shared" ca="1" si="365"/>
        <v>35</v>
      </c>
      <c r="CJ422" s="113">
        <f t="shared" ca="1" si="366"/>
        <v>35</v>
      </c>
      <c r="CK422" s="112"/>
      <c r="CL422" s="112"/>
      <c r="CM422" s="112">
        <f t="shared" si="343"/>
        <v>1</v>
      </c>
      <c r="CN422" s="115" t="str">
        <f t="shared" si="344"/>
        <v>ellipse</v>
      </c>
      <c r="CO422" s="109" t="str">
        <f t="shared" si="367"/>
        <v>3vvv</v>
      </c>
      <c r="CP422" s="109"/>
      <c r="CQ422" s="113">
        <f t="shared" ca="1" si="368"/>
        <v>456.51</v>
      </c>
      <c r="CR422" s="113">
        <f t="shared" ca="1" si="369"/>
        <v>662.04</v>
      </c>
      <c r="CS422" s="113">
        <f t="shared" ca="1" si="370"/>
        <v>35</v>
      </c>
      <c r="CT422" s="113">
        <f t="shared" ca="1" si="371"/>
        <v>35</v>
      </c>
      <c r="CW422" s="76"/>
      <c r="CX422" s="76"/>
    </row>
    <row r="423" spans="1:110" s="105" customFormat="1" ht="16" customHeight="1">
      <c r="A423" s="75" t="str">
        <f t="shared" si="319"/>
        <v>n8-1-3-1</v>
      </c>
      <c r="B423" s="75" t="str">
        <f t="shared" si="320"/>
        <v>E259</v>
      </c>
      <c r="C423" s="103" t="str">
        <f t="shared" si="331"/>
        <v>odd</v>
      </c>
      <c r="D423" s="103"/>
      <c r="E423" s="103"/>
      <c r="F423" s="104">
        <f>ROW()</f>
        <v>423</v>
      </c>
      <c r="G423" s="103"/>
      <c r="H423" s="103"/>
      <c r="I423" s="103" t="str">
        <f t="shared" si="317"/>
        <v>This a short description of E259, giving the briefest explanation of its E259'iness.</v>
      </c>
      <c r="J423" s="103" t="str">
        <f t="shared" si="318"/>
        <v>This is a longer description of E259, going into more detail on what E259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3" s="103" t="str">
        <f t="shared" si="321"/>
        <v>none</v>
      </c>
      <c r="L423" s="103"/>
      <c r="M423" s="103" t="str">
        <f t="shared" si="322"/>
        <v>OpenClose</v>
      </c>
      <c r="N423" s="103"/>
      <c r="O423" s="103"/>
      <c r="P423" s="103"/>
      <c r="Q423" s="103"/>
      <c r="R423" s="103">
        <f t="shared" si="323"/>
        <v>1</v>
      </c>
      <c r="S423" s="103" t="str">
        <f t="shared" si="324"/>
        <v>hover</v>
      </c>
      <c r="T423" s="103"/>
      <c r="U423" s="103"/>
      <c r="V423" s="103"/>
      <c r="W423" s="103"/>
      <c r="X423" s="103" t="str">
        <f t="shared" si="373"/>
        <v>fadeOn=n8-1-3-1,0.6</v>
      </c>
      <c r="Y423" s="103" t="str">
        <f t="shared" si="374"/>
        <v>fadeOff=n8-1-3-1,0.6</v>
      </c>
      <c r="Z423" s="103" t="str">
        <f t="shared" si="375"/>
        <v>drawOpen=n8-1-3-1,0.8</v>
      </c>
      <c r="AA423" s="103" t="str">
        <f t="shared" si="376"/>
        <v>drawClose=n8-1-3-1,0.8</v>
      </c>
      <c r="AB423" s="103" t="str">
        <f t="shared" si="329"/>
        <v>myQtipStyle</v>
      </c>
      <c r="AD423" s="106"/>
      <c r="AE423" s="116"/>
      <c r="AF423" s="75" t="s">
        <v>690</v>
      </c>
      <c r="AG423" s="73">
        <f t="shared" si="332"/>
        <v>0</v>
      </c>
      <c r="AH423" s="75" t="str">
        <f t="shared" si="330"/>
        <v>n8-1-3-1</v>
      </c>
      <c r="AI423" s="75" t="str">
        <f t="shared" si="333"/>
        <v>E259</v>
      </c>
      <c r="AJ423" s="73">
        <f t="shared" si="372"/>
        <v>4</v>
      </c>
      <c r="AK423" s="105">
        <v>8</v>
      </c>
      <c r="AL423" s="105">
        <v>1</v>
      </c>
      <c r="AM423" s="105">
        <v>3</v>
      </c>
      <c r="AN423" s="105">
        <v>1</v>
      </c>
      <c r="AR423" s="105">
        <v>8</v>
      </c>
      <c r="AS423" s="105">
        <v>4</v>
      </c>
      <c r="AT423" s="105">
        <v>3</v>
      </c>
      <c r="AU423" s="105">
        <v>3</v>
      </c>
      <c r="AX423" s="108">
        <f t="shared" si="345"/>
        <v>143.125</v>
      </c>
      <c r="AY423" s="105">
        <f t="shared" ca="1" si="346"/>
        <v>740</v>
      </c>
      <c r="AZ423" s="108">
        <f t="shared" si="347"/>
        <v>636.11111111111109</v>
      </c>
      <c r="BA423" s="105">
        <f t="shared" si="348"/>
        <v>0</v>
      </c>
      <c r="BB423" s="116">
        <f t="shared" ca="1" si="349"/>
        <v>363.22</v>
      </c>
      <c r="BC423" s="116">
        <f t="shared" ca="1" si="350"/>
        <v>623.03</v>
      </c>
      <c r="BD423" s="108">
        <f t="shared" ca="1" si="351"/>
        <v>1636.1111111111111</v>
      </c>
      <c r="BE423" s="108">
        <f t="shared" ca="1" si="352"/>
        <v>1000</v>
      </c>
      <c r="BH423" s="75" t="str">
        <f t="shared" si="334"/>
        <v>n8-1-3</v>
      </c>
      <c r="BI423" s="76"/>
      <c r="BJ423" s="109" t="s">
        <v>232</v>
      </c>
      <c r="BK423" s="109"/>
      <c r="BL423" s="109">
        <v>1</v>
      </c>
      <c r="BM423" s="112">
        <f t="shared" si="335"/>
        <v>1</v>
      </c>
      <c r="BN423" s="112" t="str">
        <f t="shared" si="336"/>
        <v>symbol</v>
      </c>
      <c r="BO423" s="109" t="str">
        <f t="shared" si="337"/>
        <v>OpenCircle</v>
      </c>
      <c r="BP423" s="113">
        <f t="shared" ca="1" si="353"/>
        <v>363.22</v>
      </c>
      <c r="BQ423" s="113">
        <f t="shared" ca="1" si="354"/>
        <v>623.03</v>
      </c>
      <c r="BR423" s="113">
        <f t="shared" ca="1" si="355"/>
        <v>12</v>
      </c>
      <c r="BS423" s="113">
        <f t="shared" ca="1" si="356"/>
        <v>12</v>
      </c>
      <c r="BT423" s="109" t="str">
        <f t="shared" ca="1" si="338"/>
        <v xml:space="preserve">0 363.22 623.03 0 0 0 0 VCThingLabel  </v>
      </c>
      <c r="BU423" s="112">
        <f t="shared" si="339"/>
        <v>0.1</v>
      </c>
      <c r="BV423" s="174">
        <f t="shared" si="340"/>
        <v>0</v>
      </c>
      <c r="BW423" s="114" t="str">
        <f t="shared" si="357"/>
        <v>4vvv</v>
      </c>
      <c r="BX423" s="109"/>
      <c r="BY423" s="113">
        <f t="shared" ca="1" si="358"/>
        <v>363.22</v>
      </c>
      <c r="BZ423" s="113">
        <f t="shared" ca="1" si="359"/>
        <v>623.03</v>
      </c>
      <c r="CA423" s="113">
        <f t="shared" ca="1" si="360"/>
        <v>20.399999999999999</v>
      </c>
      <c r="CB423" s="113">
        <f t="shared" ca="1" si="361"/>
        <v>20.399999999999999</v>
      </c>
      <c r="CC423" s="112">
        <f t="shared" si="341"/>
        <v>0.55000000000000004</v>
      </c>
      <c r="CD423" s="109" t="str">
        <f t="shared" si="342"/>
        <v>ellipse</v>
      </c>
      <c r="CE423" s="114" t="str">
        <f t="shared" si="362"/>
        <v>4vvv</v>
      </c>
      <c r="CF423" s="109"/>
      <c r="CG423" s="113">
        <f t="shared" ca="1" si="363"/>
        <v>363.22</v>
      </c>
      <c r="CH423" s="113">
        <f t="shared" ca="1" si="364"/>
        <v>623.03</v>
      </c>
      <c r="CI423" s="113">
        <f t="shared" ca="1" si="365"/>
        <v>12</v>
      </c>
      <c r="CJ423" s="113">
        <f t="shared" ca="1" si="366"/>
        <v>12</v>
      </c>
      <c r="CK423" s="112"/>
      <c r="CL423" s="112"/>
      <c r="CM423" s="112">
        <f t="shared" si="343"/>
        <v>1</v>
      </c>
      <c r="CN423" s="115" t="str">
        <f t="shared" si="344"/>
        <v>ellipse</v>
      </c>
      <c r="CO423" s="109" t="str">
        <f t="shared" si="367"/>
        <v>4vvv</v>
      </c>
      <c r="CP423" s="109"/>
      <c r="CQ423" s="113">
        <f t="shared" ca="1" si="368"/>
        <v>363.22</v>
      </c>
      <c r="CR423" s="113">
        <f t="shared" ca="1" si="369"/>
        <v>623.03</v>
      </c>
      <c r="CS423" s="113">
        <f t="shared" ca="1" si="370"/>
        <v>12</v>
      </c>
      <c r="CT423" s="113">
        <f t="shared" ca="1" si="371"/>
        <v>12</v>
      </c>
      <c r="CW423" s="76"/>
      <c r="CX423" s="76"/>
    </row>
    <row r="424" spans="1:110" s="105" customFormat="1" ht="16" customHeight="1">
      <c r="A424" s="75" t="str">
        <f t="shared" si="319"/>
        <v>n8-1-3-2</v>
      </c>
      <c r="B424" s="75" t="str">
        <f t="shared" si="320"/>
        <v>E260</v>
      </c>
      <c r="C424" s="103" t="str">
        <f t="shared" si="331"/>
        <v>even</v>
      </c>
      <c r="D424" s="103"/>
      <c r="E424" s="103"/>
      <c r="F424" s="104">
        <f>ROW()</f>
        <v>424</v>
      </c>
      <c r="G424" s="103"/>
      <c r="H424" s="103"/>
      <c r="I424" s="103" t="str">
        <f t="shared" ref="I424:I463" si="377">"This a short description of "&amp;B424&amp;", giving the briefest explanation of its "&amp;B424&amp;"'iness."</f>
        <v>This a short description of E260, giving the briefest explanation of its E260'iness.</v>
      </c>
      <c r="J424" s="103" t="str">
        <f t="shared" ref="J424:J463" si="378">"This is a longer description of "&amp;B424&amp;", going into more detail on what "&amp;B424&amp;" is all about.  
"&amp;$J$20</f>
        <v>This is a longer description of E260, going into more detail on what E260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4" s="103" t="str">
        <f t="shared" si="321"/>
        <v>none</v>
      </c>
      <c r="L424" s="103"/>
      <c r="M424" s="103" t="str">
        <f t="shared" si="322"/>
        <v>OpenClose</v>
      </c>
      <c r="N424" s="103"/>
      <c r="O424" s="103"/>
      <c r="P424" s="103"/>
      <c r="Q424" s="103"/>
      <c r="R424" s="103">
        <f t="shared" si="323"/>
        <v>1</v>
      </c>
      <c r="S424" s="103" t="str">
        <f t="shared" si="324"/>
        <v>hover</v>
      </c>
      <c r="T424" s="103"/>
      <c r="U424" s="103"/>
      <c r="V424" s="103"/>
      <c r="W424" s="103"/>
      <c r="X424" s="103" t="str">
        <f t="shared" si="373"/>
        <v>fadeOn=n8-1-3-2,0.6</v>
      </c>
      <c r="Y424" s="103" t="str">
        <f t="shared" si="374"/>
        <v>fadeOff=n8-1-3-2,0.6</v>
      </c>
      <c r="Z424" s="103" t="str">
        <f t="shared" si="375"/>
        <v>drawOpen=n8-1-3-2,0.8</v>
      </c>
      <c r="AA424" s="103" t="str">
        <f t="shared" si="376"/>
        <v>drawClose=n8-1-3-2,0.8</v>
      </c>
      <c r="AB424" s="103" t="str">
        <f t="shared" si="329"/>
        <v>myQtipStyle</v>
      </c>
      <c r="AD424" s="106"/>
      <c r="AE424" s="116"/>
      <c r="AF424" s="75" t="s">
        <v>691</v>
      </c>
      <c r="AG424" s="73">
        <f t="shared" si="332"/>
        <v>0</v>
      </c>
      <c r="AH424" s="75" t="str">
        <f t="shared" si="330"/>
        <v>n8-1-3-2</v>
      </c>
      <c r="AI424" s="75" t="str">
        <f t="shared" si="333"/>
        <v>E260</v>
      </c>
      <c r="AJ424" s="73">
        <f t="shared" si="372"/>
        <v>4</v>
      </c>
      <c r="AK424" s="105">
        <v>8</v>
      </c>
      <c r="AL424" s="105">
        <v>1</v>
      </c>
      <c r="AM424" s="105">
        <v>3</v>
      </c>
      <c r="AN424" s="105">
        <v>2</v>
      </c>
      <c r="AR424" s="105">
        <v>8</v>
      </c>
      <c r="AS424" s="105">
        <v>4</v>
      </c>
      <c r="AT424" s="105">
        <v>3</v>
      </c>
      <c r="AU424" s="105">
        <v>3</v>
      </c>
      <c r="AX424" s="108">
        <f t="shared" si="345"/>
        <v>144.375</v>
      </c>
      <c r="AY424" s="105">
        <f t="shared" ca="1" si="346"/>
        <v>740</v>
      </c>
      <c r="AZ424" s="108">
        <f t="shared" si="347"/>
        <v>641.66666666666663</v>
      </c>
      <c r="BA424" s="105">
        <f t="shared" si="348"/>
        <v>0</v>
      </c>
      <c r="BB424" s="116">
        <f t="shared" ca="1" si="349"/>
        <v>371.59000000000003</v>
      </c>
      <c r="BC424" s="116">
        <f t="shared" ca="1" si="350"/>
        <v>609.23</v>
      </c>
      <c r="BD424" s="108">
        <f t="shared" ca="1" si="351"/>
        <v>1641.6666666666665</v>
      </c>
      <c r="BE424" s="108">
        <f t="shared" ca="1" si="352"/>
        <v>1000</v>
      </c>
      <c r="BH424" s="75" t="str">
        <f t="shared" si="334"/>
        <v>n8-1-3</v>
      </c>
      <c r="BI424" s="76"/>
      <c r="BJ424" s="109" t="s">
        <v>232</v>
      </c>
      <c r="BK424" s="109"/>
      <c r="BL424" s="109">
        <v>1</v>
      </c>
      <c r="BM424" s="112">
        <f t="shared" si="335"/>
        <v>1</v>
      </c>
      <c r="BN424" s="112" t="str">
        <f t="shared" si="336"/>
        <v>symbol</v>
      </c>
      <c r="BO424" s="109" t="str">
        <f t="shared" si="337"/>
        <v>OpenCircle</v>
      </c>
      <c r="BP424" s="113">
        <f t="shared" ca="1" si="353"/>
        <v>371.59</v>
      </c>
      <c r="BQ424" s="113">
        <f t="shared" ca="1" si="354"/>
        <v>609.23</v>
      </c>
      <c r="BR424" s="113">
        <f t="shared" ca="1" si="355"/>
        <v>12</v>
      </c>
      <c r="BS424" s="113">
        <f t="shared" ca="1" si="356"/>
        <v>12</v>
      </c>
      <c r="BT424" s="109" t="str">
        <f t="shared" ca="1" si="338"/>
        <v xml:space="preserve">0 371.59 609.23 0 0 0 0 VCThingLabel  </v>
      </c>
      <c r="BU424" s="112">
        <f t="shared" si="339"/>
        <v>0.1</v>
      </c>
      <c r="BV424" s="174">
        <f t="shared" si="340"/>
        <v>0</v>
      </c>
      <c r="BW424" s="114" t="str">
        <f t="shared" si="357"/>
        <v>4vvv</v>
      </c>
      <c r="BX424" s="109"/>
      <c r="BY424" s="113">
        <f t="shared" ca="1" si="358"/>
        <v>371.59</v>
      </c>
      <c r="BZ424" s="113">
        <f t="shared" ca="1" si="359"/>
        <v>609.23</v>
      </c>
      <c r="CA424" s="113">
        <f t="shared" ca="1" si="360"/>
        <v>20.399999999999999</v>
      </c>
      <c r="CB424" s="113">
        <f t="shared" ca="1" si="361"/>
        <v>20.399999999999999</v>
      </c>
      <c r="CC424" s="112">
        <f t="shared" si="341"/>
        <v>0.55000000000000004</v>
      </c>
      <c r="CD424" s="109" t="str">
        <f t="shared" si="342"/>
        <v>ellipse</v>
      </c>
      <c r="CE424" s="114" t="str">
        <f t="shared" si="362"/>
        <v>4vvv</v>
      </c>
      <c r="CF424" s="109"/>
      <c r="CG424" s="113">
        <f t="shared" ca="1" si="363"/>
        <v>371.59</v>
      </c>
      <c r="CH424" s="113">
        <f t="shared" ca="1" si="364"/>
        <v>609.23</v>
      </c>
      <c r="CI424" s="113">
        <f t="shared" ca="1" si="365"/>
        <v>12</v>
      </c>
      <c r="CJ424" s="113">
        <f t="shared" ca="1" si="366"/>
        <v>12</v>
      </c>
      <c r="CK424" s="112"/>
      <c r="CL424" s="112"/>
      <c r="CM424" s="112">
        <f t="shared" si="343"/>
        <v>1</v>
      </c>
      <c r="CN424" s="115" t="str">
        <f t="shared" si="344"/>
        <v>ellipse</v>
      </c>
      <c r="CO424" s="109" t="str">
        <f t="shared" si="367"/>
        <v>4vvv</v>
      </c>
      <c r="CP424" s="109"/>
      <c r="CQ424" s="113">
        <f t="shared" ca="1" si="368"/>
        <v>371.59</v>
      </c>
      <c r="CR424" s="113">
        <f t="shared" ca="1" si="369"/>
        <v>609.23</v>
      </c>
      <c r="CS424" s="113">
        <f t="shared" ca="1" si="370"/>
        <v>12</v>
      </c>
      <c r="CT424" s="113">
        <f t="shared" ca="1" si="371"/>
        <v>12</v>
      </c>
      <c r="CW424" s="76"/>
      <c r="CX424" s="76"/>
    </row>
    <row r="425" spans="1:110" s="105" customFormat="1" ht="16" customHeight="1">
      <c r="A425" s="75" t="str">
        <f t="shared" ref="A425:A464" si="379">AH425</f>
        <v>n8-1-3-3</v>
      </c>
      <c r="B425" s="75" t="str">
        <f t="shared" ref="B425:B464" si="380">AI425</f>
        <v>E261</v>
      </c>
      <c r="C425" s="103" t="str">
        <f t="shared" si="331"/>
        <v>odd</v>
      </c>
      <c r="D425" s="103"/>
      <c r="E425" s="103"/>
      <c r="F425" s="104">
        <f>ROW()</f>
        <v>425</v>
      </c>
      <c r="G425" s="103"/>
      <c r="H425" s="103"/>
      <c r="I425" s="103" t="str">
        <f t="shared" si="377"/>
        <v>This a short description of E261, giving the briefest explanation of its E261'iness.</v>
      </c>
      <c r="J425" s="103" t="str">
        <f t="shared" si="378"/>
        <v>This is a longer description of E261, going into more detail on what E261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5" s="103" t="str">
        <f t="shared" ref="K425:K464" si="381">$K$12</f>
        <v>none</v>
      </c>
      <c r="L425" s="103"/>
      <c r="M425" s="103" t="str">
        <f t="shared" ref="M425:M464" si="382">$M$12</f>
        <v>OpenClose</v>
      </c>
      <c r="N425" s="103"/>
      <c r="O425" s="103"/>
      <c r="P425" s="103"/>
      <c r="Q425" s="103"/>
      <c r="R425" s="103">
        <f t="shared" ref="R425:R464" si="383">$R$12</f>
        <v>1</v>
      </c>
      <c r="S425" s="103" t="str">
        <f t="shared" ref="S425:S464" si="384">$S$12</f>
        <v>hover</v>
      </c>
      <c r="T425" s="103"/>
      <c r="U425" s="103"/>
      <c r="V425" s="103"/>
      <c r="W425" s="103"/>
      <c r="X425" s="103" t="str">
        <f t="shared" si="373"/>
        <v>fadeOn=n8-1-3-3,0.6</v>
      </c>
      <c r="Y425" s="103" t="str">
        <f t="shared" si="374"/>
        <v>fadeOff=n8-1-3-3,0.6</v>
      </c>
      <c r="Z425" s="103" t="str">
        <f t="shared" si="375"/>
        <v>drawOpen=n8-1-3-3,0.8</v>
      </c>
      <c r="AA425" s="103" t="str">
        <f t="shared" si="376"/>
        <v>drawClose=n8-1-3-3,0.8</v>
      </c>
      <c r="AB425" s="103" t="str">
        <f t="shared" ref="AB425:AB464" si="385">$AB$12</f>
        <v>myQtipStyle</v>
      </c>
      <c r="AD425" s="106"/>
      <c r="AE425" s="116"/>
      <c r="AF425" s="75" t="s">
        <v>692</v>
      </c>
      <c r="AG425" s="73">
        <f t="shared" si="332"/>
        <v>0</v>
      </c>
      <c r="AH425" s="75" t="str">
        <f t="shared" ref="AH425:AH464" si="386">"n"&amp;AF425</f>
        <v>n8-1-3-3</v>
      </c>
      <c r="AI425" s="75" t="str">
        <f t="shared" si="333"/>
        <v>E261</v>
      </c>
      <c r="AJ425" s="73">
        <f t="shared" si="372"/>
        <v>4</v>
      </c>
      <c r="AK425" s="105">
        <v>8</v>
      </c>
      <c r="AL425" s="105">
        <v>1</v>
      </c>
      <c r="AM425" s="105">
        <v>3</v>
      </c>
      <c r="AN425" s="105">
        <v>3</v>
      </c>
      <c r="AR425" s="105">
        <v>8</v>
      </c>
      <c r="AS425" s="105">
        <v>4</v>
      </c>
      <c r="AT425" s="105">
        <v>3</v>
      </c>
      <c r="AU425" s="105">
        <v>3</v>
      </c>
      <c r="AX425" s="108">
        <f t="shared" si="345"/>
        <v>145.625</v>
      </c>
      <c r="AY425" s="105">
        <f t="shared" ca="1" si="346"/>
        <v>740</v>
      </c>
      <c r="AZ425" s="108">
        <f t="shared" si="347"/>
        <v>647.22222222222217</v>
      </c>
      <c r="BA425" s="105">
        <f t="shared" si="348"/>
        <v>0</v>
      </c>
      <c r="BB425" s="116">
        <f t="shared" ca="1" si="349"/>
        <v>380.26</v>
      </c>
      <c r="BC425" s="116">
        <f t="shared" ca="1" si="350"/>
        <v>595.61</v>
      </c>
      <c r="BD425" s="108">
        <f t="shared" ca="1" si="351"/>
        <v>1647.2222222222222</v>
      </c>
      <c r="BE425" s="108">
        <f t="shared" ca="1" si="352"/>
        <v>1000</v>
      </c>
      <c r="BH425" s="75" t="str">
        <f t="shared" si="334"/>
        <v>n8-1-3</v>
      </c>
      <c r="BI425" s="76"/>
      <c r="BJ425" s="109" t="s">
        <v>232</v>
      </c>
      <c r="BK425" s="109"/>
      <c r="BL425" s="109">
        <v>1</v>
      </c>
      <c r="BM425" s="112">
        <f t="shared" si="335"/>
        <v>1</v>
      </c>
      <c r="BN425" s="112" t="str">
        <f t="shared" si="336"/>
        <v>symbol</v>
      </c>
      <c r="BO425" s="109" t="str">
        <f t="shared" si="337"/>
        <v>OpenCircle</v>
      </c>
      <c r="BP425" s="113">
        <f t="shared" ca="1" si="353"/>
        <v>380.26</v>
      </c>
      <c r="BQ425" s="113">
        <f t="shared" ca="1" si="354"/>
        <v>595.61</v>
      </c>
      <c r="BR425" s="113">
        <f t="shared" ca="1" si="355"/>
        <v>12</v>
      </c>
      <c r="BS425" s="113">
        <f t="shared" ca="1" si="356"/>
        <v>12</v>
      </c>
      <c r="BT425" s="109" t="str">
        <f t="shared" ca="1" si="338"/>
        <v xml:space="preserve">0 380.26 595.61 0 0 0 0 VCThingLabel  </v>
      </c>
      <c r="BU425" s="112">
        <f t="shared" si="339"/>
        <v>0.1</v>
      </c>
      <c r="BV425" s="174">
        <f t="shared" si="340"/>
        <v>0</v>
      </c>
      <c r="BW425" s="114" t="str">
        <f t="shared" si="357"/>
        <v>4vvv</v>
      </c>
      <c r="BX425" s="109"/>
      <c r="BY425" s="113">
        <f t="shared" ca="1" si="358"/>
        <v>380.26</v>
      </c>
      <c r="BZ425" s="113">
        <f t="shared" ca="1" si="359"/>
        <v>595.61</v>
      </c>
      <c r="CA425" s="113">
        <f t="shared" ca="1" si="360"/>
        <v>20.399999999999999</v>
      </c>
      <c r="CB425" s="113">
        <f t="shared" ca="1" si="361"/>
        <v>20.399999999999999</v>
      </c>
      <c r="CC425" s="112">
        <f t="shared" si="341"/>
        <v>0.55000000000000004</v>
      </c>
      <c r="CD425" s="109" t="str">
        <f t="shared" si="342"/>
        <v>ellipse</v>
      </c>
      <c r="CE425" s="114" t="str">
        <f t="shared" si="362"/>
        <v>4vvv</v>
      </c>
      <c r="CF425" s="109"/>
      <c r="CG425" s="113">
        <f t="shared" ca="1" si="363"/>
        <v>380.26</v>
      </c>
      <c r="CH425" s="113">
        <f t="shared" ca="1" si="364"/>
        <v>595.61</v>
      </c>
      <c r="CI425" s="113">
        <f t="shared" ca="1" si="365"/>
        <v>12</v>
      </c>
      <c r="CJ425" s="113">
        <f t="shared" ca="1" si="366"/>
        <v>12</v>
      </c>
      <c r="CK425" s="112"/>
      <c r="CL425" s="112"/>
      <c r="CM425" s="112">
        <f t="shared" si="343"/>
        <v>1</v>
      </c>
      <c r="CN425" s="115" t="str">
        <f t="shared" si="344"/>
        <v>ellipse</v>
      </c>
      <c r="CO425" s="109" t="str">
        <f t="shared" si="367"/>
        <v>4vvv</v>
      </c>
      <c r="CP425" s="109"/>
      <c r="CQ425" s="113">
        <f t="shared" ca="1" si="368"/>
        <v>380.26</v>
      </c>
      <c r="CR425" s="113">
        <f t="shared" ca="1" si="369"/>
        <v>595.61</v>
      </c>
      <c r="CS425" s="113">
        <f t="shared" ca="1" si="370"/>
        <v>12</v>
      </c>
      <c r="CT425" s="113">
        <f t="shared" ca="1" si="371"/>
        <v>12</v>
      </c>
      <c r="CW425" s="76"/>
      <c r="CX425" s="76"/>
    </row>
    <row r="426" spans="1:110" s="105" customFormat="1" ht="16" customHeight="1">
      <c r="A426" s="75" t="str">
        <f t="shared" si="379"/>
        <v>n8-2</v>
      </c>
      <c r="B426" s="75" t="str">
        <f t="shared" si="380"/>
        <v>C30</v>
      </c>
      <c r="C426" s="103" t="str">
        <f t="shared" ref="C426:C464" si="387">IF(ISODD(RIGHT(B426,1)),"odd","even")</f>
        <v>even</v>
      </c>
      <c r="D426" s="103"/>
      <c r="E426" s="103"/>
      <c r="F426" s="104">
        <f>ROW()</f>
        <v>426</v>
      </c>
      <c r="G426" s="103"/>
      <c r="H426" s="103"/>
      <c r="I426" s="103" t="str">
        <f t="shared" si="377"/>
        <v>This a short description of C30, giving the briefest explanation of its C30'iness.</v>
      </c>
      <c r="J426" s="103" t="str">
        <f t="shared" si="378"/>
        <v>This is a longer description of C30, going into more detail on what C30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6" s="103" t="str">
        <f t="shared" si="381"/>
        <v>none</v>
      </c>
      <c r="L426" s="103"/>
      <c r="M426" s="103" t="str">
        <f t="shared" si="382"/>
        <v>OpenClose</v>
      </c>
      <c r="N426" s="103"/>
      <c r="O426" s="103"/>
      <c r="P426" s="103"/>
      <c r="Q426" s="103"/>
      <c r="R426" s="103">
        <f t="shared" si="383"/>
        <v>1</v>
      </c>
      <c r="S426" s="103" t="str">
        <f t="shared" si="384"/>
        <v>hover</v>
      </c>
      <c r="T426" s="103"/>
      <c r="U426" s="103"/>
      <c r="V426" s="103"/>
      <c r="W426" s="103"/>
      <c r="X426" s="103" t="str">
        <f t="shared" si="373"/>
        <v>fadeOn=n8-2,0.6</v>
      </c>
      <c r="Y426" s="103" t="str">
        <f t="shared" si="374"/>
        <v>fadeOff=n8-2,0.6</v>
      </c>
      <c r="Z426" s="103" t="str">
        <f t="shared" si="375"/>
        <v>drawOpen=n8-2,0.8</v>
      </c>
      <c r="AA426" s="103" t="str">
        <f t="shared" si="376"/>
        <v>drawClose=n8-2,0.8</v>
      </c>
      <c r="AB426" s="103" t="str">
        <f t="shared" si="385"/>
        <v>myQtipStyle</v>
      </c>
      <c r="AD426" s="106"/>
      <c r="AE426" s="116"/>
      <c r="AF426" s="75" t="s">
        <v>693</v>
      </c>
      <c r="AG426" s="73">
        <f t="shared" ref="AG426:AG464" si="388">AG425</f>
        <v>0</v>
      </c>
      <c r="AH426" s="75" t="str">
        <f t="shared" si="386"/>
        <v>n8-2</v>
      </c>
      <c r="AI426" s="75" t="str">
        <f t="shared" ref="AI426:AI464" si="389">IF(AJ426=1,"B"&amp;AK426,
IF(AJ426=2,"C"&amp;(AK426-1)*AS426+AL426,
IF(AJ426=3,"D"&amp;(((AK426-1)*AS426+AL426)-1)*AT426+AM426,
IF(AJ426=4,"E"&amp;(((((AK426-1)*AS426+AL426)-1)*AT426+AM426)-1)*AU426+AN426,"NA"))))</f>
        <v>C30</v>
      </c>
      <c r="AJ426" s="73">
        <f t="shared" si="372"/>
        <v>2</v>
      </c>
      <c r="AK426" s="105">
        <v>8</v>
      </c>
      <c r="AL426" s="105">
        <v>2</v>
      </c>
      <c r="AR426" s="105">
        <v>8</v>
      </c>
      <c r="AS426" s="105">
        <v>4</v>
      </c>
      <c r="AX426" s="108">
        <f t="shared" si="345"/>
        <v>151.875</v>
      </c>
      <c r="AY426" s="105">
        <f t="shared" ca="1" si="346"/>
        <v>500</v>
      </c>
      <c r="AZ426" s="108">
        <f t="shared" si="347"/>
        <v>675</v>
      </c>
      <c r="BA426" s="105">
        <f t="shared" si="348"/>
        <v>0</v>
      </c>
      <c r="BB426" s="116">
        <f t="shared" ca="1" si="349"/>
        <v>613.49</v>
      </c>
      <c r="BC426" s="116">
        <f t="shared" ca="1" si="350"/>
        <v>682.8</v>
      </c>
      <c r="BD426" s="108">
        <f t="shared" ca="1" si="351"/>
        <v>1675</v>
      </c>
      <c r="BE426" s="108">
        <f t="shared" ca="1" si="352"/>
        <v>1000</v>
      </c>
      <c r="BH426" s="75" t="str">
        <f t="shared" ref="BH426:BH464" si="390">IF(ISNUMBER(SEARCH("-",AF426)), VLOOKUP( LEFT( AF426, LEN( AF426 ) - FIND( "-", AF426 )), $AF$40:$AI$499, 3), $AH$40)</f>
        <v>n7-4-3-3</v>
      </c>
      <c r="BI426" s="76"/>
      <c r="BJ426" s="109" t="s">
        <v>232</v>
      </c>
      <c r="BK426" s="109"/>
      <c r="BL426" s="109">
        <v>1</v>
      </c>
      <c r="BM426" s="112">
        <f t="shared" ref="BM426:BM464" si="391">$BM$12</f>
        <v>1</v>
      </c>
      <c r="BN426" s="112" t="str">
        <f t="shared" ref="BN426:BN464" si="392">$BN$12</f>
        <v>symbol</v>
      </c>
      <c r="BO426" s="109" t="str">
        <f t="shared" ref="BO426:BO464" si="393">$BO$12</f>
        <v>OpenCircle</v>
      </c>
      <c r="BP426" s="113">
        <f t="shared" ca="1" si="353"/>
        <v>613.49</v>
      </c>
      <c r="BQ426" s="113">
        <f t="shared" ca="1" si="354"/>
        <v>682.8</v>
      </c>
      <c r="BR426" s="113">
        <f t="shared" ca="1" si="355"/>
        <v>60</v>
      </c>
      <c r="BS426" s="113">
        <f t="shared" ca="1" si="356"/>
        <v>60</v>
      </c>
      <c r="BT426" s="109" t="str">
        <f t="shared" ref="BT426:BT464" ca="1" si="394">IF(AJ426=1,$BU$20&amp;" "&amp;BP426&amp;" "&amp;BQ426&amp;" "&amp;$BU$21&amp;" "&amp;$BU$22&amp;" "&amp;$BU$23&amp;" "&amp;$BU$24&amp;" "&amp;$BU$25&amp;" "&amp;$BU$26&amp;" "&amp;$BU$27,
IF(AJ426=2,$BV$20&amp;" "&amp;BP426&amp;" "&amp;BQ426&amp;" "&amp;$BU$21&amp;" "&amp;$BU$22&amp;" "&amp;$BU$23&amp;" "&amp;$BU$24&amp;" "&amp;$BU$25&amp;" "&amp;$BV$26&amp;" "&amp;$BU$27,
IF(AJ426=3,$BW$20&amp;" "&amp;BP426&amp;" "&amp;BQ426&amp;" "&amp;$BU$21&amp;" "&amp;$BU$22&amp;" "&amp;$BU$23&amp;" "&amp;$BU$24&amp;" "&amp;$BU$25&amp;" "&amp;$BW$26&amp;" "&amp;$BU$27,
IF(AJ426=4,$BX$20&amp;" "&amp;BP426&amp;" "&amp;BQ426&amp;" "&amp;$BU$21&amp;" "&amp;$BU$22&amp;" "&amp;$BU$23&amp;" "&amp;$BU$24&amp;" "&amp;$BU$25&amp;" "&amp;$BX$26&amp;" "&amp;$BU$27,
IF(AJ426=5,$BY$20&amp;" "&amp;BP426&amp;" "&amp;BQ426&amp;" "&amp;$BU$21&amp;" "&amp;$BU$22&amp;" "&amp;$BU$23&amp;" "&amp;$BU$24&amp;" "&amp;$BU$25&amp;" "&amp;$BY$26&amp;" "&amp;$BU$27,
IF(AJ426=6,$BZ$20&amp;" "&amp;BP426&amp;" "&amp;BQ426&amp;" "&amp;$BU$21&amp;" "&amp;$BU$22&amp;" "&amp;$BU$23&amp;" "&amp;$BU$24&amp;" "&amp;$BU$25&amp;" "&amp;$BZ$26&amp;" "&amp;$BU$27,""))))))</f>
        <v xml:space="preserve">1 613.49 682.8 0 0 0 0 VCThingLabel 20 </v>
      </c>
      <c r="BU426" s="112">
        <f t="shared" ref="BU426:BU464" si="395">$BU$12</f>
        <v>0.1</v>
      </c>
      <c r="BV426" s="174">
        <f t="shared" ref="BV426:BV464" si="396">$BV$12</f>
        <v>0</v>
      </c>
      <c r="BW426" s="114" t="str">
        <f t="shared" si="357"/>
        <v>2vvv</v>
      </c>
      <c r="BX426" s="109"/>
      <c r="BY426" s="113">
        <f t="shared" ca="1" si="358"/>
        <v>613.49</v>
      </c>
      <c r="BZ426" s="113">
        <f t="shared" ca="1" si="359"/>
        <v>682.8</v>
      </c>
      <c r="CA426" s="113">
        <f t="shared" ca="1" si="360"/>
        <v>102</v>
      </c>
      <c r="CB426" s="113">
        <f t="shared" ca="1" si="361"/>
        <v>102</v>
      </c>
      <c r="CC426" s="112">
        <f t="shared" ref="CC426:CC464" si="397">$CC$12</f>
        <v>0.55000000000000004</v>
      </c>
      <c r="CD426" s="109" t="str">
        <f t="shared" ref="CD426:CD464" si="398">$CD$12</f>
        <v>ellipse</v>
      </c>
      <c r="CE426" s="114" t="str">
        <f t="shared" si="362"/>
        <v>2vvv</v>
      </c>
      <c r="CF426" s="109"/>
      <c r="CG426" s="113">
        <f t="shared" ca="1" si="363"/>
        <v>613.49</v>
      </c>
      <c r="CH426" s="113">
        <f t="shared" ca="1" si="364"/>
        <v>682.8</v>
      </c>
      <c r="CI426" s="113">
        <f t="shared" ca="1" si="365"/>
        <v>60</v>
      </c>
      <c r="CJ426" s="113">
        <f t="shared" ca="1" si="366"/>
        <v>60</v>
      </c>
      <c r="CK426" s="112"/>
      <c r="CL426" s="112"/>
      <c r="CM426" s="112">
        <f t="shared" ref="CM426:CM464" si="399">$CM$12</f>
        <v>1</v>
      </c>
      <c r="CN426" s="115" t="str">
        <f t="shared" ref="CN426:CN464" si="400">$CN$12</f>
        <v>ellipse</v>
      </c>
      <c r="CO426" s="109" t="str">
        <f t="shared" si="367"/>
        <v>2vvv</v>
      </c>
      <c r="CP426" s="109"/>
      <c r="CQ426" s="113">
        <f t="shared" ca="1" si="368"/>
        <v>613.49</v>
      </c>
      <c r="CR426" s="113">
        <f t="shared" ca="1" si="369"/>
        <v>682.8</v>
      </c>
      <c r="CS426" s="113">
        <f t="shared" ca="1" si="370"/>
        <v>60</v>
      </c>
      <c r="CT426" s="113">
        <f t="shared" ca="1" si="371"/>
        <v>60</v>
      </c>
      <c r="CW426" s="76"/>
      <c r="CX426" s="76"/>
    </row>
    <row r="427" spans="1:110" s="105" customFormat="1" ht="16" customHeight="1">
      <c r="A427" s="75" t="str">
        <f t="shared" si="379"/>
        <v>n8-2-1</v>
      </c>
      <c r="B427" s="75" t="str">
        <f t="shared" si="380"/>
        <v>D88</v>
      </c>
      <c r="C427" s="103" t="str">
        <f t="shared" si="387"/>
        <v>even</v>
      </c>
      <c r="D427" s="103"/>
      <c r="E427" s="103"/>
      <c r="F427" s="104">
        <f>ROW()</f>
        <v>427</v>
      </c>
      <c r="G427" s="103"/>
      <c r="H427" s="103"/>
      <c r="I427" s="103" t="str">
        <f t="shared" si="377"/>
        <v>This a short description of D88, giving the briefest explanation of its D88'iness.</v>
      </c>
      <c r="J427" s="103" t="str">
        <f t="shared" si="378"/>
        <v>This is a longer description of D88, going into more detail on what D88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7" s="103" t="str">
        <f t="shared" si="381"/>
        <v>none</v>
      </c>
      <c r="L427" s="103"/>
      <c r="M427" s="103" t="str">
        <f t="shared" si="382"/>
        <v>OpenClose</v>
      </c>
      <c r="N427" s="103"/>
      <c r="O427" s="103"/>
      <c r="P427" s="103"/>
      <c r="Q427" s="103"/>
      <c r="R427" s="103">
        <f t="shared" si="383"/>
        <v>1</v>
      </c>
      <c r="S427" s="103" t="str">
        <f t="shared" si="384"/>
        <v>hover</v>
      </c>
      <c r="T427" s="103"/>
      <c r="U427" s="103"/>
      <c r="V427" s="103"/>
      <c r="W427" s="103"/>
      <c r="X427" s="103" t="str">
        <f t="shared" si="373"/>
        <v>fadeOn=n8-2-1,0.6</v>
      </c>
      <c r="Y427" s="103" t="str">
        <f t="shared" si="374"/>
        <v>fadeOff=n8-2-1,0.6</v>
      </c>
      <c r="Z427" s="103" t="str">
        <f t="shared" si="375"/>
        <v>drawOpen=n8-2-1,0.8</v>
      </c>
      <c r="AA427" s="103" t="str">
        <f t="shared" si="376"/>
        <v>drawClose=n8-2-1,0.8</v>
      </c>
      <c r="AB427" s="103" t="str">
        <f t="shared" si="385"/>
        <v>myQtipStyle</v>
      </c>
      <c r="AD427" s="106"/>
      <c r="AE427" s="116"/>
      <c r="AF427" s="75" t="s">
        <v>694</v>
      </c>
      <c r="AG427" s="73">
        <f t="shared" si="388"/>
        <v>0</v>
      </c>
      <c r="AH427" s="75" t="str">
        <f t="shared" si="386"/>
        <v>n8-2-1</v>
      </c>
      <c r="AI427" s="75" t="str">
        <f t="shared" si="389"/>
        <v>D88</v>
      </c>
      <c r="AJ427" s="73">
        <f t="shared" si="372"/>
        <v>3</v>
      </c>
      <c r="AK427" s="105">
        <v>8</v>
      </c>
      <c r="AL427" s="105">
        <v>2</v>
      </c>
      <c r="AM427" s="105">
        <v>1</v>
      </c>
      <c r="AR427" s="105">
        <v>8</v>
      </c>
      <c r="AS427" s="105">
        <v>4</v>
      </c>
      <c r="AT427" s="105">
        <v>3</v>
      </c>
      <c r="AX427" s="108">
        <f t="shared" ref="AX427:AX464" si="401">IF(AR427&lt;&gt;"",$AY$14/AR427*(AK427-1)-($AY$14)/2 + ($AY$14/AR427/2),0) +
IF(AS427&lt;&gt;"",$AY$14/AR427/AS427*(AL427-1)-($AY$14/AR427)/2 + ($AY$14/AR427/AS427/2),0) +
IF(AT427&lt;&gt;"",$AY$14/AR427/AS427/AT427*(AM427-1)-($AY$14/AR427/AS427)/2 + ($AY$14/AR427/AS427/AT427/2),0) +
IF(AU427&lt;&gt;"",$AY$14/AR427/AS427/AT427/AU427*(AN427-1)-($AY$14/AR427/AS427/AT427)/2 + ($AY$14/AR427/AS427/AT427/AU427/2),0) +
IF(AV427&lt;&gt;"",$AY$14/AR427/AS427/AT427/AU427/AV427*(AO427-1)-($AY$14/AR427/AS427/AT427/AU427)/2 + ($AY$14/AR427/AS427/AT427/AU427/AV427/2),0) +
IF(AW427&lt;&gt;"",$AY$14/AR427/AS427/AT427/AU427/AV427/AW427*(AP427-1)-($AY$14/AR427/AS427/AT427/AU427/AV427)/2 + ($AY$14/AR427/AS427/AT427/AU427/AV427/AW427/2),0)</f>
        <v>148.125</v>
      </c>
      <c r="AY427" s="105">
        <f t="shared" ref="AY427:AY464" ca="1" si="402">INDIRECT("AY"&amp;20+AJ427)</f>
        <v>640</v>
      </c>
      <c r="AZ427" s="108">
        <f t="shared" ref="AZ427:AZ464" si="403">IF(AR427&lt;&gt;"",$AZ$14/AR427*(AK427-1)-($AZ$14)/2 + ($AZ$14/AR427/2),0) +
IF(AS427&lt;&gt;"",$AZ$14/AR427/AS427*(AL427-1)-($AZ$14/AR427)/2 + ($AZ$14/AR427/AS427/2),0) +
IF(AT427&lt;&gt;"",$AZ$14/AR427/AS427/AT427*(AM427-1)-($AZ$14/AR427/AS427)/2 + ($AZ$14/AR427/AS427/AT427/2),0) +
IF(AU427&lt;&gt;"",$AZ$14/AR427/AS427/AT427/AU427*(AN427-1)-($AZ$14/AR427/AS427/AT427)/2 + ($AZ$14/AR427/AS427/AT427/AU427/2),0) +
IF(AV427&lt;&gt;"",$AZ$14/AR427/AS427/AT427/AU427/AV427*(AO427-1)-($AZ$14/AR427/AS427/AT427/AU427)/2 + ($AZ$14/AR427/AS427/AT427/AU427/AV427/2),0) +
IF(AW427&lt;&gt;"",$AZ$14/AR427/AS427/AT427/AU427/AV427/AW427*(AP427-1)-($AZ$14/AR427/AS427/AT427/AU427/AV427)/2 + ($AZ$14/AR427/AS427/AT427/AU427/AV427/AW427/2),0)</f>
        <v>658.33333333333337</v>
      </c>
      <c r="BA427" s="105">
        <f t="shared" ref="BA427:BA464" si="404">IF(AR427&lt;&gt;"",$BA$14/AR427*(AK427-1)-($BA$14)/2 + ($BA$14/AR427/2),0) +
IF(AS427&lt;&gt;"",$BA$14/AR427/AS427*(AL427-1)-($BA$14/AR427)/2 + ($BA$14/AR427/AS427/2),0) +
IF(AT427&lt;&gt;"",$BA$14/AR427/AS427/AT427*(AM427-1)-($BA$14/AR427/AS427)/2 + ($BA$14/AR427/AS427/AT427/2),0) +
IF(AU427&lt;&gt;"",$BA$14/AR427/AS427/AT427/AU427*(AN427-1)-($BA$14/AR427/AS427/AT427)/2 + ($BA$14/AR427/AS427/AT427/AU427/2),0) +
IF(AV427&lt;&gt;"",$BA$14/AR427/AS427/AT427/AU427/AV427*(AO427-1)-($BA$14/AR427/AS427/AT427/AU427)/2 + ($BA$14/AR427/AS427/AT427/AU427/AV427/2),0) +
IF(AW427&lt;&gt;"",$BA$14/AR427/AS427/AT427/AU427/AV427/AW427*(AP427-1)-($BA$14/AR427/AS427/AT427/AU427/AV427)/2 + ($BA$14/AR427/AS427/AT427/AU427/AV427/AW427/2),0)</f>
        <v>0</v>
      </c>
      <c r="BB427" s="116">
        <f t="shared" ref="BB427:BB464" ca="1" si="405">ROUND(AY427*COS(RADIANS(AX427+$AY$13)),2)+$AZ$12</f>
        <v>479.78</v>
      </c>
      <c r="BC427" s="116">
        <f t="shared" ref="BC427:BC464" ca="1" si="406">ROUND(AY427*SIN(RADIANS(AX427+$AY$13)),2)+$BA$12</f>
        <v>627.21</v>
      </c>
      <c r="BD427" s="108">
        <f t="shared" ref="BD427:BD464" ca="1" si="407">$AZ$12+AZ427+INDIRECT("AZ"&amp;20+AJ427)</f>
        <v>1658.3333333333335</v>
      </c>
      <c r="BE427" s="108">
        <f t="shared" ref="BE427:BE464" ca="1" si="408">$AZ$12+BA427+INDIRECT("BA"&amp;20+AJ427)</f>
        <v>1000</v>
      </c>
      <c r="BH427" s="75" t="str">
        <f t="shared" si="390"/>
        <v>n8-2</v>
      </c>
      <c r="BI427" s="76"/>
      <c r="BJ427" s="109" t="s">
        <v>232</v>
      </c>
      <c r="BK427" s="109"/>
      <c r="BL427" s="109">
        <v>1</v>
      </c>
      <c r="BM427" s="112">
        <f t="shared" si="391"/>
        <v>1</v>
      </c>
      <c r="BN427" s="112" t="str">
        <f t="shared" si="392"/>
        <v>symbol</v>
      </c>
      <c r="BO427" s="109" t="str">
        <f t="shared" si="393"/>
        <v>OpenCircle</v>
      </c>
      <c r="BP427" s="113">
        <f t="shared" ref="BP427:BP464" ca="1" si="409">IF($BP$12=0, ROUND(BB427,2),ROUND(BD427,2))</f>
        <v>479.78</v>
      </c>
      <c r="BQ427" s="113">
        <f t="shared" ref="BQ427:BQ464" ca="1" si="410">IF($BP$12=0, ROUND(BC427,2),ROUND(BE427,2))</f>
        <v>627.21</v>
      </c>
      <c r="BR427" s="113">
        <f t="shared" ref="BR427:BR464" ca="1" si="411">INDIRECT("BR"&amp;20+AJ427)</f>
        <v>35</v>
      </c>
      <c r="BS427" s="113">
        <f t="shared" ref="BS427:BS464" ca="1" si="412">INDIRECT("BS"&amp;20+AJ427)</f>
        <v>35</v>
      </c>
      <c r="BT427" s="109" t="str">
        <f t="shared" ca="1" si="394"/>
        <v xml:space="preserve">1 479.78 627.21 0 0 0 0 VCThingLabel 10 </v>
      </c>
      <c r="BU427" s="112">
        <f t="shared" si="395"/>
        <v>0.1</v>
      </c>
      <c r="BV427" s="174">
        <f t="shared" si="396"/>
        <v>0</v>
      </c>
      <c r="BW427" s="114" t="str">
        <f t="shared" ref="BW427:BW464" si="413">AJ427&amp;"vvv"</f>
        <v>3vvv</v>
      </c>
      <c r="BX427" s="109"/>
      <c r="BY427" s="113">
        <f t="shared" ref="BY427:BY464" ca="1" si="414">BP427</f>
        <v>479.78</v>
      </c>
      <c r="BZ427" s="113">
        <f t="shared" ref="BZ427:BZ464" ca="1" si="415">BQ427</f>
        <v>627.21</v>
      </c>
      <c r="CA427" s="113">
        <f t="shared" ref="CA427:CA464" ca="1" si="416">BR427*$CA$20</f>
        <v>59.5</v>
      </c>
      <c r="CB427" s="113">
        <f t="shared" ref="CB427:CB464" ca="1" si="417">BS427*$CB$20</f>
        <v>59.5</v>
      </c>
      <c r="CC427" s="112">
        <f t="shared" si="397"/>
        <v>0.55000000000000004</v>
      </c>
      <c r="CD427" s="109" t="str">
        <f t="shared" si="398"/>
        <v>ellipse</v>
      </c>
      <c r="CE427" s="114" t="str">
        <f t="shared" ref="CE427:CE464" si="418">AJ427&amp;"vvv"</f>
        <v>3vvv</v>
      </c>
      <c r="CF427" s="109"/>
      <c r="CG427" s="113">
        <f t="shared" ref="CG427:CG464" ca="1" si="419">BP427</f>
        <v>479.78</v>
      </c>
      <c r="CH427" s="113">
        <f t="shared" ref="CH427:CH464" ca="1" si="420">BQ427</f>
        <v>627.21</v>
      </c>
      <c r="CI427" s="113">
        <f t="shared" ref="CI427:CI464" ca="1" si="421">BR427</f>
        <v>35</v>
      </c>
      <c r="CJ427" s="113">
        <f t="shared" ref="CJ427:CJ464" ca="1" si="422">BS427</f>
        <v>35</v>
      </c>
      <c r="CK427" s="112"/>
      <c r="CL427" s="112"/>
      <c r="CM427" s="112">
        <f t="shared" si="399"/>
        <v>1</v>
      </c>
      <c r="CN427" s="115" t="str">
        <f t="shared" si="400"/>
        <v>ellipse</v>
      </c>
      <c r="CO427" s="109" t="str">
        <f t="shared" ref="CO427:CO464" si="423">AJ427&amp;"vvv"</f>
        <v>3vvv</v>
      </c>
      <c r="CP427" s="109"/>
      <c r="CQ427" s="113">
        <f t="shared" ref="CQ427:CQ464" ca="1" si="424">BP427</f>
        <v>479.78</v>
      </c>
      <c r="CR427" s="113">
        <f t="shared" ref="CR427:CR464" ca="1" si="425">BQ427</f>
        <v>627.21</v>
      </c>
      <c r="CS427" s="113">
        <f t="shared" ref="CS427:CS464" ca="1" si="426">BR427</f>
        <v>35</v>
      </c>
      <c r="CT427" s="113">
        <f t="shared" ref="CT427:CT464" ca="1" si="427">BS427</f>
        <v>35</v>
      </c>
      <c r="CW427" s="76"/>
      <c r="CX427" s="76"/>
    </row>
    <row r="428" spans="1:110" ht="16" customHeight="1">
      <c r="A428" s="75" t="str">
        <f t="shared" si="379"/>
        <v>n8-2-1-1</v>
      </c>
      <c r="B428" s="75" t="str">
        <f t="shared" si="380"/>
        <v>E262</v>
      </c>
      <c r="C428" s="103" t="str">
        <f t="shared" si="387"/>
        <v>even</v>
      </c>
      <c r="D428" s="103"/>
      <c r="E428" s="103"/>
      <c r="F428" s="104">
        <f>ROW()</f>
        <v>428</v>
      </c>
      <c r="G428" s="103"/>
      <c r="H428" s="103"/>
      <c r="I428" s="103" t="str">
        <f t="shared" si="377"/>
        <v>This a short description of E262, giving the briefest explanation of its E262'iness.</v>
      </c>
      <c r="J428" s="103" t="str">
        <f t="shared" si="378"/>
        <v>This is a longer description of E262, going into more detail on what E262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8" s="103" t="str">
        <f t="shared" si="381"/>
        <v>none</v>
      </c>
      <c r="L428" s="103"/>
      <c r="M428" s="103" t="str">
        <f t="shared" si="382"/>
        <v>OpenClose</v>
      </c>
      <c r="N428" s="103"/>
      <c r="O428" s="103"/>
      <c r="P428" s="103"/>
      <c r="Q428" s="103"/>
      <c r="R428" s="103">
        <f t="shared" si="383"/>
        <v>1</v>
      </c>
      <c r="S428" s="103" t="str">
        <f t="shared" si="384"/>
        <v>hover</v>
      </c>
      <c r="T428" s="103"/>
      <c r="U428" s="103"/>
      <c r="V428" s="103"/>
      <c r="W428" s="103"/>
      <c r="X428" s="103" t="str">
        <f t="shared" si="373"/>
        <v>fadeOn=n8-2-1-1,0.6</v>
      </c>
      <c r="Y428" s="103" t="str">
        <f t="shared" si="374"/>
        <v>fadeOff=n8-2-1-1,0.6</v>
      </c>
      <c r="Z428" s="103" t="str">
        <f t="shared" si="375"/>
        <v>drawOpen=n8-2-1-1,0.8</v>
      </c>
      <c r="AA428" s="103" t="str">
        <f t="shared" si="376"/>
        <v>drawClose=n8-2-1-1,0.8</v>
      </c>
      <c r="AB428" s="103" t="str">
        <f t="shared" si="385"/>
        <v>myQtipStyle</v>
      </c>
      <c r="AF428" s="75" t="s">
        <v>695</v>
      </c>
      <c r="AG428" s="73">
        <f t="shared" si="388"/>
        <v>0</v>
      </c>
      <c r="AH428" s="75" t="str">
        <f t="shared" si="386"/>
        <v>n8-2-1-1</v>
      </c>
      <c r="AI428" s="75" t="str">
        <f t="shared" si="389"/>
        <v>E262</v>
      </c>
      <c r="AJ428" s="73">
        <f t="shared" ref="AJ428:AJ464" si="428">IF(AP428&lt;&gt;"",6,
IF(AO428&lt;&gt;"",5,
IF(AN428&lt;&gt;"",4,
IF(AM428&lt;&gt;"",3,
IF(AL428&lt;&gt;"",2,
IF(AK428&lt;&gt;"",1,0))))))</f>
        <v>4</v>
      </c>
      <c r="AK428" s="29">
        <v>8</v>
      </c>
      <c r="AL428" s="29">
        <v>2</v>
      </c>
      <c r="AM428" s="29">
        <v>1</v>
      </c>
      <c r="AN428" s="29">
        <v>1</v>
      </c>
      <c r="AR428" s="29">
        <v>8</v>
      </c>
      <c r="AS428" s="29">
        <v>4</v>
      </c>
      <c r="AT428" s="29">
        <v>3</v>
      </c>
      <c r="AU428" s="29">
        <v>3</v>
      </c>
      <c r="AX428" s="108">
        <f t="shared" si="401"/>
        <v>146.875</v>
      </c>
      <c r="AY428" s="105">
        <f t="shared" ca="1" si="402"/>
        <v>740</v>
      </c>
      <c r="AZ428" s="108">
        <f t="shared" si="403"/>
        <v>652.77777777777783</v>
      </c>
      <c r="BA428" s="105">
        <f t="shared" si="404"/>
        <v>0</v>
      </c>
      <c r="BB428" s="116">
        <f t="shared" ca="1" si="405"/>
        <v>389.23</v>
      </c>
      <c r="BC428" s="116">
        <f t="shared" ca="1" si="406"/>
        <v>582.19000000000005</v>
      </c>
      <c r="BD428" s="108">
        <f t="shared" ca="1" si="407"/>
        <v>1652.7777777777778</v>
      </c>
      <c r="BE428" s="108">
        <f t="shared" ca="1" si="408"/>
        <v>1000</v>
      </c>
      <c r="BF428" s="105"/>
      <c r="BG428" s="105"/>
      <c r="BH428" s="75" t="str">
        <f t="shared" si="390"/>
        <v>n8-2-1</v>
      </c>
      <c r="BJ428" s="109" t="s">
        <v>232</v>
      </c>
      <c r="BK428" s="109"/>
      <c r="BL428" s="109">
        <v>1</v>
      </c>
      <c r="BM428" s="112">
        <f t="shared" si="391"/>
        <v>1</v>
      </c>
      <c r="BN428" s="112" t="str">
        <f t="shared" si="392"/>
        <v>symbol</v>
      </c>
      <c r="BO428" s="109" t="str">
        <f t="shared" si="393"/>
        <v>OpenCircle</v>
      </c>
      <c r="BP428" s="113">
        <f t="shared" ca="1" si="409"/>
        <v>389.23</v>
      </c>
      <c r="BQ428" s="113">
        <f t="shared" ca="1" si="410"/>
        <v>582.19000000000005</v>
      </c>
      <c r="BR428" s="113">
        <f t="shared" ca="1" si="411"/>
        <v>12</v>
      </c>
      <c r="BS428" s="113">
        <f t="shared" ca="1" si="412"/>
        <v>12</v>
      </c>
      <c r="BT428" s="109" t="str">
        <f t="shared" ca="1" si="394"/>
        <v xml:space="preserve">0 389.23 582.19 0 0 0 0 VCThingLabel  </v>
      </c>
      <c r="BU428" s="112">
        <f t="shared" si="395"/>
        <v>0.1</v>
      </c>
      <c r="BV428" s="174">
        <f t="shared" si="396"/>
        <v>0</v>
      </c>
      <c r="BW428" s="114" t="str">
        <f t="shared" si="413"/>
        <v>4vvv</v>
      </c>
      <c r="BX428" s="109"/>
      <c r="BY428" s="113">
        <f t="shared" ca="1" si="414"/>
        <v>389.23</v>
      </c>
      <c r="BZ428" s="113">
        <f t="shared" ca="1" si="415"/>
        <v>582.19000000000005</v>
      </c>
      <c r="CA428" s="113">
        <f t="shared" ca="1" si="416"/>
        <v>20.399999999999999</v>
      </c>
      <c r="CB428" s="113">
        <f t="shared" ca="1" si="417"/>
        <v>20.399999999999999</v>
      </c>
      <c r="CC428" s="112">
        <f t="shared" si="397"/>
        <v>0.55000000000000004</v>
      </c>
      <c r="CD428" s="109" t="str">
        <f t="shared" si="398"/>
        <v>ellipse</v>
      </c>
      <c r="CE428" s="114" t="str">
        <f t="shared" si="418"/>
        <v>4vvv</v>
      </c>
      <c r="CF428" s="109"/>
      <c r="CG428" s="113">
        <f t="shared" ca="1" si="419"/>
        <v>389.23</v>
      </c>
      <c r="CH428" s="113">
        <f t="shared" ca="1" si="420"/>
        <v>582.19000000000005</v>
      </c>
      <c r="CI428" s="113">
        <f t="shared" ca="1" si="421"/>
        <v>12</v>
      </c>
      <c r="CJ428" s="113">
        <f t="shared" ca="1" si="422"/>
        <v>12</v>
      </c>
      <c r="CK428" s="112"/>
      <c r="CL428" s="112"/>
      <c r="CM428" s="112">
        <f t="shared" si="399"/>
        <v>1</v>
      </c>
      <c r="CN428" s="115" t="str">
        <f t="shared" si="400"/>
        <v>ellipse</v>
      </c>
      <c r="CO428" s="109" t="str">
        <f t="shared" si="423"/>
        <v>4vvv</v>
      </c>
      <c r="CP428" s="109"/>
      <c r="CQ428" s="113">
        <f t="shared" ca="1" si="424"/>
        <v>389.23</v>
      </c>
      <c r="CR428" s="113">
        <f t="shared" ca="1" si="425"/>
        <v>582.19000000000005</v>
      </c>
      <c r="CS428" s="113">
        <f t="shared" ca="1" si="426"/>
        <v>12</v>
      </c>
      <c r="CT428" s="113">
        <f t="shared" ca="1" si="427"/>
        <v>12</v>
      </c>
      <c r="CU428" s="105"/>
      <c r="CV428" s="105"/>
      <c r="CY428" s="105"/>
      <c r="CZ428" s="105"/>
      <c r="DA428" s="105"/>
      <c r="DB428" s="105"/>
      <c r="DC428" s="105"/>
      <c r="DD428" s="105"/>
      <c r="DE428" s="105"/>
      <c r="DF428" s="105"/>
    </row>
    <row r="429" spans="1:110" ht="16" customHeight="1">
      <c r="A429" s="75" t="str">
        <f t="shared" si="379"/>
        <v>n8-2-1-2</v>
      </c>
      <c r="B429" s="75" t="str">
        <f t="shared" si="380"/>
        <v>E263</v>
      </c>
      <c r="C429" s="103" t="str">
        <f t="shared" si="387"/>
        <v>odd</v>
      </c>
      <c r="D429" s="103"/>
      <c r="E429" s="103"/>
      <c r="F429" s="104">
        <f>ROW()</f>
        <v>429</v>
      </c>
      <c r="G429" s="103"/>
      <c r="H429" s="103"/>
      <c r="I429" s="103" t="str">
        <f t="shared" si="377"/>
        <v>This a short description of E263, giving the briefest explanation of its E263'iness.</v>
      </c>
      <c r="J429" s="103" t="str">
        <f t="shared" si="378"/>
        <v>This is a longer description of E263, going into more detail on what E263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29" s="103" t="str">
        <f t="shared" si="381"/>
        <v>none</v>
      </c>
      <c r="L429" s="103"/>
      <c r="M429" s="103" t="str">
        <f t="shared" si="382"/>
        <v>OpenClose</v>
      </c>
      <c r="N429" s="103"/>
      <c r="O429" s="103"/>
      <c r="P429" s="103"/>
      <c r="Q429" s="103"/>
      <c r="R429" s="103">
        <f t="shared" si="383"/>
        <v>1</v>
      </c>
      <c r="S429" s="103" t="str">
        <f t="shared" si="384"/>
        <v>hover</v>
      </c>
      <c r="T429" s="103"/>
      <c r="U429" s="103"/>
      <c r="V429" s="103"/>
      <c r="W429" s="103"/>
      <c r="X429" s="103" t="str">
        <f t="shared" si="373"/>
        <v>fadeOn=n8-2-1-2,0.6</v>
      </c>
      <c r="Y429" s="103" t="str">
        <f t="shared" si="374"/>
        <v>fadeOff=n8-2-1-2,0.6</v>
      </c>
      <c r="Z429" s="103" t="str">
        <f t="shared" si="375"/>
        <v>drawOpen=n8-2-1-2,0.8</v>
      </c>
      <c r="AA429" s="103" t="str">
        <f t="shared" si="376"/>
        <v>drawClose=n8-2-1-2,0.8</v>
      </c>
      <c r="AB429" s="103" t="str">
        <f t="shared" si="385"/>
        <v>myQtipStyle</v>
      </c>
      <c r="AF429" s="75" t="s">
        <v>696</v>
      </c>
      <c r="AG429" s="73">
        <f t="shared" si="388"/>
        <v>0</v>
      </c>
      <c r="AH429" s="75" t="str">
        <f t="shared" si="386"/>
        <v>n8-2-1-2</v>
      </c>
      <c r="AI429" s="75" t="str">
        <f t="shared" si="389"/>
        <v>E263</v>
      </c>
      <c r="AJ429" s="73">
        <f t="shared" si="428"/>
        <v>4</v>
      </c>
      <c r="AK429" s="29">
        <v>8</v>
      </c>
      <c r="AL429" s="29">
        <v>2</v>
      </c>
      <c r="AM429" s="29">
        <v>1</v>
      </c>
      <c r="AN429" s="29">
        <v>2</v>
      </c>
      <c r="AR429" s="29">
        <v>8</v>
      </c>
      <c r="AS429" s="29">
        <v>4</v>
      </c>
      <c r="AT429" s="29">
        <v>3</v>
      </c>
      <c r="AU429" s="29">
        <v>3</v>
      </c>
      <c r="AX429" s="108">
        <f t="shared" si="401"/>
        <v>148.125</v>
      </c>
      <c r="AY429" s="105">
        <f t="shared" ca="1" si="402"/>
        <v>740</v>
      </c>
      <c r="AZ429" s="108">
        <f t="shared" si="403"/>
        <v>658.33333333333337</v>
      </c>
      <c r="BA429" s="105">
        <f t="shared" si="404"/>
        <v>0</v>
      </c>
      <c r="BB429" s="116">
        <f t="shared" ca="1" si="405"/>
        <v>398.49</v>
      </c>
      <c r="BC429" s="116">
        <f t="shared" ca="1" si="406"/>
        <v>568.97</v>
      </c>
      <c r="BD429" s="108">
        <f t="shared" ca="1" si="407"/>
        <v>1658.3333333333335</v>
      </c>
      <c r="BE429" s="108">
        <f t="shared" ca="1" si="408"/>
        <v>1000</v>
      </c>
      <c r="BF429" s="105"/>
      <c r="BG429" s="105"/>
      <c r="BH429" s="75" t="str">
        <f t="shared" si="390"/>
        <v>n8-2-1</v>
      </c>
      <c r="BJ429" s="109" t="s">
        <v>232</v>
      </c>
      <c r="BK429" s="109"/>
      <c r="BL429" s="109">
        <v>1</v>
      </c>
      <c r="BM429" s="112">
        <f t="shared" si="391"/>
        <v>1</v>
      </c>
      <c r="BN429" s="112" t="str">
        <f t="shared" si="392"/>
        <v>symbol</v>
      </c>
      <c r="BO429" s="109" t="str">
        <f t="shared" si="393"/>
        <v>OpenCircle</v>
      </c>
      <c r="BP429" s="113">
        <f t="shared" ca="1" si="409"/>
        <v>398.49</v>
      </c>
      <c r="BQ429" s="113">
        <f t="shared" ca="1" si="410"/>
        <v>568.97</v>
      </c>
      <c r="BR429" s="113">
        <f t="shared" ca="1" si="411"/>
        <v>12</v>
      </c>
      <c r="BS429" s="113">
        <f t="shared" ca="1" si="412"/>
        <v>12</v>
      </c>
      <c r="BT429" s="109" t="str">
        <f t="shared" ca="1" si="394"/>
        <v xml:space="preserve">0 398.49 568.97 0 0 0 0 VCThingLabel  </v>
      </c>
      <c r="BU429" s="112">
        <f t="shared" si="395"/>
        <v>0.1</v>
      </c>
      <c r="BV429" s="174">
        <f t="shared" si="396"/>
        <v>0</v>
      </c>
      <c r="BW429" s="114" t="str">
        <f t="shared" si="413"/>
        <v>4vvv</v>
      </c>
      <c r="BX429" s="109"/>
      <c r="BY429" s="113">
        <f t="shared" ca="1" si="414"/>
        <v>398.49</v>
      </c>
      <c r="BZ429" s="113">
        <f t="shared" ca="1" si="415"/>
        <v>568.97</v>
      </c>
      <c r="CA429" s="113">
        <f t="shared" ca="1" si="416"/>
        <v>20.399999999999999</v>
      </c>
      <c r="CB429" s="113">
        <f t="shared" ca="1" si="417"/>
        <v>20.399999999999999</v>
      </c>
      <c r="CC429" s="112">
        <f t="shared" si="397"/>
        <v>0.55000000000000004</v>
      </c>
      <c r="CD429" s="109" t="str">
        <f t="shared" si="398"/>
        <v>ellipse</v>
      </c>
      <c r="CE429" s="114" t="str">
        <f t="shared" si="418"/>
        <v>4vvv</v>
      </c>
      <c r="CF429" s="109"/>
      <c r="CG429" s="113">
        <f t="shared" ca="1" si="419"/>
        <v>398.49</v>
      </c>
      <c r="CH429" s="113">
        <f t="shared" ca="1" si="420"/>
        <v>568.97</v>
      </c>
      <c r="CI429" s="113">
        <f t="shared" ca="1" si="421"/>
        <v>12</v>
      </c>
      <c r="CJ429" s="113">
        <f t="shared" ca="1" si="422"/>
        <v>12</v>
      </c>
      <c r="CK429" s="112"/>
      <c r="CL429" s="112"/>
      <c r="CM429" s="112">
        <f t="shared" si="399"/>
        <v>1</v>
      </c>
      <c r="CN429" s="115" t="str">
        <f t="shared" si="400"/>
        <v>ellipse</v>
      </c>
      <c r="CO429" s="109" t="str">
        <f t="shared" si="423"/>
        <v>4vvv</v>
      </c>
      <c r="CP429" s="109"/>
      <c r="CQ429" s="113">
        <f t="shared" ca="1" si="424"/>
        <v>398.49</v>
      </c>
      <c r="CR429" s="113">
        <f t="shared" ca="1" si="425"/>
        <v>568.97</v>
      </c>
      <c r="CS429" s="113">
        <f t="shared" ca="1" si="426"/>
        <v>12</v>
      </c>
      <c r="CT429" s="113">
        <f t="shared" ca="1" si="427"/>
        <v>12</v>
      </c>
      <c r="CU429" s="105"/>
      <c r="CV429" s="105"/>
      <c r="CY429" s="105"/>
      <c r="CZ429" s="105"/>
      <c r="DA429" s="105"/>
      <c r="DB429" s="105"/>
      <c r="DC429" s="105"/>
      <c r="DD429" s="105"/>
      <c r="DE429" s="105"/>
      <c r="DF429" s="105"/>
    </row>
    <row r="430" spans="1:110" ht="16" customHeight="1">
      <c r="A430" s="75" t="str">
        <f t="shared" si="379"/>
        <v>n8-2-1-3</v>
      </c>
      <c r="B430" s="75" t="str">
        <f t="shared" si="380"/>
        <v>E264</v>
      </c>
      <c r="C430" s="103" t="str">
        <f t="shared" si="387"/>
        <v>even</v>
      </c>
      <c r="D430" s="103"/>
      <c r="E430" s="103"/>
      <c r="F430" s="104">
        <f>ROW()</f>
        <v>430</v>
      </c>
      <c r="G430" s="103"/>
      <c r="H430" s="103"/>
      <c r="I430" s="103" t="str">
        <f t="shared" si="377"/>
        <v>This a short description of E264, giving the briefest explanation of its E264'iness.</v>
      </c>
      <c r="J430" s="103" t="str">
        <f t="shared" si="378"/>
        <v>This is a longer description of E264, going into more detail on what E264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0" s="103" t="str">
        <f t="shared" si="381"/>
        <v>none</v>
      </c>
      <c r="L430" s="103"/>
      <c r="M430" s="103" t="str">
        <f t="shared" si="382"/>
        <v>OpenClose</v>
      </c>
      <c r="N430" s="103"/>
      <c r="O430" s="103"/>
      <c r="P430" s="103"/>
      <c r="Q430" s="103"/>
      <c r="R430" s="103">
        <f t="shared" si="383"/>
        <v>1</v>
      </c>
      <c r="S430" s="103" t="str">
        <f t="shared" si="384"/>
        <v>hover</v>
      </c>
      <c r="T430" s="103"/>
      <c r="U430" s="103"/>
      <c r="V430" s="103"/>
      <c r="W430" s="103"/>
      <c r="X430" s="103" t="str">
        <f t="shared" si="373"/>
        <v>fadeOn=n8-2-1-3,0.6</v>
      </c>
      <c r="Y430" s="103" t="str">
        <f t="shared" si="374"/>
        <v>fadeOff=n8-2-1-3,0.6</v>
      </c>
      <c r="Z430" s="103" t="str">
        <f t="shared" si="375"/>
        <v>drawOpen=n8-2-1-3,0.8</v>
      </c>
      <c r="AA430" s="103" t="str">
        <f t="shared" si="376"/>
        <v>drawClose=n8-2-1-3,0.8</v>
      </c>
      <c r="AB430" s="103" t="str">
        <f t="shared" si="385"/>
        <v>myQtipStyle</v>
      </c>
      <c r="AF430" s="75" t="s">
        <v>697</v>
      </c>
      <c r="AG430" s="73">
        <f t="shared" si="388"/>
        <v>0</v>
      </c>
      <c r="AH430" s="75" t="str">
        <f t="shared" si="386"/>
        <v>n8-2-1-3</v>
      </c>
      <c r="AI430" s="75" t="str">
        <f t="shared" si="389"/>
        <v>E264</v>
      </c>
      <c r="AJ430" s="73">
        <f t="shared" si="428"/>
        <v>4</v>
      </c>
      <c r="AK430" s="29">
        <v>8</v>
      </c>
      <c r="AL430" s="29">
        <v>2</v>
      </c>
      <c r="AM430" s="29">
        <v>1</v>
      </c>
      <c r="AN430" s="29">
        <v>3</v>
      </c>
      <c r="AR430" s="29">
        <v>8</v>
      </c>
      <c r="AS430" s="29">
        <v>4</v>
      </c>
      <c r="AT430" s="29">
        <v>3</v>
      </c>
      <c r="AU430" s="29">
        <v>3</v>
      </c>
      <c r="AX430" s="108">
        <f t="shared" si="401"/>
        <v>149.375</v>
      </c>
      <c r="AY430" s="105">
        <f t="shared" ca="1" si="402"/>
        <v>740</v>
      </c>
      <c r="AZ430" s="108">
        <f t="shared" si="403"/>
        <v>663.88888888888891</v>
      </c>
      <c r="BA430" s="105">
        <f t="shared" si="404"/>
        <v>0</v>
      </c>
      <c r="BB430" s="116">
        <f t="shared" ca="1" si="405"/>
        <v>408.03999999999996</v>
      </c>
      <c r="BC430" s="116">
        <f t="shared" ca="1" si="406"/>
        <v>555.95000000000005</v>
      </c>
      <c r="BD430" s="108">
        <f t="shared" ca="1" si="407"/>
        <v>1663.8888888888889</v>
      </c>
      <c r="BE430" s="108">
        <f t="shared" ca="1" si="408"/>
        <v>1000</v>
      </c>
      <c r="BF430" s="105"/>
      <c r="BG430" s="105"/>
      <c r="BH430" s="75" t="str">
        <f t="shared" si="390"/>
        <v>n8-2-1</v>
      </c>
      <c r="BJ430" s="109" t="s">
        <v>232</v>
      </c>
      <c r="BK430" s="109"/>
      <c r="BL430" s="109">
        <v>1</v>
      </c>
      <c r="BM430" s="112">
        <f t="shared" si="391"/>
        <v>1</v>
      </c>
      <c r="BN430" s="112" t="str">
        <f t="shared" si="392"/>
        <v>symbol</v>
      </c>
      <c r="BO430" s="109" t="str">
        <f t="shared" si="393"/>
        <v>OpenCircle</v>
      </c>
      <c r="BP430" s="113">
        <f t="shared" ca="1" si="409"/>
        <v>408.04</v>
      </c>
      <c r="BQ430" s="113">
        <f t="shared" ca="1" si="410"/>
        <v>555.95000000000005</v>
      </c>
      <c r="BR430" s="113">
        <f t="shared" ca="1" si="411"/>
        <v>12</v>
      </c>
      <c r="BS430" s="113">
        <f t="shared" ca="1" si="412"/>
        <v>12</v>
      </c>
      <c r="BT430" s="109" t="str">
        <f t="shared" ca="1" si="394"/>
        <v xml:space="preserve">0 408.04 555.95 0 0 0 0 VCThingLabel  </v>
      </c>
      <c r="BU430" s="112">
        <f t="shared" si="395"/>
        <v>0.1</v>
      </c>
      <c r="BV430" s="174">
        <f t="shared" si="396"/>
        <v>0</v>
      </c>
      <c r="BW430" s="114" t="str">
        <f t="shared" si="413"/>
        <v>4vvv</v>
      </c>
      <c r="BX430" s="109"/>
      <c r="BY430" s="113">
        <f t="shared" ca="1" si="414"/>
        <v>408.04</v>
      </c>
      <c r="BZ430" s="113">
        <f t="shared" ca="1" si="415"/>
        <v>555.95000000000005</v>
      </c>
      <c r="CA430" s="113">
        <f t="shared" ca="1" si="416"/>
        <v>20.399999999999999</v>
      </c>
      <c r="CB430" s="113">
        <f t="shared" ca="1" si="417"/>
        <v>20.399999999999999</v>
      </c>
      <c r="CC430" s="112">
        <f t="shared" si="397"/>
        <v>0.55000000000000004</v>
      </c>
      <c r="CD430" s="109" t="str">
        <f t="shared" si="398"/>
        <v>ellipse</v>
      </c>
      <c r="CE430" s="114" t="str">
        <f t="shared" si="418"/>
        <v>4vvv</v>
      </c>
      <c r="CF430" s="109"/>
      <c r="CG430" s="113">
        <f t="shared" ca="1" si="419"/>
        <v>408.04</v>
      </c>
      <c r="CH430" s="113">
        <f t="shared" ca="1" si="420"/>
        <v>555.95000000000005</v>
      </c>
      <c r="CI430" s="113">
        <f t="shared" ca="1" si="421"/>
        <v>12</v>
      </c>
      <c r="CJ430" s="113">
        <f t="shared" ca="1" si="422"/>
        <v>12</v>
      </c>
      <c r="CK430" s="112"/>
      <c r="CL430" s="112"/>
      <c r="CM430" s="112">
        <f t="shared" si="399"/>
        <v>1</v>
      </c>
      <c r="CN430" s="115" t="str">
        <f t="shared" si="400"/>
        <v>ellipse</v>
      </c>
      <c r="CO430" s="109" t="str">
        <f t="shared" si="423"/>
        <v>4vvv</v>
      </c>
      <c r="CP430" s="109"/>
      <c r="CQ430" s="113">
        <f t="shared" ca="1" si="424"/>
        <v>408.04</v>
      </c>
      <c r="CR430" s="113">
        <f t="shared" ca="1" si="425"/>
        <v>555.95000000000005</v>
      </c>
      <c r="CS430" s="113">
        <f t="shared" ca="1" si="426"/>
        <v>12</v>
      </c>
      <c r="CT430" s="113">
        <f t="shared" ca="1" si="427"/>
        <v>12</v>
      </c>
      <c r="CU430" s="105"/>
      <c r="CV430" s="105"/>
      <c r="CY430" s="105"/>
      <c r="CZ430" s="105"/>
      <c r="DA430" s="105"/>
      <c r="DB430" s="105"/>
      <c r="DC430" s="105"/>
      <c r="DD430" s="105"/>
      <c r="DE430" s="105"/>
      <c r="DF430" s="105"/>
    </row>
    <row r="431" spans="1:110" ht="16" customHeight="1">
      <c r="A431" s="75" t="str">
        <f t="shared" si="379"/>
        <v>n8-2-2</v>
      </c>
      <c r="B431" s="75" t="str">
        <f t="shared" si="380"/>
        <v>D89</v>
      </c>
      <c r="C431" s="103" t="str">
        <f t="shared" si="387"/>
        <v>odd</v>
      </c>
      <c r="D431" s="103"/>
      <c r="E431" s="103"/>
      <c r="F431" s="104">
        <f>ROW()</f>
        <v>431</v>
      </c>
      <c r="G431" s="103"/>
      <c r="H431" s="103"/>
      <c r="I431" s="103" t="str">
        <f t="shared" si="377"/>
        <v>This a short description of D89, giving the briefest explanation of its D89'iness.</v>
      </c>
      <c r="J431" s="103" t="str">
        <f t="shared" si="378"/>
        <v>This is a longer description of D89, going into more detail on what D89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1" s="103" t="str">
        <f t="shared" si="381"/>
        <v>none</v>
      </c>
      <c r="L431" s="103"/>
      <c r="M431" s="103" t="str">
        <f t="shared" si="382"/>
        <v>OpenClose</v>
      </c>
      <c r="N431" s="103"/>
      <c r="O431" s="103"/>
      <c r="P431" s="103"/>
      <c r="Q431" s="103"/>
      <c r="R431" s="103">
        <f t="shared" si="383"/>
        <v>1</v>
      </c>
      <c r="S431" s="103" t="str">
        <f t="shared" si="384"/>
        <v>hover</v>
      </c>
      <c r="T431" s="103"/>
      <c r="U431" s="103"/>
      <c r="V431" s="103"/>
      <c r="W431" s="103"/>
      <c r="X431" s="103" t="str">
        <f t="shared" si="373"/>
        <v>fadeOn=n8-2-2,0.6</v>
      </c>
      <c r="Y431" s="103" t="str">
        <f t="shared" si="374"/>
        <v>fadeOff=n8-2-2,0.6</v>
      </c>
      <c r="Z431" s="103" t="str">
        <f t="shared" si="375"/>
        <v>drawOpen=n8-2-2,0.8</v>
      </c>
      <c r="AA431" s="103" t="str">
        <f t="shared" si="376"/>
        <v>drawClose=n8-2-2,0.8</v>
      </c>
      <c r="AB431" s="103" t="str">
        <f t="shared" si="385"/>
        <v>myQtipStyle</v>
      </c>
      <c r="AF431" s="75" t="s">
        <v>698</v>
      </c>
      <c r="AG431" s="73">
        <f t="shared" si="388"/>
        <v>0</v>
      </c>
      <c r="AH431" s="75" t="str">
        <f t="shared" si="386"/>
        <v>n8-2-2</v>
      </c>
      <c r="AI431" s="75" t="str">
        <f t="shared" si="389"/>
        <v>D89</v>
      </c>
      <c r="AJ431" s="73">
        <f t="shared" si="428"/>
        <v>3</v>
      </c>
      <c r="AK431" s="29">
        <v>8</v>
      </c>
      <c r="AL431" s="29">
        <v>2</v>
      </c>
      <c r="AM431" s="29">
        <v>2</v>
      </c>
      <c r="AR431" s="29">
        <v>8</v>
      </c>
      <c r="AS431" s="29">
        <v>4</v>
      </c>
      <c r="AT431" s="29">
        <v>3</v>
      </c>
      <c r="AX431" s="108">
        <f t="shared" si="401"/>
        <v>151.875</v>
      </c>
      <c r="AY431" s="105">
        <f t="shared" ca="1" si="402"/>
        <v>640</v>
      </c>
      <c r="AZ431" s="108">
        <f t="shared" si="403"/>
        <v>675</v>
      </c>
      <c r="BA431" s="105">
        <f t="shared" si="404"/>
        <v>0</v>
      </c>
      <c r="BB431" s="116">
        <f t="shared" ca="1" si="405"/>
        <v>505.27</v>
      </c>
      <c r="BC431" s="116">
        <f t="shared" ca="1" si="406"/>
        <v>593.99</v>
      </c>
      <c r="BD431" s="108">
        <f t="shared" ca="1" si="407"/>
        <v>1675</v>
      </c>
      <c r="BE431" s="108">
        <f t="shared" ca="1" si="408"/>
        <v>1000</v>
      </c>
      <c r="BF431" s="105"/>
      <c r="BG431" s="105"/>
      <c r="BH431" s="75" t="str">
        <f t="shared" si="390"/>
        <v>n8-2</v>
      </c>
      <c r="BJ431" s="109" t="s">
        <v>232</v>
      </c>
      <c r="BK431" s="109"/>
      <c r="BL431" s="109">
        <v>1</v>
      </c>
      <c r="BM431" s="112">
        <f t="shared" si="391"/>
        <v>1</v>
      </c>
      <c r="BN431" s="112" t="str">
        <f t="shared" si="392"/>
        <v>symbol</v>
      </c>
      <c r="BO431" s="109" t="str">
        <f t="shared" si="393"/>
        <v>OpenCircle</v>
      </c>
      <c r="BP431" s="113">
        <f t="shared" ca="1" si="409"/>
        <v>505.27</v>
      </c>
      <c r="BQ431" s="113">
        <f t="shared" ca="1" si="410"/>
        <v>593.99</v>
      </c>
      <c r="BR431" s="113">
        <f t="shared" ca="1" si="411"/>
        <v>35</v>
      </c>
      <c r="BS431" s="113">
        <f t="shared" ca="1" si="412"/>
        <v>35</v>
      </c>
      <c r="BT431" s="109" t="str">
        <f t="shared" ca="1" si="394"/>
        <v xml:space="preserve">1 505.27 593.99 0 0 0 0 VCThingLabel 10 </v>
      </c>
      <c r="BU431" s="112">
        <f t="shared" si="395"/>
        <v>0.1</v>
      </c>
      <c r="BV431" s="174">
        <f t="shared" si="396"/>
        <v>0</v>
      </c>
      <c r="BW431" s="114" t="str">
        <f t="shared" si="413"/>
        <v>3vvv</v>
      </c>
      <c r="BX431" s="109"/>
      <c r="BY431" s="113">
        <f t="shared" ca="1" si="414"/>
        <v>505.27</v>
      </c>
      <c r="BZ431" s="113">
        <f t="shared" ca="1" si="415"/>
        <v>593.99</v>
      </c>
      <c r="CA431" s="113">
        <f t="shared" ca="1" si="416"/>
        <v>59.5</v>
      </c>
      <c r="CB431" s="113">
        <f t="shared" ca="1" si="417"/>
        <v>59.5</v>
      </c>
      <c r="CC431" s="112">
        <f t="shared" si="397"/>
        <v>0.55000000000000004</v>
      </c>
      <c r="CD431" s="109" t="str">
        <f t="shared" si="398"/>
        <v>ellipse</v>
      </c>
      <c r="CE431" s="114" t="str">
        <f t="shared" si="418"/>
        <v>3vvv</v>
      </c>
      <c r="CF431" s="109"/>
      <c r="CG431" s="113">
        <f t="shared" ca="1" si="419"/>
        <v>505.27</v>
      </c>
      <c r="CH431" s="113">
        <f t="shared" ca="1" si="420"/>
        <v>593.99</v>
      </c>
      <c r="CI431" s="113">
        <f t="shared" ca="1" si="421"/>
        <v>35</v>
      </c>
      <c r="CJ431" s="113">
        <f t="shared" ca="1" si="422"/>
        <v>35</v>
      </c>
      <c r="CK431" s="112"/>
      <c r="CL431" s="112"/>
      <c r="CM431" s="112">
        <f t="shared" si="399"/>
        <v>1</v>
      </c>
      <c r="CN431" s="115" t="str">
        <f t="shared" si="400"/>
        <v>ellipse</v>
      </c>
      <c r="CO431" s="109" t="str">
        <f t="shared" si="423"/>
        <v>3vvv</v>
      </c>
      <c r="CP431" s="109"/>
      <c r="CQ431" s="113">
        <f t="shared" ca="1" si="424"/>
        <v>505.27</v>
      </c>
      <c r="CR431" s="113">
        <f t="shared" ca="1" si="425"/>
        <v>593.99</v>
      </c>
      <c r="CS431" s="113">
        <f t="shared" ca="1" si="426"/>
        <v>35</v>
      </c>
      <c r="CT431" s="113">
        <f t="shared" ca="1" si="427"/>
        <v>35</v>
      </c>
      <c r="CU431" s="105"/>
      <c r="CV431" s="105"/>
      <c r="CY431" s="105"/>
      <c r="CZ431" s="105"/>
      <c r="DA431" s="105"/>
      <c r="DB431" s="105"/>
      <c r="DC431" s="105"/>
      <c r="DD431" s="105"/>
      <c r="DE431" s="105"/>
      <c r="DF431" s="105"/>
    </row>
    <row r="432" spans="1:110" ht="16" customHeight="1">
      <c r="A432" s="75" t="str">
        <f t="shared" si="379"/>
        <v>n8-2-2-1</v>
      </c>
      <c r="B432" s="75" t="str">
        <f t="shared" si="380"/>
        <v>E265</v>
      </c>
      <c r="C432" s="103" t="str">
        <f t="shared" si="387"/>
        <v>odd</v>
      </c>
      <c r="D432" s="103"/>
      <c r="E432" s="103"/>
      <c r="F432" s="104">
        <f>ROW()</f>
        <v>432</v>
      </c>
      <c r="G432" s="103"/>
      <c r="H432" s="103"/>
      <c r="I432" s="103" t="str">
        <f t="shared" si="377"/>
        <v>This a short description of E265, giving the briefest explanation of its E265'iness.</v>
      </c>
      <c r="J432" s="103" t="str">
        <f t="shared" si="378"/>
        <v>This is a longer description of E265, going into more detail on what E265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2" s="103" t="str">
        <f t="shared" si="381"/>
        <v>none</v>
      </c>
      <c r="L432" s="103"/>
      <c r="M432" s="103" t="str">
        <f t="shared" si="382"/>
        <v>OpenClose</v>
      </c>
      <c r="N432" s="103"/>
      <c r="O432" s="103"/>
      <c r="P432" s="103"/>
      <c r="Q432" s="103"/>
      <c r="R432" s="103">
        <f t="shared" si="383"/>
        <v>1</v>
      </c>
      <c r="S432" s="103" t="str">
        <f t="shared" si="384"/>
        <v>hover</v>
      </c>
      <c r="T432" s="103"/>
      <c r="U432" s="103"/>
      <c r="V432" s="103"/>
      <c r="W432" s="103"/>
      <c r="X432" s="103" t="str">
        <f t="shared" si="373"/>
        <v>fadeOn=n8-2-2-1,0.6</v>
      </c>
      <c r="Y432" s="103" t="str">
        <f t="shared" si="374"/>
        <v>fadeOff=n8-2-2-1,0.6</v>
      </c>
      <c r="Z432" s="103" t="str">
        <f t="shared" si="375"/>
        <v>drawOpen=n8-2-2-1,0.8</v>
      </c>
      <c r="AA432" s="103" t="str">
        <f t="shared" si="376"/>
        <v>drawClose=n8-2-2-1,0.8</v>
      </c>
      <c r="AB432" s="103" t="str">
        <f t="shared" si="385"/>
        <v>myQtipStyle</v>
      </c>
      <c r="AF432" s="75" t="s">
        <v>699</v>
      </c>
      <c r="AG432" s="73">
        <f t="shared" si="388"/>
        <v>0</v>
      </c>
      <c r="AH432" s="75" t="str">
        <f t="shared" si="386"/>
        <v>n8-2-2-1</v>
      </c>
      <c r="AI432" s="75" t="str">
        <f t="shared" si="389"/>
        <v>E265</v>
      </c>
      <c r="AJ432" s="73">
        <f t="shared" si="428"/>
        <v>4</v>
      </c>
      <c r="AK432" s="29">
        <v>8</v>
      </c>
      <c r="AL432" s="29">
        <v>2</v>
      </c>
      <c r="AM432" s="29">
        <v>2</v>
      </c>
      <c r="AN432" s="29">
        <v>1</v>
      </c>
      <c r="AR432" s="29">
        <v>8</v>
      </c>
      <c r="AS432" s="29">
        <v>4</v>
      </c>
      <c r="AT432" s="29">
        <v>3</v>
      </c>
      <c r="AU432" s="29">
        <v>3</v>
      </c>
      <c r="AX432" s="108">
        <f t="shared" si="401"/>
        <v>150.625</v>
      </c>
      <c r="AY432" s="105">
        <f t="shared" ca="1" si="402"/>
        <v>740</v>
      </c>
      <c r="AZ432" s="108">
        <f t="shared" si="403"/>
        <v>669.44444444444446</v>
      </c>
      <c r="BA432" s="105">
        <f t="shared" si="404"/>
        <v>0</v>
      </c>
      <c r="BB432" s="116">
        <f t="shared" ca="1" si="405"/>
        <v>417.87</v>
      </c>
      <c r="BC432" s="116">
        <f t="shared" ca="1" si="406"/>
        <v>543.14</v>
      </c>
      <c r="BD432" s="108">
        <f t="shared" ca="1" si="407"/>
        <v>1669.4444444444443</v>
      </c>
      <c r="BE432" s="108">
        <f t="shared" ca="1" si="408"/>
        <v>1000</v>
      </c>
      <c r="BF432" s="105"/>
      <c r="BG432" s="105"/>
      <c r="BH432" s="75" t="str">
        <f t="shared" si="390"/>
        <v>n8-2-2</v>
      </c>
      <c r="BJ432" s="109" t="s">
        <v>232</v>
      </c>
      <c r="BK432" s="109"/>
      <c r="BL432" s="109">
        <v>1</v>
      </c>
      <c r="BM432" s="112">
        <f t="shared" si="391"/>
        <v>1</v>
      </c>
      <c r="BN432" s="112" t="str">
        <f t="shared" si="392"/>
        <v>symbol</v>
      </c>
      <c r="BO432" s="109" t="str">
        <f t="shared" si="393"/>
        <v>OpenCircle</v>
      </c>
      <c r="BP432" s="113">
        <f t="shared" ca="1" si="409"/>
        <v>417.87</v>
      </c>
      <c r="BQ432" s="113">
        <f t="shared" ca="1" si="410"/>
        <v>543.14</v>
      </c>
      <c r="BR432" s="113">
        <f t="shared" ca="1" si="411"/>
        <v>12</v>
      </c>
      <c r="BS432" s="113">
        <f t="shared" ca="1" si="412"/>
        <v>12</v>
      </c>
      <c r="BT432" s="109" t="str">
        <f t="shared" ca="1" si="394"/>
        <v xml:space="preserve">0 417.87 543.14 0 0 0 0 VCThingLabel  </v>
      </c>
      <c r="BU432" s="112">
        <f t="shared" si="395"/>
        <v>0.1</v>
      </c>
      <c r="BV432" s="174">
        <f t="shared" si="396"/>
        <v>0</v>
      </c>
      <c r="BW432" s="114" t="str">
        <f t="shared" si="413"/>
        <v>4vvv</v>
      </c>
      <c r="BX432" s="109"/>
      <c r="BY432" s="113">
        <f t="shared" ca="1" si="414"/>
        <v>417.87</v>
      </c>
      <c r="BZ432" s="113">
        <f t="shared" ca="1" si="415"/>
        <v>543.14</v>
      </c>
      <c r="CA432" s="113">
        <f t="shared" ca="1" si="416"/>
        <v>20.399999999999999</v>
      </c>
      <c r="CB432" s="113">
        <f t="shared" ca="1" si="417"/>
        <v>20.399999999999999</v>
      </c>
      <c r="CC432" s="112">
        <f t="shared" si="397"/>
        <v>0.55000000000000004</v>
      </c>
      <c r="CD432" s="109" t="str">
        <f t="shared" si="398"/>
        <v>ellipse</v>
      </c>
      <c r="CE432" s="114" t="str">
        <f t="shared" si="418"/>
        <v>4vvv</v>
      </c>
      <c r="CF432" s="109"/>
      <c r="CG432" s="113">
        <f t="shared" ca="1" si="419"/>
        <v>417.87</v>
      </c>
      <c r="CH432" s="113">
        <f t="shared" ca="1" si="420"/>
        <v>543.14</v>
      </c>
      <c r="CI432" s="113">
        <f t="shared" ca="1" si="421"/>
        <v>12</v>
      </c>
      <c r="CJ432" s="113">
        <f t="shared" ca="1" si="422"/>
        <v>12</v>
      </c>
      <c r="CK432" s="112"/>
      <c r="CL432" s="112"/>
      <c r="CM432" s="112">
        <f t="shared" si="399"/>
        <v>1</v>
      </c>
      <c r="CN432" s="115" t="str">
        <f t="shared" si="400"/>
        <v>ellipse</v>
      </c>
      <c r="CO432" s="109" t="str">
        <f t="shared" si="423"/>
        <v>4vvv</v>
      </c>
      <c r="CP432" s="109"/>
      <c r="CQ432" s="113">
        <f t="shared" ca="1" si="424"/>
        <v>417.87</v>
      </c>
      <c r="CR432" s="113">
        <f t="shared" ca="1" si="425"/>
        <v>543.14</v>
      </c>
      <c r="CS432" s="113">
        <f t="shared" ca="1" si="426"/>
        <v>12</v>
      </c>
      <c r="CT432" s="113">
        <f t="shared" ca="1" si="427"/>
        <v>12</v>
      </c>
      <c r="CU432" s="105"/>
      <c r="CV432" s="105"/>
      <c r="CY432" s="105"/>
      <c r="CZ432" s="105"/>
      <c r="DA432" s="105"/>
      <c r="DB432" s="105"/>
      <c r="DC432" s="105"/>
      <c r="DD432" s="105"/>
      <c r="DE432" s="105"/>
      <c r="DF432" s="105"/>
    </row>
    <row r="433" spans="1:110" ht="16" customHeight="1">
      <c r="A433" s="75" t="str">
        <f t="shared" si="379"/>
        <v>n8-2-2-2</v>
      </c>
      <c r="B433" s="75" t="str">
        <f t="shared" si="380"/>
        <v>E266</v>
      </c>
      <c r="C433" s="103" t="str">
        <f t="shared" si="387"/>
        <v>even</v>
      </c>
      <c r="D433" s="103"/>
      <c r="E433" s="103"/>
      <c r="F433" s="104">
        <f>ROW()</f>
        <v>433</v>
      </c>
      <c r="G433" s="103"/>
      <c r="H433" s="103"/>
      <c r="I433" s="103" t="str">
        <f t="shared" si="377"/>
        <v>This a short description of E266, giving the briefest explanation of its E266'iness.</v>
      </c>
      <c r="J433" s="103" t="str">
        <f t="shared" si="378"/>
        <v>This is a longer description of E266, going into more detail on what E266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3" s="103" t="str">
        <f t="shared" si="381"/>
        <v>none</v>
      </c>
      <c r="L433" s="103"/>
      <c r="M433" s="103" t="str">
        <f t="shared" si="382"/>
        <v>OpenClose</v>
      </c>
      <c r="N433" s="103"/>
      <c r="O433" s="103"/>
      <c r="P433" s="103"/>
      <c r="Q433" s="103"/>
      <c r="R433" s="103">
        <f t="shared" si="383"/>
        <v>1</v>
      </c>
      <c r="S433" s="103" t="str">
        <f t="shared" si="384"/>
        <v>hover</v>
      </c>
      <c r="T433" s="103"/>
      <c r="U433" s="103"/>
      <c r="V433" s="103"/>
      <c r="W433" s="103"/>
      <c r="X433" s="103" t="str">
        <f t="shared" si="373"/>
        <v>fadeOn=n8-2-2-2,0.6</v>
      </c>
      <c r="Y433" s="103" t="str">
        <f t="shared" si="374"/>
        <v>fadeOff=n8-2-2-2,0.6</v>
      </c>
      <c r="Z433" s="103" t="str">
        <f t="shared" si="375"/>
        <v>drawOpen=n8-2-2-2,0.8</v>
      </c>
      <c r="AA433" s="103" t="str">
        <f t="shared" si="376"/>
        <v>drawClose=n8-2-2-2,0.8</v>
      </c>
      <c r="AB433" s="103" t="str">
        <f t="shared" si="385"/>
        <v>myQtipStyle</v>
      </c>
      <c r="AF433" s="75" t="s">
        <v>700</v>
      </c>
      <c r="AG433" s="73">
        <f t="shared" si="388"/>
        <v>0</v>
      </c>
      <c r="AH433" s="75" t="str">
        <f t="shared" si="386"/>
        <v>n8-2-2-2</v>
      </c>
      <c r="AI433" s="75" t="str">
        <f t="shared" si="389"/>
        <v>E266</v>
      </c>
      <c r="AJ433" s="73">
        <f t="shared" si="428"/>
        <v>4</v>
      </c>
      <c r="AK433" s="29">
        <v>8</v>
      </c>
      <c r="AL433" s="29">
        <v>2</v>
      </c>
      <c r="AM433" s="29">
        <v>2</v>
      </c>
      <c r="AN433" s="29">
        <v>2</v>
      </c>
      <c r="AR433" s="29">
        <v>8</v>
      </c>
      <c r="AS433" s="29">
        <v>4</v>
      </c>
      <c r="AT433" s="29">
        <v>3</v>
      </c>
      <c r="AU433" s="29">
        <v>3</v>
      </c>
      <c r="AX433" s="108">
        <f t="shared" si="401"/>
        <v>151.875</v>
      </c>
      <c r="AY433" s="105">
        <f t="shared" ca="1" si="402"/>
        <v>740</v>
      </c>
      <c r="AZ433" s="108">
        <f t="shared" si="403"/>
        <v>675</v>
      </c>
      <c r="BA433" s="105">
        <f t="shared" si="404"/>
        <v>0</v>
      </c>
      <c r="BB433" s="116">
        <f t="shared" ca="1" si="405"/>
        <v>427.97</v>
      </c>
      <c r="BC433" s="116">
        <f t="shared" ca="1" si="406"/>
        <v>530.54999999999995</v>
      </c>
      <c r="BD433" s="108">
        <f t="shared" ca="1" si="407"/>
        <v>1675</v>
      </c>
      <c r="BE433" s="108">
        <f t="shared" ca="1" si="408"/>
        <v>1000</v>
      </c>
      <c r="BF433" s="105"/>
      <c r="BG433" s="105"/>
      <c r="BH433" s="75" t="str">
        <f t="shared" si="390"/>
        <v>n8-2-2</v>
      </c>
      <c r="BJ433" s="109" t="s">
        <v>232</v>
      </c>
      <c r="BK433" s="109"/>
      <c r="BL433" s="109">
        <v>1</v>
      </c>
      <c r="BM433" s="112">
        <f t="shared" si="391"/>
        <v>1</v>
      </c>
      <c r="BN433" s="112" t="str">
        <f t="shared" si="392"/>
        <v>symbol</v>
      </c>
      <c r="BO433" s="109" t="str">
        <f t="shared" si="393"/>
        <v>OpenCircle</v>
      </c>
      <c r="BP433" s="113">
        <f t="shared" ca="1" si="409"/>
        <v>427.97</v>
      </c>
      <c r="BQ433" s="113">
        <f t="shared" ca="1" si="410"/>
        <v>530.54999999999995</v>
      </c>
      <c r="BR433" s="113">
        <f t="shared" ca="1" si="411"/>
        <v>12</v>
      </c>
      <c r="BS433" s="113">
        <f t="shared" ca="1" si="412"/>
        <v>12</v>
      </c>
      <c r="BT433" s="109" t="str">
        <f t="shared" ca="1" si="394"/>
        <v xml:space="preserve">0 427.97 530.55 0 0 0 0 VCThingLabel  </v>
      </c>
      <c r="BU433" s="112">
        <f t="shared" si="395"/>
        <v>0.1</v>
      </c>
      <c r="BV433" s="174">
        <f t="shared" si="396"/>
        <v>0</v>
      </c>
      <c r="BW433" s="114" t="str">
        <f t="shared" si="413"/>
        <v>4vvv</v>
      </c>
      <c r="BX433" s="109"/>
      <c r="BY433" s="113">
        <f t="shared" ca="1" si="414"/>
        <v>427.97</v>
      </c>
      <c r="BZ433" s="113">
        <f t="shared" ca="1" si="415"/>
        <v>530.54999999999995</v>
      </c>
      <c r="CA433" s="113">
        <f t="shared" ca="1" si="416"/>
        <v>20.399999999999999</v>
      </c>
      <c r="CB433" s="113">
        <f t="shared" ca="1" si="417"/>
        <v>20.399999999999999</v>
      </c>
      <c r="CC433" s="112">
        <f t="shared" si="397"/>
        <v>0.55000000000000004</v>
      </c>
      <c r="CD433" s="109" t="str">
        <f t="shared" si="398"/>
        <v>ellipse</v>
      </c>
      <c r="CE433" s="114" t="str">
        <f t="shared" si="418"/>
        <v>4vvv</v>
      </c>
      <c r="CF433" s="109"/>
      <c r="CG433" s="113">
        <f t="shared" ca="1" si="419"/>
        <v>427.97</v>
      </c>
      <c r="CH433" s="113">
        <f t="shared" ca="1" si="420"/>
        <v>530.54999999999995</v>
      </c>
      <c r="CI433" s="113">
        <f t="shared" ca="1" si="421"/>
        <v>12</v>
      </c>
      <c r="CJ433" s="113">
        <f t="shared" ca="1" si="422"/>
        <v>12</v>
      </c>
      <c r="CK433" s="112"/>
      <c r="CL433" s="112"/>
      <c r="CM433" s="112">
        <f t="shared" si="399"/>
        <v>1</v>
      </c>
      <c r="CN433" s="115" t="str">
        <f t="shared" si="400"/>
        <v>ellipse</v>
      </c>
      <c r="CO433" s="109" t="str">
        <f t="shared" si="423"/>
        <v>4vvv</v>
      </c>
      <c r="CP433" s="109"/>
      <c r="CQ433" s="113">
        <f t="shared" ca="1" si="424"/>
        <v>427.97</v>
      </c>
      <c r="CR433" s="113">
        <f t="shared" ca="1" si="425"/>
        <v>530.54999999999995</v>
      </c>
      <c r="CS433" s="113">
        <f t="shared" ca="1" si="426"/>
        <v>12</v>
      </c>
      <c r="CT433" s="113">
        <f t="shared" ca="1" si="427"/>
        <v>12</v>
      </c>
      <c r="CU433" s="105"/>
      <c r="CV433" s="105"/>
      <c r="CY433" s="105"/>
      <c r="CZ433" s="105"/>
      <c r="DA433" s="105"/>
      <c r="DB433" s="105"/>
      <c r="DC433" s="105"/>
      <c r="DD433" s="105"/>
      <c r="DE433" s="105"/>
      <c r="DF433" s="105"/>
    </row>
    <row r="434" spans="1:110" ht="16" customHeight="1">
      <c r="A434" s="75" t="str">
        <f t="shared" si="379"/>
        <v>n8-2-2-3</v>
      </c>
      <c r="B434" s="75" t="str">
        <f t="shared" si="380"/>
        <v>E267</v>
      </c>
      <c r="C434" s="103" t="str">
        <f t="shared" si="387"/>
        <v>odd</v>
      </c>
      <c r="D434" s="103"/>
      <c r="E434" s="103"/>
      <c r="F434" s="104">
        <f>ROW()</f>
        <v>434</v>
      </c>
      <c r="G434" s="103"/>
      <c r="H434" s="103"/>
      <c r="I434" s="103" t="str">
        <f t="shared" si="377"/>
        <v>This a short description of E267, giving the briefest explanation of its E267'iness.</v>
      </c>
      <c r="J434" s="103" t="str">
        <f t="shared" si="378"/>
        <v>This is a longer description of E267, going into more detail on what E267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4" s="103" t="str">
        <f t="shared" si="381"/>
        <v>none</v>
      </c>
      <c r="L434" s="103"/>
      <c r="M434" s="103" t="str">
        <f t="shared" si="382"/>
        <v>OpenClose</v>
      </c>
      <c r="N434" s="103"/>
      <c r="O434" s="103"/>
      <c r="P434" s="103"/>
      <c r="Q434" s="103"/>
      <c r="R434" s="103">
        <f t="shared" si="383"/>
        <v>1</v>
      </c>
      <c r="S434" s="103" t="str">
        <f t="shared" si="384"/>
        <v>hover</v>
      </c>
      <c r="T434" s="103"/>
      <c r="U434" s="103"/>
      <c r="V434" s="103"/>
      <c r="W434" s="103"/>
      <c r="X434" s="103" t="str">
        <f t="shared" si="373"/>
        <v>fadeOn=n8-2-2-3,0.6</v>
      </c>
      <c r="Y434" s="103" t="str">
        <f t="shared" si="374"/>
        <v>fadeOff=n8-2-2-3,0.6</v>
      </c>
      <c r="Z434" s="103" t="str">
        <f t="shared" si="375"/>
        <v>drawOpen=n8-2-2-3,0.8</v>
      </c>
      <c r="AA434" s="103" t="str">
        <f t="shared" si="376"/>
        <v>drawClose=n8-2-2-3,0.8</v>
      </c>
      <c r="AB434" s="103" t="str">
        <f t="shared" si="385"/>
        <v>myQtipStyle</v>
      </c>
      <c r="AF434" s="75" t="s">
        <v>701</v>
      </c>
      <c r="AG434" s="73">
        <f t="shared" si="388"/>
        <v>0</v>
      </c>
      <c r="AH434" s="75" t="str">
        <f t="shared" si="386"/>
        <v>n8-2-2-3</v>
      </c>
      <c r="AI434" s="75" t="str">
        <f t="shared" si="389"/>
        <v>E267</v>
      </c>
      <c r="AJ434" s="73">
        <f t="shared" si="428"/>
        <v>4</v>
      </c>
      <c r="AK434" s="29">
        <v>8</v>
      </c>
      <c r="AL434" s="29">
        <v>2</v>
      </c>
      <c r="AM434" s="29">
        <v>2</v>
      </c>
      <c r="AN434" s="29">
        <v>3</v>
      </c>
      <c r="AR434" s="29">
        <v>8</v>
      </c>
      <c r="AS434" s="29">
        <v>4</v>
      </c>
      <c r="AT434" s="29">
        <v>3</v>
      </c>
      <c r="AU434" s="29">
        <v>3</v>
      </c>
      <c r="AX434" s="108">
        <f t="shared" si="401"/>
        <v>153.125</v>
      </c>
      <c r="AY434" s="105">
        <f t="shared" ca="1" si="402"/>
        <v>740</v>
      </c>
      <c r="AZ434" s="108">
        <f t="shared" si="403"/>
        <v>680.55555555555554</v>
      </c>
      <c r="BA434" s="105">
        <f t="shared" si="404"/>
        <v>0</v>
      </c>
      <c r="BB434" s="116">
        <f t="shared" ca="1" si="405"/>
        <v>438.35</v>
      </c>
      <c r="BC434" s="116">
        <f t="shared" ca="1" si="406"/>
        <v>518.18000000000006</v>
      </c>
      <c r="BD434" s="108">
        <f t="shared" ca="1" si="407"/>
        <v>1680.5555555555557</v>
      </c>
      <c r="BE434" s="108">
        <f t="shared" ca="1" si="408"/>
        <v>1000</v>
      </c>
      <c r="BF434" s="105"/>
      <c r="BG434" s="105"/>
      <c r="BH434" s="75" t="str">
        <f t="shared" si="390"/>
        <v>n8-2-2</v>
      </c>
      <c r="BJ434" s="109" t="s">
        <v>232</v>
      </c>
      <c r="BK434" s="109"/>
      <c r="BL434" s="109">
        <v>1</v>
      </c>
      <c r="BM434" s="112">
        <f t="shared" si="391"/>
        <v>1</v>
      </c>
      <c r="BN434" s="112" t="str">
        <f t="shared" si="392"/>
        <v>symbol</v>
      </c>
      <c r="BO434" s="109" t="str">
        <f t="shared" si="393"/>
        <v>OpenCircle</v>
      </c>
      <c r="BP434" s="113">
        <f t="shared" ca="1" si="409"/>
        <v>438.35</v>
      </c>
      <c r="BQ434" s="113">
        <f t="shared" ca="1" si="410"/>
        <v>518.17999999999995</v>
      </c>
      <c r="BR434" s="113">
        <f t="shared" ca="1" si="411"/>
        <v>12</v>
      </c>
      <c r="BS434" s="113">
        <f t="shared" ca="1" si="412"/>
        <v>12</v>
      </c>
      <c r="BT434" s="109" t="str">
        <f t="shared" ca="1" si="394"/>
        <v xml:space="preserve">0 438.35 518.18 0 0 0 0 VCThingLabel  </v>
      </c>
      <c r="BU434" s="112">
        <f t="shared" si="395"/>
        <v>0.1</v>
      </c>
      <c r="BV434" s="174">
        <f t="shared" si="396"/>
        <v>0</v>
      </c>
      <c r="BW434" s="114" t="str">
        <f t="shared" si="413"/>
        <v>4vvv</v>
      </c>
      <c r="BX434" s="109"/>
      <c r="BY434" s="113">
        <f t="shared" ca="1" si="414"/>
        <v>438.35</v>
      </c>
      <c r="BZ434" s="113">
        <f t="shared" ca="1" si="415"/>
        <v>518.17999999999995</v>
      </c>
      <c r="CA434" s="113">
        <f t="shared" ca="1" si="416"/>
        <v>20.399999999999999</v>
      </c>
      <c r="CB434" s="113">
        <f t="shared" ca="1" si="417"/>
        <v>20.399999999999999</v>
      </c>
      <c r="CC434" s="112">
        <f t="shared" si="397"/>
        <v>0.55000000000000004</v>
      </c>
      <c r="CD434" s="109" t="str">
        <f t="shared" si="398"/>
        <v>ellipse</v>
      </c>
      <c r="CE434" s="114" t="str">
        <f t="shared" si="418"/>
        <v>4vvv</v>
      </c>
      <c r="CF434" s="109"/>
      <c r="CG434" s="113">
        <f t="shared" ca="1" si="419"/>
        <v>438.35</v>
      </c>
      <c r="CH434" s="113">
        <f t="shared" ca="1" si="420"/>
        <v>518.17999999999995</v>
      </c>
      <c r="CI434" s="113">
        <f t="shared" ca="1" si="421"/>
        <v>12</v>
      </c>
      <c r="CJ434" s="113">
        <f t="shared" ca="1" si="422"/>
        <v>12</v>
      </c>
      <c r="CK434" s="112"/>
      <c r="CL434" s="112"/>
      <c r="CM434" s="112">
        <f t="shared" si="399"/>
        <v>1</v>
      </c>
      <c r="CN434" s="115" t="str">
        <f t="shared" si="400"/>
        <v>ellipse</v>
      </c>
      <c r="CO434" s="109" t="str">
        <f t="shared" si="423"/>
        <v>4vvv</v>
      </c>
      <c r="CP434" s="109"/>
      <c r="CQ434" s="113">
        <f t="shared" ca="1" si="424"/>
        <v>438.35</v>
      </c>
      <c r="CR434" s="113">
        <f t="shared" ca="1" si="425"/>
        <v>518.17999999999995</v>
      </c>
      <c r="CS434" s="113">
        <f t="shared" ca="1" si="426"/>
        <v>12</v>
      </c>
      <c r="CT434" s="113">
        <f t="shared" ca="1" si="427"/>
        <v>12</v>
      </c>
      <c r="CU434" s="105"/>
      <c r="CV434" s="105"/>
      <c r="CY434" s="105"/>
      <c r="CZ434" s="105"/>
      <c r="DA434" s="105"/>
      <c r="DB434" s="105"/>
      <c r="DC434" s="105"/>
      <c r="DD434" s="105"/>
      <c r="DE434" s="105"/>
      <c r="DF434" s="105"/>
    </row>
    <row r="435" spans="1:110" ht="16" customHeight="1">
      <c r="A435" s="75" t="str">
        <f t="shared" si="379"/>
        <v>n8-2-3</v>
      </c>
      <c r="B435" s="75" t="str">
        <f t="shared" si="380"/>
        <v>D90</v>
      </c>
      <c r="C435" s="103" t="str">
        <f t="shared" si="387"/>
        <v>even</v>
      </c>
      <c r="D435" s="103"/>
      <c r="E435" s="103"/>
      <c r="F435" s="104">
        <f>ROW()</f>
        <v>435</v>
      </c>
      <c r="G435" s="103"/>
      <c r="H435" s="103"/>
      <c r="I435" s="103" t="str">
        <f t="shared" si="377"/>
        <v>This a short description of D90, giving the briefest explanation of its D90'iness.</v>
      </c>
      <c r="J435" s="103" t="str">
        <f t="shared" si="378"/>
        <v>This is a longer description of D90, going into more detail on what D90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5" s="103" t="str">
        <f t="shared" si="381"/>
        <v>none</v>
      </c>
      <c r="L435" s="103"/>
      <c r="M435" s="103" t="str">
        <f t="shared" si="382"/>
        <v>OpenClose</v>
      </c>
      <c r="N435" s="103"/>
      <c r="O435" s="103"/>
      <c r="P435" s="103"/>
      <c r="Q435" s="103"/>
      <c r="R435" s="103">
        <f t="shared" si="383"/>
        <v>1</v>
      </c>
      <c r="S435" s="103" t="str">
        <f t="shared" si="384"/>
        <v>hover</v>
      </c>
      <c r="T435" s="103"/>
      <c r="U435" s="103"/>
      <c r="V435" s="103"/>
      <c r="W435" s="103"/>
      <c r="X435" s="103" t="str">
        <f t="shared" si="373"/>
        <v>fadeOn=n8-2-3,0.6</v>
      </c>
      <c r="Y435" s="103" t="str">
        <f t="shared" si="374"/>
        <v>fadeOff=n8-2-3,0.6</v>
      </c>
      <c r="Z435" s="103" t="str">
        <f t="shared" si="375"/>
        <v>drawOpen=n8-2-3,0.8</v>
      </c>
      <c r="AA435" s="103" t="str">
        <f t="shared" si="376"/>
        <v>drawClose=n8-2-3,0.8</v>
      </c>
      <c r="AB435" s="103" t="str">
        <f t="shared" si="385"/>
        <v>myQtipStyle</v>
      </c>
      <c r="AF435" s="75" t="s">
        <v>702</v>
      </c>
      <c r="AG435" s="73">
        <f t="shared" si="388"/>
        <v>0</v>
      </c>
      <c r="AH435" s="75" t="str">
        <f t="shared" si="386"/>
        <v>n8-2-3</v>
      </c>
      <c r="AI435" s="75" t="str">
        <f t="shared" si="389"/>
        <v>D90</v>
      </c>
      <c r="AJ435" s="73">
        <f t="shared" si="428"/>
        <v>3</v>
      </c>
      <c r="AK435" s="29">
        <v>8</v>
      </c>
      <c r="AL435" s="29">
        <v>2</v>
      </c>
      <c r="AM435" s="29">
        <v>3</v>
      </c>
      <c r="AR435" s="29">
        <v>8</v>
      </c>
      <c r="AS435" s="29">
        <v>4</v>
      </c>
      <c r="AT435" s="29">
        <v>3</v>
      </c>
      <c r="AX435" s="108">
        <f t="shared" si="401"/>
        <v>155.625</v>
      </c>
      <c r="AY435" s="105">
        <f t="shared" ca="1" si="402"/>
        <v>640</v>
      </c>
      <c r="AZ435" s="108">
        <f t="shared" si="403"/>
        <v>691.66666666666663</v>
      </c>
      <c r="BA435" s="105">
        <f t="shared" si="404"/>
        <v>0</v>
      </c>
      <c r="BB435" s="116">
        <f t="shared" ca="1" si="405"/>
        <v>532.89</v>
      </c>
      <c r="BC435" s="116">
        <f t="shared" ca="1" si="406"/>
        <v>562.5</v>
      </c>
      <c r="BD435" s="108">
        <f t="shared" ca="1" si="407"/>
        <v>1691.6666666666665</v>
      </c>
      <c r="BE435" s="108">
        <f t="shared" ca="1" si="408"/>
        <v>1000</v>
      </c>
      <c r="BF435" s="105"/>
      <c r="BG435" s="105"/>
      <c r="BH435" s="75" t="str">
        <f t="shared" si="390"/>
        <v>n8-2</v>
      </c>
      <c r="BJ435" s="109" t="s">
        <v>232</v>
      </c>
      <c r="BK435" s="109"/>
      <c r="BL435" s="109">
        <v>1</v>
      </c>
      <c r="BM435" s="112">
        <f t="shared" si="391"/>
        <v>1</v>
      </c>
      <c r="BN435" s="112" t="str">
        <f t="shared" si="392"/>
        <v>symbol</v>
      </c>
      <c r="BO435" s="109" t="str">
        <f t="shared" si="393"/>
        <v>OpenCircle</v>
      </c>
      <c r="BP435" s="113">
        <f t="shared" ca="1" si="409"/>
        <v>532.89</v>
      </c>
      <c r="BQ435" s="113">
        <f t="shared" ca="1" si="410"/>
        <v>562.5</v>
      </c>
      <c r="BR435" s="113">
        <f t="shared" ca="1" si="411"/>
        <v>35</v>
      </c>
      <c r="BS435" s="113">
        <f t="shared" ca="1" si="412"/>
        <v>35</v>
      </c>
      <c r="BT435" s="109" t="str">
        <f t="shared" ca="1" si="394"/>
        <v xml:space="preserve">1 532.89 562.5 0 0 0 0 VCThingLabel 10 </v>
      </c>
      <c r="BU435" s="112">
        <f t="shared" si="395"/>
        <v>0.1</v>
      </c>
      <c r="BV435" s="174">
        <f t="shared" si="396"/>
        <v>0</v>
      </c>
      <c r="BW435" s="114" t="str">
        <f t="shared" si="413"/>
        <v>3vvv</v>
      </c>
      <c r="BX435" s="109"/>
      <c r="BY435" s="113">
        <f t="shared" ca="1" si="414"/>
        <v>532.89</v>
      </c>
      <c r="BZ435" s="113">
        <f t="shared" ca="1" si="415"/>
        <v>562.5</v>
      </c>
      <c r="CA435" s="113">
        <f t="shared" ca="1" si="416"/>
        <v>59.5</v>
      </c>
      <c r="CB435" s="113">
        <f t="shared" ca="1" si="417"/>
        <v>59.5</v>
      </c>
      <c r="CC435" s="112">
        <f t="shared" si="397"/>
        <v>0.55000000000000004</v>
      </c>
      <c r="CD435" s="109" t="str">
        <f t="shared" si="398"/>
        <v>ellipse</v>
      </c>
      <c r="CE435" s="114" t="str">
        <f t="shared" si="418"/>
        <v>3vvv</v>
      </c>
      <c r="CF435" s="109"/>
      <c r="CG435" s="113">
        <f t="shared" ca="1" si="419"/>
        <v>532.89</v>
      </c>
      <c r="CH435" s="113">
        <f t="shared" ca="1" si="420"/>
        <v>562.5</v>
      </c>
      <c r="CI435" s="113">
        <f t="shared" ca="1" si="421"/>
        <v>35</v>
      </c>
      <c r="CJ435" s="113">
        <f t="shared" ca="1" si="422"/>
        <v>35</v>
      </c>
      <c r="CK435" s="112"/>
      <c r="CL435" s="112"/>
      <c r="CM435" s="112">
        <f t="shared" si="399"/>
        <v>1</v>
      </c>
      <c r="CN435" s="115" t="str">
        <f t="shared" si="400"/>
        <v>ellipse</v>
      </c>
      <c r="CO435" s="109" t="str">
        <f t="shared" si="423"/>
        <v>3vvv</v>
      </c>
      <c r="CP435" s="109"/>
      <c r="CQ435" s="113">
        <f t="shared" ca="1" si="424"/>
        <v>532.89</v>
      </c>
      <c r="CR435" s="113">
        <f t="shared" ca="1" si="425"/>
        <v>562.5</v>
      </c>
      <c r="CS435" s="113">
        <f t="shared" ca="1" si="426"/>
        <v>35</v>
      </c>
      <c r="CT435" s="113">
        <f t="shared" ca="1" si="427"/>
        <v>35</v>
      </c>
      <c r="CU435" s="105"/>
      <c r="CV435" s="105"/>
      <c r="CY435" s="105"/>
      <c r="CZ435" s="105"/>
      <c r="DA435" s="105"/>
      <c r="DB435" s="105"/>
      <c r="DC435" s="105"/>
      <c r="DD435" s="105"/>
      <c r="DE435" s="105"/>
      <c r="DF435" s="105"/>
    </row>
    <row r="436" spans="1:110" ht="16" customHeight="1">
      <c r="A436" s="75" t="str">
        <f t="shared" si="379"/>
        <v>n8-2-3-1</v>
      </c>
      <c r="B436" s="75" t="str">
        <f t="shared" si="380"/>
        <v>E268</v>
      </c>
      <c r="C436" s="103" t="str">
        <f t="shared" si="387"/>
        <v>even</v>
      </c>
      <c r="D436" s="103"/>
      <c r="E436" s="103"/>
      <c r="F436" s="104">
        <f>ROW()</f>
        <v>436</v>
      </c>
      <c r="G436" s="103"/>
      <c r="H436" s="103"/>
      <c r="I436" s="103" t="str">
        <f t="shared" si="377"/>
        <v>This a short description of E268, giving the briefest explanation of its E268'iness.</v>
      </c>
      <c r="J436" s="103" t="str">
        <f t="shared" si="378"/>
        <v>This is a longer description of E268, going into more detail on what E268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6" s="103" t="str">
        <f t="shared" si="381"/>
        <v>none</v>
      </c>
      <c r="L436" s="103"/>
      <c r="M436" s="103" t="str">
        <f t="shared" si="382"/>
        <v>OpenClose</v>
      </c>
      <c r="N436" s="103"/>
      <c r="O436" s="103"/>
      <c r="P436" s="103"/>
      <c r="Q436" s="103"/>
      <c r="R436" s="103">
        <f t="shared" si="383"/>
        <v>1</v>
      </c>
      <c r="S436" s="103" t="str">
        <f t="shared" si="384"/>
        <v>hover</v>
      </c>
      <c r="T436" s="103"/>
      <c r="U436" s="103"/>
      <c r="V436" s="103"/>
      <c r="W436" s="103"/>
      <c r="X436" s="103" t="str">
        <f t="shared" si="373"/>
        <v>fadeOn=n8-2-3-1,0.6</v>
      </c>
      <c r="Y436" s="103" t="str">
        <f t="shared" si="374"/>
        <v>fadeOff=n8-2-3-1,0.6</v>
      </c>
      <c r="Z436" s="103" t="str">
        <f t="shared" si="375"/>
        <v>drawOpen=n8-2-3-1,0.8</v>
      </c>
      <c r="AA436" s="103" t="str">
        <f t="shared" si="376"/>
        <v>drawClose=n8-2-3-1,0.8</v>
      </c>
      <c r="AB436" s="103" t="str">
        <f t="shared" si="385"/>
        <v>myQtipStyle</v>
      </c>
      <c r="AF436" s="75" t="s">
        <v>703</v>
      </c>
      <c r="AG436" s="73">
        <f t="shared" si="388"/>
        <v>0</v>
      </c>
      <c r="AH436" s="75" t="str">
        <f t="shared" si="386"/>
        <v>n8-2-3-1</v>
      </c>
      <c r="AI436" s="75" t="str">
        <f t="shared" si="389"/>
        <v>E268</v>
      </c>
      <c r="AJ436" s="73">
        <f t="shared" si="428"/>
        <v>4</v>
      </c>
      <c r="AK436" s="29">
        <v>8</v>
      </c>
      <c r="AL436" s="29">
        <v>2</v>
      </c>
      <c r="AM436" s="29">
        <v>3</v>
      </c>
      <c r="AN436" s="29">
        <v>1</v>
      </c>
      <c r="AR436" s="29">
        <v>8</v>
      </c>
      <c r="AS436" s="29">
        <v>4</v>
      </c>
      <c r="AT436" s="29">
        <v>3</v>
      </c>
      <c r="AU436" s="29">
        <v>3</v>
      </c>
      <c r="AX436" s="108">
        <f t="shared" si="401"/>
        <v>154.375</v>
      </c>
      <c r="AY436" s="105">
        <f t="shared" ca="1" si="402"/>
        <v>740</v>
      </c>
      <c r="AZ436" s="108">
        <f t="shared" si="403"/>
        <v>686.11111111111109</v>
      </c>
      <c r="BA436" s="105">
        <f t="shared" si="404"/>
        <v>0</v>
      </c>
      <c r="BB436" s="116">
        <f t="shared" ca="1" si="405"/>
        <v>448.99</v>
      </c>
      <c r="BC436" s="116">
        <f t="shared" ca="1" si="406"/>
        <v>506.04</v>
      </c>
      <c r="BD436" s="108">
        <f t="shared" ca="1" si="407"/>
        <v>1686.1111111111111</v>
      </c>
      <c r="BE436" s="108">
        <f t="shared" ca="1" si="408"/>
        <v>1000</v>
      </c>
      <c r="BF436" s="105"/>
      <c r="BG436" s="105"/>
      <c r="BH436" s="75" t="str">
        <f t="shared" si="390"/>
        <v>n8-2-3</v>
      </c>
      <c r="BJ436" s="109" t="s">
        <v>232</v>
      </c>
      <c r="BK436" s="109"/>
      <c r="BL436" s="109">
        <v>1</v>
      </c>
      <c r="BM436" s="112">
        <f t="shared" si="391"/>
        <v>1</v>
      </c>
      <c r="BN436" s="112" t="str">
        <f t="shared" si="392"/>
        <v>symbol</v>
      </c>
      <c r="BO436" s="109" t="str">
        <f t="shared" si="393"/>
        <v>OpenCircle</v>
      </c>
      <c r="BP436" s="113">
        <f t="shared" ca="1" si="409"/>
        <v>448.99</v>
      </c>
      <c r="BQ436" s="113">
        <f t="shared" ca="1" si="410"/>
        <v>506.04</v>
      </c>
      <c r="BR436" s="113">
        <f t="shared" ca="1" si="411"/>
        <v>12</v>
      </c>
      <c r="BS436" s="113">
        <f t="shared" ca="1" si="412"/>
        <v>12</v>
      </c>
      <c r="BT436" s="109" t="str">
        <f t="shared" ca="1" si="394"/>
        <v xml:space="preserve">0 448.99 506.04 0 0 0 0 VCThingLabel  </v>
      </c>
      <c r="BU436" s="112">
        <f t="shared" si="395"/>
        <v>0.1</v>
      </c>
      <c r="BV436" s="174">
        <f t="shared" si="396"/>
        <v>0</v>
      </c>
      <c r="BW436" s="114" t="str">
        <f t="shared" si="413"/>
        <v>4vvv</v>
      </c>
      <c r="BX436" s="109"/>
      <c r="BY436" s="113">
        <f t="shared" ca="1" si="414"/>
        <v>448.99</v>
      </c>
      <c r="BZ436" s="113">
        <f t="shared" ca="1" si="415"/>
        <v>506.04</v>
      </c>
      <c r="CA436" s="113">
        <f t="shared" ca="1" si="416"/>
        <v>20.399999999999999</v>
      </c>
      <c r="CB436" s="113">
        <f t="shared" ca="1" si="417"/>
        <v>20.399999999999999</v>
      </c>
      <c r="CC436" s="112">
        <f t="shared" si="397"/>
        <v>0.55000000000000004</v>
      </c>
      <c r="CD436" s="109" t="str">
        <f t="shared" si="398"/>
        <v>ellipse</v>
      </c>
      <c r="CE436" s="114" t="str">
        <f t="shared" si="418"/>
        <v>4vvv</v>
      </c>
      <c r="CF436" s="109"/>
      <c r="CG436" s="113">
        <f t="shared" ca="1" si="419"/>
        <v>448.99</v>
      </c>
      <c r="CH436" s="113">
        <f t="shared" ca="1" si="420"/>
        <v>506.04</v>
      </c>
      <c r="CI436" s="113">
        <f t="shared" ca="1" si="421"/>
        <v>12</v>
      </c>
      <c r="CJ436" s="113">
        <f t="shared" ca="1" si="422"/>
        <v>12</v>
      </c>
      <c r="CK436" s="112"/>
      <c r="CL436" s="112"/>
      <c r="CM436" s="112">
        <f t="shared" si="399"/>
        <v>1</v>
      </c>
      <c r="CN436" s="115" t="str">
        <f t="shared" si="400"/>
        <v>ellipse</v>
      </c>
      <c r="CO436" s="109" t="str">
        <f t="shared" si="423"/>
        <v>4vvv</v>
      </c>
      <c r="CP436" s="109"/>
      <c r="CQ436" s="113">
        <f t="shared" ca="1" si="424"/>
        <v>448.99</v>
      </c>
      <c r="CR436" s="113">
        <f t="shared" ca="1" si="425"/>
        <v>506.04</v>
      </c>
      <c r="CS436" s="113">
        <f t="shared" ca="1" si="426"/>
        <v>12</v>
      </c>
      <c r="CT436" s="113">
        <f t="shared" ca="1" si="427"/>
        <v>12</v>
      </c>
      <c r="CU436" s="105"/>
      <c r="CV436" s="105"/>
      <c r="CY436" s="105"/>
      <c r="CZ436" s="105"/>
      <c r="DA436" s="105"/>
      <c r="DB436" s="105"/>
      <c r="DC436" s="105"/>
      <c r="DD436" s="105"/>
      <c r="DE436" s="105"/>
      <c r="DF436" s="105"/>
    </row>
    <row r="437" spans="1:110" ht="16" customHeight="1">
      <c r="A437" s="75" t="str">
        <f t="shared" si="379"/>
        <v>n8-2-3-2</v>
      </c>
      <c r="B437" s="75" t="str">
        <f t="shared" si="380"/>
        <v>E269</v>
      </c>
      <c r="C437" s="103" t="str">
        <f t="shared" si="387"/>
        <v>odd</v>
      </c>
      <c r="D437" s="103"/>
      <c r="E437" s="103"/>
      <c r="F437" s="104">
        <f>ROW()</f>
        <v>437</v>
      </c>
      <c r="G437" s="103"/>
      <c r="H437" s="103"/>
      <c r="I437" s="103" t="str">
        <f t="shared" si="377"/>
        <v>This a short description of E269, giving the briefest explanation of its E269'iness.</v>
      </c>
      <c r="J437" s="103" t="str">
        <f t="shared" si="378"/>
        <v>This is a longer description of E269, going into more detail on what E269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7" s="103" t="str">
        <f t="shared" si="381"/>
        <v>none</v>
      </c>
      <c r="L437" s="103"/>
      <c r="M437" s="103" t="str">
        <f t="shared" si="382"/>
        <v>OpenClose</v>
      </c>
      <c r="N437" s="103"/>
      <c r="O437" s="103"/>
      <c r="P437" s="103"/>
      <c r="Q437" s="103"/>
      <c r="R437" s="103">
        <f t="shared" si="383"/>
        <v>1</v>
      </c>
      <c r="S437" s="103" t="str">
        <f t="shared" si="384"/>
        <v>hover</v>
      </c>
      <c r="T437" s="103"/>
      <c r="U437" s="103"/>
      <c r="V437" s="103"/>
      <c r="W437" s="103"/>
      <c r="X437" s="103" t="str">
        <f t="shared" si="373"/>
        <v>fadeOn=n8-2-3-2,0.6</v>
      </c>
      <c r="Y437" s="103" t="str">
        <f t="shared" si="374"/>
        <v>fadeOff=n8-2-3-2,0.6</v>
      </c>
      <c r="Z437" s="103" t="str">
        <f t="shared" si="375"/>
        <v>drawOpen=n8-2-3-2,0.8</v>
      </c>
      <c r="AA437" s="103" t="str">
        <f t="shared" si="376"/>
        <v>drawClose=n8-2-3-2,0.8</v>
      </c>
      <c r="AB437" s="103" t="str">
        <f t="shared" si="385"/>
        <v>myQtipStyle</v>
      </c>
      <c r="AF437" s="75" t="s">
        <v>704</v>
      </c>
      <c r="AG437" s="73">
        <f t="shared" si="388"/>
        <v>0</v>
      </c>
      <c r="AH437" s="75" t="str">
        <f t="shared" si="386"/>
        <v>n8-2-3-2</v>
      </c>
      <c r="AI437" s="75" t="str">
        <f t="shared" si="389"/>
        <v>E269</v>
      </c>
      <c r="AJ437" s="73">
        <f t="shared" si="428"/>
        <v>4</v>
      </c>
      <c r="AK437" s="29">
        <v>8</v>
      </c>
      <c r="AL437" s="29">
        <v>2</v>
      </c>
      <c r="AM437" s="29">
        <v>3</v>
      </c>
      <c r="AN437" s="29">
        <v>2</v>
      </c>
      <c r="AR437" s="29">
        <v>8</v>
      </c>
      <c r="AS437" s="29">
        <v>4</v>
      </c>
      <c r="AT437" s="29">
        <v>3</v>
      </c>
      <c r="AU437" s="29">
        <v>3</v>
      </c>
      <c r="AX437" s="108">
        <f t="shared" si="401"/>
        <v>155.625</v>
      </c>
      <c r="AY437" s="105">
        <f t="shared" ca="1" si="402"/>
        <v>740</v>
      </c>
      <c r="AZ437" s="108">
        <f t="shared" si="403"/>
        <v>691.66666666666663</v>
      </c>
      <c r="BA437" s="105">
        <f t="shared" si="404"/>
        <v>0</v>
      </c>
      <c r="BB437" s="116">
        <f t="shared" ca="1" si="405"/>
        <v>459.9</v>
      </c>
      <c r="BC437" s="116">
        <f t="shared" ca="1" si="406"/>
        <v>494.14</v>
      </c>
      <c r="BD437" s="108">
        <f t="shared" ca="1" si="407"/>
        <v>1691.6666666666665</v>
      </c>
      <c r="BE437" s="108">
        <f t="shared" ca="1" si="408"/>
        <v>1000</v>
      </c>
      <c r="BF437" s="105"/>
      <c r="BG437" s="105"/>
      <c r="BH437" s="75" t="str">
        <f t="shared" si="390"/>
        <v>n8-2-3</v>
      </c>
      <c r="BJ437" s="109" t="s">
        <v>232</v>
      </c>
      <c r="BK437" s="109"/>
      <c r="BL437" s="109">
        <v>1</v>
      </c>
      <c r="BM437" s="112">
        <f t="shared" si="391"/>
        <v>1</v>
      </c>
      <c r="BN437" s="112" t="str">
        <f t="shared" si="392"/>
        <v>symbol</v>
      </c>
      <c r="BO437" s="109" t="str">
        <f t="shared" si="393"/>
        <v>OpenCircle</v>
      </c>
      <c r="BP437" s="113">
        <f t="shared" ca="1" si="409"/>
        <v>459.9</v>
      </c>
      <c r="BQ437" s="113">
        <f t="shared" ca="1" si="410"/>
        <v>494.14</v>
      </c>
      <c r="BR437" s="113">
        <f t="shared" ca="1" si="411"/>
        <v>12</v>
      </c>
      <c r="BS437" s="113">
        <f t="shared" ca="1" si="412"/>
        <v>12</v>
      </c>
      <c r="BT437" s="109" t="str">
        <f t="shared" ca="1" si="394"/>
        <v xml:space="preserve">0 459.9 494.14 0 0 0 0 VCThingLabel  </v>
      </c>
      <c r="BU437" s="112">
        <f t="shared" si="395"/>
        <v>0.1</v>
      </c>
      <c r="BV437" s="174">
        <f t="shared" si="396"/>
        <v>0</v>
      </c>
      <c r="BW437" s="114" t="str">
        <f t="shared" si="413"/>
        <v>4vvv</v>
      </c>
      <c r="BX437" s="109"/>
      <c r="BY437" s="113">
        <f t="shared" ca="1" si="414"/>
        <v>459.9</v>
      </c>
      <c r="BZ437" s="113">
        <f t="shared" ca="1" si="415"/>
        <v>494.14</v>
      </c>
      <c r="CA437" s="113">
        <f t="shared" ca="1" si="416"/>
        <v>20.399999999999999</v>
      </c>
      <c r="CB437" s="113">
        <f t="shared" ca="1" si="417"/>
        <v>20.399999999999999</v>
      </c>
      <c r="CC437" s="112">
        <f t="shared" si="397"/>
        <v>0.55000000000000004</v>
      </c>
      <c r="CD437" s="109" t="str">
        <f t="shared" si="398"/>
        <v>ellipse</v>
      </c>
      <c r="CE437" s="114" t="str">
        <f t="shared" si="418"/>
        <v>4vvv</v>
      </c>
      <c r="CF437" s="109"/>
      <c r="CG437" s="113">
        <f t="shared" ca="1" si="419"/>
        <v>459.9</v>
      </c>
      <c r="CH437" s="113">
        <f t="shared" ca="1" si="420"/>
        <v>494.14</v>
      </c>
      <c r="CI437" s="113">
        <f t="shared" ca="1" si="421"/>
        <v>12</v>
      </c>
      <c r="CJ437" s="113">
        <f t="shared" ca="1" si="422"/>
        <v>12</v>
      </c>
      <c r="CK437" s="112"/>
      <c r="CL437" s="112"/>
      <c r="CM437" s="112">
        <f t="shared" si="399"/>
        <v>1</v>
      </c>
      <c r="CN437" s="115" t="str">
        <f t="shared" si="400"/>
        <v>ellipse</v>
      </c>
      <c r="CO437" s="109" t="str">
        <f t="shared" si="423"/>
        <v>4vvv</v>
      </c>
      <c r="CP437" s="109"/>
      <c r="CQ437" s="113">
        <f t="shared" ca="1" si="424"/>
        <v>459.9</v>
      </c>
      <c r="CR437" s="113">
        <f t="shared" ca="1" si="425"/>
        <v>494.14</v>
      </c>
      <c r="CS437" s="113">
        <f t="shared" ca="1" si="426"/>
        <v>12</v>
      </c>
      <c r="CT437" s="113">
        <f t="shared" ca="1" si="427"/>
        <v>12</v>
      </c>
      <c r="CU437" s="105"/>
      <c r="CV437" s="105"/>
      <c r="CY437" s="105"/>
      <c r="CZ437" s="105"/>
      <c r="DA437" s="105"/>
      <c r="DB437" s="105"/>
      <c r="DC437" s="105"/>
      <c r="DD437" s="105"/>
      <c r="DE437" s="105"/>
      <c r="DF437" s="105"/>
    </row>
    <row r="438" spans="1:110" ht="16" customHeight="1">
      <c r="A438" s="75" t="str">
        <f t="shared" si="379"/>
        <v>n8-2-3-3</v>
      </c>
      <c r="B438" s="75" t="str">
        <f t="shared" si="380"/>
        <v>E270</v>
      </c>
      <c r="C438" s="103" t="str">
        <f t="shared" si="387"/>
        <v>even</v>
      </c>
      <c r="D438" s="103"/>
      <c r="E438" s="103"/>
      <c r="F438" s="104">
        <f>ROW()</f>
        <v>438</v>
      </c>
      <c r="G438" s="103"/>
      <c r="H438" s="103"/>
      <c r="I438" s="103" t="str">
        <f t="shared" si="377"/>
        <v>This a short description of E270, giving the briefest explanation of its E270'iness.</v>
      </c>
      <c r="J438" s="103" t="str">
        <f t="shared" si="378"/>
        <v>This is a longer description of E270, going into more detail on what E270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8" s="103" t="str">
        <f t="shared" si="381"/>
        <v>none</v>
      </c>
      <c r="L438" s="103"/>
      <c r="M438" s="103" t="str">
        <f t="shared" si="382"/>
        <v>OpenClose</v>
      </c>
      <c r="N438" s="103"/>
      <c r="O438" s="103"/>
      <c r="P438" s="103"/>
      <c r="Q438" s="103"/>
      <c r="R438" s="103">
        <f t="shared" si="383"/>
        <v>1</v>
      </c>
      <c r="S438" s="103" t="str">
        <f t="shared" si="384"/>
        <v>hover</v>
      </c>
      <c r="T438" s="103"/>
      <c r="U438" s="103"/>
      <c r="V438" s="103"/>
      <c r="W438" s="103"/>
      <c r="X438" s="103" t="str">
        <f t="shared" si="373"/>
        <v>fadeOn=n8-2-3-3,0.6</v>
      </c>
      <c r="Y438" s="103" t="str">
        <f t="shared" si="374"/>
        <v>fadeOff=n8-2-3-3,0.6</v>
      </c>
      <c r="Z438" s="103" t="str">
        <f t="shared" si="375"/>
        <v>drawOpen=n8-2-3-3,0.8</v>
      </c>
      <c r="AA438" s="103" t="str">
        <f t="shared" si="376"/>
        <v>drawClose=n8-2-3-3,0.8</v>
      </c>
      <c r="AB438" s="103" t="str">
        <f t="shared" si="385"/>
        <v>myQtipStyle</v>
      </c>
      <c r="AF438" s="75" t="s">
        <v>705</v>
      </c>
      <c r="AG438" s="73">
        <f t="shared" si="388"/>
        <v>0</v>
      </c>
      <c r="AH438" s="75" t="str">
        <f t="shared" si="386"/>
        <v>n8-2-3-3</v>
      </c>
      <c r="AI438" s="75" t="str">
        <f t="shared" si="389"/>
        <v>E270</v>
      </c>
      <c r="AJ438" s="73">
        <f t="shared" si="428"/>
        <v>4</v>
      </c>
      <c r="AK438" s="29">
        <v>8</v>
      </c>
      <c r="AL438" s="29">
        <v>2</v>
      </c>
      <c r="AM438" s="29">
        <v>3</v>
      </c>
      <c r="AN438" s="29">
        <v>3</v>
      </c>
      <c r="AR438" s="29">
        <v>8</v>
      </c>
      <c r="AS438" s="29">
        <v>4</v>
      </c>
      <c r="AT438" s="29">
        <v>3</v>
      </c>
      <c r="AU438" s="29">
        <v>3</v>
      </c>
      <c r="AX438" s="108">
        <f t="shared" si="401"/>
        <v>156.875</v>
      </c>
      <c r="AY438" s="105">
        <f t="shared" ca="1" si="402"/>
        <v>740</v>
      </c>
      <c r="AZ438" s="108">
        <f t="shared" si="403"/>
        <v>697.22222222222217</v>
      </c>
      <c r="BA438" s="105">
        <f t="shared" si="404"/>
        <v>0</v>
      </c>
      <c r="BB438" s="116">
        <f t="shared" ca="1" si="405"/>
        <v>471.05999999999995</v>
      </c>
      <c r="BC438" s="116">
        <f t="shared" ca="1" si="406"/>
        <v>482.48</v>
      </c>
      <c r="BD438" s="108">
        <f t="shared" ca="1" si="407"/>
        <v>1697.2222222222222</v>
      </c>
      <c r="BE438" s="108">
        <f t="shared" ca="1" si="408"/>
        <v>1000</v>
      </c>
      <c r="BF438" s="105"/>
      <c r="BG438" s="105"/>
      <c r="BH438" s="75" t="str">
        <f t="shared" si="390"/>
        <v>n8-2-3</v>
      </c>
      <c r="BJ438" s="109" t="s">
        <v>232</v>
      </c>
      <c r="BK438" s="109"/>
      <c r="BL438" s="109">
        <v>1</v>
      </c>
      <c r="BM438" s="112">
        <f t="shared" si="391"/>
        <v>1</v>
      </c>
      <c r="BN438" s="112" t="str">
        <f t="shared" si="392"/>
        <v>symbol</v>
      </c>
      <c r="BO438" s="109" t="str">
        <f t="shared" si="393"/>
        <v>OpenCircle</v>
      </c>
      <c r="BP438" s="113">
        <f t="shared" ca="1" si="409"/>
        <v>471.06</v>
      </c>
      <c r="BQ438" s="113">
        <f t="shared" ca="1" si="410"/>
        <v>482.48</v>
      </c>
      <c r="BR438" s="113">
        <f t="shared" ca="1" si="411"/>
        <v>12</v>
      </c>
      <c r="BS438" s="113">
        <f t="shared" ca="1" si="412"/>
        <v>12</v>
      </c>
      <c r="BT438" s="109" t="str">
        <f t="shared" ca="1" si="394"/>
        <v xml:space="preserve">0 471.06 482.48 0 0 0 0 VCThingLabel  </v>
      </c>
      <c r="BU438" s="112">
        <f t="shared" si="395"/>
        <v>0.1</v>
      </c>
      <c r="BV438" s="174">
        <f t="shared" si="396"/>
        <v>0</v>
      </c>
      <c r="BW438" s="114" t="str">
        <f t="shared" si="413"/>
        <v>4vvv</v>
      </c>
      <c r="BX438" s="109"/>
      <c r="BY438" s="113">
        <f t="shared" ca="1" si="414"/>
        <v>471.06</v>
      </c>
      <c r="BZ438" s="113">
        <f t="shared" ca="1" si="415"/>
        <v>482.48</v>
      </c>
      <c r="CA438" s="113">
        <f t="shared" ca="1" si="416"/>
        <v>20.399999999999999</v>
      </c>
      <c r="CB438" s="113">
        <f t="shared" ca="1" si="417"/>
        <v>20.399999999999999</v>
      </c>
      <c r="CC438" s="112">
        <f t="shared" si="397"/>
        <v>0.55000000000000004</v>
      </c>
      <c r="CD438" s="109" t="str">
        <f t="shared" si="398"/>
        <v>ellipse</v>
      </c>
      <c r="CE438" s="114" t="str">
        <f t="shared" si="418"/>
        <v>4vvv</v>
      </c>
      <c r="CF438" s="109"/>
      <c r="CG438" s="113">
        <f t="shared" ca="1" si="419"/>
        <v>471.06</v>
      </c>
      <c r="CH438" s="113">
        <f t="shared" ca="1" si="420"/>
        <v>482.48</v>
      </c>
      <c r="CI438" s="113">
        <f t="shared" ca="1" si="421"/>
        <v>12</v>
      </c>
      <c r="CJ438" s="113">
        <f t="shared" ca="1" si="422"/>
        <v>12</v>
      </c>
      <c r="CK438" s="112"/>
      <c r="CL438" s="112"/>
      <c r="CM438" s="112">
        <f t="shared" si="399"/>
        <v>1</v>
      </c>
      <c r="CN438" s="115" t="str">
        <f t="shared" si="400"/>
        <v>ellipse</v>
      </c>
      <c r="CO438" s="109" t="str">
        <f t="shared" si="423"/>
        <v>4vvv</v>
      </c>
      <c r="CP438" s="109"/>
      <c r="CQ438" s="113">
        <f t="shared" ca="1" si="424"/>
        <v>471.06</v>
      </c>
      <c r="CR438" s="113">
        <f t="shared" ca="1" si="425"/>
        <v>482.48</v>
      </c>
      <c r="CS438" s="113">
        <f t="shared" ca="1" si="426"/>
        <v>12</v>
      </c>
      <c r="CT438" s="113">
        <f t="shared" ca="1" si="427"/>
        <v>12</v>
      </c>
      <c r="CU438" s="105"/>
      <c r="CV438" s="105"/>
      <c r="CY438" s="105"/>
      <c r="CZ438" s="105"/>
      <c r="DA438" s="105"/>
      <c r="DB438" s="105"/>
      <c r="DC438" s="105"/>
      <c r="DD438" s="105"/>
      <c r="DE438" s="105"/>
      <c r="DF438" s="105"/>
    </row>
    <row r="439" spans="1:110" ht="16" customHeight="1">
      <c r="A439" s="75" t="str">
        <f t="shared" si="379"/>
        <v>n8-3</v>
      </c>
      <c r="B439" s="75" t="str">
        <f t="shared" si="380"/>
        <v>C31</v>
      </c>
      <c r="C439" s="103" t="str">
        <f t="shared" si="387"/>
        <v>odd</v>
      </c>
      <c r="D439" s="103"/>
      <c r="E439" s="103"/>
      <c r="F439" s="104">
        <f>ROW()</f>
        <v>439</v>
      </c>
      <c r="G439" s="103"/>
      <c r="H439" s="103"/>
      <c r="I439" s="103" t="str">
        <f t="shared" si="377"/>
        <v>This a short description of C31, giving the briefest explanation of its C31'iness.</v>
      </c>
      <c r="J439" s="103" t="str">
        <f t="shared" si="378"/>
        <v>This is a longer description of C31, going into more detail on what C31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39" s="103" t="str">
        <f t="shared" si="381"/>
        <v>none</v>
      </c>
      <c r="L439" s="103"/>
      <c r="M439" s="103" t="str">
        <f t="shared" si="382"/>
        <v>OpenClose</v>
      </c>
      <c r="N439" s="103"/>
      <c r="O439" s="103"/>
      <c r="P439" s="103"/>
      <c r="Q439" s="103"/>
      <c r="R439" s="103">
        <f t="shared" si="383"/>
        <v>1</v>
      </c>
      <c r="S439" s="103" t="str">
        <f t="shared" si="384"/>
        <v>hover</v>
      </c>
      <c r="T439" s="103"/>
      <c r="U439" s="103"/>
      <c r="V439" s="103"/>
      <c r="W439" s="103"/>
      <c r="X439" s="103" t="str">
        <f t="shared" si="373"/>
        <v>fadeOn=n8-3,0.6</v>
      </c>
      <c r="Y439" s="103" t="str">
        <f t="shared" si="374"/>
        <v>fadeOff=n8-3,0.6</v>
      </c>
      <c r="Z439" s="103" t="str">
        <f t="shared" si="375"/>
        <v>drawOpen=n8-3,0.8</v>
      </c>
      <c r="AA439" s="103" t="str">
        <f t="shared" si="376"/>
        <v>drawClose=n8-3,0.8</v>
      </c>
      <c r="AB439" s="103" t="str">
        <f t="shared" si="385"/>
        <v>myQtipStyle</v>
      </c>
      <c r="AF439" s="75" t="s">
        <v>706</v>
      </c>
      <c r="AG439" s="73">
        <f t="shared" si="388"/>
        <v>0</v>
      </c>
      <c r="AH439" s="75" t="str">
        <f t="shared" si="386"/>
        <v>n8-3</v>
      </c>
      <c r="AI439" s="75" t="str">
        <f t="shared" si="389"/>
        <v>C31</v>
      </c>
      <c r="AJ439" s="73">
        <f t="shared" si="428"/>
        <v>2</v>
      </c>
      <c r="AK439" s="29">
        <v>8</v>
      </c>
      <c r="AL439" s="29">
        <v>3</v>
      </c>
      <c r="AR439" s="29">
        <v>8</v>
      </c>
      <c r="AS439" s="29">
        <v>4</v>
      </c>
      <c r="AX439" s="108">
        <f t="shared" si="401"/>
        <v>163.125</v>
      </c>
      <c r="AY439" s="105">
        <f t="shared" ca="1" si="402"/>
        <v>500</v>
      </c>
      <c r="AZ439" s="108">
        <f t="shared" si="403"/>
        <v>725</v>
      </c>
      <c r="BA439" s="105">
        <f t="shared" si="404"/>
        <v>0</v>
      </c>
      <c r="BB439" s="116">
        <f t="shared" ca="1" si="405"/>
        <v>682.8</v>
      </c>
      <c r="BC439" s="116">
        <f t="shared" ca="1" si="406"/>
        <v>613.49</v>
      </c>
      <c r="BD439" s="108">
        <f t="shared" ca="1" si="407"/>
        <v>1725</v>
      </c>
      <c r="BE439" s="108">
        <f t="shared" ca="1" si="408"/>
        <v>1000</v>
      </c>
      <c r="BF439" s="105"/>
      <c r="BG439" s="105"/>
      <c r="BH439" s="75" t="str">
        <f t="shared" si="390"/>
        <v>n7-4-3-3</v>
      </c>
      <c r="BJ439" s="109" t="s">
        <v>232</v>
      </c>
      <c r="BK439" s="109"/>
      <c r="BL439" s="109">
        <v>1</v>
      </c>
      <c r="BM439" s="112">
        <f t="shared" si="391"/>
        <v>1</v>
      </c>
      <c r="BN439" s="112" t="str">
        <f t="shared" si="392"/>
        <v>symbol</v>
      </c>
      <c r="BO439" s="109" t="str">
        <f t="shared" si="393"/>
        <v>OpenCircle</v>
      </c>
      <c r="BP439" s="113">
        <f t="shared" ca="1" si="409"/>
        <v>682.8</v>
      </c>
      <c r="BQ439" s="113">
        <f t="shared" ca="1" si="410"/>
        <v>613.49</v>
      </c>
      <c r="BR439" s="113">
        <f t="shared" ca="1" si="411"/>
        <v>60</v>
      </c>
      <c r="BS439" s="113">
        <f t="shared" ca="1" si="412"/>
        <v>60</v>
      </c>
      <c r="BT439" s="109" t="str">
        <f t="shared" ca="1" si="394"/>
        <v xml:space="preserve">1 682.8 613.49 0 0 0 0 VCThingLabel 20 </v>
      </c>
      <c r="BU439" s="112">
        <f t="shared" si="395"/>
        <v>0.1</v>
      </c>
      <c r="BV439" s="174">
        <f t="shared" si="396"/>
        <v>0</v>
      </c>
      <c r="BW439" s="114" t="str">
        <f t="shared" si="413"/>
        <v>2vvv</v>
      </c>
      <c r="BX439" s="109"/>
      <c r="BY439" s="113">
        <f t="shared" ca="1" si="414"/>
        <v>682.8</v>
      </c>
      <c r="BZ439" s="113">
        <f t="shared" ca="1" si="415"/>
        <v>613.49</v>
      </c>
      <c r="CA439" s="113">
        <f t="shared" ca="1" si="416"/>
        <v>102</v>
      </c>
      <c r="CB439" s="113">
        <f t="shared" ca="1" si="417"/>
        <v>102</v>
      </c>
      <c r="CC439" s="112">
        <f t="shared" si="397"/>
        <v>0.55000000000000004</v>
      </c>
      <c r="CD439" s="109" t="str">
        <f t="shared" si="398"/>
        <v>ellipse</v>
      </c>
      <c r="CE439" s="114" t="str">
        <f t="shared" si="418"/>
        <v>2vvv</v>
      </c>
      <c r="CF439" s="109"/>
      <c r="CG439" s="113">
        <f t="shared" ca="1" si="419"/>
        <v>682.8</v>
      </c>
      <c r="CH439" s="113">
        <f t="shared" ca="1" si="420"/>
        <v>613.49</v>
      </c>
      <c r="CI439" s="113">
        <f t="shared" ca="1" si="421"/>
        <v>60</v>
      </c>
      <c r="CJ439" s="113">
        <f t="shared" ca="1" si="422"/>
        <v>60</v>
      </c>
      <c r="CK439" s="112"/>
      <c r="CL439" s="112"/>
      <c r="CM439" s="112">
        <f t="shared" si="399"/>
        <v>1</v>
      </c>
      <c r="CN439" s="115" t="str">
        <f t="shared" si="400"/>
        <v>ellipse</v>
      </c>
      <c r="CO439" s="109" t="str">
        <f t="shared" si="423"/>
        <v>2vvv</v>
      </c>
      <c r="CP439" s="109"/>
      <c r="CQ439" s="113">
        <f t="shared" ca="1" si="424"/>
        <v>682.8</v>
      </c>
      <c r="CR439" s="113">
        <f t="shared" ca="1" si="425"/>
        <v>613.49</v>
      </c>
      <c r="CS439" s="113">
        <f t="shared" ca="1" si="426"/>
        <v>60</v>
      </c>
      <c r="CT439" s="113">
        <f t="shared" ca="1" si="427"/>
        <v>60</v>
      </c>
      <c r="CU439" s="105"/>
      <c r="CV439" s="105"/>
      <c r="CY439" s="105"/>
      <c r="CZ439" s="105"/>
      <c r="DA439" s="105"/>
      <c r="DB439" s="105"/>
      <c r="DC439" s="105"/>
      <c r="DD439" s="105"/>
      <c r="DE439" s="105"/>
      <c r="DF439" s="105"/>
    </row>
    <row r="440" spans="1:110" ht="16" customHeight="1">
      <c r="A440" s="75" t="str">
        <f t="shared" si="379"/>
        <v>n8-3-1</v>
      </c>
      <c r="B440" s="75" t="str">
        <f t="shared" si="380"/>
        <v>D91</v>
      </c>
      <c r="C440" s="103" t="str">
        <f t="shared" si="387"/>
        <v>odd</v>
      </c>
      <c r="D440" s="103"/>
      <c r="E440" s="103"/>
      <c r="F440" s="104">
        <f>ROW()</f>
        <v>440</v>
      </c>
      <c r="G440" s="103"/>
      <c r="H440" s="103"/>
      <c r="I440" s="103" t="str">
        <f t="shared" si="377"/>
        <v>This a short description of D91, giving the briefest explanation of its D91'iness.</v>
      </c>
      <c r="J440" s="103" t="str">
        <f t="shared" si="378"/>
        <v>This is a longer description of D91, going into more detail on what D91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0" s="103" t="str">
        <f t="shared" si="381"/>
        <v>none</v>
      </c>
      <c r="L440" s="103"/>
      <c r="M440" s="103" t="str">
        <f t="shared" si="382"/>
        <v>OpenClose</v>
      </c>
      <c r="N440" s="103"/>
      <c r="O440" s="103"/>
      <c r="P440" s="103"/>
      <c r="Q440" s="103"/>
      <c r="R440" s="103">
        <f t="shared" si="383"/>
        <v>1</v>
      </c>
      <c r="S440" s="103" t="str">
        <f t="shared" si="384"/>
        <v>hover</v>
      </c>
      <c r="T440" s="103"/>
      <c r="U440" s="103"/>
      <c r="V440" s="103"/>
      <c r="W440" s="103"/>
      <c r="X440" s="103" t="str">
        <f t="shared" si="373"/>
        <v>fadeOn=n8-3-1,0.6</v>
      </c>
      <c r="Y440" s="103" t="str">
        <f t="shared" si="374"/>
        <v>fadeOff=n8-3-1,0.6</v>
      </c>
      <c r="Z440" s="103" t="str">
        <f t="shared" si="375"/>
        <v>drawOpen=n8-3-1,0.8</v>
      </c>
      <c r="AA440" s="103" t="str">
        <f t="shared" si="376"/>
        <v>drawClose=n8-3-1,0.8</v>
      </c>
      <c r="AB440" s="103" t="str">
        <f t="shared" si="385"/>
        <v>myQtipStyle</v>
      </c>
      <c r="AF440" s="75" t="s">
        <v>707</v>
      </c>
      <c r="AG440" s="73">
        <f t="shared" si="388"/>
        <v>0</v>
      </c>
      <c r="AH440" s="75" t="str">
        <f t="shared" si="386"/>
        <v>n8-3-1</v>
      </c>
      <c r="AI440" s="75" t="str">
        <f t="shared" si="389"/>
        <v>D91</v>
      </c>
      <c r="AJ440" s="73">
        <f t="shared" si="428"/>
        <v>3</v>
      </c>
      <c r="AK440" s="29">
        <v>8</v>
      </c>
      <c r="AL440" s="29">
        <v>3</v>
      </c>
      <c r="AM440" s="29">
        <v>1</v>
      </c>
      <c r="AR440" s="29">
        <v>8</v>
      </c>
      <c r="AS440" s="29">
        <v>4</v>
      </c>
      <c r="AT440" s="29">
        <v>3</v>
      </c>
      <c r="AX440" s="108">
        <f t="shared" si="401"/>
        <v>159.375</v>
      </c>
      <c r="AY440" s="105">
        <f t="shared" ca="1" si="402"/>
        <v>640</v>
      </c>
      <c r="AZ440" s="108">
        <f t="shared" si="403"/>
        <v>708.33333333333337</v>
      </c>
      <c r="BA440" s="105">
        <f t="shared" si="404"/>
        <v>0</v>
      </c>
      <c r="BB440" s="116">
        <f t="shared" ca="1" si="405"/>
        <v>562.5</v>
      </c>
      <c r="BC440" s="116">
        <f t="shared" ca="1" si="406"/>
        <v>532.89</v>
      </c>
      <c r="BD440" s="108">
        <f t="shared" ca="1" si="407"/>
        <v>1708.3333333333335</v>
      </c>
      <c r="BE440" s="108">
        <f t="shared" ca="1" si="408"/>
        <v>1000</v>
      </c>
      <c r="BF440" s="105"/>
      <c r="BG440" s="105"/>
      <c r="BH440" s="75" t="str">
        <f t="shared" si="390"/>
        <v>n8-3</v>
      </c>
      <c r="BJ440" s="109" t="s">
        <v>232</v>
      </c>
      <c r="BK440" s="109"/>
      <c r="BL440" s="109">
        <v>1</v>
      </c>
      <c r="BM440" s="112">
        <f t="shared" si="391"/>
        <v>1</v>
      </c>
      <c r="BN440" s="112" t="str">
        <f t="shared" si="392"/>
        <v>symbol</v>
      </c>
      <c r="BO440" s="109" t="str">
        <f t="shared" si="393"/>
        <v>OpenCircle</v>
      </c>
      <c r="BP440" s="113">
        <f t="shared" ca="1" si="409"/>
        <v>562.5</v>
      </c>
      <c r="BQ440" s="113">
        <f t="shared" ca="1" si="410"/>
        <v>532.89</v>
      </c>
      <c r="BR440" s="113">
        <f t="shared" ca="1" si="411"/>
        <v>35</v>
      </c>
      <c r="BS440" s="113">
        <f t="shared" ca="1" si="412"/>
        <v>35</v>
      </c>
      <c r="BT440" s="109" t="str">
        <f t="shared" ca="1" si="394"/>
        <v xml:space="preserve">1 562.5 532.89 0 0 0 0 VCThingLabel 10 </v>
      </c>
      <c r="BU440" s="112">
        <f t="shared" si="395"/>
        <v>0.1</v>
      </c>
      <c r="BV440" s="174">
        <f t="shared" si="396"/>
        <v>0</v>
      </c>
      <c r="BW440" s="114" t="str">
        <f t="shared" si="413"/>
        <v>3vvv</v>
      </c>
      <c r="BX440" s="109"/>
      <c r="BY440" s="113">
        <f t="shared" ca="1" si="414"/>
        <v>562.5</v>
      </c>
      <c r="BZ440" s="113">
        <f t="shared" ca="1" si="415"/>
        <v>532.89</v>
      </c>
      <c r="CA440" s="113">
        <f t="shared" ca="1" si="416"/>
        <v>59.5</v>
      </c>
      <c r="CB440" s="113">
        <f t="shared" ca="1" si="417"/>
        <v>59.5</v>
      </c>
      <c r="CC440" s="112">
        <f t="shared" si="397"/>
        <v>0.55000000000000004</v>
      </c>
      <c r="CD440" s="109" t="str">
        <f t="shared" si="398"/>
        <v>ellipse</v>
      </c>
      <c r="CE440" s="114" t="str">
        <f t="shared" si="418"/>
        <v>3vvv</v>
      </c>
      <c r="CF440" s="109"/>
      <c r="CG440" s="113">
        <f t="shared" ca="1" si="419"/>
        <v>562.5</v>
      </c>
      <c r="CH440" s="113">
        <f t="shared" ca="1" si="420"/>
        <v>532.89</v>
      </c>
      <c r="CI440" s="113">
        <f t="shared" ca="1" si="421"/>
        <v>35</v>
      </c>
      <c r="CJ440" s="113">
        <f t="shared" ca="1" si="422"/>
        <v>35</v>
      </c>
      <c r="CK440" s="112"/>
      <c r="CL440" s="112"/>
      <c r="CM440" s="112">
        <f t="shared" si="399"/>
        <v>1</v>
      </c>
      <c r="CN440" s="115" t="str">
        <f t="shared" si="400"/>
        <v>ellipse</v>
      </c>
      <c r="CO440" s="109" t="str">
        <f t="shared" si="423"/>
        <v>3vvv</v>
      </c>
      <c r="CP440" s="109"/>
      <c r="CQ440" s="113">
        <f t="shared" ca="1" si="424"/>
        <v>562.5</v>
      </c>
      <c r="CR440" s="113">
        <f t="shared" ca="1" si="425"/>
        <v>532.89</v>
      </c>
      <c r="CS440" s="113">
        <f t="shared" ca="1" si="426"/>
        <v>35</v>
      </c>
      <c r="CT440" s="113">
        <f t="shared" ca="1" si="427"/>
        <v>35</v>
      </c>
      <c r="CU440" s="105"/>
      <c r="CV440" s="105"/>
      <c r="CY440" s="105"/>
      <c r="CZ440" s="105"/>
      <c r="DA440" s="105"/>
      <c r="DB440" s="105"/>
      <c r="DC440" s="105"/>
      <c r="DD440" s="105"/>
      <c r="DE440" s="105"/>
      <c r="DF440" s="105"/>
    </row>
    <row r="441" spans="1:110" ht="16" customHeight="1">
      <c r="A441" s="75" t="str">
        <f t="shared" si="379"/>
        <v>n8-3-1-1</v>
      </c>
      <c r="B441" s="75" t="str">
        <f t="shared" si="380"/>
        <v>E271</v>
      </c>
      <c r="C441" s="103" t="str">
        <f t="shared" si="387"/>
        <v>odd</v>
      </c>
      <c r="D441" s="103"/>
      <c r="E441" s="103"/>
      <c r="F441" s="104">
        <f>ROW()</f>
        <v>441</v>
      </c>
      <c r="G441" s="103"/>
      <c r="H441" s="103"/>
      <c r="I441" s="103" t="str">
        <f t="shared" si="377"/>
        <v>This a short description of E271, giving the briefest explanation of its E271'iness.</v>
      </c>
      <c r="J441" s="103" t="str">
        <f t="shared" si="378"/>
        <v>This is a longer description of E271, going into more detail on what E271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1" s="103" t="str">
        <f t="shared" si="381"/>
        <v>none</v>
      </c>
      <c r="L441" s="103"/>
      <c r="M441" s="103" t="str">
        <f t="shared" si="382"/>
        <v>OpenClose</v>
      </c>
      <c r="N441" s="103"/>
      <c r="O441" s="103"/>
      <c r="P441" s="103"/>
      <c r="Q441" s="103"/>
      <c r="R441" s="103">
        <f t="shared" si="383"/>
        <v>1</v>
      </c>
      <c r="S441" s="103" t="str">
        <f t="shared" si="384"/>
        <v>hover</v>
      </c>
      <c r="T441" s="103"/>
      <c r="U441" s="103"/>
      <c r="V441" s="103"/>
      <c r="W441" s="103"/>
      <c r="X441" s="103" t="str">
        <f t="shared" si="373"/>
        <v>fadeOn=n8-3-1-1,0.6</v>
      </c>
      <c r="Y441" s="103" t="str">
        <f t="shared" si="374"/>
        <v>fadeOff=n8-3-1-1,0.6</v>
      </c>
      <c r="Z441" s="103" t="str">
        <f t="shared" si="375"/>
        <v>drawOpen=n8-3-1-1,0.8</v>
      </c>
      <c r="AA441" s="103" t="str">
        <f t="shared" si="376"/>
        <v>drawClose=n8-3-1-1,0.8</v>
      </c>
      <c r="AB441" s="103" t="str">
        <f t="shared" si="385"/>
        <v>myQtipStyle</v>
      </c>
      <c r="AF441" s="75" t="s">
        <v>708</v>
      </c>
      <c r="AG441" s="73">
        <f t="shared" si="388"/>
        <v>0</v>
      </c>
      <c r="AH441" s="75" t="str">
        <f t="shared" si="386"/>
        <v>n8-3-1-1</v>
      </c>
      <c r="AI441" s="75" t="str">
        <f t="shared" si="389"/>
        <v>E271</v>
      </c>
      <c r="AJ441" s="73">
        <f t="shared" si="428"/>
        <v>4</v>
      </c>
      <c r="AK441" s="29">
        <v>8</v>
      </c>
      <c r="AL441" s="29">
        <v>3</v>
      </c>
      <c r="AM441" s="29">
        <v>1</v>
      </c>
      <c r="AN441" s="29">
        <v>1</v>
      </c>
      <c r="AR441" s="29">
        <v>8</v>
      </c>
      <c r="AS441" s="29">
        <v>4</v>
      </c>
      <c r="AT441" s="29">
        <v>3</v>
      </c>
      <c r="AU441" s="29">
        <v>3</v>
      </c>
      <c r="AX441" s="108">
        <f t="shared" si="401"/>
        <v>158.125</v>
      </c>
      <c r="AY441" s="105">
        <f t="shared" ca="1" si="402"/>
        <v>740</v>
      </c>
      <c r="AZ441" s="108">
        <f t="shared" si="403"/>
        <v>702.77777777777783</v>
      </c>
      <c r="BA441" s="105">
        <f t="shared" si="404"/>
        <v>0</v>
      </c>
      <c r="BB441" s="116">
        <f t="shared" ca="1" si="405"/>
        <v>482.48</v>
      </c>
      <c r="BC441" s="116">
        <f t="shared" ca="1" si="406"/>
        <v>471.05999999999995</v>
      </c>
      <c r="BD441" s="108">
        <f t="shared" ca="1" si="407"/>
        <v>1702.7777777777778</v>
      </c>
      <c r="BE441" s="108">
        <f t="shared" ca="1" si="408"/>
        <v>1000</v>
      </c>
      <c r="BF441" s="105"/>
      <c r="BG441" s="105"/>
      <c r="BH441" s="75" t="str">
        <f t="shared" si="390"/>
        <v>n8-3-1</v>
      </c>
      <c r="BJ441" s="109" t="s">
        <v>232</v>
      </c>
      <c r="BK441" s="109"/>
      <c r="BL441" s="109">
        <v>1</v>
      </c>
      <c r="BM441" s="112">
        <f t="shared" si="391"/>
        <v>1</v>
      </c>
      <c r="BN441" s="112" t="str">
        <f t="shared" si="392"/>
        <v>symbol</v>
      </c>
      <c r="BO441" s="109" t="str">
        <f t="shared" si="393"/>
        <v>OpenCircle</v>
      </c>
      <c r="BP441" s="113">
        <f t="shared" ca="1" si="409"/>
        <v>482.48</v>
      </c>
      <c r="BQ441" s="113">
        <f t="shared" ca="1" si="410"/>
        <v>471.06</v>
      </c>
      <c r="BR441" s="113">
        <f t="shared" ca="1" si="411"/>
        <v>12</v>
      </c>
      <c r="BS441" s="113">
        <f t="shared" ca="1" si="412"/>
        <v>12</v>
      </c>
      <c r="BT441" s="109" t="str">
        <f t="shared" ca="1" si="394"/>
        <v xml:space="preserve">0 482.48 471.06 0 0 0 0 VCThingLabel  </v>
      </c>
      <c r="BU441" s="112">
        <f t="shared" si="395"/>
        <v>0.1</v>
      </c>
      <c r="BV441" s="174">
        <f t="shared" si="396"/>
        <v>0</v>
      </c>
      <c r="BW441" s="114" t="str">
        <f t="shared" si="413"/>
        <v>4vvv</v>
      </c>
      <c r="BX441" s="109"/>
      <c r="BY441" s="113">
        <f t="shared" ca="1" si="414"/>
        <v>482.48</v>
      </c>
      <c r="BZ441" s="113">
        <f t="shared" ca="1" si="415"/>
        <v>471.06</v>
      </c>
      <c r="CA441" s="113">
        <f t="shared" ca="1" si="416"/>
        <v>20.399999999999999</v>
      </c>
      <c r="CB441" s="113">
        <f t="shared" ca="1" si="417"/>
        <v>20.399999999999999</v>
      </c>
      <c r="CC441" s="112">
        <f t="shared" si="397"/>
        <v>0.55000000000000004</v>
      </c>
      <c r="CD441" s="109" t="str">
        <f t="shared" si="398"/>
        <v>ellipse</v>
      </c>
      <c r="CE441" s="114" t="str">
        <f t="shared" si="418"/>
        <v>4vvv</v>
      </c>
      <c r="CF441" s="109"/>
      <c r="CG441" s="113">
        <f t="shared" ca="1" si="419"/>
        <v>482.48</v>
      </c>
      <c r="CH441" s="113">
        <f t="shared" ca="1" si="420"/>
        <v>471.06</v>
      </c>
      <c r="CI441" s="113">
        <f t="shared" ca="1" si="421"/>
        <v>12</v>
      </c>
      <c r="CJ441" s="113">
        <f t="shared" ca="1" si="422"/>
        <v>12</v>
      </c>
      <c r="CK441" s="112"/>
      <c r="CL441" s="112"/>
      <c r="CM441" s="112">
        <f t="shared" si="399"/>
        <v>1</v>
      </c>
      <c r="CN441" s="115" t="str">
        <f t="shared" si="400"/>
        <v>ellipse</v>
      </c>
      <c r="CO441" s="109" t="str">
        <f t="shared" si="423"/>
        <v>4vvv</v>
      </c>
      <c r="CP441" s="109"/>
      <c r="CQ441" s="113">
        <f t="shared" ca="1" si="424"/>
        <v>482.48</v>
      </c>
      <c r="CR441" s="113">
        <f t="shared" ca="1" si="425"/>
        <v>471.06</v>
      </c>
      <c r="CS441" s="113">
        <f t="shared" ca="1" si="426"/>
        <v>12</v>
      </c>
      <c r="CT441" s="113">
        <f t="shared" ca="1" si="427"/>
        <v>12</v>
      </c>
      <c r="CU441" s="105"/>
      <c r="CV441" s="105"/>
      <c r="CY441" s="105"/>
      <c r="CZ441" s="105"/>
      <c r="DA441" s="105"/>
      <c r="DB441" s="105"/>
      <c r="DC441" s="105"/>
      <c r="DD441" s="105"/>
      <c r="DE441" s="105"/>
      <c r="DF441" s="105"/>
    </row>
    <row r="442" spans="1:110" ht="16" customHeight="1">
      <c r="A442" s="75" t="str">
        <f t="shared" si="379"/>
        <v>n8-3-1-2</v>
      </c>
      <c r="B442" s="75" t="str">
        <f t="shared" si="380"/>
        <v>E272</v>
      </c>
      <c r="C442" s="103" t="str">
        <f t="shared" si="387"/>
        <v>even</v>
      </c>
      <c r="D442" s="103"/>
      <c r="E442" s="103"/>
      <c r="F442" s="104">
        <f>ROW()</f>
        <v>442</v>
      </c>
      <c r="G442" s="103"/>
      <c r="H442" s="103"/>
      <c r="I442" s="103" t="str">
        <f t="shared" si="377"/>
        <v>This a short description of E272, giving the briefest explanation of its E272'iness.</v>
      </c>
      <c r="J442" s="103" t="str">
        <f t="shared" si="378"/>
        <v>This is a longer description of E272, going into more detail on what E272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2" s="103" t="str">
        <f t="shared" si="381"/>
        <v>none</v>
      </c>
      <c r="L442" s="103"/>
      <c r="M442" s="103" t="str">
        <f t="shared" si="382"/>
        <v>OpenClose</v>
      </c>
      <c r="N442" s="103"/>
      <c r="O442" s="103"/>
      <c r="P442" s="103"/>
      <c r="Q442" s="103"/>
      <c r="R442" s="103">
        <f t="shared" si="383"/>
        <v>1</v>
      </c>
      <c r="S442" s="103" t="str">
        <f t="shared" si="384"/>
        <v>hover</v>
      </c>
      <c r="T442" s="103"/>
      <c r="U442" s="103"/>
      <c r="V442" s="103"/>
      <c r="W442" s="103"/>
      <c r="X442" s="103" t="str">
        <f t="shared" si="373"/>
        <v>fadeOn=n8-3-1-2,0.6</v>
      </c>
      <c r="Y442" s="103" t="str">
        <f t="shared" si="374"/>
        <v>fadeOff=n8-3-1-2,0.6</v>
      </c>
      <c r="Z442" s="103" t="str">
        <f t="shared" si="375"/>
        <v>drawOpen=n8-3-1-2,0.8</v>
      </c>
      <c r="AA442" s="103" t="str">
        <f t="shared" si="376"/>
        <v>drawClose=n8-3-1-2,0.8</v>
      </c>
      <c r="AB442" s="103" t="str">
        <f t="shared" si="385"/>
        <v>myQtipStyle</v>
      </c>
      <c r="AF442" s="75" t="s">
        <v>709</v>
      </c>
      <c r="AG442" s="73">
        <f t="shared" si="388"/>
        <v>0</v>
      </c>
      <c r="AH442" s="75" t="str">
        <f t="shared" si="386"/>
        <v>n8-3-1-2</v>
      </c>
      <c r="AI442" s="75" t="str">
        <f t="shared" si="389"/>
        <v>E272</v>
      </c>
      <c r="AJ442" s="73">
        <f t="shared" si="428"/>
        <v>4</v>
      </c>
      <c r="AK442" s="29">
        <v>8</v>
      </c>
      <c r="AL442" s="29">
        <v>3</v>
      </c>
      <c r="AM442" s="29">
        <v>1</v>
      </c>
      <c r="AN442" s="29">
        <v>2</v>
      </c>
      <c r="AR442" s="29">
        <v>8</v>
      </c>
      <c r="AS442" s="29">
        <v>4</v>
      </c>
      <c r="AT442" s="29">
        <v>3</v>
      </c>
      <c r="AU442" s="29">
        <v>3</v>
      </c>
      <c r="AX442" s="108">
        <f t="shared" si="401"/>
        <v>159.375</v>
      </c>
      <c r="AY442" s="105">
        <f t="shared" ca="1" si="402"/>
        <v>740</v>
      </c>
      <c r="AZ442" s="108">
        <f t="shared" si="403"/>
        <v>708.33333333333337</v>
      </c>
      <c r="BA442" s="105">
        <f t="shared" si="404"/>
        <v>0</v>
      </c>
      <c r="BB442" s="116">
        <f t="shared" ca="1" si="405"/>
        <v>494.14</v>
      </c>
      <c r="BC442" s="116">
        <f t="shared" ca="1" si="406"/>
        <v>459.9</v>
      </c>
      <c r="BD442" s="108">
        <f t="shared" ca="1" si="407"/>
        <v>1708.3333333333335</v>
      </c>
      <c r="BE442" s="108">
        <f t="shared" ca="1" si="408"/>
        <v>1000</v>
      </c>
      <c r="BF442" s="105"/>
      <c r="BG442" s="105"/>
      <c r="BH442" s="75" t="str">
        <f t="shared" si="390"/>
        <v>n8-3-1</v>
      </c>
      <c r="BJ442" s="109" t="s">
        <v>232</v>
      </c>
      <c r="BK442" s="109"/>
      <c r="BL442" s="109">
        <v>1</v>
      </c>
      <c r="BM442" s="112">
        <f t="shared" si="391"/>
        <v>1</v>
      </c>
      <c r="BN442" s="112" t="str">
        <f t="shared" si="392"/>
        <v>symbol</v>
      </c>
      <c r="BO442" s="109" t="str">
        <f t="shared" si="393"/>
        <v>OpenCircle</v>
      </c>
      <c r="BP442" s="113">
        <f t="shared" ca="1" si="409"/>
        <v>494.14</v>
      </c>
      <c r="BQ442" s="113">
        <f t="shared" ca="1" si="410"/>
        <v>459.9</v>
      </c>
      <c r="BR442" s="113">
        <f t="shared" ca="1" si="411"/>
        <v>12</v>
      </c>
      <c r="BS442" s="113">
        <f t="shared" ca="1" si="412"/>
        <v>12</v>
      </c>
      <c r="BT442" s="109" t="str">
        <f t="shared" ca="1" si="394"/>
        <v xml:space="preserve">0 494.14 459.9 0 0 0 0 VCThingLabel  </v>
      </c>
      <c r="BU442" s="112">
        <f t="shared" si="395"/>
        <v>0.1</v>
      </c>
      <c r="BV442" s="174">
        <f t="shared" si="396"/>
        <v>0</v>
      </c>
      <c r="BW442" s="114" t="str">
        <f t="shared" si="413"/>
        <v>4vvv</v>
      </c>
      <c r="BX442" s="109"/>
      <c r="BY442" s="113">
        <f t="shared" ca="1" si="414"/>
        <v>494.14</v>
      </c>
      <c r="BZ442" s="113">
        <f t="shared" ca="1" si="415"/>
        <v>459.9</v>
      </c>
      <c r="CA442" s="113">
        <f t="shared" ca="1" si="416"/>
        <v>20.399999999999999</v>
      </c>
      <c r="CB442" s="113">
        <f t="shared" ca="1" si="417"/>
        <v>20.399999999999999</v>
      </c>
      <c r="CC442" s="112">
        <f t="shared" si="397"/>
        <v>0.55000000000000004</v>
      </c>
      <c r="CD442" s="109" t="str">
        <f t="shared" si="398"/>
        <v>ellipse</v>
      </c>
      <c r="CE442" s="114" t="str">
        <f t="shared" si="418"/>
        <v>4vvv</v>
      </c>
      <c r="CF442" s="109"/>
      <c r="CG442" s="113">
        <f t="shared" ca="1" si="419"/>
        <v>494.14</v>
      </c>
      <c r="CH442" s="113">
        <f t="shared" ca="1" si="420"/>
        <v>459.9</v>
      </c>
      <c r="CI442" s="113">
        <f t="shared" ca="1" si="421"/>
        <v>12</v>
      </c>
      <c r="CJ442" s="113">
        <f t="shared" ca="1" si="422"/>
        <v>12</v>
      </c>
      <c r="CK442" s="112"/>
      <c r="CL442" s="112"/>
      <c r="CM442" s="112">
        <f t="shared" si="399"/>
        <v>1</v>
      </c>
      <c r="CN442" s="115" t="str">
        <f t="shared" si="400"/>
        <v>ellipse</v>
      </c>
      <c r="CO442" s="109" t="str">
        <f t="shared" si="423"/>
        <v>4vvv</v>
      </c>
      <c r="CP442" s="109"/>
      <c r="CQ442" s="113">
        <f t="shared" ca="1" si="424"/>
        <v>494.14</v>
      </c>
      <c r="CR442" s="113">
        <f t="shared" ca="1" si="425"/>
        <v>459.9</v>
      </c>
      <c r="CS442" s="113">
        <f t="shared" ca="1" si="426"/>
        <v>12</v>
      </c>
      <c r="CT442" s="113">
        <f t="shared" ca="1" si="427"/>
        <v>12</v>
      </c>
      <c r="CU442" s="105"/>
      <c r="CV442" s="105"/>
      <c r="CY442" s="105"/>
      <c r="CZ442" s="105"/>
      <c r="DA442" s="105"/>
      <c r="DB442" s="105"/>
      <c r="DC442" s="105"/>
      <c r="DD442" s="105"/>
      <c r="DE442" s="105"/>
      <c r="DF442" s="105"/>
    </row>
    <row r="443" spans="1:110" ht="16" customHeight="1">
      <c r="A443" s="75" t="str">
        <f t="shared" si="379"/>
        <v>n8-3-1-3</v>
      </c>
      <c r="B443" s="75" t="str">
        <f t="shared" si="380"/>
        <v>E273</v>
      </c>
      <c r="C443" s="103" t="str">
        <f t="shared" si="387"/>
        <v>odd</v>
      </c>
      <c r="D443" s="103"/>
      <c r="E443" s="103"/>
      <c r="F443" s="104">
        <f>ROW()</f>
        <v>443</v>
      </c>
      <c r="G443" s="103"/>
      <c r="H443" s="103"/>
      <c r="I443" s="103" t="str">
        <f t="shared" si="377"/>
        <v>This a short description of E273, giving the briefest explanation of its E273'iness.</v>
      </c>
      <c r="J443" s="103" t="str">
        <f t="shared" si="378"/>
        <v>This is a longer description of E273, going into more detail on what E273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3" s="103" t="str">
        <f t="shared" si="381"/>
        <v>none</v>
      </c>
      <c r="L443" s="103"/>
      <c r="M443" s="103" t="str">
        <f t="shared" si="382"/>
        <v>OpenClose</v>
      </c>
      <c r="N443" s="103"/>
      <c r="O443" s="103"/>
      <c r="P443" s="103"/>
      <c r="Q443" s="103"/>
      <c r="R443" s="103">
        <f t="shared" si="383"/>
        <v>1</v>
      </c>
      <c r="S443" s="103" t="str">
        <f t="shared" si="384"/>
        <v>hover</v>
      </c>
      <c r="T443" s="103"/>
      <c r="U443" s="103"/>
      <c r="V443" s="103"/>
      <c r="W443" s="103"/>
      <c r="X443" s="103" t="str">
        <f t="shared" si="373"/>
        <v>fadeOn=n8-3-1-3,0.6</v>
      </c>
      <c r="Y443" s="103" t="str">
        <f t="shared" si="374"/>
        <v>fadeOff=n8-3-1-3,0.6</v>
      </c>
      <c r="Z443" s="103" t="str">
        <f t="shared" si="375"/>
        <v>drawOpen=n8-3-1-3,0.8</v>
      </c>
      <c r="AA443" s="103" t="str">
        <f t="shared" si="376"/>
        <v>drawClose=n8-3-1-3,0.8</v>
      </c>
      <c r="AB443" s="103" t="str">
        <f t="shared" si="385"/>
        <v>myQtipStyle</v>
      </c>
      <c r="AF443" s="75" t="s">
        <v>710</v>
      </c>
      <c r="AG443" s="73">
        <f t="shared" si="388"/>
        <v>0</v>
      </c>
      <c r="AH443" s="75" t="str">
        <f t="shared" si="386"/>
        <v>n8-3-1-3</v>
      </c>
      <c r="AI443" s="75" t="str">
        <f t="shared" si="389"/>
        <v>E273</v>
      </c>
      <c r="AJ443" s="73">
        <f t="shared" si="428"/>
        <v>4</v>
      </c>
      <c r="AK443" s="29">
        <v>8</v>
      </c>
      <c r="AL443" s="29">
        <v>3</v>
      </c>
      <c r="AM443" s="29">
        <v>1</v>
      </c>
      <c r="AN443" s="29">
        <v>3</v>
      </c>
      <c r="AR443" s="29">
        <v>8</v>
      </c>
      <c r="AS443" s="29">
        <v>4</v>
      </c>
      <c r="AT443" s="29">
        <v>3</v>
      </c>
      <c r="AU443" s="29">
        <v>3</v>
      </c>
      <c r="AX443" s="108">
        <f t="shared" si="401"/>
        <v>160.625</v>
      </c>
      <c r="AY443" s="105">
        <f t="shared" ca="1" si="402"/>
        <v>740</v>
      </c>
      <c r="AZ443" s="108">
        <f t="shared" si="403"/>
        <v>713.88888888888891</v>
      </c>
      <c r="BA443" s="105">
        <f t="shared" si="404"/>
        <v>0</v>
      </c>
      <c r="BB443" s="116">
        <f t="shared" ca="1" si="405"/>
        <v>506.04</v>
      </c>
      <c r="BC443" s="116">
        <f t="shared" ca="1" si="406"/>
        <v>448.99</v>
      </c>
      <c r="BD443" s="108">
        <f t="shared" ca="1" si="407"/>
        <v>1713.8888888888889</v>
      </c>
      <c r="BE443" s="108">
        <f t="shared" ca="1" si="408"/>
        <v>1000</v>
      </c>
      <c r="BF443" s="105"/>
      <c r="BG443" s="105"/>
      <c r="BH443" s="75" t="str">
        <f t="shared" si="390"/>
        <v>n8-3-1</v>
      </c>
      <c r="BJ443" s="109" t="s">
        <v>232</v>
      </c>
      <c r="BK443" s="109"/>
      <c r="BL443" s="109">
        <v>1</v>
      </c>
      <c r="BM443" s="112">
        <f t="shared" si="391"/>
        <v>1</v>
      </c>
      <c r="BN443" s="112" t="str">
        <f t="shared" si="392"/>
        <v>symbol</v>
      </c>
      <c r="BO443" s="109" t="str">
        <f t="shared" si="393"/>
        <v>OpenCircle</v>
      </c>
      <c r="BP443" s="113">
        <f t="shared" ca="1" si="409"/>
        <v>506.04</v>
      </c>
      <c r="BQ443" s="113">
        <f t="shared" ca="1" si="410"/>
        <v>448.99</v>
      </c>
      <c r="BR443" s="113">
        <f t="shared" ca="1" si="411"/>
        <v>12</v>
      </c>
      <c r="BS443" s="113">
        <f t="shared" ca="1" si="412"/>
        <v>12</v>
      </c>
      <c r="BT443" s="109" t="str">
        <f t="shared" ca="1" si="394"/>
        <v xml:space="preserve">0 506.04 448.99 0 0 0 0 VCThingLabel  </v>
      </c>
      <c r="BU443" s="112">
        <f t="shared" si="395"/>
        <v>0.1</v>
      </c>
      <c r="BV443" s="174">
        <f t="shared" si="396"/>
        <v>0</v>
      </c>
      <c r="BW443" s="114" t="str">
        <f t="shared" si="413"/>
        <v>4vvv</v>
      </c>
      <c r="BX443" s="109"/>
      <c r="BY443" s="113">
        <f t="shared" ca="1" si="414"/>
        <v>506.04</v>
      </c>
      <c r="BZ443" s="113">
        <f t="shared" ca="1" si="415"/>
        <v>448.99</v>
      </c>
      <c r="CA443" s="113">
        <f t="shared" ca="1" si="416"/>
        <v>20.399999999999999</v>
      </c>
      <c r="CB443" s="113">
        <f t="shared" ca="1" si="417"/>
        <v>20.399999999999999</v>
      </c>
      <c r="CC443" s="112">
        <f t="shared" si="397"/>
        <v>0.55000000000000004</v>
      </c>
      <c r="CD443" s="109" t="str">
        <f t="shared" si="398"/>
        <v>ellipse</v>
      </c>
      <c r="CE443" s="114" t="str">
        <f t="shared" si="418"/>
        <v>4vvv</v>
      </c>
      <c r="CF443" s="109"/>
      <c r="CG443" s="113">
        <f t="shared" ca="1" si="419"/>
        <v>506.04</v>
      </c>
      <c r="CH443" s="113">
        <f t="shared" ca="1" si="420"/>
        <v>448.99</v>
      </c>
      <c r="CI443" s="113">
        <f t="shared" ca="1" si="421"/>
        <v>12</v>
      </c>
      <c r="CJ443" s="113">
        <f t="shared" ca="1" si="422"/>
        <v>12</v>
      </c>
      <c r="CK443" s="112"/>
      <c r="CL443" s="112"/>
      <c r="CM443" s="112">
        <f t="shared" si="399"/>
        <v>1</v>
      </c>
      <c r="CN443" s="115" t="str">
        <f t="shared" si="400"/>
        <v>ellipse</v>
      </c>
      <c r="CO443" s="109" t="str">
        <f t="shared" si="423"/>
        <v>4vvv</v>
      </c>
      <c r="CP443" s="109"/>
      <c r="CQ443" s="113">
        <f t="shared" ca="1" si="424"/>
        <v>506.04</v>
      </c>
      <c r="CR443" s="113">
        <f t="shared" ca="1" si="425"/>
        <v>448.99</v>
      </c>
      <c r="CS443" s="113">
        <f t="shared" ca="1" si="426"/>
        <v>12</v>
      </c>
      <c r="CT443" s="113">
        <f t="shared" ca="1" si="427"/>
        <v>12</v>
      </c>
      <c r="CU443" s="105"/>
      <c r="CV443" s="105"/>
      <c r="CY443" s="105"/>
      <c r="CZ443" s="105"/>
      <c r="DA443" s="105"/>
      <c r="DB443" s="105"/>
      <c r="DC443" s="105"/>
      <c r="DD443" s="105"/>
      <c r="DE443" s="105"/>
      <c r="DF443" s="105"/>
    </row>
    <row r="444" spans="1:110" ht="16" customHeight="1">
      <c r="A444" s="75" t="str">
        <f t="shared" si="379"/>
        <v>n8-3-2</v>
      </c>
      <c r="B444" s="75" t="str">
        <f t="shared" si="380"/>
        <v>D92</v>
      </c>
      <c r="C444" s="103" t="str">
        <f t="shared" si="387"/>
        <v>even</v>
      </c>
      <c r="D444" s="103"/>
      <c r="E444" s="103"/>
      <c r="F444" s="104">
        <f>ROW()</f>
        <v>444</v>
      </c>
      <c r="G444" s="103"/>
      <c r="H444" s="103"/>
      <c r="I444" s="103" t="str">
        <f t="shared" si="377"/>
        <v>This a short description of D92, giving the briefest explanation of its D92'iness.</v>
      </c>
      <c r="J444" s="103" t="str">
        <f t="shared" si="378"/>
        <v>This is a longer description of D92, going into more detail on what D92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4" s="103" t="str">
        <f t="shared" si="381"/>
        <v>none</v>
      </c>
      <c r="L444" s="103"/>
      <c r="M444" s="103" t="str">
        <f t="shared" si="382"/>
        <v>OpenClose</v>
      </c>
      <c r="N444" s="103"/>
      <c r="O444" s="103"/>
      <c r="P444" s="103"/>
      <c r="Q444" s="103"/>
      <c r="R444" s="103">
        <f t="shared" si="383"/>
        <v>1</v>
      </c>
      <c r="S444" s="103" t="str">
        <f t="shared" si="384"/>
        <v>hover</v>
      </c>
      <c r="T444" s="103"/>
      <c r="U444" s="103"/>
      <c r="V444" s="103"/>
      <c r="W444" s="103"/>
      <c r="X444" s="103" t="str">
        <f t="shared" si="373"/>
        <v>fadeOn=n8-3-2,0.6</v>
      </c>
      <c r="Y444" s="103" t="str">
        <f t="shared" si="374"/>
        <v>fadeOff=n8-3-2,0.6</v>
      </c>
      <c r="Z444" s="103" t="str">
        <f t="shared" si="375"/>
        <v>drawOpen=n8-3-2,0.8</v>
      </c>
      <c r="AA444" s="103" t="str">
        <f t="shared" si="376"/>
        <v>drawClose=n8-3-2,0.8</v>
      </c>
      <c r="AB444" s="103" t="str">
        <f t="shared" si="385"/>
        <v>myQtipStyle</v>
      </c>
      <c r="AF444" s="75" t="s">
        <v>711</v>
      </c>
      <c r="AG444" s="73">
        <f t="shared" si="388"/>
        <v>0</v>
      </c>
      <c r="AH444" s="75" t="str">
        <f t="shared" si="386"/>
        <v>n8-3-2</v>
      </c>
      <c r="AI444" s="75" t="str">
        <f t="shared" si="389"/>
        <v>D92</v>
      </c>
      <c r="AJ444" s="73">
        <f t="shared" si="428"/>
        <v>3</v>
      </c>
      <c r="AK444" s="29">
        <v>8</v>
      </c>
      <c r="AL444" s="29">
        <v>3</v>
      </c>
      <c r="AM444" s="29">
        <v>2</v>
      </c>
      <c r="AR444" s="29">
        <v>8</v>
      </c>
      <c r="AS444" s="29">
        <v>4</v>
      </c>
      <c r="AT444" s="29">
        <v>3</v>
      </c>
      <c r="AX444" s="108">
        <f t="shared" si="401"/>
        <v>163.125</v>
      </c>
      <c r="AY444" s="105">
        <f t="shared" ca="1" si="402"/>
        <v>640</v>
      </c>
      <c r="AZ444" s="108">
        <f t="shared" si="403"/>
        <v>725</v>
      </c>
      <c r="BA444" s="105">
        <f t="shared" si="404"/>
        <v>0</v>
      </c>
      <c r="BB444" s="116">
        <f t="shared" ca="1" si="405"/>
        <v>593.99</v>
      </c>
      <c r="BC444" s="116">
        <f t="shared" ca="1" si="406"/>
        <v>505.27</v>
      </c>
      <c r="BD444" s="108">
        <f t="shared" ca="1" si="407"/>
        <v>1725</v>
      </c>
      <c r="BE444" s="108">
        <f t="shared" ca="1" si="408"/>
        <v>1000</v>
      </c>
      <c r="BF444" s="105"/>
      <c r="BG444" s="105"/>
      <c r="BH444" s="75" t="str">
        <f t="shared" si="390"/>
        <v>n8-3</v>
      </c>
      <c r="BJ444" s="109" t="s">
        <v>232</v>
      </c>
      <c r="BK444" s="109"/>
      <c r="BL444" s="109">
        <v>1</v>
      </c>
      <c r="BM444" s="112">
        <f t="shared" si="391"/>
        <v>1</v>
      </c>
      <c r="BN444" s="112" t="str">
        <f t="shared" si="392"/>
        <v>symbol</v>
      </c>
      <c r="BO444" s="109" t="str">
        <f t="shared" si="393"/>
        <v>OpenCircle</v>
      </c>
      <c r="BP444" s="113">
        <f t="shared" ca="1" si="409"/>
        <v>593.99</v>
      </c>
      <c r="BQ444" s="113">
        <f t="shared" ca="1" si="410"/>
        <v>505.27</v>
      </c>
      <c r="BR444" s="113">
        <f t="shared" ca="1" si="411"/>
        <v>35</v>
      </c>
      <c r="BS444" s="113">
        <f t="shared" ca="1" si="412"/>
        <v>35</v>
      </c>
      <c r="BT444" s="109" t="str">
        <f t="shared" ca="1" si="394"/>
        <v xml:space="preserve">1 593.99 505.27 0 0 0 0 VCThingLabel 10 </v>
      </c>
      <c r="BU444" s="112">
        <f t="shared" si="395"/>
        <v>0.1</v>
      </c>
      <c r="BV444" s="174">
        <f t="shared" si="396"/>
        <v>0</v>
      </c>
      <c r="BW444" s="114" t="str">
        <f t="shared" si="413"/>
        <v>3vvv</v>
      </c>
      <c r="BX444" s="109"/>
      <c r="BY444" s="113">
        <f t="shared" ca="1" si="414"/>
        <v>593.99</v>
      </c>
      <c r="BZ444" s="113">
        <f t="shared" ca="1" si="415"/>
        <v>505.27</v>
      </c>
      <c r="CA444" s="113">
        <f t="shared" ca="1" si="416"/>
        <v>59.5</v>
      </c>
      <c r="CB444" s="113">
        <f t="shared" ca="1" si="417"/>
        <v>59.5</v>
      </c>
      <c r="CC444" s="112">
        <f t="shared" si="397"/>
        <v>0.55000000000000004</v>
      </c>
      <c r="CD444" s="109" t="str">
        <f t="shared" si="398"/>
        <v>ellipse</v>
      </c>
      <c r="CE444" s="114" t="str">
        <f t="shared" si="418"/>
        <v>3vvv</v>
      </c>
      <c r="CF444" s="109"/>
      <c r="CG444" s="113">
        <f t="shared" ca="1" si="419"/>
        <v>593.99</v>
      </c>
      <c r="CH444" s="113">
        <f t="shared" ca="1" si="420"/>
        <v>505.27</v>
      </c>
      <c r="CI444" s="113">
        <f t="shared" ca="1" si="421"/>
        <v>35</v>
      </c>
      <c r="CJ444" s="113">
        <f t="shared" ca="1" si="422"/>
        <v>35</v>
      </c>
      <c r="CK444" s="112"/>
      <c r="CL444" s="112"/>
      <c r="CM444" s="112">
        <f t="shared" si="399"/>
        <v>1</v>
      </c>
      <c r="CN444" s="115" t="str">
        <f t="shared" si="400"/>
        <v>ellipse</v>
      </c>
      <c r="CO444" s="109" t="str">
        <f t="shared" si="423"/>
        <v>3vvv</v>
      </c>
      <c r="CP444" s="109"/>
      <c r="CQ444" s="113">
        <f t="shared" ca="1" si="424"/>
        <v>593.99</v>
      </c>
      <c r="CR444" s="113">
        <f t="shared" ca="1" si="425"/>
        <v>505.27</v>
      </c>
      <c r="CS444" s="113">
        <f t="shared" ca="1" si="426"/>
        <v>35</v>
      </c>
      <c r="CT444" s="113">
        <f t="shared" ca="1" si="427"/>
        <v>35</v>
      </c>
      <c r="CU444" s="105"/>
      <c r="CV444" s="105"/>
      <c r="CY444" s="105"/>
      <c r="CZ444" s="105"/>
      <c r="DA444" s="105"/>
      <c r="DB444" s="105"/>
      <c r="DC444" s="105"/>
      <c r="DD444" s="105"/>
      <c r="DE444" s="105"/>
      <c r="DF444" s="105"/>
    </row>
    <row r="445" spans="1:110" ht="16" customHeight="1">
      <c r="A445" s="75" t="str">
        <f t="shared" si="379"/>
        <v>n8-3-2-1</v>
      </c>
      <c r="B445" s="75" t="str">
        <f t="shared" si="380"/>
        <v>E274</v>
      </c>
      <c r="C445" s="103" t="str">
        <f t="shared" si="387"/>
        <v>even</v>
      </c>
      <c r="D445" s="103"/>
      <c r="E445" s="103"/>
      <c r="F445" s="104">
        <f>ROW()</f>
        <v>445</v>
      </c>
      <c r="G445" s="103"/>
      <c r="H445" s="103"/>
      <c r="I445" s="103" t="str">
        <f t="shared" si="377"/>
        <v>This a short description of E274, giving the briefest explanation of its E274'iness.</v>
      </c>
      <c r="J445" s="103" t="str">
        <f t="shared" si="378"/>
        <v>This is a longer description of E274, going into more detail on what E274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5" s="103" t="str">
        <f t="shared" si="381"/>
        <v>none</v>
      </c>
      <c r="L445" s="103"/>
      <c r="M445" s="103" t="str">
        <f t="shared" si="382"/>
        <v>OpenClose</v>
      </c>
      <c r="N445" s="103"/>
      <c r="O445" s="103"/>
      <c r="P445" s="103"/>
      <c r="Q445" s="103"/>
      <c r="R445" s="103">
        <f t="shared" si="383"/>
        <v>1</v>
      </c>
      <c r="S445" s="103" t="str">
        <f t="shared" si="384"/>
        <v>hover</v>
      </c>
      <c r="T445" s="103"/>
      <c r="U445" s="103"/>
      <c r="V445" s="103"/>
      <c r="W445" s="103"/>
      <c r="X445" s="103" t="str">
        <f t="shared" si="373"/>
        <v>fadeOn=n8-3-2-1,0.6</v>
      </c>
      <c r="Y445" s="103" t="str">
        <f t="shared" si="374"/>
        <v>fadeOff=n8-3-2-1,0.6</v>
      </c>
      <c r="Z445" s="103" t="str">
        <f t="shared" si="375"/>
        <v>drawOpen=n8-3-2-1,0.8</v>
      </c>
      <c r="AA445" s="103" t="str">
        <f t="shared" si="376"/>
        <v>drawClose=n8-3-2-1,0.8</v>
      </c>
      <c r="AB445" s="103" t="str">
        <f t="shared" si="385"/>
        <v>myQtipStyle</v>
      </c>
      <c r="AF445" s="75" t="s">
        <v>712</v>
      </c>
      <c r="AG445" s="73">
        <f t="shared" si="388"/>
        <v>0</v>
      </c>
      <c r="AH445" s="75" t="str">
        <f t="shared" si="386"/>
        <v>n8-3-2-1</v>
      </c>
      <c r="AI445" s="75" t="str">
        <f t="shared" si="389"/>
        <v>E274</v>
      </c>
      <c r="AJ445" s="73">
        <f t="shared" si="428"/>
        <v>4</v>
      </c>
      <c r="AK445" s="29">
        <v>8</v>
      </c>
      <c r="AL445" s="29">
        <v>3</v>
      </c>
      <c r="AM445" s="29">
        <v>2</v>
      </c>
      <c r="AN445" s="29">
        <v>1</v>
      </c>
      <c r="AR445" s="29">
        <v>8</v>
      </c>
      <c r="AS445" s="29">
        <v>4</v>
      </c>
      <c r="AT445" s="29">
        <v>3</v>
      </c>
      <c r="AU445" s="29">
        <v>3</v>
      </c>
      <c r="AX445" s="108">
        <f t="shared" si="401"/>
        <v>161.875</v>
      </c>
      <c r="AY445" s="105">
        <f t="shared" ca="1" si="402"/>
        <v>740</v>
      </c>
      <c r="AZ445" s="108">
        <f t="shared" si="403"/>
        <v>719.44444444444446</v>
      </c>
      <c r="BA445" s="105">
        <f t="shared" si="404"/>
        <v>0</v>
      </c>
      <c r="BB445" s="116">
        <f t="shared" ca="1" si="405"/>
        <v>518.18000000000006</v>
      </c>
      <c r="BC445" s="116">
        <f t="shared" ca="1" si="406"/>
        <v>438.35</v>
      </c>
      <c r="BD445" s="108">
        <f t="shared" ca="1" si="407"/>
        <v>1719.4444444444443</v>
      </c>
      <c r="BE445" s="108">
        <f t="shared" ca="1" si="408"/>
        <v>1000</v>
      </c>
      <c r="BF445" s="105"/>
      <c r="BG445" s="105"/>
      <c r="BH445" s="75" t="str">
        <f t="shared" si="390"/>
        <v>n8-3-2</v>
      </c>
      <c r="BJ445" s="109" t="s">
        <v>232</v>
      </c>
      <c r="BK445" s="109"/>
      <c r="BL445" s="109">
        <v>1</v>
      </c>
      <c r="BM445" s="112">
        <f t="shared" si="391"/>
        <v>1</v>
      </c>
      <c r="BN445" s="112" t="str">
        <f t="shared" si="392"/>
        <v>symbol</v>
      </c>
      <c r="BO445" s="109" t="str">
        <f t="shared" si="393"/>
        <v>OpenCircle</v>
      </c>
      <c r="BP445" s="113">
        <f t="shared" ca="1" si="409"/>
        <v>518.17999999999995</v>
      </c>
      <c r="BQ445" s="113">
        <f t="shared" ca="1" si="410"/>
        <v>438.35</v>
      </c>
      <c r="BR445" s="113">
        <f t="shared" ca="1" si="411"/>
        <v>12</v>
      </c>
      <c r="BS445" s="113">
        <f t="shared" ca="1" si="412"/>
        <v>12</v>
      </c>
      <c r="BT445" s="109" t="str">
        <f t="shared" ca="1" si="394"/>
        <v xml:space="preserve">0 518.18 438.35 0 0 0 0 VCThingLabel  </v>
      </c>
      <c r="BU445" s="112">
        <f t="shared" si="395"/>
        <v>0.1</v>
      </c>
      <c r="BV445" s="174">
        <f t="shared" si="396"/>
        <v>0</v>
      </c>
      <c r="BW445" s="114" t="str">
        <f t="shared" si="413"/>
        <v>4vvv</v>
      </c>
      <c r="BX445" s="109"/>
      <c r="BY445" s="113">
        <f t="shared" ca="1" si="414"/>
        <v>518.17999999999995</v>
      </c>
      <c r="BZ445" s="113">
        <f t="shared" ca="1" si="415"/>
        <v>438.35</v>
      </c>
      <c r="CA445" s="113">
        <f t="shared" ca="1" si="416"/>
        <v>20.399999999999999</v>
      </c>
      <c r="CB445" s="113">
        <f t="shared" ca="1" si="417"/>
        <v>20.399999999999999</v>
      </c>
      <c r="CC445" s="112">
        <f t="shared" si="397"/>
        <v>0.55000000000000004</v>
      </c>
      <c r="CD445" s="109" t="str">
        <f t="shared" si="398"/>
        <v>ellipse</v>
      </c>
      <c r="CE445" s="114" t="str">
        <f t="shared" si="418"/>
        <v>4vvv</v>
      </c>
      <c r="CF445" s="109"/>
      <c r="CG445" s="113">
        <f t="shared" ca="1" si="419"/>
        <v>518.17999999999995</v>
      </c>
      <c r="CH445" s="113">
        <f t="shared" ca="1" si="420"/>
        <v>438.35</v>
      </c>
      <c r="CI445" s="113">
        <f t="shared" ca="1" si="421"/>
        <v>12</v>
      </c>
      <c r="CJ445" s="113">
        <f t="shared" ca="1" si="422"/>
        <v>12</v>
      </c>
      <c r="CK445" s="112"/>
      <c r="CL445" s="112"/>
      <c r="CM445" s="112">
        <f t="shared" si="399"/>
        <v>1</v>
      </c>
      <c r="CN445" s="115" t="str">
        <f t="shared" si="400"/>
        <v>ellipse</v>
      </c>
      <c r="CO445" s="109" t="str">
        <f t="shared" si="423"/>
        <v>4vvv</v>
      </c>
      <c r="CP445" s="109"/>
      <c r="CQ445" s="113">
        <f t="shared" ca="1" si="424"/>
        <v>518.17999999999995</v>
      </c>
      <c r="CR445" s="113">
        <f t="shared" ca="1" si="425"/>
        <v>438.35</v>
      </c>
      <c r="CS445" s="113">
        <f t="shared" ca="1" si="426"/>
        <v>12</v>
      </c>
      <c r="CT445" s="113">
        <f t="shared" ca="1" si="427"/>
        <v>12</v>
      </c>
      <c r="CU445" s="105"/>
      <c r="CV445" s="105"/>
      <c r="CY445" s="105"/>
      <c r="CZ445" s="105"/>
      <c r="DA445" s="105"/>
      <c r="DB445" s="105"/>
      <c r="DC445" s="105"/>
      <c r="DD445" s="105"/>
      <c r="DE445" s="105"/>
      <c r="DF445" s="105"/>
    </row>
    <row r="446" spans="1:110" ht="16" customHeight="1">
      <c r="A446" s="75" t="str">
        <f t="shared" si="379"/>
        <v>n8-3-2-2</v>
      </c>
      <c r="B446" s="75" t="str">
        <f t="shared" si="380"/>
        <v>E275</v>
      </c>
      <c r="C446" s="103" t="str">
        <f t="shared" si="387"/>
        <v>odd</v>
      </c>
      <c r="D446" s="103"/>
      <c r="E446" s="103"/>
      <c r="F446" s="104">
        <f>ROW()</f>
        <v>446</v>
      </c>
      <c r="G446" s="103"/>
      <c r="H446" s="103"/>
      <c r="I446" s="103" t="str">
        <f t="shared" si="377"/>
        <v>This a short description of E275, giving the briefest explanation of its E275'iness.</v>
      </c>
      <c r="J446" s="103" t="str">
        <f t="shared" si="378"/>
        <v>This is a longer description of E275, going into more detail on what E275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6" s="103" t="str">
        <f t="shared" si="381"/>
        <v>none</v>
      </c>
      <c r="L446" s="103"/>
      <c r="M446" s="103" t="str">
        <f t="shared" si="382"/>
        <v>OpenClose</v>
      </c>
      <c r="N446" s="103"/>
      <c r="O446" s="103"/>
      <c r="P446" s="103"/>
      <c r="Q446" s="103"/>
      <c r="R446" s="103">
        <f t="shared" si="383"/>
        <v>1</v>
      </c>
      <c r="S446" s="103" t="str">
        <f t="shared" si="384"/>
        <v>hover</v>
      </c>
      <c r="T446" s="103"/>
      <c r="U446" s="103"/>
      <c r="V446" s="103"/>
      <c r="W446" s="103"/>
      <c r="X446" s="103" t="str">
        <f t="shared" si="373"/>
        <v>fadeOn=n8-3-2-2,0.6</v>
      </c>
      <c r="Y446" s="103" t="str">
        <f t="shared" si="374"/>
        <v>fadeOff=n8-3-2-2,0.6</v>
      </c>
      <c r="Z446" s="103" t="str">
        <f t="shared" si="375"/>
        <v>drawOpen=n8-3-2-2,0.8</v>
      </c>
      <c r="AA446" s="103" t="str">
        <f t="shared" si="376"/>
        <v>drawClose=n8-3-2-2,0.8</v>
      </c>
      <c r="AB446" s="103" t="str">
        <f t="shared" si="385"/>
        <v>myQtipStyle</v>
      </c>
      <c r="AF446" s="75" t="s">
        <v>713</v>
      </c>
      <c r="AG446" s="73">
        <f t="shared" si="388"/>
        <v>0</v>
      </c>
      <c r="AH446" s="75" t="str">
        <f t="shared" si="386"/>
        <v>n8-3-2-2</v>
      </c>
      <c r="AI446" s="75" t="str">
        <f t="shared" si="389"/>
        <v>E275</v>
      </c>
      <c r="AJ446" s="73">
        <f t="shared" si="428"/>
        <v>4</v>
      </c>
      <c r="AK446" s="29">
        <v>8</v>
      </c>
      <c r="AL446" s="29">
        <v>3</v>
      </c>
      <c r="AM446" s="29">
        <v>2</v>
      </c>
      <c r="AN446" s="29">
        <v>2</v>
      </c>
      <c r="AR446" s="29">
        <v>8</v>
      </c>
      <c r="AS446" s="29">
        <v>4</v>
      </c>
      <c r="AT446" s="29">
        <v>3</v>
      </c>
      <c r="AU446" s="29">
        <v>3</v>
      </c>
      <c r="AX446" s="108">
        <f t="shared" si="401"/>
        <v>163.125</v>
      </c>
      <c r="AY446" s="105">
        <f t="shared" ca="1" si="402"/>
        <v>740</v>
      </c>
      <c r="AZ446" s="108">
        <f t="shared" si="403"/>
        <v>725</v>
      </c>
      <c r="BA446" s="105">
        <f t="shared" si="404"/>
        <v>0</v>
      </c>
      <c r="BB446" s="116">
        <f t="shared" ca="1" si="405"/>
        <v>530.54999999999995</v>
      </c>
      <c r="BC446" s="116">
        <f t="shared" ca="1" si="406"/>
        <v>427.97</v>
      </c>
      <c r="BD446" s="108">
        <f t="shared" ca="1" si="407"/>
        <v>1725</v>
      </c>
      <c r="BE446" s="108">
        <f t="shared" ca="1" si="408"/>
        <v>1000</v>
      </c>
      <c r="BF446" s="105"/>
      <c r="BG446" s="105"/>
      <c r="BH446" s="75" t="str">
        <f t="shared" si="390"/>
        <v>n8-3-2</v>
      </c>
      <c r="BJ446" s="109" t="s">
        <v>232</v>
      </c>
      <c r="BK446" s="109"/>
      <c r="BL446" s="109">
        <v>1</v>
      </c>
      <c r="BM446" s="112">
        <f t="shared" si="391"/>
        <v>1</v>
      </c>
      <c r="BN446" s="112" t="str">
        <f t="shared" si="392"/>
        <v>symbol</v>
      </c>
      <c r="BO446" s="109" t="str">
        <f t="shared" si="393"/>
        <v>OpenCircle</v>
      </c>
      <c r="BP446" s="113">
        <f t="shared" ca="1" si="409"/>
        <v>530.54999999999995</v>
      </c>
      <c r="BQ446" s="113">
        <f t="shared" ca="1" si="410"/>
        <v>427.97</v>
      </c>
      <c r="BR446" s="113">
        <f t="shared" ca="1" si="411"/>
        <v>12</v>
      </c>
      <c r="BS446" s="113">
        <f t="shared" ca="1" si="412"/>
        <v>12</v>
      </c>
      <c r="BT446" s="109" t="str">
        <f t="shared" ca="1" si="394"/>
        <v xml:space="preserve">0 530.55 427.97 0 0 0 0 VCThingLabel  </v>
      </c>
      <c r="BU446" s="112">
        <f t="shared" si="395"/>
        <v>0.1</v>
      </c>
      <c r="BV446" s="174">
        <f t="shared" si="396"/>
        <v>0</v>
      </c>
      <c r="BW446" s="114" t="str">
        <f t="shared" si="413"/>
        <v>4vvv</v>
      </c>
      <c r="BX446" s="109"/>
      <c r="BY446" s="113">
        <f t="shared" ca="1" si="414"/>
        <v>530.54999999999995</v>
      </c>
      <c r="BZ446" s="113">
        <f t="shared" ca="1" si="415"/>
        <v>427.97</v>
      </c>
      <c r="CA446" s="113">
        <f t="shared" ca="1" si="416"/>
        <v>20.399999999999999</v>
      </c>
      <c r="CB446" s="113">
        <f t="shared" ca="1" si="417"/>
        <v>20.399999999999999</v>
      </c>
      <c r="CC446" s="112">
        <f t="shared" si="397"/>
        <v>0.55000000000000004</v>
      </c>
      <c r="CD446" s="109" t="str">
        <f t="shared" si="398"/>
        <v>ellipse</v>
      </c>
      <c r="CE446" s="114" t="str">
        <f t="shared" si="418"/>
        <v>4vvv</v>
      </c>
      <c r="CF446" s="109"/>
      <c r="CG446" s="113">
        <f t="shared" ca="1" si="419"/>
        <v>530.54999999999995</v>
      </c>
      <c r="CH446" s="113">
        <f t="shared" ca="1" si="420"/>
        <v>427.97</v>
      </c>
      <c r="CI446" s="113">
        <f t="shared" ca="1" si="421"/>
        <v>12</v>
      </c>
      <c r="CJ446" s="113">
        <f t="shared" ca="1" si="422"/>
        <v>12</v>
      </c>
      <c r="CK446" s="112"/>
      <c r="CL446" s="112"/>
      <c r="CM446" s="112">
        <f t="shared" si="399"/>
        <v>1</v>
      </c>
      <c r="CN446" s="115" t="str">
        <f t="shared" si="400"/>
        <v>ellipse</v>
      </c>
      <c r="CO446" s="109" t="str">
        <f t="shared" si="423"/>
        <v>4vvv</v>
      </c>
      <c r="CP446" s="109"/>
      <c r="CQ446" s="113">
        <f t="shared" ca="1" si="424"/>
        <v>530.54999999999995</v>
      </c>
      <c r="CR446" s="113">
        <f t="shared" ca="1" si="425"/>
        <v>427.97</v>
      </c>
      <c r="CS446" s="113">
        <f t="shared" ca="1" si="426"/>
        <v>12</v>
      </c>
      <c r="CT446" s="113">
        <f t="shared" ca="1" si="427"/>
        <v>12</v>
      </c>
      <c r="CU446" s="105"/>
      <c r="CV446" s="105"/>
      <c r="CY446" s="105"/>
      <c r="CZ446" s="105"/>
      <c r="DA446" s="105"/>
      <c r="DB446" s="105"/>
      <c r="DC446" s="105"/>
      <c r="DD446" s="105"/>
      <c r="DE446" s="105"/>
      <c r="DF446" s="105"/>
    </row>
    <row r="447" spans="1:110" ht="16" customHeight="1">
      <c r="A447" s="75" t="str">
        <f t="shared" si="379"/>
        <v>n8-3-2-3</v>
      </c>
      <c r="B447" s="75" t="str">
        <f t="shared" si="380"/>
        <v>E276</v>
      </c>
      <c r="C447" s="103" t="str">
        <f t="shared" si="387"/>
        <v>even</v>
      </c>
      <c r="D447" s="103"/>
      <c r="E447" s="103"/>
      <c r="F447" s="104">
        <f>ROW()</f>
        <v>447</v>
      </c>
      <c r="G447" s="103"/>
      <c r="H447" s="103"/>
      <c r="I447" s="103" t="str">
        <f t="shared" si="377"/>
        <v>This a short description of E276, giving the briefest explanation of its E276'iness.</v>
      </c>
      <c r="J447" s="103" t="str">
        <f t="shared" si="378"/>
        <v>This is a longer description of E276, going into more detail on what E276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7" s="103" t="str">
        <f t="shared" si="381"/>
        <v>none</v>
      </c>
      <c r="L447" s="103"/>
      <c r="M447" s="103" t="str">
        <f t="shared" si="382"/>
        <v>OpenClose</v>
      </c>
      <c r="N447" s="103"/>
      <c r="O447" s="103"/>
      <c r="P447" s="103"/>
      <c r="Q447" s="103"/>
      <c r="R447" s="103">
        <f t="shared" si="383"/>
        <v>1</v>
      </c>
      <c r="S447" s="103" t="str">
        <f t="shared" si="384"/>
        <v>hover</v>
      </c>
      <c r="T447" s="103"/>
      <c r="U447" s="103"/>
      <c r="V447" s="103"/>
      <c r="W447" s="103"/>
      <c r="X447" s="103" t="str">
        <f t="shared" si="373"/>
        <v>fadeOn=n8-3-2-3,0.6</v>
      </c>
      <c r="Y447" s="103" t="str">
        <f t="shared" si="374"/>
        <v>fadeOff=n8-3-2-3,0.6</v>
      </c>
      <c r="Z447" s="103" t="str">
        <f t="shared" si="375"/>
        <v>drawOpen=n8-3-2-3,0.8</v>
      </c>
      <c r="AA447" s="103" t="str">
        <f t="shared" si="376"/>
        <v>drawClose=n8-3-2-3,0.8</v>
      </c>
      <c r="AB447" s="103" t="str">
        <f t="shared" si="385"/>
        <v>myQtipStyle</v>
      </c>
      <c r="AF447" s="75" t="s">
        <v>714</v>
      </c>
      <c r="AG447" s="73">
        <f t="shared" si="388"/>
        <v>0</v>
      </c>
      <c r="AH447" s="75" t="str">
        <f t="shared" si="386"/>
        <v>n8-3-2-3</v>
      </c>
      <c r="AI447" s="75" t="str">
        <f t="shared" si="389"/>
        <v>E276</v>
      </c>
      <c r="AJ447" s="73">
        <f t="shared" si="428"/>
        <v>4</v>
      </c>
      <c r="AK447" s="29">
        <v>8</v>
      </c>
      <c r="AL447" s="29">
        <v>3</v>
      </c>
      <c r="AM447" s="29">
        <v>2</v>
      </c>
      <c r="AN447" s="29">
        <v>3</v>
      </c>
      <c r="AR447" s="29">
        <v>8</v>
      </c>
      <c r="AS447" s="29">
        <v>4</v>
      </c>
      <c r="AT447" s="29">
        <v>3</v>
      </c>
      <c r="AU447" s="29">
        <v>3</v>
      </c>
      <c r="AX447" s="108">
        <f t="shared" si="401"/>
        <v>164.375</v>
      </c>
      <c r="AY447" s="105">
        <f t="shared" ca="1" si="402"/>
        <v>740</v>
      </c>
      <c r="AZ447" s="108">
        <f t="shared" si="403"/>
        <v>730.55555555555554</v>
      </c>
      <c r="BA447" s="105">
        <f t="shared" si="404"/>
        <v>0</v>
      </c>
      <c r="BB447" s="116">
        <f t="shared" ca="1" si="405"/>
        <v>543.14</v>
      </c>
      <c r="BC447" s="116">
        <f t="shared" ca="1" si="406"/>
        <v>417.87</v>
      </c>
      <c r="BD447" s="108">
        <f t="shared" ca="1" si="407"/>
        <v>1730.5555555555557</v>
      </c>
      <c r="BE447" s="108">
        <f t="shared" ca="1" si="408"/>
        <v>1000</v>
      </c>
      <c r="BF447" s="105"/>
      <c r="BG447" s="105"/>
      <c r="BH447" s="75" t="str">
        <f t="shared" si="390"/>
        <v>n8-3-2</v>
      </c>
      <c r="BJ447" s="109" t="s">
        <v>232</v>
      </c>
      <c r="BK447" s="109"/>
      <c r="BL447" s="109">
        <v>1</v>
      </c>
      <c r="BM447" s="112">
        <f t="shared" si="391"/>
        <v>1</v>
      </c>
      <c r="BN447" s="112" t="str">
        <f t="shared" si="392"/>
        <v>symbol</v>
      </c>
      <c r="BO447" s="109" t="str">
        <f t="shared" si="393"/>
        <v>OpenCircle</v>
      </c>
      <c r="BP447" s="113">
        <f t="shared" ca="1" si="409"/>
        <v>543.14</v>
      </c>
      <c r="BQ447" s="113">
        <f t="shared" ca="1" si="410"/>
        <v>417.87</v>
      </c>
      <c r="BR447" s="113">
        <f t="shared" ca="1" si="411"/>
        <v>12</v>
      </c>
      <c r="BS447" s="113">
        <f t="shared" ca="1" si="412"/>
        <v>12</v>
      </c>
      <c r="BT447" s="109" t="str">
        <f t="shared" ca="1" si="394"/>
        <v xml:space="preserve">0 543.14 417.87 0 0 0 0 VCThingLabel  </v>
      </c>
      <c r="BU447" s="112">
        <f t="shared" si="395"/>
        <v>0.1</v>
      </c>
      <c r="BV447" s="174">
        <f t="shared" si="396"/>
        <v>0</v>
      </c>
      <c r="BW447" s="114" t="str">
        <f t="shared" si="413"/>
        <v>4vvv</v>
      </c>
      <c r="BX447" s="109"/>
      <c r="BY447" s="113">
        <f t="shared" ca="1" si="414"/>
        <v>543.14</v>
      </c>
      <c r="BZ447" s="113">
        <f t="shared" ca="1" si="415"/>
        <v>417.87</v>
      </c>
      <c r="CA447" s="113">
        <f t="shared" ca="1" si="416"/>
        <v>20.399999999999999</v>
      </c>
      <c r="CB447" s="113">
        <f t="shared" ca="1" si="417"/>
        <v>20.399999999999999</v>
      </c>
      <c r="CC447" s="112">
        <f t="shared" si="397"/>
        <v>0.55000000000000004</v>
      </c>
      <c r="CD447" s="109" t="str">
        <f t="shared" si="398"/>
        <v>ellipse</v>
      </c>
      <c r="CE447" s="114" t="str">
        <f t="shared" si="418"/>
        <v>4vvv</v>
      </c>
      <c r="CF447" s="109"/>
      <c r="CG447" s="113">
        <f t="shared" ca="1" si="419"/>
        <v>543.14</v>
      </c>
      <c r="CH447" s="113">
        <f t="shared" ca="1" si="420"/>
        <v>417.87</v>
      </c>
      <c r="CI447" s="113">
        <f t="shared" ca="1" si="421"/>
        <v>12</v>
      </c>
      <c r="CJ447" s="113">
        <f t="shared" ca="1" si="422"/>
        <v>12</v>
      </c>
      <c r="CK447" s="112"/>
      <c r="CL447" s="112"/>
      <c r="CM447" s="112">
        <f t="shared" si="399"/>
        <v>1</v>
      </c>
      <c r="CN447" s="115" t="str">
        <f t="shared" si="400"/>
        <v>ellipse</v>
      </c>
      <c r="CO447" s="109" t="str">
        <f t="shared" si="423"/>
        <v>4vvv</v>
      </c>
      <c r="CP447" s="109"/>
      <c r="CQ447" s="113">
        <f t="shared" ca="1" si="424"/>
        <v>543.14</v>
      </c>
      <c r="CR447" s="113">
        <f t="shared" ca="1" si="425"/>
        <v>417.87</v>
      </c>
      <c r="CS447" s="113">
        <f t="shared" ca="1" si="426"/>
        <v>12</v>
      </c>
      <c r="CT447" s="113">
        <f t="shared" ca="1" si="427"/>
        <v>12</v>
      </c>
      <c r="CU447" s="105"/>
      <c r="CV447" s="105"/>
      <c r="CY447" s="105"/>
      <c r="CZ447" s="105"/>
      <c r="DA447" s="105"/>
      <c r="DB447" s="105"/>
      <c r="DC447" s="105"/>
      <c r="DD447" s="105"/>
      <c r="DE447" s="105"/>
      <c r="DF447" s="105"/>
    </row>
    <row r="448" spans="1:110" ht="16" customHeight="1">
      <c r="A448" s="75" t="str">
        <f t="shared" si="379"/>
        <v>n8-3-3</v>
      </c>
      <c r="B448" s="75" t="str">
        <f t="shared" si="380"/>
        <v>D93</v>
      </c>
      <c r="C448" s="103" t="str">
        <f t="shared" si="387"/>
        <v>odd</v>
      </c>
      <c r="D448" s="103"/>
      <c r="E448" s="103"/>
      <c r="F448" s="104">
        <f>ROW()</f>
        <v>448</v>
      </c>
      <c r="G448" s="103"/>
      <c r="H448" s="103"/>
      <c r="I448" s="103" t="str">
        <f t="shared" si="377"/>
        <v>This a short description of D93, giving the briefest explanation of its D93'iness.</v>
      </c>
      <c r="J448" s="103" t="str">
        <f t="shared" si="378"/>
        <v>This is a longer description of D93, going into more detail on what D93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8" s="103" t="str">
        <f t="shared" si="381"/>
        <v>none</v>
      </c>
      <c r="L448" s="103"/>
      <c r="M448" s="103" t="str">
        <f t="shared" si="382"/>
        <v>OpenClose</v>
      </c>
      <c r="N448" s="103"/>
      <c r="O448" s="103"/>
      <c r="P448" s="103"/>
      <c r="Q448" s="103"/>
      <c r="R448" s="103">
        <f t="shared" si="383"/>
        <v>1</v>
      </c>
      <c r="S448" s="103" t="str">
        <f t="shared" si="384"/>
        <v>hover</v>
      </c>
      <c r="T448" s="103"/>
      <c r="U448" s="103"/>
      <c r="V448" s="103"/>
      <c r="W448" s="103"/>
      <c r="X448" s="103" t="str">
        <f t="shared" si="373"/>
        <v>fadeOn=n8-3-3,0.6</v>
      </c>
      <c r="Y448" s="103" t="str">
        <f t="shared" si="374"/>
        <v>fadeOff=n8-3-3,0.6</v>
      </c>
      <c r="Z448" s="103" t="str">
        <f t="shared" si="375"/>
        <v>drawOpen=n8-3-3,0.8</v>
      </c>
      <c r="AA448" s="103" t="str">
        <f t="shared" si="376"/>
        <v>drawClose=n8-3-3,0.8</v>
      </c>
      <c r="AB448" s="103" t="str">
        <f t="shared" si="385"/>
        <v>myQtipStyle</v>
      </c>
      <c r="AF448" s="75" t="s">
        <v>715</v>
      </c>
      <c r="AG448" s="73">
        <f t="shared" si="388"/>
        <v>0</v>
      </c>
      <c r="AH448" s="75" t="str">
        <f t="shared" si="386"/>
        <v>n8-3-3</v>
      </c>
      <c r="AI448" s="75" t="str">
        <f t="shared" si="389"/>
        <v>D93</v>
      </c>
      <c r="AJ448" s="73">
        <f t="shared" si="428"/>
        <v>3</v>
      </c>
      <c r="AK448" s="29">
        <v>8</v>
      </c>
      <c r="AL448" s="29">
        <v>3</v>
      </c>
      <c r="AM448" s="29">
        <v>3</v>
      </c>
      <c r="AR448" s="29">
        <v>8</v>
      </c>
      <c r="AS448" s="29">
        <v>4</v>
      </c>
      <c r="AT448" s="29">
        <v>3</v>
      </c>
      <c r="AX448" s="108">
        <f t="shared" si="401"/>
        <v>166.875</v>
      </c>
      <c r="AY448" s="105">
        <f t="shared" ca="1" si="402"/>
        <v>640</v>
      </c>
      <c r="AZ448" s="108">
        <f t="shared" si="403"/>
        <v>741.66666666666663</v>
      </c>
      <c r="BA448" s="105">
        <f t="shared" si="404"/>
        <v>0</v>
      </c>
      <c r="BB448" s="116">
        <f t="shared" ca="1" si="405"/>
        <v>627.21</v>
      </c>
      <c r="BC448" s="116">
        <f t="shared" ca="1" si="406"/>
        <v>479.78</v>
      </c>
      <c r="BD448" s="108">
        <f t="shared" ca="1" si="407"/>
        <v>1741.6666666666665</v>
      </c>
      <c r="BE448" s="108">
        <f t="shared" ca="1" si="408"/>
        <v>1000</v>
      </c>
      <c r="BF448" s="105"/>
      <c r="BG448" s="105"/>
      <c r="BH448" s="75" t="str">
        <f t="shared" si="390"/>
        <v>n8-3</v>
      </c>
      <c r="BJ448" s="109" t="s">
        <v>232</v>
      </c>
      <c r="BK448" s="109"/>
      <c r="BL448" s="109">
        <v>1</v>
      </c>
      <c r="BM448" s="112">
        <f t="shared" si="391"/>
        <v>1</v>
      </c>
      <c r="BN448" s="112" t="str">
        <f t="shared" si="392"/>
        <v>symbol</v>
      </c>
      <c r="BO448" s="109" t="str">
        <f t="shared" si="393"/>
        <v>OpenCircle</v>
      </c>
      <c r="BP448" s="113">
        <f t="shared" ca="1" si="409"/>
        <v>627.21</v>
      </c>
      <c r="BQ448" s="113">
        <f t="shared" ca="1" si="410"/>
        <v>479.78</v>
      </c>
      <c r="BR448" s="113">
        <f t="shared" ca="1" si="411"/>
        <v>35</v>
      </c>
      <c r="BS448" s="113">
        <f t="shared" ca="1" si="412"/>
        <v>35</v>
      </c>
      <c r="BT448" s="109" t="str">
        <f t="shared" ca="1" si="394"/>
        <v xml:space="preserve">1 627.21 479.78 0 0 0 0 VCThingLabel 10 </v>
      </c>
      <c r="BU448" s="112">
        <f t="shared" si="395"/>
        <v>0.1</v>
      </c>
      <c r="BV448" s="174">
        <f t="shared" si="396"/>
        <v>0</v>
      </c>
      <c r="BW448" s="114" t="str">
        <f t="shared" si="413"/>
        <v>3vvv</v>
      </c>
      <c r="BX448" s="109"/>
      <c r="BY448" s="113">
        <f t="shared" ca="1" si="414"/>
        <v>627.21</v>
      </c>
      <c r="BZ448" s="113">
        <f t="shared" ca="1" si="415"/>
        <v>479.78</v>
      </c>
      <c r="CA448" s="113">
        <f t="shared" ca="1" si="416"/>
        <v>59.5</v>
      </c>
      <c r="CB448" s="113">
        <f t="shared" ca="1" si="417"/>
        <v>59.5</v>
      </c>
      <c r="CC448" s="112">
        <f t="shared" si="397"/>
        <v>0.55000000000000004</v>
      </c>
      <c r="CD448" s="109" t="str">
        <f t="shared" si="398"/>
        <v>ellipse</v>
      </c>
      <c r="CE448" s="114" t="str">
        <f t="shared" si="418"/>
        <v>3vvv</v>
      </c>
      <c r="CF448" s="109"/>
      <c r="CG448" s="113">
        <f t="shared" ca="1" si="419"/>
        <v>627.21</v>
      </c>
      <c r="CH448" s="113">
        <f t="shared" ca="1" si="420"/>
        <v>479.78</v>
      </c>
      <c r="CI448" s="113">
        <f t="shared" ca="1" si="421"/>
        <v>35</v>
      </c>
      <c r="CJ448" s="113">
        <f t="shared" ca="1" si="422"/>
        <v>35</v>
      </c>
      <c r="CK448" s="112"/>
      <c r="CL448" s="112"/>
      <c r="CM448" s="112">
        <f t="shared" si="399"/>
        <v>1</v>
      </c>
      <c r="CN448" s="115" t="str">
        <f t="shared" si="400"/>
        <v>ellipse</v>
      </c>
      <c r="CO448" s="109" t="str">
        <f t="shared" si="423"/>
        <v>3vvv</v>
      </c>
      <c r="CP448" s="109"/>
      <c r="CQ448" s="113">
        <f t="shared" ca="1" si="424"/>
        <v>627.21</v>
      </c>
      <c r="CR448" s="113">
        <f t="shared" ca="1" si="425"/>
        <v>479.78</v>
      </c>
      <c r="CS448" s="113">
        <f t="shared" ca="1" si="426"/>
        <v>35</v>
      </c>
      <c r="CT448" s="113">
        <f t="shared" ca="1" si="427"/>
        <v>35</v>
      </c>
      <c r="CU448" s="105"/>
      <c r="CV448" s="105"/>
      <c r="CY448" s="105"/>
      <c r="CZ448" s="105"/>
      <c r="DA448" s="105"/>
      <c r="DB448" s="105"/>
      <c r="DC448" s="105"/>
      <c r="DD448" s="105"/>
      <c r="DE448" s="105"/>
      <c r="DF448" s="105"/>
    </row>
    <row r="449" spans="1:110" ht="16" customHeight="1">
      <c r="A449" s="75" t="str">
        <f t="shared" si="379"/>
        <v>n8-3-3-1</v>
      </c>
      <c r="B449" s="75" t="str">
        <f t="shared" si="380"/>
        <v>E277</v>
      </c>
      <c r="C449" s="103" t="str">
        <f t="shared" si="387"/>
        <v>odd</v>
      </c>
      <c r="D449" s="103"/>
      <c r="E449" s="103"/>
      <c r="F449" s="104">
        <f>ROW()</f>
        <v>449</v>
      </c>
      <c r="G449" s="103"/>
      <c r="H449" s="103"/>
      <c r="I449" s="103" t="str">
        <f t="shared" si="377"/>
        <v>This a short description of E277, giving the briefest explanation of its E277'iness.</v>
      </c>
      <c r="J449" s="103" t="str">
        <f t="shared" si="378"/>
        <v>This is a longer description of E277, going into more detail on what E277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49" s="103" t="str">
        <f t="shared" si="381"/>
        <v>none</v>
      </c>
      <c r="L449" s="103"/>
      <c r="M449" s="103" t="str">
        <f t="shared" si="382"/>
        <v>OpenClose</v>
      </c>
      <c r="N449" s="103"/>
      <c r="O449" s="103"/>
      <c r="P449" s="103"/>
      <c r="Q449" s="103"/>
      <c r="R449" s="103">
        <f t="shared" si="383"/>
        <v>1</v>
      </c>
      <c r="S449" s="103" t="str">
        <f t="shared" si="384"/>
        <v>hover</v>
      </c>
      <c r="T449" s="103"/>
      <c r="U449" s="103"/>
      <c r="V449" s="103"/>
      <c r="W449" s="103"/>
      <c r="X449" s="103" t="str">
        <f t="shared" ref="X449:X464" si="429">$X$12&amp;A449&amp;","&amp;$X$13</f>
        <v>fadeOn=n8-3-3-1,0.6</v>
      </c>
      <c r="Y449" s="103" t="str">
        <f t="shared" ref="Y449:Y464" si="430">$Y$12&amp;A449&amp;","&amp;$Y$13</f>
        <v>fadeOff=n8-3-3-1,0.6</v>
      </c>
      <c r="Z449" s="103" t="str">
        <f t="shared" ref="Z449:Z464" si="431">$Z$12&amp;A449&amp;","&amp;$Z$13</f>
        <v>drawOpen=n8-3-3-1,0.8</v>
      </c>
      <c r="AA449" s="103" t="str">
        <f t="shared" ref="AA449:AA464" si="432">$AA$12&amp;A449&amp;","&amp;$AA$13</f>
        <v>drawClose=n8-3-3-1,0.8</v>
      </c>
      <c r="AB449" s="103" t="str">
        <f t="shared" si="385"/>
        <v>myQtipStyle</v>
      </c>
      <c r="AF449" s="75" t="s">
        <v>716</v>
      </c>
      <c r="AG449" s="73">
        <f t="shared" si="388"/>
        <v>0</v>
      </c>
      <c r="AH449" s="75" t="str">
        <f t="shared" si="386"/>
        <v>n8-3-3-1</v>
      </c>
      <c r="AI449" s="75" t="str">
        <f t="shared" si="389"/>
        <v>E277</v>
      </c>
      <c r="AJ449" s="73">
        <f t="shared" si="428"/>
        <v>4</v>
      </c>
      <c r="AK449" s="29">
        <v>8</v>
      </c>
      <c r="AL449" s="29">
        <v>3</v>
      </c>
      <c r="AM449" s="29">
        <v>3</v>
      </c>
      <c r="AN449" s="29">
        <v>1</v>
      </c>
      <c r="AR449" s="29">
        <v>8</v>
      </c>
      <c r="AS449" s="29">
        <v>4</v>
      </c>
      <c r="AT449" s="29">
        <v>3</v>
      </c>
      <c r="AU449" s="29">
        <v>3</v>
      </c>
      <c r="AX449" s="108">
        <f t="shared" si="401"/>
        <v>165.625</v>
      </c>
      <c r="AY449" s="105">
        <f t="shared" ca="1" si="402"/>
        <v>740</v>
      </c>
      <c r="AZ449" s="108">
        <f t="shared" si="403"/>
        <v>736.11111111111109</v>
      </c>
      <c r="BA449" s="105">
        <f t="shared" si="404"/>
        <v>0</v>
      </c>
      <c r="BB449" s="116">
        <f t="shared" ca="1" si="405"/>
        <v>555.95000000000005</v>
      </c>
      <c r="BC449" s="116">
        <f t="shared" ca="1" si="406"/>
        <v>408.03999999999996</v>
      </c>
      <c r="BD449" s="108">
        <f t="shared" ca="1" si="407"/>
        <v>1736.1111111111111</v>
      </c>
      <c r="BE449" s="108">
        <f t="shared" ca="1" si="408"/>
        <v>1000</v>
      </c>
      <c r="BF449" s="105"/>
      <c r="BG449" s="105"/>
      <c r="BH449" s="75" t="str">
        <f t="shared" si="390"/>
        <v>n8-3-3</v>
      </c>
      <c r="BJ449" s="109" t="s">
        <v>232</v>
      </c>
      <c r="BK449" s="109"/>
      <c r="BL449" s="109">
        <v>1</v>
      </c>
      <c r="BM449" s="112">
        <f t="shared" si="391"/>
        <v>1</v>
      </c>
      <c r="BN449" s="112" t="str">
        <f t="shared" si="392"/>
        <v>symbol</v>
      </c>
      <c r="BO449" s="109" t="str">
        <f t="shared" si="393"/>
        <v>OpenCircle</v>
      </c>
      <c r="BP449" s="113">
        <f t="shared" ca="1" si="409"/>
        <v>555.95000000000005</v>
      </c>
      <c r="BQ449" s="113">
        <f t="shared" ca="1" si="410"/>
        <v>408.04</v>
      </c>
      <c r="BR449" s="113">
        <f t="shared" ca="1" si="411"/>
        <v>12</v>
      </c>
      <c r="BS449" s="113">
        <f t="shared" ca="1" si="412"/>
        <v>12</v>
      </c>
      <c r="BT449" s="109" t="str">
        <f t="shared" ca="1" si="394"/>
        <v xml:space="preserve">0 555.95 408.04 0 0 0 0 VCThingLabel  </v>
      </c>
      <c r="BU449" s="112">
        <f t="shared" si="395"/>
        <v>0.1</v>
      </c>
      <c r="BV449" s="174">
        <f t="shared" si="396"/>
        <v>0</v>
      </c>
      <c r="BW449" s="114" t="str">
        <f t="shared" si="413"/>
        <v>4vvv</v>
      </c>
      <c r="BX449" s="109"/>
      <c r="BY449" s="113">
        <f t="shared" ca="1" si="414"/>
        <v>555.95000000000005</v>
      </c>
      <c r="BZ449" s="113">
        <f t="shared" ca="1" si="415"/>
        <v>408.04</v>
      </c>
      <c r="CA449" s="113">
        <f t="shared" ca="1" si="416"/>
        <v>20.399999999999999</v>
      </c>
      <c r="CB449" s="113">
        <f t="shared" ca="1" si="417"/>
        <v>20.399999999999999</v>
      </c>
      <c r="CC449" s="112">
        <f t="shared" si="397"/>
        <v>0.55000000000000004</v>
      </c>
      <c r="CD449" s="109" t="str">
        <f t="shared" si="398"/>
        <v>ellipse</v>
      </c>
      <c r="CE449" s="114" t="str">
        <f t="shared" si="418"/>
        <v>4vvv</v>
      </c>
      <c r="CF449" s="109"/>
      <c r="CG449" s="113">
        <f t="shared" ca="1" si="419"/>
        <v>555.95000000000005</v>
      </c>
      <c r="CH449" s="113">
        <f t="shared" ca="1" si="420"/>
        <v>408.04</v>
      </c>
      <c r="CI449" s="113">
        <f t="shared" ca="1" si="421"/>
        <v>12</v>
      </c>
      <c r="CJ449" s="113">
        <f t="shared" ca="1" si="422"/>
        <v>12</v>
      </c>
      <c r="CK449" s="112"/>
      <c r="CL449" s="112"/>
      <c r="CM449" s="112">
        <f t="shared" si="399"/>
        <v>1</v>
      </c>
      <c r="CN449" s="115" t="str">
        <f t="shared" si="400"/>
        <v>ellipse</v>
      </c>
      <c r="CO449" s="109" t="str">
        <f t="shared" si="423"/>
        <v>4vvv</v>
      </c>
      <c r="CP449" s="109"/>
      <c r="CQ449" s="113">
        <f t="shared" ca="1" si="424"/>
        <v>555.95000000000005</v>
      </c>
      <c r="CR449" s="113">
        <f t="shared" ca="1" si="425"/>
        <v>408.04</v>
      </c>
      <c r="CS449" s="113">
        <f t="shared" ca="1" si="426"/>
        <v>12</v>
      </c>
      <c r="CT449" s="113">
        <f t="shared" ca="1" si="427"/>
        <v>12</v>
      </c>
      <c r="CU449" s="105"/>
      <c r="CV449" s="105"/>
      <c r="CY449" s="105"/>
      <c r="CZ449" s="105"/>
      <c r="DA449" s="105"/>
      <c r="DB449" s="105"/>
      <c r="DC449" s="105"/>
      <c r="DD449" s="105"/>
      <c r="DE449" s="105"/>
      <c r="DF449" s="105"/>
    </row>
    <row r="450" spans="1:110" ht="16" customHeight="1">
      <c r="A450" s="75" t="str">
        <f t="shared" si="379"/>
        <v>n8-3-3-2</v>
      </c>
      <c r="B450" s="75" t="str">
        <f t="shared" si="380"/>
        <v>E278</v>
      </c>
      <c r="C450" s="103" t="str">
        <f t="shared" si="387"/>
        <v>even</v>
      </c>
      <c r="D450" s="103"/>
      <c r="E450" s="103"/>
      <c r="F450" s="104">
        <f>ROW()</f>
        <v>450</v>
      </c>
      <c r="G450" s="103"/>
      <c r="H450" s="103"/>
      <c r="I450" s="103" t="str">
        <f t="shared" si="377"/>
        <v>This a short description of E278, giving the briefest explanation of its E278'iness.</v>
      </c>
      <c r="J450" s="103" t="str">
        <f t="shared" si="378"/>
        <v>This is a longer description of E278, going into more detail on what E278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0" s="103" t="str">
        <f t="shared" si="381"/>
        <v>none</v>
      </c>
      <c r="L450" s="103"/>
      <c r="M450" s="103" t="str">
        <f t="shared" si="382"/>
        <v>OpenClose</v>
      </c>
      <c r="N450" s="103"/>
      <c r="O450" s="103"/>
      <c r="P450" s="103"/>
      <c r="Q450" s="103"/>
      <c r="R450" s="103">
        <f t="shared" si="383"/>
        <v>1</v>
      </c>
      <c r="S450" s="103" t="str">
        <f t="shared" si="384"/>
        <v>hover</v>
      </c>
      <c r="T450" s="103"/>
      <c r="U450" s="103"/>
      <c r="V450" s="103"/>
      <c r="W450" s="103"/>
      <c r="X450" s="103" t="str">
        <f t="shared" si="429"/>
        <v>fadeOn=n8-3-3-2,0.6</v>
      </c>
      <c r="Y450" s="103" t="str">
        <f t="shared" si="430"/>
        <v>fadeOff=n8-3-3-2,0.6</v>
      </c>
      <c r="Z450" s="103" t="str">
        <f t="shared" si="431"/>
        <v>drawOpen=n8-3-3-2,0.8</v>
      </c>
      <c r="AA450" s="103" t="str">
        <f t="shared" si="432"/>
        <v>drawClose=n8-3-3-2,0.8</v>
      </c>
      <c r="AB450" s="103" t="str">
        <f t="shared" si="385"/>
        <v>myQtipStyle</v>
      </c>
      <c r="AF450" s="75" t="s">
        <v>717</v>
      </c>
      <c r="AG450" s="73">
        <f t="shared" si="388"/>
        <v>0</v>
      </c>
      <c r="AH450" s="75" t="str">
        <f t="shared" si="386"/>
        <v>n8-3-3-2</v>
      </c>
      <c r="AI450" s="75" t="str">
        <f t="shared" si="389"/>
        <v>E278</v>
      </c>
      <c r="AJ450" s="73">
        <f t="shared" si="428"/>
        <v>4</v>
      </c>
      <c r="AK450" s="29">
        <v>8</v>
      </c>
      <c r="AL450" s="29">
        <v>3</v>
      </c>
      <c r="AM450" s="29">
        <v>3</v>
      </c>
      <c r="AN450" s="29">
        <v>2</v>
      </c>
      <c r="AR450" s="29">
        <v>8</v>
      </c>
      <c r="AS450" s="29">
        <v>4</v>
      </c>
      <c r="AT450" s="29">
        <v>3</v>
      </c>
      <c r="AU450" s="29">
        <v>3</v>
      </c>
      <c r="AX450" s="108">
        <f t="shared" si="401"/>
        <v>166.875</v>
      </c>
      <c r="AY450" s="105">
        <f t="shared" ca="1" si="402"/>
        <v>740</v>
      </c>
      <c r="AZ450" s="108">
        <f t="shared" si="403"/>
        <v>741.66666666666663</v>
      </c>
      <c r="BA450" s="105">
        <f t="shared" si="404"/>
        <v>0</v>
      </c>
      <c r="BB450" s="116">
        <f t="shared" ca="1" si="405"/>
        <v>568.97</v>
      </c>
      <c r="BC450" s="116">
        <f t="shared" ca="1" si="406"/>
        <v>398.49</v>
      </c>
      <c r="BD450" s="108">
        <f t="shared" ca="1" si="407"/>
        <v>1741.6666666666665</v>
      </c>
      <c r="BE450" s="108">
        <f t="shared" ca="1" si="408"/>
        <v>1000</v>
      </c>
      <c r="BF450" s="105"/>
      <c r="BG450" s="105"/>
      <c r="BH450" s="75" t="str">
        <f t="shared" si="390"/>
        <v>n8-3-3</v>
      </c>
      <c r="BJ450" s="109" t="s">
        <v>232</v>
      </c>
      <c r="BK450" s="109"/>
      <c r="BL450" s="109">
        <v>1</v>
      </c>
      <c r="BM450" s="112">
        <f t="shared" si="391"/>
        <v>1</v>
      </c>
      <c r="BN450" s="112" t="str">
        <f t="shared" si="392"/>
        <v>symbol</v>
      </c>
      <c r="BO450" s="109" t="str">
        <f t="shared" si="393"/>
        <v>OpenCircle</v>
      </c>
      <c r="BP450" s="113">
        <f t="shared" ca="1" si="409"/>
        <v>568.97</v>
      </c>
      <c r="BQ450" s="113">
        <f t="shared" ca="1" si="410"/>
        <v>398.49</v>
      </c>
      <c r="BR450" s="113">
        <f t="shared" ca="1" si="411"/>
        <v>12</v>
      </c>
      <c r="BS450" s="113">
        <f t="shared" ca="1" si="412"/>
        <v>12</v>
      </c>
      <c r="BT450" s="109" t="str">
        <f t="shared" ca="1" si="394"/>
        <v xml:space="preserve">0 568.97 398.49 0 0 0 0 VCThingLabel  </v>
      </c>
      <c r="BU450" s="112">
        <f t="shared" si="395"/>
        <v>0.1</v>
      </c>
      <c r="BV450" s="174">
        <f t="shared" si="396"/>
        <v>0</v>
      </c>
      <c r="BW450" s="114" t="str">
        <f t="shared" si="413"/>
        <v>4vvv</v>
      </c>
      <c r="BX450" s="109"/>
      <c r="BY450" s="113">
        <f t="shared" ca="1" si="414"/>
        <v>568.97</v>
      </c>
      <c r="BZ450" s="113">
        <f t="shared" ca="1" si="415"/>
        <v>398.49</v>
      </c>
      <c r="CA450" s="113">
        <f t="shared" ca="1" si="416"/>
        <v>20.399999999999999</v>
      </c>
      <c r="CB450" s="113">
        <f t="shared" ca="1" si="417"/>
        <v>20.399999999999999</v>
      </c>
      <c r="CC450" s="112">
        <f t="shared" si="397"/>
        <v>0.55000000000000004</v>
      </c>
      <c r="CD450" s="109" t="str">
        <f t="shared" si="398"/>
        <v>ellipse</v>
      </c>
      <c r="CE450" s="114" t="str">
        <f t="shared" si="418"/>
        <v>4vvv</v>
      </c>
      <c r="CF450" s="109"/>
      <c r="CG450" s="113">
        <f t="shared" ca="1" si="419"/>
        <v>568.97</v>
      </c>
      <c r="CH450" s="113">
        <f t="shared" ca="1" si="420"/>
        <v>398.49</v>
      </c>
      <c r="CI450" s="113">
        <f t="shared" ca="1" si="421"/>
        <v>12</v>
      </c>
      <c r="CJ450" s="113">
        <f t="shared" ca="1" si="422"/>
        <v>12</v>
      </c>
      <c r="CK450" s="112"/>
      <c r="CL450" s="112"/>
      <c r="CM450" s="112">
        <f t="shared" si="399"/>
        <v>1</v>
      </c>
      <c r="CN450" s="115" t="str">
        <f t="shared" si="400"/>
        <v>ellipse</v>
      </c>
      <c r="CO450" s="109" t="str">
        <f t="shared" si="423"/>
        <v>4vvv</v>
      </c>
      <c r="CP450" s="109"/>
      <c r="CQ450" s="113">
        <f t="shared" ca="1" si="424"/>
        <v>568.97</v>
      </c>
      <c r="CR450" s="113">
        <f t="shared" ca="1" si="425"/>
        <v>398.49</v>
      </c>
      <c r="CS450" s="113">
        <f t="shared" ca="1" si="426"/>
        <v>12</v>
      </c>
      <c r="CT450" s="113">
        <f t="shared" ca="1" si="427"/>
        <v>12</v>
      </c>
      <c r="CU450" s="105"/>
      <c r="CV450" s="105"/>
      <c r="CY450" s="105"/>
      <c r="CZ450" s="105"/>
      <c r="DA450" s="105"/>
      <c r="DB450" s="105"/>
      <c r="DC450" s="105"/>
      <c r="DD450" s="105"/>
      <c r="DE450" s="105"/>
      <c r="DF450" s="105"/>
    </row>
    <row r="451" spans="1:110" ht="16" customHeight="1">
      <c r="A451" s="75" t="str">
        <f t="shared" si="379"/>
        <v>n8-3-3-3</v>
      </c>
      <c r="B451" s="75" t="str">
        <f t="shared" si="380"/>
        <v>E279</v>
      </c>
      <c r="C451" s="103" t="str">
        <f t="shared" si="387"/>
        <v>odd</v>
      </c>
      <c r="D451" s="103"/>
      <c r="E451" s="103"/>
      <c r="F451" s="104">
        <f>ROW()</f>
        <v>451</v>
      </c>
      <c r="G451" s="103"/>
      <c r="H451" s="103"/>
      <c r="I451" s="103" t="str">
        <f t="shared" si="377"/>
        <v>This a short description of E279, giving the briefest explanation of its E279'iness.</v>
      </c>
      <c r="J451" s="103" t="str">
        <f t="shared" si="378"/>
        <v>This is a longer description of E279, going into more detail on what E279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1" s="103" t="str">
        <f t="shared" si="381"/>
        <v>none</v>
      </c>
      <c r="L451" s="103"/>
      <c r="M451" s="103" t="str">
        <f t="shared" si="382"/>
        <v>OpenClose</v>
      </c>
      <c r="N451" s="103"/>
      <c r="O451" s="103"/>
      <c r="P451" s="103"/>
      <c r="Q451" s="103"/>
      <c r="R451" s="103">
        <f t="shared" si="383"/>
        <v>1</v>
      </c>
      <c r="S451" s="103" t="str">
        <f t="shared" si="384"/>
        <v>hover</v>
      </c>
      <c r="T451" s="103"/>
      <c r="U451" s="103"/>
      <c r="V451" s="103"/>
      <c r="W451" s="103"/>
      <c r="X451" s="103" t="str">
        <f t="shared" si="429"/>
        <v>fadeOn=n8-3-3-3,0.6</v>
      </c>
      <c r="Y451" s="103" t="str">
        <f t="shared" si="430"/>
        <v>fadeOff=n8-3-3-3,0.6</v>
      </c>
      <c r="Z451" s="103" t="str">
        <f t="shared" si="431"/>
        <v>drawOpen=n8-3-3-3,0.8</v>
      </c>
      <c r="AA451" s="103" t="str">
        <f t="shared" si="432"/>
        <v>drawClose=n8-3-3-3,0.8</v>
      </c>
      <c r="AB451" s="103" t="str">
        <f t="shared" si="385"/>
        <v>myQtipStyle</v>
      </c>
      <c r="AF451" s="75" t="s">
        <v>718</v>
      </c>
      <c r="AG451" s="73">
        <f t="shared" si="388"/>
        <v>0</v>
      </c>
      <c r="AH451" s="75" t="str">
        <f t="shared" si="386"/>
        <v>n8-3-3-3</v>
      </c>
      <c r="AI451" s="75" t="str">
        <f t="shared" si="389"/>
        <v>E279</v>
      </c>
      <c r="AJ451" s="73">
        <f t="shared" si="428"/>
        <v>4</v>
      </c>
      <c r="AK451" s="29">
        <v>8</v>
      </c>
      <c r="AL451" s="29">
        <v>3</v>
      </c>
      <c r="AM451" s="29">
        <v>3</v>
      </c>
      <c r="AN451" s="29">
        <v>3</v>
      </c>
      <c r="AR451" s="29">
        <v>8</v>
      </c>
      <c r="AS451" s="29">
        <v>4</v>
      </c>
      <c r="AT451" s="29">
        <v>3</v>
      </c>
      <c r="AU451" s="29">
        <v>3</v>
      </c>
      <c r="AX451" s="108">
        <f t="shared" si="401"/>
        <v>168.125</v>
      </c>
      <c r="AY451" s="105">
        <f t="shared" ca="1" si="402"/>
        <v>740</v>
      </c>
      <c r="AZ451" s="108">
        <f t="shared" si="403"/>
        <v>747.22222222222217</v>
      </c>
      <c r="BA451" s="105">
        <f t="shared" si="404"/>
        <v>0</v>
      </c>
      <c r="BB451" s="116">
        <f t="shared" ca="1" si="405"/>
        <v>582.19000000000005</v>
      </c>
      <c r="BC451" s="116">
        <f t="shared" ca="1" si="406"/>
        <v>389.23</v>
      </c>
      <c r="BD451" s="108">
        <f t="shared" ca="1" si="407"/>
        <v>1747.2222222222222</v>
      </c>
      <c r="BE451" s="108">
        <f t="shared" ca="1" si="408"/>
        <v>1000</v>
      </c>
      <c r="BF451" s="105"/>
      <c r="BG451" s="105"/>
      <c r="BH451" s="75" t="str">
        <f t="shared" si="390"/>
        <v>n8-3-3</v>
      </c>
      <c r="BJ451" s="109" t="s">
        <v>232</v>
      </c>
      <c r="BK451" s="109"/>
      <c r="BL451" s="109">
        <v>1</v>
      </c>
      <c r="BM451" s="112">
        <f t="shared" si="391"/>
        <v>1</v>
      </c>
      <c r="BN451" s="112" t="str">
        <f t="shared" si="392"/>
        <v>symbol</v>
      </c>
      <c r="BO451" s="109" t="str">
        <f t="shared" si="393"/>
        <v>OpenCircle</v>
      </c>
      <c r="BP451" s="113">
        <f t="shared" ca="1" si="409"/>
        <v>582.19000000000005</v>
      </c>
      <c r="BQ451" s="113">
        <f t="shared" ca="1" si="410"/>
        <v>389.23</v>
      </c>
      <c r="BR451" s="113">
        <f t="shared" ca="1" si="411"/>
        <v>12</v>
      </c>
      <c r="BS451" s="113">
        <f t="shared" ca="1" si="412"/>
        <v>12</v>
      </c>
      <c r="BT451" s="109" t="str">
        <f t="shared" ca="1" si="394"/>
        <v xml:space="preserve">0 582.19 389.23 0 0 0 0 VCThingLabel  </v>
      </c>
      <c r="BU451" s="112">
        <f t="shared" si="395"/>
        <v>0.1</v>
      </c>
      <c r="BV451" s="174">
        <f t="shared" si="396"/>
        <v>0</v>
      </c>
      <c r="BW451" s="114" t="str">
        <f t="shared" si="413"/>
        <v>4vvv</v>
      </c>
      <c r="BX451" s="109"/>
      <c r="BY451" s="113">
        <f t="shared" ca="1" si="414"/>
        <v>582.19000000000005</v>
      </c>
      <c r="BZ451" s="113">
        <f t="shared" ca="1" si="415"/>
        <v>389.23</v>
      </c>
      <c r="CA451" s="113">
        <f t="shared" ca="1" si="416"/>
        <v>20.399999999999999</v>
      </c>
      <c r="CB451" s="113">
        <f t="shared" ca="1" si="417"/>
        <v>20.399999999999999</v>
      </c>
      <c r="CC451" s="112">
        <f t="shared" si="397"/>
        <v>0.55000000000000004</v>
      </c>
      <c r="CD451" s="109" t="str">
        <f t="shared" si="398"/>
        <v>ellipse</v>
      </c>
      <c r="CE451" s="114" t="str">
        <f t="shared" si="418"/>
        <v>4vvv</v>
      </c>
      <c r="CF451" s="109"/>
      <c r="CG451" s="113">
        <f t="shared" ca="1" si="419"/>
        <v>582.19000000000005</v>
      </c>
      <c r="CH451" s="113">
        <f t="shared" ca="1" si="420"/>
        <v>389.23</v>
      </c>
      <c r="CI451" s="113">
        <f t="shared" ca="1" si="421"/>
        <v>12</v>
      </c>
      <c r="CJ451" s="113">
        <f t="shared" ca="1" si="422"/>
        <v>12</v>
      </c>
      <c r="CK451" s="112"/>
      <c r="CL451" s="112"/>
      <c r="CM451" s="112">
        <f t="shared" si="399"/>
        <v>1</v>
      </c>
      <c r="CN451" s="115" t="str">
        <f t="shared" si="400"/>
        <v>ellipse</v>
      </c>
      <c r="CO451" s="109" t="str">
        <f t="shared" si="423"/>
        <v>4vvv</v>
      </c>
      <c r="CP451" s="109"/>
      <c r="CQ451" s="113">
        <f t="shared" ca="1" si="424"/>
        <v>582.19000000000005</v>
      </c>
      <c r="CR451" s="113">
        <f t="shared" ca="1" si="425"/>
        <v>389.23</v>
      </c>
      <c r="CS451" s="113">
        <f t="shared" ca="1" si="426"/>
        <v>12</v>
      </c>
      <c r="CT451" s="113">
        <f t="shared" ca="1" si="427"/>
        <v>12</v>
      </c>
      <c r="CU451" s="105"/>
      <c r="CV451" s="105"/>
      <c r="CY451" s="105"/>
      <c r="CZ451" s="105"/>
      <c r="DA451" s="105"/>
      <c r="DB451" s="105"/>
      <c r="DC451" s="105"/>
      <c r="DD451" s="105"/>
      <c r="DE451" s="105"/>
      <c r="DF451" s="105"/>
    </row>
    <row r="452" spans="1:110" ht="16" customHeight="1">
      <c r="A452" s="75" t="str">
        <f t="shared" si="379"/>
        <v>n8-4</v>
      </c>
      <c r="B452" s="75" t="str">
        <f t="shared" si="380"/>
        <v>C32</v>
      </c>
      <c r="C452" s="103" t="str">
        <f t="shared" si="387"/>
        <v>even</v>
      </c>
      <c r="D452" s="103"/>
      <c r="E452" s="103"/>
      <c r="F452" s="104">
        <f>ROW()</f>
        <v>452</v>
      </c>
      <c r="G452" s="103"/>
      <c r="H452" s="103"/>
      <c r="I452" s="103" t="str">
        <f t="shared" si="377"/>
        <v>This a short description of C32, giving the briefest explanation of its C32'iness.</v>
      </c>
      <c r="J452" s="103" t="str">
        <f t="shared" si="378"/>
        <v>This is a longer description of C32, going into more detail on what C32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2" s="103" t="str">
        <f t="shared" si="381"/>
        <v>none</v>
      </c>
      <c r="L452" s="103"/>
      <c r="M452" s="103" t="str">
        <f t="shared" si="382"/>
        <v>OpenClose</v>
      </c>
      <c r="N452" s="103"/>
      <c r="O452" s="103"/>
      <c r="P452" s="103"/>
      <c r="Q452" s="103"/>
      <c r="R452" s="103">
        <f t="shared" si="383"/>
        <v>1</v>
      </c>
      <c r="S452" s="103" t="str">
        <f t="shared" si="384"/>
        <v>hover</v>
      </c>
      <c r="T452" s="103"/>
      <c r="U452" s="103"/>
      <c r="V452" s="103"/>
      <c r="W452" s="103"/>
      <c r="X452" s="103" t="str">
        <f t="shared" si="429"/>
        <v>fadeOn=n8-4,0.6</v>
      </c>
      <c r="Y452" s="103" t="str">
        <f t="shared" si="430"/>
        <v>fadeOff=n8-4,0.6</v>
      </c>
      <c r="Z452" s="103" t="str">
        <f t="shared" si="431"/>
        <v>drawOpen=n8-4,0.8</v>
      </c>
      <c r="AA452" s="103" t="str">
        <f t="shared" si="432"/>
        <v>drawClose=n8-4,0.8</v>
      </c>
      <c r="AB452" s="103" t="str">
        <f t="shared" si="385"/>
        <v>myQtipStyle</v>
      </c>
      <c r="AF452" s="75" t="s">
        <v>719</v>
      </c>
      <c r="AG452" s="73">
        <f t="shared" si="388"/>
        <v>0</v>
      </c>
      <c r="AH452" s="75" t="str">
        <f t="shared" si="386"/>
        <v>n8-4</v>
      </c>
      <c r="AI452" s="75" t="str">
        <f t="shared" si="389"/>
        <v>C32</v>
      </c>
      <c r="AJ452" s="73">
        <f t="shared" si="428"/>
        <v>2</v>
      </c>
      <c r="AK452" s="29">
        <v>8</v>
      </c>
      <c r="AL452" s="29">
        <v>4</v>
      </c>
      <c r="AR452" s="29">
        <v>8</v>
      </c>
      <c r="AS452" s="29">
        <v>4</v>
      </c>
      <c r="AX452" s="108">
        <f t="shared" si="401"/>
        <v>174.375</v>
      </c>
      <c r="AY452" s="105">
        <f t="shared" ca="1" si="402"/>
        <v>500</v>
      </c>
      <c r="AZ452" s="108">
        <f t="shared" si="403"/>
        <v>775</v>
      </c>
      <c r="BA452" s="105">
        <f t="shared" si="404"/>
        <v>0</v>
      </c>
      <c r="BB452" s="116">
        <f t="shared" ca="1" si="405"/>
        <v>764.3</v>
      </c>
      <c r="BC452" s="116">
        <f t="shared" ca="1" si="406"/>
        <v>559.04</v>
      </c>
      <c r="BD452" s="108">
        <f t="shared" ca="1" si="407"/>
        <v>1775</v>
      </c>
      <c r="BE452" s="108">
        <f t="shared" ca="1" si="408"/>
        <v>1000</v>
      </c>
      <c r="BF452" s="105"/>
      <c r="BG452" s="105"/>
      <c r="BH452" s="75" t="str">
        <f t="shared" si="390"/>
        <v>n7-4-3-3</v>
      </c>
      <c r="BJ452" s="109" t="s">
        <v>232</v>
      </c>
      <c r="BK452" s="109"/>
      <c r="BL452" s="109">
        <v>1</v>
      </c>
      <c r="BM452" s="112">
        <f t="shared" si="391"/>
        <v>1</v>
      </c>
      <c r="BN452" s="112" t="str">
        <f t="shared" si="392"/>
        <v>symbol</v>
      </c>
      <c r="BO452" s="109" t="str">
        <f t="shared" si="393"/>
        <v>OpenCircle</v>
      </c>
      <c r="BP452" s="113">
        <f t="shared" ca="1" si="409"/>
        <v>764.3</v>
      </c>
      <c r="BQ452" s="113">
        <f t="shared" ca="1" si="410"/>
        <v>559.04</v>
      </c>
      <c r="BR452" s="113">
        <f t="shared" ca="1" si="411"/>
        <v>60</v>
      </c>
      <c r="BS452" s="113">
        <f t="shared" ca="1" si="412"/>
        <v>60</v>
      </c>
      <c r="BT452" s="109" t="str">
        <f t="shared" ca="1" si="394"/>
        <v xml:space="preserve">1 764.3 559.04 0 0 0 0 VCThingLabel 20 </v>
      </c>
      <c r="BU452" s="112">
        <f t="shared" si="395"/>
        <v>0.1</v>
      </c>
      <c r="BV452" s="174">
        <f t="shared" si="396"/>
        <v>0</v>
      </c>
      <c r="BW452" s="114" t="str">
        <f t="shared" si="413"/>
        <v>2vvv</v>
      </c>
      <c r="BX452" s="109"/>
      <c r="BY452" s="113">
        <f t="shared" ca="1" si="414"/>
        <v>764.3</v>
      </c>
      <c r="BZ452" s="113">
        <f t="shared" ca="1" si="415"/>
        <v>559.04</v>
      </c>
      <c r="CA452" s="113">
        <f t="shared" ca="1" si="416"/>
        <v>102</v>
      </c>
      <c r="CB452" s="113">
        <f t="shared" ca="1" si="417"/>
        <v>102</v>
      </c>
      <c r="CC452" s="112">
        <f t="shared" si="397"/>
        <v>0.55000000000000004</v>
      </c>
      <c r="CD452" s="109" t="str">
        <f t="shared" si="398"/>
        <v>ellipse</v>
      </c>
      <c r="CE452" s="114" t="str">
        <f t="shared" si="418"/>
        <v>2vvv</v>
      </c>
      <c r="CF452" s="109"/>
      <c r="CG452" s="113">
        <f t="shared" ca="1" si="419"/>
        <v>764.3</v>
      </c>
      <c r="CH452" s="113">
        <f t="shared" ca="1" si="420"/>
        <v>559.04</v>
      </c>
      <c r="CI452" s="113">
        <f t="shared" ca="1" si="421"/>
        <v>60</v>
      </c>
      <c r="CJ452" s="113">
        <f t="shared" ca="1" si="422"/>
        <v>60</v>
      </c>
      <c r="CK452" s="112"/>
      <c r="CL452" s="112"/>
      <c r="CM452" s="112">
        <f t="shared" si="399"/>
        <v>1</v>
      </c>
      <c r="CN452" s="115" t="str">
        <f t="shared" si="400"/>
        <v>ellipse</v>
      </c>
      <c r="CO452" s="109" t="str">
        <f t="shared" si="423"/>
        <v>2vvv</v>
      </c>
      <c r="CP452" s="109"/>
      <c r="CQ452" s="113">
        <f t="shared" ca="1" si="424"/>
        <v>764.3</v>
      </c>
      <c r="CR452" s="113">
        <f t="shared" ca="1" si="425"/>
        <v>559.04</v>
      </c>
      <c r="CS452" s="113">
        <f t="shared" ca="1" si="426"/>
        <v>60</v>
      </c>
      <c r="CT452" s="113">
        <f t="shared" ca="1" si="427"/>
        <v>60</v>
      </c>
      <c r="CU452" s="105"/>
      <c r="CV452" s="105"/>
      <c r="CY452" s="105"/>
      <c r="CZ452" s="105"/>
      <c r="DA452" s="105"/>
      <c r="DB452" s="105"/>
      <c r="DC452" s="105"/>
      <c r="DD452" s="105"/>
      <c r="DE452" s="105"/>
      <c r="DF452" s="105"/>
    </row>
    <row r="453" spans="1:110" ht="16" customHeight="1">
      <c r="A453" s="75" t="str">
        <f t="shared" si="379"/>
        <v>n8-4-1</v>
      </c>
      <c r="B453" s="75" t="str">
        <f t="shared" si="380"/>
        <v>D94</v>
      </c>
      <c r="C453" s="103" t="str">
        <f t="shared" si="387"/>
        <v>even</v>
      </c>
      <c r="D453" s="103"/>
      <c r="E453" s="103"/>
      <c r="F453" s="104">
        <f>ROW()</f>
        <v>453</v>
      </c>
      <c r="G453" s="103"/>
      <c r="H453" s="103"/>
      <c r="I453" s="103" t="str">
        <f t="shared" si="377"/>
        <v>This a short description of D94, giving the briefest explanation of its D94'iness.</v>
      </c>
      <c r="J453" s="103" t="str">
        <f t="shared" si="378"/>
        <v>This is a longer description of D94, going into more detail on what D94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3" s="103" t="str">
        <f t="shared" si="381"/>
        <v>none</v>
      </c>
      <c r="L453" s="103"/>
      <c r="M453" s="103" t="str">
        <f t="shared" si="382"/>
        <v>OpenClose</v>
      </c>
      <c r="N453" s="103"/>
      <c r="O453" s="103"/>
      <c r="P453" s="103"/>
      <c r="Q453" s="103"/>
      <c r="R453" s="103">
        <f t="shared" si="383"/>
        <v>1</v>
      </c>
      <c r="S453" s="103" t="str">
        <f t="shared" si="384"/>
        <v>hover</v>
      </c>
      <c r="T453" s="103"/>
      <c r="U453" s="103"/>
      <c r="V453" s="103"/>
      <c r="W453" s="103"/>
      <c r="X453" s="103" t="str">
        <f t="shared" si="429"/>
        <v>fadeOn=n8-4-1,0.6</v>
      </c>
      <c r="Y453" s="103" t="str">
        <f t="shared" si="430"/>
        <v>fadeOff=n8-4-1,0.6</v>
      </c>
      <c r="Z453" s="103" t="str">
        <f t="shared" si="431"/>
        <v>drawOpen=n8-4-1,0.8</v>
      </c>
      <c r="AA453" s="103" t="str">
        <f t="shared" si="432"/>
        <v>drawClose=n8-4-1,0.8</v>
      </c>
      <c r="AB453" s="103" t="str">
        <f t="shared" si="385"/>
        <v>myQtipStyle</v>
      </c>
      <c r="AF453" s="75" t="s">
        <v>720</v>
      </c>
      <c r="AG453" s="73">
        <f t="shared" si="388"/>
        <v>0</v>
      </c>
      <c r="AH453" s="75" t="str">
        <f t="shared" si="386"/>
        <v>n8-4-1</v>
      </c>
      <c r="AI453" s="75" t="str">
        <f t="shared" si="389"/>
        <v>D94</v>
      </c>
      <c r="AJ453" s="73">
        <f t="shared" si="428"/>
        <v>3</v>
      </c>
      <c r="AK453" s="29">
        <v>8</v>
      </c>
      <c r="AL453" s="29">
        <v>4</v>
      </c>
      <c r="AM453" s="29">
        <v>1</v>
      </c>
      <c r="AR453" s="29">
        <v>8</v>
      </c>
      <c r="AS453" s="29">
        <v>4</v>
      </c>
      <c r="AT453" s="29">
        <v>3</v>
      </c>
      <c r="AX453" s="108">
        <f t="shared" si="401"/>
        <v>170.625</v>
      </c>
      <c r="AY453" s="105">
        <f t="shared" ca="1" si="402"/>
        <v>640</v>
      </c>
      <c r="AZ453" s="108">
        <f t="shared" si="403"/>
        <v>758.33333333333337</v>
      </c>
      <c r="BA453" s="105">
        <f t="shared" si="404"/>
        <v>0</v>
      </c>
      <c r="BB453" s="116">
        <f t="shared" ca="1" si="405"/>
        <v>662.04</v>
      </c>
      <c r="BC453" s="116">
        <f t="shared" ca="1" si="406"/>
        <v>456.51</v>
      </c>
      <c r="BD453" s="108">
        <f t="shared" ca="1" si="407"/>
        <v>1758.3333333333335</v>
      </c>
      <c r="BE453" s="108">
        <f t="shared" ca="1" si="408"/>
        <v>1000</v>
      </c>
      <c r="BF453" s="105"/>
      <c r="BG453" s="105"/>
      <c r="BH453" s="75" t="str">
        <f t="shared" si="390"/>
        <v>n8-4</v>
      </c>
      <c r="BJ453" s="109" t="s">
        <v>232</v>
      </c>
      <c r="BK453" s="109"/>
      <c r="BL453" s="109">
        <v>1</v>
      </c>
      <c r="BM453" s="112">
        <f t="shared" si="391"/>
        <v>1</v>
      </c>
      <c r="BN453" s="112" t="str">
        <f t="shared" si="392"/>
        <v>symbol</v>
      </c>
      <c r="BO453" s="109" t="str">
        <f t="shared" si="393"/>
        <v>OpenCircle</v>
      </c>
      <c r="BP453" s="113">
        <f t="shared" ca="1" si="409"/>
        <v>662.04</v>
      </c>
      <c r="BQ453" s="113">
        <f t="shared" ca="1" si="410"/>
        <v>456.51</v>
      </c>
      <c r="BR453" s="113">
        <f t="shared" ca="1" si="411"/>
        <v>35</v>
      </c>
      <c r="BS453" s="113">
        <f t="shared" ca="1" si="412"/>
        <v>35</v>
      </c>
      <c r="BT453" s="109" t="str">
        <f t="shared" ca="1" si="394"/>
        <v xml:space="preserve">1 662.04 456.51 0 0 0 0 VCThingLabel 10 </v>
      </c>
      <c r="BU453" s="112">
        <f t="shared" si="395"/>
        <v>0.1</v>
      </c>
      <c r="BV453" s="174">
        <f t="shared" si="396"/>
        <v>0</v>
      </c>
      <c r="BW453" s="114" t="str">
        <f t="shared" si="413"/>
        <v>3vvv</v>
      </c>
      <c r="BX453" s="109"/>
      <c r="BY453" s="113">
        <f t="shared" ca="1" si="414"/>
        <v>662.04</v>
      </c>
      <c r="BZ453" s="113">
        <f t="shared" ca="1" si="415"/>
        <v>456.51</v>
      </c>
      <c r="CA453" s="113">
        <f t="shared" ca="1" si="416"/>
        <v>59.5</v>
      </c>
      <c r="CB453" s="113">
        <f t="shared" ca="1" si="417"/>
        <v>59.5</v>
      </c>
      <c r="CC453" s="112">
        <f t="shared" si="397"/>
        <v>0.55000000000000004</v>
      </c>
      <c r="CD453" s="109" t="str">
        <f t="shared" si="398"/>
        <v>ellipse</v>
      </c>
      <c r="CE453" s="114" t="str">
        <f t="shared" si="418"/>
        <v>3vvv</v>
      </c>
      <c r="CF453" s="109"/>
      <c r="CG453" s="113">
        <f t="shared" ca="1" si="419"/>
        <v>662.04</v>
      </c>
      <c r="CH453" s="113">
        <f t="shared" ca="1" si="420"/>
        <v>456.51</v>
      </c>
      <c r="CI453" s="113">
        <f t="shared" ca="1" si="421"/>
        <v>35</v>
      </c>
      <c r="CJ453" s="113">
        <f t="shared" ca="1" si="422"/>
        <v>35</v>
      </c>
      <c r="CK453" s="112"/>
      <c r="CL453" s="112"/>
      <c r="CM453" s="112">
        <f t="shared" si="399"/>
        <v>1</v>
      </c>
      <c r="CN453" s="115" t="str">
        <f t="shared" si="400"/>
        <v>ellipse</v>
      </c>
      <c r="CO453" s="109" t="str">
        <f t="shared" si="423"/>
        <v>3vvv</v>
      </c>
      <c r="CP453" s="109"/>
      <c r="CQ453" s="113">
        <f t="shared" ca="1" si="424"/>
        <v>662.04</v>
      </c>
      <c r="CR453" s="113">
        <f t="shared" ca="1" si="425"/>
        <v>456.51</v>
      </c>
      <c r="CS453" s="113">
        <f t="shared" ca="1" si="426"/>
        <v>35</v>
      </c>
      <c r="CT453" s="113">
        <f t="shared" ca="1" si="427"/>
        <v>35</v>
      </c>
      <c r="CU453" s="105"/>
      <c r="CV453" s="105"/>
      <c r="CY453" s="105"/>
      <c r="CZ453" s="105"/>
      <c r="DA453" s="105"/>
      <c r="DB453" s="105"/>
      <c r="DC453" s="105"/>
      <c r="DD453" s="105"/>
      <c r="DE453" s="105"/>
      <c r="DF453" s="105"/>
    </row>
    <row r="454" spans="1:110" ht="16" customHeight="1">
      <c r="A454" s="75" t="str">
        <f t="shared" si="379"/>
        <v>n8-4-1-1</v>
      </c>
      <c r="B454" s="75" t="str">
        <f t="shared" si="380"/>
        <v>E280</v>
      </c>
      <c r="C454" s="103" t="str">
        <f t="shared" si="387"/>
        <v>even</v>
      </c>
      <c r="D454" s="103"/>
      <c r="E454" s="103"/>
      <c r="F454" s="104">
        <f>ROW()</f>
        <v>454</v>
      </c>
      <c r="G454" s="103"/>
      <c r="H454" s="103"/>
      <c r="I454" s="103" t="str">
        <f t="shared" si="377"/>
        <v>This a short description of E280, giving the briefest explanation of its E280'iness.</v>
      </c>
      <c r="J454" s="103" t="str">
        <f t="shared" si="378"/>
        <v>This is a longer description of E280, going into more detail on what E280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4" s="103" t="str">
        <f t="shared" si="381"/>
        <v>none</v>
      </c>
      <c r="L454" s="103"/>
      <c r="M454" s="103" t="str">
        <f t="shared" si="382"/>
        <v>OpenClose</v>
      </c>
      <c r="N454" s="103"/>
      <c r="O454" s="103"/>
      <c r="P454" s="103"/>
      <c r="Q454" s="103"/>
      <c r="R454" s="103">
        <f t="shared" si="383"/>
        <v>1</v>
      </c>
      <c r="S454" s="103" t="str">
        <f t="shared" si="384"/>
        <v>hover</v>
      </c>
      <c r="T454" s="103"/>
      <c r="U454" s="103"/>
      <c r="V454" s="103"/>
      <c r="W454" s="103"/>
      <c r="X454" s="103" t="str">
        <f t="shared" si="429"/>
        <v>fadeOn=n8-4-1-1,0.6</v>
      </c>
      <c r="Y454" s="103" t="str">
        <f t="shared" si="430"/>
        <v>fadeOff=n8-4-1-1,0.6</v>
      </c>
      <c r="Z454" s="103" t="str">
        <f t="shared" si="431"/>
        <v>drawOpen=n8-4-1-1,0.8</v>
      </c>
      <c r="AA454" s="103" t="str">
        <f t="shared" si="432"/>
        <v>drawClose=n8-4-1-1,0.8</v>
      </c>
      <c r="AB454" s="103" t="str">
        <f t="shared" si="385"/>
        <v>myQtipStyle</v>
      </c>
      <c r="AF454" s="75" t="s">
        <v>721</v>
      </c>
      <c r="AG454" s="73">
        <f t="shared" si="388"/>
        <v>0</v>
      </c>
      <c r="AH454" s="75" t="str">
        <f t="shared" si="386"/>
        <v>n8-4-1-1</v>
      </c>
      <c r="AI454" s="75" t="str">
        <f t="shared" si="389"/>
        <v>E280</v>
      </c>
      <c r="AJ454" s="73">
        <f t="shared" si="428"/>
        <v>4</v>
      </c>
      <c r="AK454" s="29">
        <v>8</v>
      </c>
      <c r="AL454" s="29">
        <v>4</v>
      </c>
      <c r="AM454" s="29">
        <v>1</v>
      </c>
      <c r="AN454" s="29">
        <v>1</v>
      </c>
      <c r="AR454" s="29">
        <v>8</v>
      </c>
      <c r="AS454" s="29">
        <v>4</v>
      </c>
      <c r="AT454" s="29">
        <v>3</v>
      </c>
      <c r="AU454" s="29">
        <v>3</v>
      </c>
      <c r="AX454" s="108">
        <f t="shared" si="401"/>
        <v>169.375</v>
      </c>
      <c r="AY454" s="105">
        <f t="shared" ca="1" si="402"/>
        <v>740</v>
      </c>
      <c r="AZ454" s="108">
        <f t="shared" si="403"/>
        <v>752.77777777777783</v>
      </c>
      <c r="BA454" s="105">
        <f t="shared" si="404"/>
        <v>0</v>
      </c>
      <c r="BB454" s="116">
        <f t="shared" ca="1" si="405"/>
        <v>595.61</v>
      </c>
      <c r="BC454" s="116">
        <f t="shared" ca="1" si="406"/>
        <v>380.26</v>
      </c>
      <c r="BD454" s="108">
        <f t="shared" ca="1" si="407"/>
        <v>1752.7777777777778</v>
      </c>
      <c r="BE454" s="108">
        <f t="shared" ca="1" si="408"/>
        <v>1000</v>
      </c>
      <c r="BF454" s="105"/>
      <c r="BG454" s="105"/>
      <c r="BH454" s="75" t="str">
        <f t="shared" si="390"/>
        <v>n8-4-1</v>
      </c>
      <c r="BJ454" s="109" t="s">
        <v>232</v>
      </c>
      <c r="BK454" s="109"/>
      <c r="BL454" s="109">
        <v>1</v>
      </c>
      <c r="BM454" s="112">
        <f t="shared" si="391"/>
        <v>1</v>
      </c>
      <c r="BN454" s="112" t="str">
        <f t="shared" si="392"/>
        <v>symbol</v>
      </c>
      <c r="BO454" s="109" t="str">
        <f t="shared" si="393"/>
        <v>OpenCircle</v>
      </c>
      <c r="BP454" s="113">
        <f t="shared" ca="1" si="409"/>
        <v>595.61</v>
      </c>
      <c r="BQ454" s="113">
        <f t="shared" ca="1" si="410"/>
        <v>380.26</v>
      </c>
      <c r="BR454" s="113">
        <f t="shared" ca="1" si="411"/>
        <v>12</v>
      </c>
      <c r="BS454" s="113">
        <f t="shared" ca="1" si="412"/>
        <v>12</v>
      </c>
      <c r="BT454" s="109" t="str">
        <f t="shared" ca="1" si="394"/>
        <v xml:space="preserve">0 595.61 380.26 0 0 0 0 VCThingLabel  </v>
      </c>
      <c r="BU454" s="112">
        <f t="shared" si="395"/>
        <v>0.1</v>
      </c>
      <c r="BV454" s="174">
        <f t="shared" si="396"/>
        <v>0</v>
      </c>
      <c r="BW454" s="114" t="str">
        <f t="shared" si="413"/>
        <v>4vvv</v>
      </c>
      <c r="BX454" s="109"/>
      <c r="BY454" s="113">
        <f t="shared" ca="1" si="414"/>
        <v>595.61</v>
      </c>
      <c r="BZ454" s="113">
        <f t="shared" ca="1" si="415"/>
        <v>380.26</v>
      </c>
      <c r="CA454" s="113">
        <f t="shared" ca="1" si="416"/>
        <v>20.399999999999999</v>
      </c>
      <c r="CB454" s="113">
        <f t="shared" ca="1" si="417"/>
        <v>20.399999999999999</v>
      </c>
      <c r="CC454" s="112">
        <f t="shared" si="397"/>
        <v>0.55000000000000004</v>
      </c>
      <c r="CD454" s="109" t="str">
        <f t="shared" si="398"/>
        <v>ellipse</v>
      </c>
      <c r="CE454" s="114" t="str">
        <f t="shared" si="418"/>
        <v>4vvv</v>
      </c>
      <c r="CF454" s="109"/>
      <c r="CG454" s="113">
        <f t="shared" ca="1" si="419"/>
        <v>595.61</v>
      </c>
      <c r="CH454" s="113">
        <f t="shared" ca="1" si="420"/>
        <v>380.26</v>
      </c>
      <c r="CI454" s="113">
        <f t="shared" ca="1" si="421"/>
        <v>12</v>
      </c>
      <c r="CJ454" s="113">
        <f t="shared" ca="1" si="422"/>
        <v>12</v>
      </c>
      <c r="CK454" s="112"/>
      <c r="CL454" s="112"/>
      <c r="CM454" s="112">
        <f t="shared" si="399"/>
        <v>1</v>
      </c>
      <c r="CN454" s="115" t="str">
        <f t="shared" si="400"/>
        <v>ellipse</v>
      </c>
      <c r="CO454" s="109" t="str">
        <f t="shared" si="423"/>
        <v>4vvv</v>
      </c>
      <c r="CP454" s="109"/>
      <c r="CQ454" s="113">
        <f t="shared" ca="1" si="424"/>
        <v>595.61</v>
      </c>
      <c r="CR454" s="113">
        <f t="shared" ca="1" si="425"/>
        <v>380.26</v>
      </c>
      <c r="CS454" s="113">
        <f t="shared" ca="1" si="426"/>
        <v>12</v>
      </c>
      <c r="CT454" s="113">
        <f t="shared" ca="1" si="427"/>
        <v>12</v>
      </c>
      <c r="CU454" s="105"/>
      <c r="CV454" s="105"/>
      <c r="CY454" s="105"/>
      <c r="CZ454" s="105"/>
      <c r="DA454" s="105"/>
      <c r="DB454" s="105"/>
      <c r="DC454" s="105"/>
      <c r="DD454" s="105"/>
      <c r="DE454" s="105"/>
      <c r="DF454" s="105"/>
    </row>
    <row r="455" spans="1:110" ht="16" customHeight="1">
      <c r="A455" s="75" t="str">
        <f t="shared" si="379"/>
        <v>n8-4-1-2</v>
      </c>
      <c r="B455" s="75" t="str">
        <f t="shared" si="380"/>
        <v>E281</v>
      </c>
      <c r="C455" s="103" t="str">
        <f t="shared" si="387"/>
        <v>odd</v>
      </c>
      <c r="D455" s="103"/>
      <c r="E455" s="103"/>
      <c r="F455" s="104">
        <f>ROW()</f>
        <v>455</v>
      </c>
      <c r="G455" s="103"/>
      <c r="H455" s="103"/>
      <c r="I455" s="103" t="str">
        <f t="shared" si="377"/>
        <v>This a short description of E281, giving the briefest explanation of its E281'iness.</v>
      </c>
      <c r="J455" s="103" t="str">
        <f t="shared" si="378"/>
        <v>This is a longer description of E281, going into more detail on what E281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5" s="103" t="str">
        <f t="shared" si="381"/>
        <v>none</v>
      </c>
      <c r="L455" s="103"/>
      <c r="M455" s="103" t="str">
        <f t="shared" si="382"/>
        <v>OpenClose</v>
      </c>
      <c r="N455" s="103"/>
      <c r="O455" s="103"/>
      <c r="P455" s="103"/>
      <c r="Q455" s="103"/>
      <c r="R455" s="103">
        <f t="shared" si="383"/>
        <v>1</v>
      </c>
      <c r="S455" s="103" t="str">
        <f t="shared" si="384"/>
        <v>hover</v>
      </c>
      <c r="T455" s="103"/>
      <c r="U455" s="103"/>
      <c r="V455" s="103"/>
      <c r="W455" s="103"/>
      <c r="X455" s="103" t="str">
        <f t="shared" si="429"/>
        <v>fadeOn=n8-4-1-2,0.6</v>
      </c>
      <c r="Y455" s="103" t="str">
        <f t="shared" si="430"/>
        <v>fadeOff=n8-4-1-2,0.6</v>
      </c>
      <c r="Z455" s="103" t="str">
        <f t="shared" si="431"/>
        <v>drawOpen=n8-4-1-2,0.8</v>
      </c>
      <c r="AA455" s="103" t="str">
        <f t="shared" si="432"/>
        <v>drawClose=n8-4-1-2,0.8</v>
      </c>
      <c r="AB455" s="103" t="str">
        <f t="shared" si="385"/>
        <v>myQtipStyle</v>
      </c>
      <c r="AF455" s="75" t="s">
        <v>722</v>
      </c>
      <c r="AG455" s="73">
        <f t="shared" si="388"/>
        <v>0</v>
      </c>
      <c r="AH455" s="75" t="str">
        <f t="shared" si="386"/>
        <v>n8-4-1-2</v>
      </c>
      <c r="AI455" s="75" t="str">
        <f t="shared" si="389"/>
        <v>E281</v>
      </c>
      <c r="AJ455" s="73">
        <f t="shared" si="428"/>
        <v>4</v>
      </c>
      <c r="AK455" s="29">
        <v>8</v>
      </c>
      <c r="AL455" s="29">
        <v>4</v>
      </c>
      <c r="AM455" s="29">
        <v>1</v>
      </c>
      <c r="AN455" s="29">
        <v>2</v>
      </c>
      <c r="AR455" s="29">
        <v>8</v>
      </c>
      <c r="AS455" s="29">
        <v>4</v>
      </c>
      <c r="AT455" s="29">
        <v>3</v>
      </c>
      <c r="AU455" s="29">
        <v>3</v>
      </c>
      <c r="AX455" s="108">
        <f t="shared" si="401"/>
        <v>170.625</v>
      </c>
      <c r="AY455" s="105">
        <f t="shared" ca="1" si="402"/>
        <v>740</v>
      </c>
      <c r="AZ455" s="108">
        <f t="shared" si="403"/>
        <v>758.33333333333337</v>
      </c>
      <c r="BA455" s="105">
        <f t="shared" si="404"/>
        <v>0</v>
      </c>
      <c r="BB455" s="116">
        <f t="shared" ca="1" si="405"/>
        <v>609.23</v>
      </c>
      <c r="BC455" s="116">
        <f t="shared" ca="1" si="406"/>
        <v>371.59000000000003</v>
      </c>
      <c r="BD455" s="108">
        <f t="shared" ca="1" si="407"/>
        <v>1758.3333333333335</v>
      </c>
      <c r="BE455" s="108">
        <f t="shared" ca="1" si="408"/>
        <v>1000</v>
      </c>
      <c r="BF455" s="105"/>
      <c r="BG455" s="105"/>
      <c r="BH455" s="75" t="str">
        <f t="shared" si="390"/>
        <v>n8-4-1</v>
      </c>
      <c r="BJ455" s="109" t="s">
        <v>232</v>
      </c>
      <c r="BK455" s="109"/>
      <c r="BL455" s="109">
        <v>1</v>
      </c>
      <c r="BM455" s="112">
        <f t="shared" si="391"/>
        <v>1</v>
      </c>
      <c r="BN455" s="112" t="str">
        <f t="shared" si="392"/>
        <v>symbol</v>
      </c>
      <c r="BO455" s="109" t="str">
        <f t="shared" si="393"/>
        <v>OpenCircle</v>
      </c>
      <c r="BP455" s="113">
        <f t="shared" ca="1" si="409"/>
        <v>609.23</v>
      </c>
      <c r="BQ455" s="113">
        <f t="shared" ca="1" si="410"/>
        <v>371.59</v>
      </c>
      <c r="BR455" s="113">
        <f t="shared" ca="1" si="411"/>
        <v>12</v>
      </c>
      <c r="BS455" s="113">
        <f t="shared" ca="1" si="412"/>
        <v>12</v>
      </c>
      <c r="BT455" s="109" t="str">
        <f t="shared" ca="1" si="394"/>
        <v xml:space="preserve">0 609.23 371.59 0 0 0 0 VCThingLabel  </v>
      </c>
      <c r="BU455" s="112">
        <f t="shared" si="395"/>
        <v>0.1</v>
      </c>
      <c r="BV455" s="174">
        <f t="shared" si="396"/>
        <v>0</v>
      </c>
      <c r="BW455" s="114" t="str">
        <f t="shared" si="413"/>
        <v>4vvv</v>
      </c>
      <c r="BX455" s="109"/>
      <c r="BY455" s="113">
        <f t="shared" ca="1" si="414"/>
        <v>609.23</v>
      </c>
      <c r="BZ455" s="113">
        <f t="shared" ca="1" si="415"/>
        <v>371.59</v>
      </c>
      <c r="CA455" s="113">
        <f t="shared" ca="1" si="416"/>
        <v>20.399999999999999</v>
      </c>
      <c r="CB455" s="113">
        <f t="shared" ca="1" si="417"/>
        <v>20.399999999999999</v>
      </c>
      <c r="CC455" s="112">
        <f t="shared" si="397"/>
        <v>0.55000000000000004</v>
      </c>
      <c r="CD455" s="109" t="str">
        <f t="shared" si="398"/>
        <v>ellipse</v>
      </c>
      <c r="CE455" s="114" t="str">
        <f t="shared" si="418"/>
        <v>4vvv</v>
      </c>
      <c r="CF455" s="109"/>
      <c r="CG455" s="113">
        <f t="shared" ca="1" si="419"/>
        <v>609.23</v>
      </c>
      <c r="CH455" s="113">
        <f t="shared" ca="1" si="420"/>
        <v>371.59</v>
      </c>
      <c r="CI455" s="113">
        <f t="shared" ca="1" si="421"/>
        <v>12</v>
      </c>
      <c r="CJ455" s="113">
        <f t="shared" ca="1" si="422"/>
        <v>12</v>
      </c>
      <c r="CK455" s="112"/>
      <c r="CL455" s="112"/>
      <c r="CM455" s="112">
        <f t="shared" si="399"/>
        <v>1</v>
      </c>
      <c r="CN455" s="115" t="str">
        <f t="shared" si="400"/>
        <v>ellipse</v>
      </c>
      <c r="CO455" s="109" t="str">
        <f t="shared" si="423"/>
        <v>4vvv</v>
      </c>
      <c r="CP455" s="109"/>
      <c r="CQ455" s="113">
        <f t="shared" ca="1" si="424"/>
        <v>609.23</v>
      </c>
      <c r="CR455" s="113">
        <f t="shared" ca="1" si="425"/>
        <v>371.59</v>
      </c>
      <c r="CS455" s="113">
        <f t="shared" ca="1" si="426"/>
        <v>12</v>
      </c>
      <c r="CT455" s="113">
        <f t="shared" ca="1" si="427"/>
        <v>12</v>
      </c>
      <c r="CU455" s="105"/>
      <c r="CV455" s="105"/>
      <c r="CY455" s="105"/>
      <c r="CZ455" s="105"/>
      <c r="DA455" s="105"/>
      <c r="DB455" s="105"/>
      <c r="DC455" s="105"/>
      <c r="DD455" s="105"/>
      <c r="DE455" s="105"/>
      <c r="DF455" s="105"/>
    </row>
    <row r="456" spans="1:110" ht="16" customHeight="1">
      <c r="A456" s="75" t="str">
        <f t="shared" si="379"/>
        <v>n8-4-1-3</v>
      </c>
      <c r="B456" s="75" t="str">
        <f t="shared" si="380"/>
        <v>E282</v>
      </c>
      <c r="C456" s="103" t="str">
        <f t="shared" si="387"/>
        <v>even</v>
      </c>
      <c r="D456" s="103"/>
      <c r="E456" s="103"/>
      <c r="F456" s="104">
        <f>ROW()</f>
        <v>456</v>
      </c>
      <c r="G456" s="103"/>
      <c r="H456" s="103"/>
      <c r="I456" s="103" t="str">
        <f t="shared" si="377"/>
        <v>This a short description of E282, giving the briefest explanation of its E282'iness.</v>
      </c>
      <c r="J456" s="103" t="str">
        <f t="shared" si="378"/>
        <v>This is a longer description of E282, going into more detail on what E282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6" s="103" t="str">
        <f t="shared" si="381"/>
        <v>none</v>
      </c>
      <c r="L456" s="103"/>
      <c r="M456" s="103" t="str">
        <f t="shared" si="382"/>
        <v>OpenClose</v>
      </c>
      <c r="N456" s="103"/>
      <c r="O456" s="103"/>
      <c r="P456" s="103"/>
      <c r="Q456" s="103"/>
      <c r="R456" s="103">
        <f t="shared" si="383"/>
        <v>1</v>
      </c>
      <c r="S456" s="103" t="str">
        <f t="shared" si="384"/>
        <v>hover</v>
      </c>
      <c r="T456" s="103"/>
      <c r="U456" s="103"/>
      <c r="V456" s="103"/>
      <c r="W456" s="103"/>
      <c r="X456" s="103" t="str">
        <f t="shared" si="429"/>
        <v>fadeOn=n8-4-1-3,0.6</v>
      </c>
      <c r="Y456" s="103" t="str">
        <f t="shared" si="430"/>
        <v>fadeOff=n8-4-1-3,0.6</v>
      </c>
      <c r="Z456" s="103" t="str">
        <f t="shared" si="431"/>
        <v>drawOpen=n8-4-1-3,0.8</v>
      </c>
      <c r="AA456" s="103" t="str">
        <f t="shared" si="432"/>
        <v>drawClose=n8-4-1-3,0.8</v>
      </c>
      <c r="AB456" s="103" t="str">
        <f t="shared" si="385"/>
        <v>myQtipStyle</v>
      </c>
      <c r="AF456" s="75" t="s">
        <v>723</v>
      </c>
      <c r="AG456" s="73">
        <f t="shared" si="388"/>
        <v>0</v>
      </c>
      <c r="AH456" s="75" t="str">
        <f t="shared" si="386"/>
        <v>n8-4-1-3</v>
      </c>
      <c r="AI456" s="75" t="str">
        <f t="shared" si="389"/>
        <v>E282</v>
      </c>
      <c r="AJ456" s="73">
        <f t="shared" si="428"/>
        <v>4</v>
      </c>
      <c r="AK456" s="29">
        <v>8</v>
      </c>
      <c r="AL456" s="29">
        <v>4</v>
      </c>
      <c r="AM456" s="29">
        <v>1</v>
      </c>
      <c r="AN456" s="29">
        <v>3</v>
      </c>
      <c r="AR456" s="29">
        <v>8</v>
      </c>
      <c r="AS456" s="29">
        <v>4</v>
      </c>
      <c r="AT456" s="29">
        <v>3</v>
      </c>
      <c r="AU456" s="29">
        <v>3</v>
      </c>
      <c r="AX456" s="108">
        <f t="shared" si="401"/>
        <v>171.875</v>
      </c>
      <c r="AY456" s="105">
        <f t="shared" ca="1" si="402"/>
        <v>740</v>
      </c>
      <c r="AZ456" s="108">
        <f t="shared" si="403"/>
        <v>763.88888888888891</v>
      </c>
      <c r="BA456" s="105">
        <f t="shared" si="404"/>
        <v>0</v>
      </c>
      <c r="BB456" s="116">
        <f t="shared" ca="1" si="405"/>
        <v>623.03</v>
      </c>
      <c r="BC456" s="116">
        <f t="shared" ca="1" si="406"/>
        <v>363.22</v>
      </c>
      <c r="BD456" s="108">
        <f t="shared" ca="1" si="407"/>
        <v>1763.8888888888889</v>
      </c>
      <c r="BE456" s="108">
        <f t="shared" ca="1" si="408"/>
        <v>1000</v>
      </c>
      <c r="BF456" s="105"/>
      <c r="BG456" s="105"/>
      <c r="BH456" s="75" t="str">
        <f t="shared" si="390"/>
        <v>n8-4-1</v>
      </c>
      <c r="BJ456" s="109" t="s">
        <v>232</v>
      </c>
      <c r="BK456" s="109"/>
      <c r="BL456" s="109">
        <v>1</v>
      </c>
      <c r="BM456" s="112">
        <f t="shared" si="391"/>
        <v>1</v>
      </c>
      <c r="BN456" s="112" t="str">
        <f t="shared" si="392"/>
        <v>symbol</v>
      </c>
      <c r="BO456" s="109" t="str">
        <f t="shared" si="393"/>
        <v>OpenCircle</v>
      </c>
      <c r="BP456" s="113">
        <f t="shared" ca="1" si="409"/>
        <v>623.03</v>
      </c>
      <c r="BQ456" s="113">
        <f t="shared" ca="1" si="410"/>
        <v>363.22</v>
      </c>
      <c r="BR456" s="113">
        <f t="shared" ca="1" si="411"/>
        <v>12</v>
      </c>
      <c r="BS456" s="113">
        <f t="shared" ca="1" si="412"/>
        <v>12</v>
      </c>
      <c r="BT456" s="109" t="str">
        <f t="shared" ca="1" si="394"/>
        <v xml:space="preserve">0 623.03 363.22 0 0 0 0 VCThingLabel  </v>
      </c>
      <c r="BU456" s="112">
        <f t="shared" si="395"/>
        <v>0.1</v>
      </c>
      <c r="BV456" s="174">
        <f t="shared" si="396"/>
        <v>0</v>
      </c>
      <c r="BW456" s="114" t="str">
        <f t="shared" si="413"/>
        <v>4vvv</v>
      </c>
      <c r="BX456" s="109"/>
      <c r="BY456" s="113">
        <f t="shared" ca="1" si="414"/>
        <v>623.03</v>
      </c>
      <c r="BZ456" s="113">
        <f t="shared" ca="1" si="415"/>
        <v>363.22</v>
      </c>
      <c r="CA456" s="113">
        <f t="shared" ca="1" si="416"/>
        <v>20.399999999999999</v>
      </c>
      <c r="CB456" s="113">
        <f t="shared" ca="1" si="417"/>
        <v>20.399999999999999</v>
      </c>
      <c r="CC456" s="112">
        <f t="shared" si="397"/>
        <v>0.55000000000000004</v>
      </c>
      <c r="CD456" s="109" t="str">
        <f t="shared" si="398"/>
        <v>ellipse</v>
      </c>
      <c r="CE456" s="114" t="str">
        <f t="shared" si="418"/>
        <v>4vvv</v>
      </c>
      <c r="CF456" s="109"/>
      <c r="CG456" s="113">
        <f t="shared" ca="1" si="419"/>
        <v>623.03</v>
      </c>
      <c r="CH456" s="113">
        <f t="shared" ca="1" si="420"/>
        <v>363.22</v>
      </c>
      <c r="CI456" s="113">
        <f t="shared" ca="1" si="421"/>
        <v>12</v>
      </c>
      <c r="CJ456" s="113">
        <f t="shared" ca="1" si="422"/>
        <v>12</v>
      </c>
      <c r="CK456" s="112"/>
      <c r="CL456" s="112"/>
      <c r="CM456" s="112">
        <f t="shared" si="399"/>
        <v>1</v>
      </c>
      <c r="CN456" s="115" t="str">
        <f t="shared" si="400"/>
        <v>ellipse</v>
      </c>
      <c r="CO456" s="109" t="str">
        <f t="shared" si="423"/>
        <v>4vvv</v>
      </c>
      <c r="CP456" s="109"/>
      <c r="CQ456" s="113">
        <f t="shared" ca="1" si="424"/>
        <v>623.03</v>
      </c>
      <c r="CR456" s="113">
        <f t="shared" ca="1" si="425"/>
        <v>363.22</v>
      </c>
      <c r="CS456" s="113">
        <f t="shared" ca="1" si="426"/>
        <v>12</v>
      </c>
      <c r="CT456" s="113">
        <f t="shared" ca="1" si="427"/>
        <v>12</v>
      </c>
      <c r="CU456" s="105"/>
      <c r="CV456" s="105"/>
      <c r="CY456" s="105"/>
      <c r="CZ456" s="105"/>
      <c r="DA456" s="105"/>
      <c r="DB456" s="105"/>
      <c r="DC456" s="105"/>
      <c r="DD456" s="105"/>
      <c r="DE456" s="105"/>
      <c r="DF456" s="105"/>
    </row>
    <row r="457" spans="1:110" ht="16" customHeight="1">
      <c r="A457" s="75" t="str">
        <f t="shared" si="379"/>
        <v>n8-4-2</v>
      </c>
      <c r="B457" s="75" t="str">
        <f t="shared" si="380"/>
        <v>D95</v>
      </c>
      <c r="C457" s="103" t="str">
        <f t="shared" si="387"/>
        <v>odd</v>
      </c>
      <c r="D457" s="103"/>
      <c r="E457" s="103"/>
      <c r="F457" s="104">
        <f>ROW()</f>
        <v>457</v>
      </c>
      <c r="G457" s="103"/>
      <c r="H457" s="103"/>
      <c r="I457" s="103" t="str">
        <f t="shared" si="377"/>
        <v>This a short description of D95, giving the briefest explanation of its D95'iness.</v>
      </c>
      <c r="J457" s="103" t="str">
        <f t="shared" si="378"/>
        <v>This is a longer description of D95, going into more detail on what D95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7" s="103" t="str">
        <f t="shared" si="381"/>
        <v>none</v>
      </c>
      <c r="L457" s="103"/>
      <c r="M457" s="103" t="str">
        <f t="shared" si="382"/>
        <v>OpenClose</v>
      </c>
      <c r="N457" s="103"/>
      <c r="O457" s="103"/>
      <c r="P457" s="103"/>
      <c r="Q457" s="103"/>
      <c r="R457" s="103">
        <f t="shared" si="383"/>
        <v>1</v>
      </c>
      <c r="S457" s="103" t="str">
        <f t="shared" si="384"/>
        <v>hover</v>
      </c>
      <c r="T457" s="103"/>
      <c r="U457" s="103"/>
      <c r="V457" s="103"/>
      <c r="W457" s="103"/>
      <c r="X457" s="103" t="str">
        <f t="shared" si="429"/>
        <v>fadeOn=n8-4-2,0.6</v>
      </c>
      <c r="Y457" s="103" t="str">
        <f t="shared" si="430"/>
        <v>fadeOff=n8-4-2,0.6</v>
      </c>
      <c r="Z457" s="103" t="str">
        <f t="shared" si="431"/>
        <v>drawOpen=n8-4-2,0.8</v>
      </c>
      <c r="AA457" s="103" t="str">
        <f t="shared" si="432"/>
        <v>drawClose=n8-4-2,0.8</v>
      </c>
      <c r="AB457" s="103" t="str">
        <f t="shared" si="385"/>
        <v>myQtipStyle</v>
      </c>
      <c r="AF457" s="75" t="s">
        <v>724</v>
      </c>
      <c r="AG457" s="73">
        <f t="shared" si="388"/>
        <v>0</v>
      </c>
      <c r="AH457" s="75" t="str">
        <f t="shared" si="386"/>
        <v>n8-4-2</v>
      </c>
      <c r="AI457" s="75" t="str">
        <f t="shared" si="389"/>
        <v>D95</v>
      </c>
      <c r="AJ457" s="73">
        <f t="shared" si="428"/>
        <v>3</v>
      </c>
      <c r="AK457" s="29">
        <v>8</v>
      </c>
      <c r="AL457" s="29">
        <v>4</v>
      </c>
      <c r="AM457" s="29">
        <v>2</v>
      </c>
      <c r="AR457" s="29">
        <v>8</v>
      </c>
      <c r="AS457" s="29">
        <v>4</v>
      </c>
      <c r="AT457" s="29">
        <v>3</v>
      </c>
      <c r="AX457" s="108">
        <f t="shared" si="401"/>
        <v>174.375</v>
      </c>
      <c r="AY457" s="105">
        <f t="shared" ca="1" si="402"/>
        <v>640</v>
      </c>
      <c r="AZ457" s="108">
        <f t="shared" si="403"/>
        <v>775</v>
      </c>
      <c r="BA457" s="105">
        <f t="shared" si="404"/>
        <v>0</v>
      </c>
      <c r="BB457" s="116">
        <f t="shared" ca="1" si="405"/>
        <v>698.31</v>
      </c>
      <c r="BC457" s="116">
        <f t="shared" ca="1" si="406"/>
        <v>435.57000000000005</v>
      </c>
      <c r="BD457" s="108">
        <f t="shared" ca="1" si="407"/>
        <v>1775</v>
      </c>
      <c r="BE457" s="108">
        <f t="shared" ca="1" si="408"/>
        <v>1000</v>
      </c>
      <c r="BF457" s="105"/>
      <c r="BG457" s="105"/>
      <c r="BH457" s="75" t="str">
        <f t="shared" si="390"/>
        <v>n8-4</v>
      </c>
      <c r="BJ457" s="109" t="s">
        <v>232</v>
      </c>
      <c r="BK457" s="109"/>
      <c r="BL457" s="109">
        <v>1</v>
      </c>
      <c r="BM457" s="112">
        <f t="shared" si="391"/>
        <v>1</v>
      </c>
      <c r="BN457" s="112" t="str">
        <f t="shared" si="392"/>
        <v>symbol</v>
      </c>
      <c r="BO457" s="109" t="str">
        <f t="shared" si="393"/>
        <v>OpenCircle</v>
      </c>
      <c r="BP457" s="113">
        <f t="shared" ca="1" si="409"/>
        <v>698.31</v>
      </c>
      <c r="BQ457" s="113">
        <f t="shared" ca="1" si="410"/>
        <v>435.57</v>
      </c>
      <c r="BR457" s="113">
        <f t="shared" ca="1" si="411"/>
        <v>35</v>
      </c>
      <c r="BS457" s="113">
        <f t="shared" ca="1" si="412"/>
        <v>35</v>
      </c>
      <c r="BT457" s="109" t="str">
        <f t="shared" ca="1" si="394"/>
        <v xml:space="preserve">1 698.31 435.57 0 0 0 0 VCThingLabel 10 </v>
      </c>
      <c r="BU457" s="112">
        <f t="shared" si="395"/>
        <v>0.1</v>
      </c>
      <c r="BV457" s="174">
        <f t="shared" si="396"/>
        <v>0</v>
      </c>
      <c r="BW457" s="114" t="str">
        <f t="shared" si="413"/>
        <v>3vvv</v>
      </c>
      <c r="BX457" s="109"/>
      <c r="BY457" s="113">
        <f t="shared" ca="1" si="414"/>
        <v>698.31</v>
      </c>
      <c r="BZ457" s="113">
        <f t="shared" ca="1" si="415"/>
        <v>435.57</v>
      </c>
      <c r="CA457" s="113">
        <f t="shared" ca="1" si="416"/>
        <v>59.5</v>
      </c>
      <c r="CB457" s="113">
        <f t="shared" ca="1" si="417"/>
        <v>59.5</v>
      </c>
      <c r="CC457" s="112">
        <f t="shared" si="397"/>
        <v>0.55000000000000004</v>
      </c>
      <c r="CD457" s="109" t="str">
        <f t="shared" si="398"/>
        <v>ellipse</v>
      </c>
      <c r="CE457" s="114" t="str">
        <f t="shared" si="418"/>
        <v>3vvv</v>
      </c>
      <c r="CF457" s="109"/>
      <c r="CG457" s="113">
        <f t="shared" ca="1" si="419"/>
        <v>698.31</v>
      </c>
      <c r="CH457" s="113">
        <f t="shared" ca="1" si="420"/>
        <v>435.57</v>
      </c>
      <c r="CI457" s="113">
        <f t="shared" ca="1" si="421"/>
        <v>35</v>
      </c>
      <c r="CJ457" s="113">
        <f t="shared" ca="1" si="422"/>
        <v>35</v>
      </c>
      <c r="CK457" s="112"/>
      <c r="CL457" s="112"/>
      <c r="CM457" s="112">
        <f t="shared" si="399"/>
        <v>1</v>
      </c>
      <c r="CN457" s="115" t="str">
        <f t="shared" si="400"/>
        <v>ellipse</v>
      </c>
      <c r="CO457" s="109" t="str">
        <f t="shared" si="423"/>
        <v>3vvv</v>
      </c>
      <c r="CP457" s="109"/>
      <c r="CQ457" s="113">
        <f t="shared" ca="1" si="424"/>
        <v>698.31</v>
      </c>
      <c r="CR457" s="113">
        <f t="shared" ca="1" si="425"/>
        <v>435.57</v>
      </c>
      <c r="CS457" s="113">
        <f t="shared" ca="1" si="426"/>
        <v>35</v>
      </c>
      <c r="CT457" s="113">
        <f t="shared" ca="1" si="427"/>
        <v>35</v>
      </c>
      <c r="CU457" s="105"/>
      <c r="CV457" s="105"/>
      <c r="CY457" s="105"/>
      <c r="CZ457" s="105"/>
      <c r="DA457" s="105"/>
      <c r="DB457" s="105"/>
      <c r="DC457" s="105"/>
      <c r="DD457" s="105"/>
      <c r="DE457" s="105"/>
      <c r="DF457" s="105"/>
    </row>
    <row r="458" spans="1:110" ht="16" customHeight="1">
      <c r="A458" s="75" t="str">
        <f t="shared" si="379"/>
        <v>n8-4-2-1</v>
      </c>
      <c r="B458" s="75" t="str">
        <f t="shared" si="380"/>
        <v>E283</v>
      </c>
      <c r="C458" s="103" t="str">
        <f t="shared" si="387"/>
        <v>odd</v>
      </c>
      <c r="D458" s="103"/>
      <c r="E458" s="103"/>
      <c r="F458" s="104">
        <f>ROW()</f>
        <v>458</v>
      </c>
      <c r="G458" s="103"/>
      <c r="H458" s="103"/>
      <c r="I458" s="103" t="str">
        <f t="shared" si="377"/>
        <v>This a short description of E283, giving the briefest explanation of its E283'iness.</v>
      </c>
      <c r="J458" s="103" t="str">
        <f t="shared" si="378"/>
        <v>This is a longer description of E283, going into more detail on what E283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8" s="103" t="str">
        <f t="shared" si="381"/>
        <v>none</v>
      </c>
      <c r="L458" s="103"/>
      <c r="M458" s="103" t="str">
        <f t="shared" si="382"/>
        <v>OpenClose</v>
      </c>
      <c r="N458" s="103"/>
      <c r="O458" s="103"/>
      <c r="P458" s="103"/>
      <c r="Q458" s="103"/>
      <c r="R458" s="103">
        <f t="shared" si="383"/>
        <v>1</v>
      </c>
      <c r="S458" s="103" t="str">
        <f t="shared" si="384"/>
        <v>hover</v>
      </c>
      <c r="T458" s="103"/>
      <c r="U458" s="103"/>
      <c r="V458" s="103"/>
      <c r="W458" s="103"/>
      <c r="X458" s="103" t="str">
        <f t="shared" si="429"/>
        <v>fadeOn=n8-4-2-1,0.6</v>
      </c>
      <c r="Y458" s="103" t="str">
        <f t="shared" si="430"/>
        <v>fadeOff=n8-4-2-1,0.6</v>
      </c>
      <c r="Z458" s="103" t="str">
        <f t="shared" si="431"/>
        <v>drawOpen=n8-4-2-1,0.8</v>
      </c>
      <c r="AA458" s="103" t="str">
        <f t="shared" si="432"/>
        <v>drawClose=n8-4-2-1,0.8</v>
      </c>
      <c r="AB458" s="103" t="str">
        <f t="shared" si="385"/>
        <v>myQtipStyle</v>
      </c>
      <c r="AF458" s="75" t="s">
        <v>725</v>
      </c>
      <c r="AG458" s="73">
        <f t="shared" si="388"/>
        <v>0</v>
      </c>
      <c r="AH458" s="75" t="str">
        <f t="shared" si="386"/>
        <v>n8-4-2-1</v>
      </c>
      <c r="AI458" s="75" t="str">
        <f t="shared" si="389"/>
        <v>E283</v>
      </c>
      <c r="AJ458" s="73">
        <f t="shared" si="428"/>
        <v>4</v>
      </c>
      <c r="AK458" s="29">
        <v>8</v>
      </c>
      <c r="AL458" s="29">
        <v>4</v>
      </c>
      <c r="AM458" s="29">
        <v>2</v>
      </c>
      <c r="AN458" s="29">
        <v>1</v>
      </c>
      <c r="AR458" s="29">
        <v>8</v>
      </c>
      <c r="AS458" s="29">
        <v>4</v>
      </c>
      <c r="AT458" s="29">
        <v>3</v>
      </c>
      <c r="AU458" s="29">
        <v>3</v>
      </c>
      <c r="AX458" s="108">
        <f t="shared" si="401"/>
        <v>173.125</v>
      </c>
      <c r="AY458" s="105">
        <f t="shared" ca="1" si="402"/>
        <v>740</v>
      </c>
      <c r="AZ458" s="108">
        <f t="shared" si="403"/>
        <v>769.44444444444446</v>
      </c>
      <c r="BA458" s="105">
        <f t="shared" si="404"/>
        <v>0</v>
      </c>
      <c r="BB458" s="116">
        <f t="shared" ca="1" si="405"/>
        <v>637.01</v>
      </c>
      <c r="BC458" s="116">
        <f t="shared" ca="1" si="406"/>
        <v>355.14</v>
      </c>
      <c r="BD458" s="108">
        <f t="shared" ca="1" si="407"/>
        <v>1769.4444444444443</v>
      </c>
      <c r="BE458" s="108">
        <f t="shared" ca="1" si="408"/>
        <v>1000</v>
      </c>
      <c r="BF458" s="105"/>
      <c r="BG458" s="105"/>
      <c r="BH458" s="75" t="str">
        <f t="shared" si="390"/>
        <v>n8-4-2</v>
      </c>
      <c r="BJ458" s="109" t="s">
        <v>232</v>
      </c>
      <c r="BK458" s="109"/>
      <c r="BL458" s="109">
        <v>1</v>
      </c>
      <c r="BM458" s="112">
        <f t="shared" si="391"/>
        <v>1</v>
      </c>
      <c r="BN458" s="112" t="str">
        <f t="shared" si="392"/>
        <v>symbol</v>
      </c>
      <c r="BO458" s="109" t="str">
        <f t="shared" si="393"/>
        <v>OpenCircle</v>
      </c>
      <c r="BP458" s="113">
        <f t="shared" ca="1" si="409"/>
        <v>637.01</v>
      </c>
      <c r="BQ458" s="113">
        <f t="shared" ca="1" si="410"/>
        <v>355.14</v>
      </c>
      <c r="BR458" s="113">
        <f t="shared" ca="1" si="411"/>
        <v>12</v>
      </c>
      <c r="BS458" s="113">
        <f t="shared" ca="1" si="412"/>
        <v>12</v>
      </c>
      <c r="BT458" s="109" t="str">
        <f t="shared" ca="1" si="394"/>
        <v xml:space="preserve">0 637.01 355.14 0 0 0 0 VCThingLabel  </v>
      </c>
      <c r="BU458" s="112">
        <f t="shared" si="395"/>
        <v>0.1</v>
      </c>
      <c r="BV458" s="174">
        <f t="shared" si="396"/>
        <v>0</v>
      </c>
      <c r="BW458" s="114" t="str">
        <f t="shared" si="413"/>
        <v>4vvv</v>
      </c>
      <c r="BX458" s="109"/>
      <c r="BY458" s="113">
        <f t="shared" ca="1" si="414"/>
        <v>637.01</v>
      </c>
      <c r="BZ458" s="113">
        <f t="shared" ca="1" si="415"/>
        <v>355.14</v>
      </c>
      <c r="CA458" s="113">
        <f t="shared" ca="1" si="416"/>
        <v>20.399999999999999</v>
      </c>
      <c r="CB458" s="113">
        <f t="shared" ca="1" si="417"/>
        <v>20.399999999999999</v>
      </c>
      <c r="CC458" s="112">
        <f t="shared" si="397"/>
        <v>0.55000000000000004</v>
      </c>
      <c r="CD458" s="109" t="str">
        <f t="shared" si="398"/>
        <v>ellipse</v>
      </c>
      <c r="CE458" s="114" t="str">
        <f t="shared" si="418"/>
        <v>4vvv</v>
      </c>
      <c r="CF458" s="109"/>
      <c r="CG458" s="113">
        <f t="shared" ca="1" si="419"/>
        <v>637.01</v>
      </c>
      <c r="CH458" s="113">
        <f t="shared" ca="1" si="420"/>
        <v>355.14</v>
      </c>
      <c r="CI458" s="113">
        <f t="shared" ca="1" si="421"/>
        <v>12</v>
      </c>
      <c r="CJ458" s="113">
        <f t="shared" ca="1" si="422"/>
        <v>12</v>
      </c>
      <c r="CK458" s="112"/>
      <c r="CL458" s="112"/>
      <c r="CM458" s="112">
        <f t="shared" si="399"/>
        <v>1</v>
      </c>
      <c r="CN458" s="115" t="str">
        <f t="shared" si="400"/>
        <v>ellipse</v>
      </c>
      <c r="CO458" s="109" t="str">
        <f t="shared" si="423"/>
        <v>4vvv</v>
      </c>
      <c r="CP458" s="109"/>
      <c r="CQ458" s="113">
        <f t="shared" ca="1" si="424"/>
        <v>637.01</v>
      </c>
      <c r="CR458" s="113">
        <f t="shared" ca="1" si="425"/>
        <v>355.14</v>
      </c>
      <c r="CS458" s="113">
        <f t="shared" ca="1" si="426"/>
        <v>12</v>
      </c>
      <c r="CT458" s="113">
        <f t="shared" ca="1" si="427"/>
        <v>12</v>
      </c>
      <c r="CU458" s="105"/>
      <c r="CV458" s="105"/>
      <c r="CY458" s="105"/>
      <c r="CZ458" s="105"/>
      <c r="DA458" s="105"/>
      <c r="DB458" s="105"/>
      <c r="DC458" s="105"/>
      <c r="DD458" s="105"/>
      <c r="DE458" s="105"/>
      <c r="DF458" s="105"/>
    </row>
    <row r="459" spans="1:110" ht="16" customHeight="1">
      <c r="A459" s="75" t="str">
        <f t="shared" si="379"/>
        <v>n8-4-2-2</v>
      </c>
      <c r="B459" s="75" t="str">
        <f t="shared" si="380"/>
        <v>E284</v>
      </c>
      <c r="C459" s="103" t="str">
        <f t="shared" si="387"/>
        <v>even</v>
      </c>
      <c r="D459" s="103"/>
      <c r="E459" s="103"/>
      <c r="F459" s="104">
        <f>ROW()</f>
        <v>459</v>
      </c>
      <c r="G459" s="103"/>
      <c r="H459" s="103"/>
      <c r="I459" s="103" t="str">
        <f t="shared" si="377"/>
        <v>This a short description of E284, giving the briefest explanation of its E284'iness.</v>
      </c>
      <c r="J459" s="103" t="str">
        <f t="shared" si="378"/>
        <v>This is a longer description of E284, going into more detail on what E284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59" s="103" t="str">
        <f t="shared" si="381"/>
        <v>none</v>
      </c>
      <c r="L459" s="103"/>
      <c r="M459" s="103" t="str">
        <f t="shared" si="382"/>
        <v>OpenClose</v>
      </c>
      <c r="N459" s="103"/>
      <c r="O459" s="103"/>
      <c r="P459" s="103"/>
      <c r="Q459" s="103"/>
      <c r="R459" s="103">
        <f t="shared" si="383"/>
        <v>1</v>
      </c>
      <c r="S459" s="103" t="str">
        <f t="shared" si="384"/>
        <v>hover</v>
      </c>
      <c r="T459" s="103"/>
      <c r="U459" s="103"/>
      <c r="V459" s="103"/>
      <c r="W459" s="103"/>
      <c r="X459" s="103" t="str">
        <f t="shared" si="429"/>
        <v>fadeOn=n8-4-2-2,0.6</v>
      </c>
      <c r="Y459" s="103" t="str">
        <f t="shared" si="430"/>
        <v>fadeOff=n8-4-2-2,0.6</v>
      </c>
      <c r="Z459" s="103" t="str">
        <f t="shared" si="431"/>
        <v>drawOpen=n8-4-2-2,0.8</v>
      </c>
      <c r="AA459" s="103" t="str">
        <f t="shared" si="432"/>
        <v>drawClose=n8-4-2-2,0.8</v>
      </c>
      <c r="AB459" s="103" t="str">
        <f t="shared" si="385"/>
        <v>myQtipStyle</v>
      </c>
      <c r="AF459" s="75" t="s">
        <v>726</v>
      </c>
      <c r="AG459" s="73">
        <f t="shared" si="388"/>
        <v>0</v>
      </c>
      <c r="AH459" s="75" t="str">
        <f t="shared" si="386"/>
        <v>n8-4-2-2</v>
      </c>
      <c r="AI459" s="75" t="str">
        <f t="shared" si="389"/>
        <v>E284</v>
      </c>
      <c r="AJ459" s="73">
        <f t="shared" si="428"/>
        <v>4</v>
      </c>
      <c r="AK459" s="29">
        <v>8</v>
      </c>
      <c r="AL459" s="29">
        <v>4</v>
      </c>
      <c r="AM459" s="29">
        <v>2</v>
      </c>
      <c r="AN459" s="29">
        <v>2</v>
      </c>
      <c r="AR459" s="29">
        <v>8</v>
      </c>
      <c r="AS459" s="29">
        <v>4</v>
      </c>
      <c r="AT459" s="29">
        <v>3</v>
      </c>
      <c r="AU459" s="29">
        <v>3</v>
      </c>
      <c r="AX459" s="108">
        <f t="shared" si="401"/>
        <v>174.375</v>
      </c>
      <c r="AY459" s="105">
        <f t="shared" ca="1" si="402"/>
        <v>740</v>
      </c>
      <c r="AZ459" s="108">
        <f t="shared" si="403"/>
        <v>775</v>
      </c>
      <c r="BA459" s="105">
        <f t="shared" si="404"/>
        <v>0</v>
      </c>
      <c r="BB459" s="116">
        <f t="shared" ca="1" si="405"/>
        <v>651.17000000000007</v>
      </c>
      <c r="BC459" s="116">
        <f t="shared" ca="1" si="406"/>
        <v>347.38</v>
      </c>
      <c r="BD459" s="108">
        <f t="shared" ca="1" si="407"/>
        <v>1775</v>
      </c>
      <c r="BE459" s="108">
        <f t="shared" ca="1" si="408"/>
        <v>1000</v>
      </c>
      <c r="BF459" s="105"/>
      <c r="BG459" s="105"/>
      <c r="BH459" s="75" t="str">
        <f t="shared" si="390"/>
        <v>n8-4-2</v>
      </c>
      <c r="BJ459" s="109" t="s">
        <v>232</v>
      </c>
      <c r="BK459" s="109"/>
      <c r="BL459" s="109">
        <v>1</v>
      </c>
      <c r="BM459" s="112">
        <f t="shared" si="391"/>
        <v>1</v>
      </c>
      <c r="BN459" s="112" t="str">
        <f t="shared" si="392"/>
        <v>symbol</v>
      </c>
      <c r="BO459" s="109" t="str">
        <f t="shared" si="393"/>
        <v>OpenCircle</v>
      </c>
      <c r="BP459" s="113">
        <f t="shared" ca="1" si="409"/>
        <v>651.16999999999996</v>
      </c>
      <c r="BQ459" s="113">
        <f t="shared" ca="1" si="410"/>
        <v>347.38</v>
      </c>
      <c r="BR459" s="113">
        <f t="shared" ca="1" si="411"/>
        <v>12</v>
      </c>
      <c r="BS459" s="113">
        <f t="shared" ca="1" si="412"/>
        <v>12</v>
      </c>
      <c r="BT459" s="109" t="str">
        <f t="shared" ca="1" si="394"/>
        <v xml:space="preserve">0 651.17 347.38 0 0 0 0 VCThingLabel  </v>
      </c>
      <c r="BU459" s="112">
        <f t="shared" si="395"/>
        <v>0.1</v>
      </c>
      <c r="BV459" s="174">
        <f t="shared" si="396"/>
        <v>0</v>
      </c>
      <c r="BW459" s="114" t="str">
        <f t="shared" si="413"/>
        <v>4vvv</v>
      </c>
      <c r="BX459" s="109"/>
      <c r="BY459" s="113">
        <f t="shared" ca="1" si="414"/>
        <v>651.16999999999996</v>
      </c>
      <c r="BZ459" s="113">
        <f t="shared" ca="1" si="415"/>
        <v>347.38</v>
      </c>
      <c r="CA459" s="113">
        <f t="shared" ca="1" si="416"/>
        <v>20.399999999999999</v>
      </c>
      <c r="CB459" s="113">
        <f t="shared" ca="1" si="417"/>
        <v>20.399999999999999</v>
      </c>
      <c r="CC459" s="112">
        <f t="shared" si="397"/>
        <v>0.55000000000000004</v>
      </c>
      <c r="CD459" s="109" t="str">
        <f t="shared" si="398"/>
        <v>ellipse</v>
      </c>
      <c r="CE459" s="114" t="str">
        <f t="shared" si="418"/>
        <v>4vvv</v>
      </c>
      <c r="CF459" s="109"/>
      <c r="CG459" s="113">
        <f t="shared" ca="1" si="419"/>
        <v>651.16999999999996</v>
      </c>
      <c r="CH459" s="113">
        <f t="shared" ca="1" si="420"/>
        <v>347.38</v>
      </c>
      <c r="CI459" s="113">
        <f t="shared" ca="1" si="421"/>
        <v>12</v>
      </c>
      <c r="CJ459" s="113">
        <f t="shared" ca="1" si="422"/>
        <v>12</v>
      </c>
      <c r="CK459" s="112"/>
      <c r="CL459" s="112"/>
      <c r="CM459" s="112">
        <f t="shared" si="399"/>
        <v>1</v>
      </c>
      <c r="CN459" s="115" t="str">
        <f t="shared" si="400"/>
        <v>ellipse</v>
      </c>
      <c r="CO459" s="109" t="str">
        <f t="shared" si="423"/>
        <v>4vvv</v>
      </c>
      <c r="CP459" s="109"/>
      <c r="CQ459" s="113">
        <f t="shared" ca="1" si="424"/>
        <v>651.16999999999996</v>
      </c>
      <c r="CR459" s="113">
        <f t="shared" ca="1" si="425"/>
        <v>347.38</v>
      </c>
      <c r="CS459" s="113">
        <f t="shared" ca="1" si="426"/>
        <v>12</v>
      </c>
      <c r="CT459" s="113">
        <f t="shared" ca="1" si="427"/>
        <v>12</v>
      </c>
      <c r="CU459" s="105"/>
      <c r="CV459" s="105"/>
      <c r="CY459" s="105"/>
      <c r="CZ459" s="105"/>
      <c r="DA459" s="105"/>
      <c r="DB459" s="105"/>
      <c r="DC459" s="105"/>
      <c r="DD459" s="105"/>
      <c r="DE459" s="105"/>
      <c r="DF459" s="105"/>
    </row>
    <row r="460" spans="1:110" ht="16" customHeight="1">
      <c r="A460" s="75" t="str">
        <f t="shared" si="379"/>
        <v>n8-4-2-3</v>
      </c>
      <c r="B460" s="75" t="str">
        <f t="shared" si="380"/>
        <v>E285</v>
      </c>
      <c r="C460" s="103" t="str">
        <f t="shared" si="387"/>
        <v>odd</v>
      </c>
      <c r="D460" s="103"/>
      <c r="E460" s="103"/>
      <c r="F460" s="104">
        <f>ROW()</f>
        <v>460</v>
      </c>
      <c r="G460" s="103"/>
      <c r="H460" s="103"/>
      <c r="I460" s="103" t="str">
        <f t="shared" si="377"/>
        <v>This a short description of E285, giving the briefest explanation of its E285'iness.</v>
      </c>
      <c r="J460" s="103" t="str">
        <f t="shared" si="378"/>
        <v>This is a longer description of E285, going into more detail on what E285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0" s="103" t="str">
        <f t="shared" si="381"/>
        <v>none</v>
      </c>
      <c r="L460" s="103"/>
      <c r="M460" s="103" t="str">
        <f t="shared" si="382"/>
        <v>OpenClose</v>
      </c>
      <c r="N460" s="103"/>
      <c r="O460" s="103"/>
      <c r="P460" s="103"/>
      <c r="Q460" s="103"/>
      <c r="R460" s="103">
        <f t="shared" si="383"/>
        <v>1</v>
      </c>
      <c r="S460" s="103" t="str">
        <f t="shared" si="384"/>
        <v>hover</v>
      </c>
      <c r="T460" s="103"/>
      <c r="U460" s="103"/>
      <c r="V460" s="103"/>
      <c r="W460" s="103"/>
      <c r="X460" s="103" t="str">
        <f t="shared" si="429"/>
        <v>fadeOn=n8-4-2-3,0.6</v>
      </c>
      <c r="Y460" s="103" t="str">
        <f t="shared" si="430"/>
        <v>fadeOff=n8-4-2-3,0.6</v>
      </c>
      <c r="Z460" s="103" t="str">
        <f t="shared" si="431"/>
        <v>drawOpen=n8-4-2-3,0.8</v>
      </c>
      <c r="AA460" s="103" t="str">
        <f t="shared" si="432"/>
        <v>drawClose=n8-4-2-3,0.8</v>
      </c>
      <c r="AB460" s="103" t="str">
        <f t="shared" si="385"/>
        <v>myQtipStyle</v>
      </c>
      <c r="AF460" s="75" t="s">
        <v>727</v>
      </c>
      <c r="AG460" s="73">
        <f t="shared" si="388"/>
        <v>0</v>
      </c>
      <c r="AH460" s="75" t="str">
        <f t="shared" si="386"/>
        <v>n8-4-2-3</v>
      </c>
      <c r="AI460" s="75" t="str">
        <f t="shared" si="389"/>
        <v>E285</v>
      </c>
      <c r="AJ460" s="73">
        <f t="shared" si="428"/>
        <v>4</v>
      </c>
      <c r="AK460" s="29">
        <v>8</v>
      </c>
      <c r="AL460" s="29">
        <v>4</v>
      </c>
      <c r="AM460" s="29">
        <v>2</v>
      </c>
      <c r="AN460" s="29">
        <v>3</v>
      </c>
      <c r="AR460" s="29">
        <v>8</v>
      </c>
      <c r="AS460" s="29">
        <v>4</v>
      </c>
      <c r="AT460" s="29">
        <v>3</v>
      </c>
      <c r="AU460" s="29">
        <v>3</v>
      </c>
      <c r="AX460" s="108">
        <f t="shared" si="401"/>
        <v>175.625</v>
      </c>
      <c r="AY460" s="105">
        <f t="shared" ca="1" si="402"/>
        <v>740</v>
      </c>
      <c r="AZ460" s="108">
        <f t="shared" si="403"/>
        <v>780.55555555555554</v>
      </c>
      <c r="BA460" s="105">
        <f t="shared" si="404"/>
        <v>0</v>
      </c>
      <c r="BB460" s="116">
        <f t="shared" ca="1" si="405"/>
        <v>665.49</v>
      </c>
      <c r="BC460" s="116">
        <f t="shared" ca="1" si="406"/>
        <v>339.91999999999996</v>
      </c>
      <c r="BD460" s="108">
        <f t="shared" ca="1" si="407"/>
        <v>1780.5555555555557</v>
      </c>
      <c r="BE460" s="108">
        <f t="shared" ca="1" si="408"/>
        <v>1000</v>
      </c>
      <c r="BF460" s="105"/>
      <c r="BG460" s="105"/>
      <c r="BH460" s="75" t="str">
        <f t="shared" si="390"/>
        <v>n8-4-2</v>
      </c>
      <c r="BJ460" s="109" t="s">
        <v>232</v>
      </c>
      <c r="BK460" s="109"/>
      <c r="BL460" s="109">
        <v>1</v>
      </c>
      <c r="BM460" s="112">
        <f t="shared" si="391"/>
        <v>1</v>
      </c>
      <c r="BN460" s="112" t="str">
        <f t="shared" si="392"/>
        <v>symbol</v>
      </c>
      <c r="BO460" s="109" t="str">
        <f t="shared" si="393"/>
        <v>OpenCircle</v>
      </c>
      <c r="BP460" s="113">
        <f t="shared" ca="1" si="409"/>
        <v>665.49</v>
      </c>
      <c r="BQ460" s="113">
        <f t="shared" ca="1" si="410"/>
        <v>339.92</v>
      </c>
      <c r="BR460" s="113">
        <f t="shared" ca="1" si="411"/>
        <v>12</v>
      </c>
      <c r="BS460" s="113">
        <f t="shared" ca="1" si="412"/>
        <v>12</v>
      </c>
      <c r="BT460" s="109" t="str">
        <f t="shared" ca="1" si="394"/>
        <v xml:space="preserve">0 665.49 339.92 0 0 0 0 VCThingLabel  </v>
      </c>
      <c r="BU460" s="112">
        <f t="shared" si="395"/>
        <v>0.1</v>
      </c>
      <c r="BV460" s="174">
        <f t="shared" si="396"/>
        <v>0</v>
      </c>
      <c r="BW460" s="114" t="str">
        <f t="shared" si="413"/>
        <v>4vvv</v>
      </c>
      <c r="BX460" s="109"/>
      <c r="BY460" s="113">
        <f t="shared" ca="1" si="414"/>
        <v>665.49</v>
      </c>
      <c r="BZ460" s="113">
        <f t="shared" ca="1" si="415"/>
        <v>339.92</v>
      </c>
      <c r="CA460" s="113">
        <f t="shared" ca="1" si="416"/>
        <v>20.399999999999999</v>
      </c>
      <c r="CB460" s="113">
        <f t="shared" ca="1" si="417"/>
        <v>20.399999999999999</v>
      </c>
      <c r="CC460" s="112">
        <f t="shared" si="397"/>
        <v>0.55000000000000004</v>
      </c>
      <c r="CD460" s="109" t="str">
        <f t="shared" si="398"/>
        <v>ellipse</v>
      </c>
      <c r="CE460" s="114" t="str">
        <f t="shared" si="418"/>
        <v>4vvv</v>
      </c>
      <c r="CF460" s="109"/>
      <c r="CG460" s="113">
        <f t="shared" ca="1" si="419"/>
        <v>665.49</v>
      </c>
      <c r="CH460" s="113">
        <f t="shared" ca="1" si="420"/>
        <v>339.92</v>
      </c>
      <c r="CI460" s="113">
        <f t="shared" ca="1" si="421"/>
        <v>12</v>
      </c>
      <c r="CJ460" s="113">
        <f t="shared" ca="1" si="422"/>
        <v>12</v>
      </c>
      <c r="CK460" s="112"/>
      <c r="CL460" s="112"/>
      <c r="CM460" s="112">
        <f t="shared" si="399"/>
        <v>1</v>
      </c>
      <c r="CN460" s="115" t="str">
        <f t="shared" si="400"/>
        <v>ellipse</v>
      </c>
      <c r="CO460" s="109" t="str">
        <f t="shared" si="423"/>
        <v>4vvv</v>
      </c>
      <c r="CP460" s="109"/>
      <c r="CQ460" s="113">
        <f t="shared" ca="1" si="424"/>
        <v>665.49</v>
      </c>
      <c r="CR460" s="113">
        <f t="shared" ca="1" si="425"/>
        <v>339.92</v>
      </c>
      <c r="CS460" s="113">
        <f t="shared" ca="1" si="426"/>
        <v>12</v>
      </c>
      <c r="CT460" s="113">
        <f t="shared" ca="1" si="427"/>
        <v>12</v>
      </c>
      <c r="CU460" s="105"/>
      <c r="CV460" s="105"/>
      <c r="CY460" s="105"/>
      <c r="CZ460" s="105"/>
      <c r="DA460" s="105"/>
      <c r="DB460" s="105"/>
      <c r="DC460" s="105"/>
      <c r="DD460" s="105"/>
      <c r="DE460" s="105"/>
      <c r="DF460" s="105"/>
    </row>
    <row r="461" spans="1:110" ht="16" customHeight="1">
      <c r="A461" s="75" t="str">
        <f t="shared" si="379"/>
        <v>n8-4-3</v>
      </c>
      <c r="B461" s="75" t="str">
        <f t="shared" si="380"/>
        <v>D96</v>
      </c>
      <c r="C461" s="103" t="str">
        <f t="shared" si="387"/>
        <v>even</v>
      </c>
      <c r="D461" s="103"/>
      <c r="E461" s="103"/>
      <c r="F461" s="104">
        <f>ROW()</f>
        <v>461</v>
      </c>
      <c r="G461" s="103"/>
      <c r="H461" s="103"/>
      <c r="I461" s="103" t="str">
        <f t="shared" si="377"/>
        <v>This a short description of D96, giving the briefest explanation of its D96'iness.</v>
      </c>
      <c r="J461" s="103" t="str">
        <f t="shared" si="378"/>
        <v>This is a longer description of D96, going into more detail on what D96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1" s="103" t="str">
        <f t="shared" si="381"/>
        <v>none</v>
      </c>
      <c r="L461" s="103"/>
      <c r="M461" s="103" t="str">
        <f t="shared" si="382"/>
        <v>OpenClose</v>
      </c>
      <c r="N461" s="103"/>
      <c r="O461" s="103"/>
      <c r="P461" s="103"/>
      <c r="Q461" s="103"/>
      <c r="R461" s="103">
        <f t="shared" si="383"/>
        <v>1</v>
      </c>
      <c r="S461" s="103" t="str">
        <f t="shared" si="384"/>
        <v>hover</v>
      </c>
      <c r="T461" s="103"/>
      <c r="U461" s="103"/>
      <c r="V461" s="103"/>
      <c r="W461" s="103"/>
      <c r="X461" s="103" t="str">
        <f t="shared" si="429"/>
        <v>fadeOn=n8-4-3,0.6</v>
      </c>
      <c r="Y461" s="103" t="str">
        <f t="shared" si="430"/>
        <v>fadeOff=n8-4-3,0.6</v>
      </c>
      <c r="Z461" s="103" t="str">
        <f t="shared" si="431"/>
        <v>drawOpen=n8-4-3,0.8</v>
      </c>
      <c r="AA461" s="103" t="str">
        <f t="shared" si="432"/>
        <v>drawClose=n8-4-3,0.8</v>
      </c>
      <c r="AB461" s="103" t="str">
        <f t="shared" si="385"/>
        <v>myQtipStyle</v>
      </c>
      <c r="AF461" s="75" t="s">
        <v>728</v>
      </c>
      <c r="AG461" s="73">
        <f t="shared" si="388"/>
        <v>0</v>
      </c>
      <c r="AH461" s="75" t="str">
        <f t="shared" si="386"/>
        <v>n8-4-3</v>
      </c>
      <c r="AI461" s="75" t="str">
        <f t="shared" si="389"/>
        <v>D96</v>
      </c>
      <c r="AJ461" s="73">
        <f t="shared" si="428"/>
        <v>3</v>
      </c>
      <c r="AK461" s="29">
        <v>8</v>
      </c>
      <c r="AL461" s="29">
        <v>4</v>
      </c>
      <c r="AM461" s="29">
        <v>3</v>
      </c>
      <c r="AR461" s="29">
        <v>8</v>
      </c>
      <c r="AS461" s="29">
        <v>4</v>
      </c>
      <c r="AT461" s="29">
        <v>3</v>
      </c>
      <c r="AX461" s="108">
        <f t="shared" si="401"/>
        <v>178.125</v>
      </c>
      <c r="AY461" s="105">
        <f t="shared" ca="1" si="402"/>
        <v>640</v>
      </c>
      <c r="AZ461" s="108">
        <f t="shared" si="403"/>
        <v>791.66666666666663</v>
      </c>
      <c r="BA461" s="105">
        <f t="shared" si="404"/>
        <v>0</v>
      </c>
      <c r="BB461" s="116">
        <f t="shared" ca="1" si="405"/>
        <v>735.87</v>
      </c>
      <c r="BC461" s="116">
        <f t="shared" ca="1" si="406"/>
        <v>417.04999999999995</v>
      </c>
      <c r="BD461" s="108">
        <f t="shared" ca="1" si="407"/>
        <v>1791.6666666666665</v>
      </c>
      <c r="BE461" s="108">
        <f t="shared" ca="1" si="408"/>
        <v>1000</v>
      </c>
      <c r="BF461" s="105"/>
      <c r="BG461" s="105"/>
      <c r="BH461" s="75" t="str">
        <f t="shared" si="390"/>
        <v>n8-4</v>
      </c>
      <c r="BJ461" s="109" t="s">
        <v>232</v>
      </c>
      <c r="BK461" s="109"/>
      <c r="BL461" s="109">
        <v>1</v>
      </c>
      <c r="BM461" s="112">
        <f t="shared" si="391"/>
        <v>1</v>
      </c>
      <c r="BN461" s="112" t="str">
        <f t="shared" si="392"/>
        <v>symbol</v>
      </c>
      <c r="BO461" s="109" t="str">
        <f t="shared" si="393"/>
        <v>OpenCircle</v>
      </c>
      <c r="BP461" s="113">
        <f t="shared" ca="1" si="409"/>
        <v>735.87</v>
      </c>
      <c r="BQ461" s="113">
        <f t="shared" ca="1" si="410"/>
        <v>417.05</v>
      </c>
      <c r="BR461" s="113">
        <f t="shared" ca="1" si="411"/>
        <v>35</v>
      </c>
      <c r="BS461" s="113">
        <f t="shared" ca="1" si="412"/>
        <v>35</v>
      </c>
      <c r="BT461" s="109" t="str">
        <f t="shared" ca="1" si="394"/>
        <v xml:space="preserve">1 735.87 417.05 0 0 0 0 VCThingLabel 10 </v>
      </c>
      <c r="BU461" s="112">
        <f t="shared" si="395"/>
        <v>0.1</v>
      </c>
      <c r="BV461" s="174">
        <f t="shared" si="396"/>
        <v>0</v>
      </c>
      <c r="BW461" s="114" t="str">
        <f t="shared" si="413"/>
        <v>3vvv</v>
      </c>
      <c r="BX461" s="109"/>
      <c r="BY461" s="113">
        <f t="shared" ca="1" si="414"/>
        <v>735.87</v>
      </c>
      <c r="BZ461" s="113">
        <f t="shared" ca="1" si="415"/>
        <v>417.05</v>
      </c>
      <c r="CA461" s="113">
        <f t="shared" ca="1" si="416"/>
        <v>59.5</v>
      </c>
      <c r="CB461" s="113">
        <f t="shared" ca="1" si="417"/>
        <v>59.5</v>
      </c>
      <c r="CC461" s="112">
        <f t="shared" si="397"/>
        <v>0.55000000000000004</v>
      </c>
      <c r="CD461" s="109" t="str">
        <f t="shared" si="398"/>
        <v>ellipse</v>
      </c>
      <c r="CE461" s="114" t="str">
        <f t="shared" si="418"/>
        <v>3vvv</v>
      </c>
      <c r="CF461" s="109"/>
      <c r="CG461" s="113">
        <f t="shared" ca="1" si="419"/>
        <v>735.87</v>
      </c>
      <c r="CH461" s="113">
        <f t="shared" ca="1" si="420"/>
        <v>417.05</v>
      </c>
      <c r="CI461" s="113">
        <f t="shared" ca="1" si="421"/>
        <v>35</v>
      </c>
      <c r="CJ461" s="113">
        <f t="shared" ca="1" si="422"/>
        <v>35</v>
      </c>
      <c r="CK461" s="112"/>
      <c r="CL461" s="112"/>
      <c r="CM461" s="112">
        <f t="shared" si="399"/>
        <v>1</v>
      </c>
      <c r="CN461" s="115" t="str">
        <f t="shared" si="400"/>
        <v>ellipse</v>
      </c>
      <c r="CO461" s="109" t="str">
        <f t="shared" si="423"/>
        <v>3vvv</v>
      </c>
      <c r="CP461" s="109"/>
      <c r="CQ461" s="113">
        <f t="shared" ca="1" si="424"/>
        <v>735.87</v>
      </c>
      <c r="CR461" s="113">
        <f t="shared" ca="1" si="425"/>
        <v>417.05</v>
      </c>
      <c r="CS461" s="113">
        <f t="shared" ca="1" si="426"/>
        <v>35</v>
      </c>
      <c r="CT461" s="113">
        <f t="shared" ca="1" si="427"/>
        <v>35</v>
      </c>
      <c r="CU461" s="105"/>
      <c r="CV461" s="105"/>
      <c r="CY461" s="105"/>
      <c r="CZ461" s="105"/>
      <c r="DA461" s="105"/>
      <c r="DB461" s="105"/>
      <c r="DC461" s="105"/>
      <c r="DD461" s="105"/>
      <c r="DE461" s="105"/>
      <c r="DF461" s="105"/>
    </row>
    <row r="462" spans="1:110" ht="16" customHeight="1">
      <c r="A462" s="75" t="str">
        <f t="shared" si="379"/>
        <v>n8-4-3-1</v>
      </c>
      <c r="B462" s="75" t="str">
        <f t="shared" si="380"/>
        <v>E286</v>
      </c>
      <c r="C462" s="103" t="str">
        <f t="shared" si="387"/>
        <v>even</v>
      </c>
      <c r="D462" s="103"/>
      <c r="E462" s="103"/>
      <c r="F462" s="104">
        <f>ROW()</f>
        <v>462</v>
      </c>
      <c r="G462" s="103"/>
      <c r="H462" s="103"/>
      <c r="I462" s="103" t="str">
        <f t="shared" si="377"/>
        <v>This a short description of E286, giving the briefest explanation of its E286'iness.</v>
      </c>
      <c r="J462" s="103" t="str">
        <f t="shared" si="378"/>
        <v>This is a longer description of E286, going into more detail on what E286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2" s="103" t="str">
        <f t="shared" si="381"/>
        <v>none</v>
      </c>
      <c r="L462" s="103"/>
      <c r="M462" s="103" t="str">
        <f t="shared" si="382"/>
        <v>OpenClose</v>
      </c>
      <c r="N462" s="103"/>
      <c r="O462" s="103"/>
      <c r="P462" s="103"/>
      <c r="Q462" s="103"/>
      <c r="R462" s="103">
        <f t="shared" si="383"/>
        <v>1</v>
      </c>
      <c r="S462" s="103" t="str">
        <f t="shared" si="384"/>
        <v>hover</v>
      </c>
      <c r="T462" s="103"/>
      <c r="U462" s="103"/>
      <c r="V462" s="103"/>
      <c r="W462" s="103"/>
      <c r="X462" s="103" t="str">
        <f t="shared" si="429"/>
        <v>fadeOn=n8-4-3-1,0.6</v>
      </c>
      <c r="Y462" s="103" t="str">
        <f t="shared" si="430"/>
        <v>fadeOff=n8-4-3-1,0.6</v>
      </c>
      <c r="Z462" s="103" t="str">
        <f t="shared" si="431"/>
        <v>drawOpen=n8-4-3-1,0.8</v>
      </c>
      <c r="AA462" s="103" t="str">
        <f t="shared" si="432"/>
        <v>drawClose=n8-4-3-1,0.8</v>
      </c>
      <c r="AB462" s="103" t="str">
        <f t="shared" si="385"/>
        <v>myQtipStyle</v>
      </c>
      <c r="AF462" s="75" t="s">
        <v>729</v>
      </c>
      <c r="AG462" s="73">
        <f t="shared" si="388"/>
        <v>0</v>
      </c>
      <c r="AH462" s="75" t="str">
        <f t="shared" si="386"/>
        <v>n8-4-3-1</v>
      </c>
      <c r="AI462" s="75" t="str">
        <f t="shared" si="389"/>
        <v>E286</v>
      </c>
      <c r="AJ462" s="73">
        <f t="shared" si="428"/>
        <v>4</v>
      </c>
      <c r="AK462" s="29">
        <v>8</v>
      </c>
      <c r="AL462" s="29">
        <v>4</v>
      </c>
      <c r="AM462" s="29">
        <v>3</v>
      </c>
      <c r="AN462" s="29">
        <v>1</v>
      </c>
      <c r="AR462" s="29">
        <v>8</v>
      </c>
      <c r="AS462" s="29">
        <v>4</v>
      </c>
      <c r="AT462" s="29">
        <v>3</v>
      </c>
      <c r="AU462" s="29">
        <v>3</v>
      </c>
      <c r="AX462" s="108">
        <f t="shared" si="401"/>
        <v>176.875</v>
      </c>
      <c r="AY462" s="105">
        <f t="shared" ca="1" si="402"/>
        <v>740</v>
      </c>
      <c r="AZ462" s="108">
        <f t="shared" si="403"/>
        <v>786.11111111111109</v>
      </c>
      <c r="BA462" s="105">
        <f t="shared" si="404"/>
        <v>0</v>
      </c>
      <c r="BB462" s="116">
        <f t="shared" ca="1" si="405"/>
        <v>679.97</v>
      </c>
      <c r="BC462" s="116">
        <f t="shared" ca="1" si="406"/>
        <v>332.78</v>
      </c>
      <c r="BD462" s="108">
        <f t="shared" ca="1" si="407"/>
        <v>1786.1111111111111</v>
      </c>
      <c r="BE462" s="108">
        <f t="shared" ca="1" si="408"/>
        <v>1000</v>
      </c>
      <c r="BF462" s="105"/>
      <c r="BG462" s="105"/>
      <c r="BH462" s="75" t="str">
        <f t="shared" si="390"/>
        <v>n8-4-3</v>
      </c>
      <c r="BJ462" s="109" t="s">
        <v>232</v>
      </c>
      <c r="BK462" s="109"/>
      <c r="BL462" s="109">
        <v>1</v>
      </c>
      <c r="BM462" s="112">
        <f t="shared" si="391"/>
        <v>1</v>
      </c>
      <c r="BN462" s="112" t="str">
        <f t="shared" si="392"/>
        <v>symbol</v>
      </c>
      <c r="BO462" s="109" t="str">
        <f t="shared" si="393"/>
        <v>OpenCircle</v>
      </c>
      <c r="BP462" s="113">
        <f t="shared" ca="1" si="409"/>
        <v>679.97</v>
      </c>
      <c r="BQ462" s="113">
        <f t="shared" ca="1" si="410"/>
        <v>332.78</v>
      </c>
      <c r="BR462" s="113">
        <f t="shared" ca="1" si="411"/>
        <v>12</v>
      </c>
      <c r="BS462" s="113">
        <f t="shared" ca="1" si="412"/>
        <v>12</v>
      </c>
      <c r="BT462" s="109" t="str">
        <f t="shared" ca="1" si="394"/>
        <v xml:space="preserve">0 679.97 332.78 0 0 0 0 VCThingLabel  </v>
      </c>
      <c r="BU462" s="112">
        <f t="shared" si="395"/>
        <v>0.1</v>
      </c>
      <c r="BV462" s="174">
        <f t="shared" si="396"/>
        <v>0</v>
      </c>
      <c r="BW462" s="114" t="str">
        <f t="shared" si="413"/>
        <v>4vvv</v>
      </c>
      <c r="BX462" s="109"/>
      <c r="BY462" s="113">
        <f t="shared" ca="1" si="414"/>
        <v>679.97</v>
      </c>
      <c r="BZ462" s="113">
        <f t="shared" ca="1" si="415"/>
        <v>332.78</v>
      </c>
      <c r="CA462" s="113">
        <f t="shared" ca="1" si="416"/>
        <v>20.399999999999999</v>
      </c>
      <c r="CB462" s="113">
        <f t="shared" ca="1" si="417"/>
        <v>20.399999999999999</v>
      </c>
      <c r="CC462" s="112">
        <f t="shared" si="397"/>
        <v>0.55000000000000004</v>
      </c>
      <c r="CD462" s="109" t="str">
        <f t="shared" si="398"/>
        <v>ellipse</v>
      </c>
      <c r="CE462" s="114" t="str">
        <f t="shared" si="418"/>
        <v>4vvv</v>
      </c>
      <c r="CF462" s="109"/>
      <c r="CG462" s="113">
        <f t="shared" ca="1" si="419"/>
        <v>679.97</v>
      </c>
      <c r="CH462" s="113">
        <f t="shared" ca="1" si="420"/>
        <v>332.78</v>
      </c>
      <c r="CI462" s="113">
        <f t="shared" ca="1" si="421"/>
        <v>12</v>
      </c>
      <c r="CJ462" s="113">
        <f t="shared" ca="1" si="422"/>
        <v>12</v>
      </c>
      <c r="CK462" s="112"/>
      <c r="CL462" s="112"/>
      <c r="CM462" s="112">
        <f t="shared" si="399"/>
        <v>1</v>
      </c>
      <c r="CN462" s="115" t="str">
        <f t="shared" si="400"/>
        <v>ellipse</v>
      </c>
      <c r="CO462" s="109" t="str">
        <f t="shared" si="423"/>
        <v>4vvv</v>
      </c>
      <c r="CP462" s="109"/>
      <c r="CQ462" s="113">
        <f t="shared" ca="1" si="424"/>
        <v>679.97</v>
      </c>
      <c r="CR462" s="113">
        <f t="shared" ca="1" si="425"/>
        <v>332.78</v>
      </c>
      <c r="CS462" s="113">
        <f t="shared" ca="1" si="426"/>
        <v>12</v>
      </c>
      <c r="CT462" s="113">
        <f t="shared" ca="1" si="427"/>
        <v>12</v>
      </c>
      <c r="CU462" s="105"/>
      <c r="CV462" s="105"/>
      <c r="CY462" s="105"/>
      <c r="CZ462" s="105"/>
      <c r="DA462" s="105"/>
      <c r="DB462" s="105"/>
      <c r="DC462" s="105"/>
      <c r="DD462" s="105"/>
      <c r="DE462" s="105"/>
      <c r="DF462" s="105"/>
    </row>
    <row r="463" spans="1:110" ht="16" customHeight="1">
      <c r="A463" s="75" t="str">
        <f t="shared" si="379"/>
        <v>n8-4-3-2</v>
      </c>
      <c r="B463" s="75" t="str">
        <f t="shared" si="380"/>
        <v>E287</v>
      </c>
      <c r="C463" s="103" t="str">
        <f t="shared" si="387"/>
        <v>odd</v>
      </c>
      <c r="D463" s="103"/>
      <c r="E463" s="103"/>
      <c r="F463" s="104">
        <f>ROW()</f>
        <v>463</v>
      </c>
      <c r="G463" s="103"/>
      <c r="H463" s="103"/>
      <c r="I463" s="103" t="str">
        <f t="shared" si="377"/>
        <v>This a short description of E287, giving the briefest explanation of its E287'iness.</v>
      </c>
      <c r="J463" s="103" t="str">
        <f t="shared" si="378"/>
        <v>This is a longer description of E287, going into more detail on what E287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3" s="103" t="str">
        <f t="shared" si="381"/>
        <v>none</v>
      </c>
      <c r="L463" s="103"/>
      <c r="M463" s="103" t="str">
        <f t="shared" si="382"/>
        <v>OpenClose</v>
      </c>
      <c r="N463" s="103"/>
      <c r="O463" s="103"/>
      <c r="P463" s="103"/>
      <c r="Q463" s="103"/>
      <c r="R463" s="103">
        <f t="shared" si="383"/>
        <v>1</v>
      </c>
      <c r="S463" s="103" t="str">
        <f t="shared" si="384"/>
        <v>hover</v>
      </c>
      <c r="T463" s="103"/>
      <c r="U463" s="103"/>
      <c r="V463" s="103"/>
      <c r="W463" s="103"/>
      <c r="X463" s="103" t="str">
        <f t="shared" si="429"/>
        <v>fadeOn=n8-4-3-2,0.6</v>
      </c>
      <c r="Y463" s="103" t="str">
        <f t="shared" si="430"/>
        <v>fadeOff=n8-4-3-2,0.6</v>
      </c>
      <c r="Z463" s="103" t="str">
        <f t="shared" si="431"/>
        <v>drawOpen=n8-4-3-2,0.8</v>
      </c>
      <c r="AA463" s="103" t="str">
        <f t="shared" si="432"/>
        <v>drawClose=n8-4-3-2,0.8</v>
      </c>
      <c r="AB463" s="103" t="str">
        <f t="shared" si="385"/>
        <v>myQtipStyle</v>
      </c>
      <c r="AF463" s="75" t="s">
        <v>730</v>
      </c>
      <c r="AG463" s="73">
        <f t="shared" si="388"/>
        <v>0</v>
      </c>
      <c r="AH463" s="75" t="str">
        <f t="shared" si="386"/>
        <v>n8-4-3-2</v>
      </c>
      <c r="AI463" s="75" t="str">
        <f t="shared" si="389"/>
        <v>E287</v>
      </c>
      <c r="AJ463" s="73">
        <f t="shared" si="428"/>
        <v>4</v>
      </c>
      <c r="AK463" s="29">
        <v>8</v>
      </c>
      <c r="AL463" s="29">
        <v>4</v>
      </c>
      <c r="AM463" s="29">
        <v>3</v>
      </c>
      <c r="AN463" s="29">
        <v>2</v>
      </c>
      <c r="AR463" s="29">
        <v>8</v>
      </c>
      <c r="AS463" s="29">
        <v>4</v>
      </c>
      <c r="AT463" s="29">
        <v>3</v>
      </c>
      <c r="AU463" s="29">
        <v>3</v>
      </c>
      <c r="AX463" s="108">
        <f t="shared" si="401"/>
        <v>178.125</v>
      </c>
      <c r="AY463" s="105">
        <f t="shared" ca="1" si="402"/>
        <v>740</v>
      </c>
      <c r="AZ463" s="108">
        <f t="shared" si="403"/>
        <v>791.66666666666663</v>
      </c>
      <c r="BA463" s="105">
        <f t="shared" si="404"/>
        <v>0</v>
      </c>
      <c r="BB463" s="116">
        <f t="shared" ca="1" si="405"/>
        <v>694.6</v>
      </c>
      <c r="BC463" s="116">
        <f t="shared" ca="1" si="406"/>
        <v>325.96000000000004</v>
      </c>
      <c r="BD463" s="108">
        <f t="shared" ca="1" si="407"/>
        <v>1791.6666666666665</v>
      </c>
      <c r="BE463" s="108">
        <f t="shared" ca="1" si="408"/>
        <v>1000</v>
      </c>
      <c r="BF463" s="105"/>
      <c r="BG463" s="105"/>
      <c r="BH463" s="75" t="str">
        <f t="shared" si="390"/>
        <v>n8-4-3</v>
      </c>
      <c r="BJ463" s="109" t="s">
        <v>232</v>
      </c>
      <c r="BK463" s="109"/>
      <c r="BL463" s="109">
        <v>1</v>
      </c>
      <c r="BM463" s="112">
        <f t="shared" si="391"/>
        <v>1</v>
      </c>
      <c r="BN463" s="112" t="str">
        <f t="shared" si="392"/>
        <v>symbol</v>
      </c>
      <c r="BO463" s="109" t="str">
        <f t="shared" si="393"/>
        <v>OpenCircle</v>
      </c>
      <c r="BP463" s="113">
        <f t="shared" ca="1" si="409"/>
        <v>694.6</v>
      </c>
      <c r="BQ463" s="113">
        <f t="shared" ca="1" si="410"/>
        <v>325.95999999999998</v>
      </c>
      <c r="BR463" s="113">
        <f t="shared" ca="1" si="411"/>
        <v>12</v>
      </c>
      <c r="BS463" s="113">
        <f t="shared" ca="1" si="412"/>
        <v>12</v>
      </c>
      <c r="BT463" s="109" t="str">
        <f t="shared" ca="1" si="394"/>
        <v xml:space="preserve">0 694.6 325.96 0 0 0 0 VCThingLabel  </v>
      </c>
      <c r="BU463" s="112">
        <f t="shared" si="395"/>
        <v>0.1</v>
      </c>
      <c r="BV463" s="174">
        <f t="shared" si="396"/>
        <v>0</v>
      </c>
      <c r="BW463" s="114" t="str">
        <f t="shared" si="413"/>
        <v>4vvv</v>
      </c>
      <c r="BX463" s="109"/>
      <c r="BY463" s="113">
        <f t="shared" ca="1" si="414"/>
        <v>694.6</v>
      </c>
      <c r="BZ463" s="113">
        <f t="shared" ca="1" si="415"/>
        <v>325.95999999999998</v>
      </c>
      <c r="CA463" s="113">
        <f t="shared" ca="1" si="416"/>
        <v>20.399999999999999</v>
      </c>
      <c r="CB463" s="113">
        <f t="shared" ca="1" si="417"/>
        <v>20.399999999999999</v>
      </c>
      <c r="CC463" s="112">
        <f t="shared" si="397"/>
        <v>0.55000000000000004</v>
      </c>
      <c r="CD463" s="109" t="str">
        <f t="shared" si="398"/>
        <v>ellipse</v>
      </c>
      <c r="CE463" s="114" t="str">
        <f t="shared" si="418"/>
        <v>4vvv</v>
      </c>
      <c r="CF463" s="109"/>
      <c r="CG463" s="113">
        <f t="shared" ca="1" si="419"/>
        <v>694.6</v>
      </c>
      <c r="CH463" s="113">
        <f t="shared" ca="1" si="420"/>
        <v>325.95999999999998</v>
      </c>
      <c r="CI463" s="113">
        <f t="shared" ca="1" si="421"/>
        <v>12</v>
      </c>
      <c r="CJ463" s="113">
        <f t="shared" ca="1" si="422"/>
        <v>12</v>
      </c>
      <c r="CK463" s="112"/>
      <c r="CL463" s="112"/>
      <c r="CM463" s="112">
        <f t="shared" si="399"/>
        <v>1</v>
      </c>
      <c r="CN463" s="115" t="str">
        <f t="shared" si="400"/>
        <v>ellipse</v>
      </c>
      <c r="CO463" s="109" t="str">
        <f t="shared" si="423"/>
        <v>4vvv</v>
      </c>
      <c r="CP463" s="109"/>
      <c r="CQ463" s="113">
        <f t="shared" ca="1" si="424"/>
        <v>694.6</v>
      </c>
      <c r="CR463" s="113">
        <f t="shared" ca="1" si="425"/>
        <v>325.95999999999998</v>
      </c>
      <c r="CS463" s="113">
        <f t="shared" ca="1" si="426"/>
        <v>12</v>
      </c>
      <c r="CT463" s="113">
        <f t="shared" ca="1" si="427"/>
        <v>12</v>
      </c>
      <c r="CU463" s="105"/>
      <c r="CV463" s="105"/>
      <c r="CY463" s="105"/>
      <c r="CZ463" s="105"/>
      <c r="DA463" s="105"/>
      <c r="DB463" s="105"/>
      <c r="DC463" s="105"/>
      <c r="DD463" s="105"/>
      <c r="DE463" s="105"/>
      <c r="DF463" s="105"/>
    </row>
    <row r="464" spans="1:110" ht="16" customHeight="1">
      <c r="A464" s="75" t="str">
        <f t="shared" si="379"/>
        <v>n8-4-3-3</v>
      </c>
      <c r="B464" s="75" t="str">
        <f t="shared" si="380"/>
        <v>E288</v>
      </c>
      <c r="C464" s="103" t="str">
        <f t="shared" si="387"/>
        <v>even</v>
      </c>
      <c r="D464" s="103"/>
      <c r="E464" s="103"/>
      <c r="F464" s="104">
        <f>ROW()</f>
        <v>464</v>
      </c>
      <c r="G464" s="103"/>
      <c r="H464" s="103"/>
      <c r="I464" s="103" t="str">
        <f>"This a short description of "&amp;B464&amp;", giving the briefest explanation of its "&amp;B464&amp;"'iness."</f>
        <v>This a short description of E288, giving the briefest explanation of its E288'iness.</v>
      </c>
      <c r="J464" s="103" t="str">
        <f>"This is a longer description of "&amp;B464&amp;", going into more detail on what "&amp;B464&amp;" is all about.  
"&amp;$J$20</f>
        <v>This is a longer description of E288, going into more detail on what E288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64" s="103" t="str">
        <f t="shared" si="381"/>
        <v>none</v>
      </c>
      <c r="L464" s="103"/>
      <c r="M464" s="103" t="str">
        <f t="shared" si="382"/>
        <v>OpenClose</v>
      </c>
      <c r="N464" s="103"/>
      <c r="O464" s="103"/>
      <c r="P464" s="103"/>
      <c r="Q464" s="103"/>
      <c r="R464" s="103">
        <f t="shared" si="383"/>
        <v>1</v>
      </c>
      <c r="S464" s="103" t="str">
        <f t="shared" si="384"/>
        <v>hover</v>
      </c>
      <c r="T464" s="103"/>
      <c r="U464" s="103"/>
      <c r="V464" s="103"/>
      <c r="W464" s="103"/>
      <c r="X464" s="103" t="str">
        <f t="shared" si="429"/>
        <v>fadeOn=n8-4-3-3,0.6</v>
      </c>
      <c r="Y464" s="103" t="str">
        <f t="shared" si="430"/>
        <v>fadeOff=n8-4-3-3,0.6</v>
      </c>
      <c r="Z464" s="103" t="str">
        <f t="shared" si="431"/>
        <v>drawOpen=n8-4-3-3,0.8</v>
      </c>
      <c r="AA464" s="103" t="str">
        <f t="shared" si="432"/>
        <v>drawClose=n8-4-3-3,0.8</v>
      </c>
      <c r="AB464" s="103" t="str">
        <f t="shared" si="385"/>
        <v>myQtipStyle</v>
      </c>
      <c r="AF464" s="75" t="s">
        <v>731</v>
      </c>
      <c r="AG464" s="73">
        <f t="shared" si="388"/>
        <v>0</v>
      </c>
      <c r="AH464" s="75" t="str">
        <f t="shared" si="386"/>
        <v>n8-4-3-3</v>
      </c>
      <c r="AI464" s="75" t="str">
        <f t="shared" si="389"/>
        <v>E288</v>
      </c>
      <c r="AJ464" s="73">
        <f t="shared" si="428"/>
        <v>4</v>
      </c>
      <c r="AK464" s="29">
        <v>8</v>
      </c>
      <c r="AL464" s="29">
        <v>4</v>
      </c>
      <c r="AM464" s="29">
        <v>3</v>
      </c>
      <c r="AN464" s="29">
        <v>3</v>
      </c>
      <c r="AR464" s="29">
        <v>8</v>
      </c>
      <c r="AS464" s="29">
        <v>4</v>
      </c>
      <c r="AT464" s="29">
        <v>3</v>
      </c>
      <c r="AU464" s="29">
        <v>3</v>
      </c>
      <c r="AX464" s="108">
        <f t="shared" si="401"/>
        <v>179.375</v>
      </c>
      <c r="AY464" s="105">
        <f t="shared" ca="1" si="402"/>
        <v>740</v>
      </c>
      <c r="AZ464" s="108">
        <f t="shared" si="403"/>
        <v>797.22222222222217</v>
      </c>
      <c r="BA464" s="105">
        <f t="shared" si="404"/>
        <v>0</v>
      </c>
      <c r="BB464" s="116">
        <f t="shared" ca="1" si="405"/>
        <v>709.37</v>
      </c>
      <c r="BC464" s="116">
        <f t="shared" ca="1" si="406"/>
        <v>319.46000000000004</v>
      </c>
      <c r="BD464" s="108">
        <f t="shared" ca="1" si="407"/>
        <v>1797.2222222222222</v>
      </c>
      <c r="BE464" s="108">
        <f t="shared" ca="1" si="408"/>
        <v>1000</v>
      </c>
      <c r="BF464" s="105"/>
      <c r="BG464" s="105"/>
      <c r="BH464" s="75" t="str">
        <f t="shared" si="390"/>
        <v>n8-4-3</v>
      </c>
      <c r="BJ464" s="109" t="s">
        <v>232</v>
      </c>
      <c r="BK464" s="109"/>
      <c r="BL464" s="109">
        <v>1</v>
      </c>
      <c r="BM464" s="112">
        <f t="shared" si="391"/>
        <v>1</v>
      </c>
      <c r="BN464" s="112" t="str">
        <f t="shared" si="392"/>
        <v>symbol</v>
      </c>
      <c r="BO464" s="109" t="str">
        <f t="shared" si="393"/>
        <v>OpenCircle</v>
      </c>
      <c r="BP464" s="113">
        <f t="shared" ca="1" si="409"/>
        <v>709.37</v>
      </c>
      <c r="BQ464" s="113">
        <f t="shared" ca="1" si="410"/>
        <v>319.45999999999998</v>
      </c>
      <c r="BR464" s="113">
        <f t="shared" ca="1" si="411"/>
        <v>12</v>
      </c>
      <c r="BS464" s="113">
        <f t="shared" ca="1" si="412"/>
        <v>12</v>
      </c>
      <c r="BT464" s="109" t="str">
        <f t="shared" ca="1" si="394"/>
        <v xml:space="preserve">0 709.37 319.46 0 0 0 0 VCThingLabel  </v>
      </c>
      <c r="BU464" s="112">
        <f t="shared" si="395"/>
        <v>0.1</v>
      </c>
      <c r="BV464" s="174">
        <f t="shared" si="396"/>
        <v>0</v>
      </c>
      <c r="BW464" s="114" t="str">
        <f t="shared" si="413"/>
        <v>4vvv</v>
      </c>
      <c r="BX464" s="109"/>
      <c r="BY464" s="113">
        <f t="shared" ca="1" si="414"/>
        <v>709.37</v>
      </c>
      <c r="BZ464" s="113">
        <f t="shared" ca="1" si="415"/>
        <v>319.45999999999998</v>
      </c>
      <c r="CA464" s="113">
        <f t="shared" ca="1" si="416"/>
        <v>20.399999999999999</v>
      </c>
      <c r="CB464" s="113">
        <f t="shared" ca="1" si="417"/>
        <v>20.399999999999999</v>
      </c>
      <c r="CC464" s="112">
        <f t="shared" si="397"/>
        <v>0.55000000000000004</v>
      </c>
      <c r="CD464" s="109" t="str">
        <f t="shared" si="398"/>
        <v>ellipse</v>
      </c>
      <c r="CE464" s="114" t="str">
        <f t="shared" si="418"/>
        <v>4vvv</v>
      </c>
      <c r="CF464" s="109"/>
      <c r="CG464" s="113">
        <f t="shared" ca="1" si="419"/>
        <v>709.37</v>
      </c>
      <c r="CH464" s="113">
        <f t="shared" ca="1" si="420"/>
        <v>319.45999999999998</v>
      </c>
      <c r="CI464" s="113">
        <f t="shared" ca="1" si="421"/>
        <v>12</v>
      </c>
      <c r="CJ464" s="113">
        <f t="shared" ca="1" si="422"/>
        <v>12</v>
      </c>
      <c r="CK464" s="112"/>
      <c r="CL464" s="112"/>
      <c r="CM464" s="112">
        <f t="shared" si="399"/>
        <v>1</v>
      </c>
      <c r="CN464" s="115" t="str">
        <f t="shared" si="400"/>
        <v>ellipse</v>
      </c>
      <c r="CO464" s="109" t="str">
        <f t="shared" si="423"/>
        <v>4vvv</v>
      </c>
      <c r="CP464" s="109"/>
      <c r="CQ464" s="113">
        <f t="shared" ca="1" si="424"/>
        <v>709.37</v>
      </c>
      <c r="CR464" s="113">
        <f t="shared" ca="1" si="425"/>
        <v>319.45999999999998</v>
      </c>
      <c r="CS464" s="113">
        <f t="shared" ca="1" si="426"/>
        <v>12</v>
      </c>
      <c r="CT464" s="113">
        <f t="shared" ca="1" si="427"/>
        <v>12</v>
      </c>
      <c r="CU464" s="105"/>
      <c r="CV464" s="105"/>
      <c r="CY464" s="105"/>
      <c r="CZ464" s="105"/>
      <c r="DA464" s="105"/>
      <c r="DB464" s="105"/>
      <c r="DC464" s="105"/>
      <c r="DD464" s="105"/>
      <c r="DE464" s="105"/>
      <c r="DF464" s="105"/>
    </row>
    <row r="465" spans="1:110" ht="16" customHeight="1">
      <c r="A465" s="75"/>
      <c r="B465" s="75"/>
      <c r="C465" s="103"/>
      <c r="D465" s="103"/>
      <c r="E465" s="103"/>
      <c r="F465" s="104">
        <f>ROW()</f>
        <v>465</v>
      </c>
      <c r="G465" s="103"/>
      <c r="H465" s="103"/>
      <c r="I465" s="103"/>
      <c r="J465" s="103"/>
      <c r="K465" s="103"/>
      <c r="L465" s="103"/>
      <c r="M465" s="103"/>
      <c r="N465" s="103"/>
      <c r="O465" s="103"/>
      <c r="P465" s="103"/>
      <c r="Q465" s="103"/>
      <c r="R465" s="103"/>
      <c r="S465" s="103"/>
      <c r="T465" s="103"/>
      <c r="U465" s="103"/>
      <c r="V465" s="103"/>
      <c r="W465" s="103"/>
      <c r="X465" s="103"/>
      <c r="Y465" s="103"/>
      <c r="Z465" s="103"/>
      <c r="AA465" s="103"/>
      <c r="AB465" s="103"/>
      <c r="AF465" s="75"/>
      <c r="AG465" s="166"/>
      <c r="AH465" s="75"/>
      <c r="AI465" s="75"/>
      <c r="AX465" s="108"/>
      <c r="AY465" s="105"/>
      <c r="AZ465" s="108"/>
      <c r="BA465" s="105"/>
      <c r="BB465" s="116"/>
      <c r="BC465" s="116"/>
      <c r="BD465" s="108"/>
      <c r="BE465" s="108"/>
      <c r="BF465" s="105"/>
      <c r="BG465" s="105"/>
      <c r="BJ465" s="109"/>
      <c r="BK465" s="109"/>
      <c r="BL465" s="109"/>
      <c r="BM465" s="112"/>
      <c r="BN465" s="112"/>
      <c r="BO465" s="109"/>
      <c r="BP465" s="113"/>
      <c r="BQ465" s="113"/>
      <c r="BR465" s="113"/>
      <c r="BS465" s="113"/>
      <c r="BT465" s="109"/>
      <c r="BU465" s="112"/>
      <c r="BV465" s="174"/>
      <c r="BW465" s="114"/>
      <c r="BX465" s="109"/>
      <c r="BY465" s="113"/>
      <c r="BZ465" s="113"/>
      <c r="CA465" s="113"/>
      <c r="CB465" s="113"/>
      <c r="CC465" s="112"/>
      <c r="CD465" s="109"/>
      <c r="CE465" s="114"/>
      <c r="CF465" s="109"/>
      <c r="CG465" s="113"/>
      <c r="CH465" s="113"/>
      <c r="CI465" s="113"/>
      <c r="CJ465" s="113"/>
      <c r="CK465" s="112"/>
      <c r="CL465" s="112"/>
      <c r="CM465" s="112"/>
      <c r="CN465" s="115"/>
      <c r="CO465" s="109"/>
      <c r="CP465" s="109"/>
      <c r="CQ465" s="113"/>
      <c r="CR465" s="113"/>
      <c r="CS465" s="113"/>
      <c r="CT465" s="113"/>
      <c r="CU465" s="105"/>
      <c r="CV465" s="105"/>
      <c r="CY465" s="105"/>
      <c r="CZ465" s="105"/>
      <c r="DA465" s="105"/>
      <c r="DB465" s="105"/>
      <c r="DC465" s="105"/>
      <c r="DD465" s="105"/>
      <c r="DE465" s="105"/>
      <c r="DF465" s="105"/>
    </row>
    <row r="466" spans="1:110" ht="16" customHeight="1">
      <c r="A466" s="75"/>
      <c r="B466" s="75"/>
      <c r="C466" s="103"/>
      <c r="D466" s="103"/>
      <c r="E466" s="103"/>
      <c r="F466" s="104">
        <f>ROW()</f>
        <v>466</v>
      </c>
      <c r="G466" s="103"/>
      <c r="H466" s="103"/>
      <c r="I466" s="103"/>
      <c r="J466" s="103"/>
      <c r="K466" s="103"/>
      <c r="L466" s="103"/>
      <c r="M466" s="103"/>
      <c r="N466" s="103"/>
      <c r="O466" s="103"/>
      <c r="P466" s="103"/>
      <c r="Q466" s="103"/>
      <c r="R466" s="103"/>
      <c r="S466" s="103"/>
      <c r="T466" s="103"/>
      <c r="U466" s="103"/>
      <c r="V466" s="103"/>
      <c r="W466" s="103"/>
      <c r="X466" s="103"/>
      <c r="Y466" s="103"/>
      <c r="Z466" s="103"/>
      <c r="AA466" s="103"/>
      <c r="AB466" s="103"/>
      <c r="AF466" s="75"/>
      <c r="AG466" s="166"/>
      <c r="AH466" s="75"/>
      <c r="AI466" s="75"/>
      <c r="AX466" s="108"/>
      <c r="AY466" s="105"/>
      <c r="AZ466" s="108"/>
      <c r="BA466" s="105"/>
      <c r="BB466" s="116"/>
      <c r="BC466" s="116"/>
      <c r="BD466" s="108"/>
      <c r="BE466" s="108"/>
      <c r="BF466" s="105"/>
      <c r="BG466" s="105"/>
      <c r="BJ466" s="109"/>
      <c r="BK466" s="109"/>
      <c r="BL466" s="109"/>
      <c r="BM466" s="112"/>
      <c r="BN466" s="112"/>
      <c r="BO466" s="109"/>
      <c r="BP466" s="113"/>
      <c r="BQ466" s="113"/>
      <c r="BR466" s="113"/>
      <c r="BS466" s="113"/>
      <c r="BT466" s="109"/>
      <c r="BU466" s="112"/>
      <c r="BV466" s="174"/>
      <c r="BW466" s="114"/>
      <c r="BX466" s="109"/>
      <c r="BY466" s="113"/>
      <c r="BZ466" s="113"/>
      <c r="CA466" s="113"/>
      <c r="CB466" s="113"/>
      <c r="CC466" s="112"/>
      <c r="CD466" s="109"/>
      <c r="CE466" s="114"/>
      <c r="CF466" s="109"/>
      <c r="CG466" s="113"/>
      <c r="CH466" s="113"/>
      <c r="CI466" s="113"/>
      <c r="CJ466" s="113"/>
      <c r="CK466" s="112"/>
      <c r="CL466" s="112"/>
      <c r="CM466" s="112"/>
      <c r="CN466" s="115"/>
      <c r="CO466" s="109"/>
      <c r="CP466" s="109"/>
      <c r="CQ466" s="113"/>
      <c r="CR466" s="113"/>
      <c r="CS466" s="113"/>
      <c r="CT466" s="113"/>
      <c r="CU466" s="105"/>
      <c r="CV466" s="105"/>
      <c r="CY466" s="105"/>
      <c r="CZ466" s="105"/>
      <c r="DA466" s="105"/>
      <c r="DB466" s="105"/>
      <c r="DC466" s="105"/>
      <c r="DD466" s="105"/>
      <c r="DE466" s="105"/>
      <c r="DF466" s="105"/>
    </row>
    <row r="467" spans="1:110" ht="16" customHeight="1">
      <c r="A467" s="75"/>
      <c r="B467" s="75"/>
      <c r="C467" s="103"/>
      <c r="D467" s="103"/>
      <c r="E467" s="103"/>
      <c r="F467" s="104">
        <f>ROW()</f>
        <v>467</v>
      </c>
      <c r="G467" s="103"/>
      <c r="H467" s="103"/>
      <c r="I467" s="103"/>
      <c r="J467" s="103"/>
      <c r="K467" s="103"/>
      <c r="L467" s="103"/>
      <c r="M467" s="103"/>
      <c r="N467" s="103"/>
      <c r="O467" s="103"/>
      <c r="P467" s="103"/>
      <c r="Q467" s="103"/>
      <c r="R467" s="103"/>
      <c r="S467" s="103"/>
      <c r="T467" s="103"/>
      <c r="U467" s="103"/>
      <c r="V467" s="103"/>
      <c r="W467" s="103"/>
      <c r="X467" s="103"/>
      <c r="Y467" s="103"/>
      <c r="Z467" s="103"/>
      <c r="AA467" s="103"/>
      <c r="AB467" s="103"/>
      <c r="AF467" s="75"/>
      <c r="AG467" s="166"/>
      <c r="AH467" s="75"/>
      <c r="AI467" s="75"/>
      <c r="AX467" s="108"/>
      <c r="AY467" s="105"/>
      <c r="AZ467" s="108"/>
      <c r="BA467" s="105"/>
      <c r="BB467" s="116"/>
      <c r="BC467" s="116"/>
      <c r="BD467" s="108"/>
      <c r="BE467" s="108"/>
      <c r="BF467" s="105"/>
      <c r="BG467" s="105"/>
      <c r="BJ467" s="109"/>
      <c r="BK467" s="109"/>
      <c r="BL467" s="109"/>
      <c r="BM467" s="112"/>
      <c r="BN467" s="112"/>
      <c r="BO467" s="109"/>
      <c r="BP467" s="113"/>
      <c r="BQ467" s="113"/>
      <c r="BR467" s="113"/>
      <c r="BS467" s="113"/>
      <c r="BT467" s="109"/>
      <c r="BU467" s="112"/>
      <c r="BV467" s="174"/>
      <c r="BW467" s="114"/>
      <c r="BX467" s="109"/>
      <c r="BY467" s="113"/>
      <c r="BZ467" s="113"/>
      <c r="CA467" s="113"/>
      <c r="CB467" s="113"/>
      <c r="CC467" s="112"/>
      <c r="CD467" s="109"/>
      <c r="CE467" s="114"/>
      <c r="CF467" s="109"/>
      <c r="CG467" s="113"/>
      <c r="CH467" s="113"/>
      <c r="CI467" s="113"/>
      <c r="CJ467" s="113"/>
      <c r="CK467" s="112"/>
      <c r="CL467" s="112"/>
      <c r="CM467" s="112"/>
      <c r="CN467" s="115"/>
      <c r="CO467" s="109"/>
      <c r="CP467" s="109"/>
      <c r="CQ467" s="113"/>
      <c r="CR467" s="113"/>
      <c r="CS467" s="113"/>
      <c r="CT467" s="113"/>
      <c r="CU467" s="105"/>
      <c r="CV467" s="105"/>
      <c r="CY467" s="105"/>
      <c r="CZ467" s="105"/>
      <c r="DA467" s="105"/>
      <c r="DB467" s="105"/>
      <c r="DC467" s="105"/>
      <c r="DD467" s="105"/>
      <c r="DE467" s="105"/>
      <c r="DF467" s="105"/>
    </row>
    <row r="468" spans="1:110" ht="16" customHeight="1">
      <c r="A468" s="75"/>
      <c r="B468" s="75"/>
      <c r="C468" s="103"/>
      <c r="D468" s="103"/>
      <c r="E468" s="103"/>
      <c r="F468" s="104">
        <f>ROW()</f>
        <v>468</v>
      </c>
      <c r="G468" s="103"/>
      <c r="H468" s="103"/>
      <c r="I468" s="103"/>
      <c r="J468" s="103"/>
      <c r="K468" s="103"/>
      <c r="L468" s="103"/>
      <c r="M468" s="103"/>
      <c r="N468" s="103"/>
      <c r="O468" s="103"/>
      <c r="P468" s="103"/>
      <c r="Q468" s="103"/>
      <c r="R468" s="103"/>
      <c r="S468" s="103"/>
      <c r="T468" s="103"/>
      <c r="U468" s="103"/>
      <c r="V468" s="103"/>
      <c r="W468" s="103"/>
      <c r="X468" s="103"/>
      <c r="Y468" s="103"/>
      <c r="Z468" s="103"/>
      <c r="AA468" s="103"/>
      <c r="AB468" s="103"/>
      <c r="AF468" s="75"/>
      <c r="AG468" s="166"/>
      <c r="AH468" s="75"/>
      <c r="AI468" s="75"/>
      <c r="AX468" s="108"/>
      <c r="AY468" s="105"/>
      <c r="AZ468" s="108"/>
      <c r="BA468" s="105"/>
      <c r="BB468" s="116"/>
      <c r="BC468" s="116"/>
      <c r="BD468" s="108"/>
      <c r="BE468" s="108"/>
      <c r="BF468" s="105"/>
      <c r="BG468" s="105"/>
      <c r="BJ468" s="109"/>
      <c r="BK468" s="109"/>
      <c r="BL468" s="109"/>
      <c r="BM468" s="112"/>
      <c r="BN468" s="112"/>
      <c r="BO468" s="109"/>
      <c r="BP468" s="113"/>
      <c r="BQ468" s="113"/>
      <c r="BR468" s="113"/>
      <c r="BS468" s="113"/>
      <c r="BT468" s="109"/>
      <c r="BU468" s="112"/>
      <c r="BV468" s="174"/>
      <c r="BW468" s="114"/>
      <c r="BX468" s="109"/>
      <c r="BY468" s="113"/>
      <c r="BZ468" s="113"/>
      <c r="CA468" s="113"/>
      <c r="CB468" s="113"/>
      <c r="CC468" s="112"/>
      <c r="CD468" s="109"/>
      <c r="CE468" s="114"/>
      <c r="CF468" s="109"/>
      <c r="CG468" s="113"/>
      <c r="CH468" s="113"/>
      <c r="CI468" s="113"/>
      <c r="CJ468" s="113"/>
      <c r="CK468" s="112"/>
      <c r="CL468" s="112"/>
      <c r="CM468" s="112"/>
      <c r="CN468" s="115"/>
      <c r="CO468" s="109"/>
      <c r="CP468" s="109"/>
      <c r="CQ468" s="113"/>
      <c r="CR468" s="113"/>
      <c r="CS468" s="113"/>
      <c r="CT468" s="113"/>
      <c r="CU468" s="105"/>
      <c r="CV468" s="105"/>
      <c r="CY468" s="105"/>
      <c r="CZ468" s="105"/>
      <c r="DA468" s="105"/>
      <c r="DB468" s="105"/>
      <c r="DC468" s="105"/>
      <c r="DD468" s="105"/>
      <c r="DE468" s="105"/>
      <c r="DF468" s="105"/>
    </row>
    <row r="469" spans="1:110" ht="16" customHeight="1">
      <c r="A469" s="75"/>
      <c r="B469" s="185" t="s">
        <v>755</v>
      </c>
      <c r="C469" s="103"/>
      <c r="D469" s="103"/>
      <c r="E469" s="103"/>
      <c r="F469" s="104">
        <f>ROW()</f>
        <v>469</v>
      </c>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c r="AF469" s="75"/>
      <c r="AG469" s="166"/>
      <c r="AH469" s="75"/>
      <c r="AI469" s="75"/>
      <c r="AX469" s="108"/>
      <c r="AY469" s="105"/>
      <c r="AZ469" s="108"/>
      <c r="BA469" s="105"/>
      <c r="BB469" s="116"/>
      <c r="BC469" s="116"/>
      <c r="BD469" s="108"/>
      <c r="BE469" s="108"/>
      <c r="BF469" s="105"/>
      <c r="BG469" s="105"/>
      <c r="BJ469" s="109"/>
      <c r="BK469" s="109"/>
      <c r="BL469" s="109"/>
      <c r="BM469" s="112"/>
      <c r="BN469" s="112"/>
      <c r="BO469" s="109"/>
      <c r="BP469" s="113"/>
      <c r="BQ469" s="113"/>
      <c r="BR469" s="113"/>
      <c r="BS469" s="113"/>
      <c r="BT469" s="109"/>
      <c r="BU469" s="112"/>
      <c r="BV469" s="174"/>
      <c r="BW469" s="114"/>
      <c r="BX469" s="109"/>
      <c r="BY469" s="113"/>
      <c r="BZ469" s="113"/>
      <c r="CA469" s="113"/>
      <c r="CB469" s="113"/>
      <c r="CC469" s="112"/>
      <c r="CD469" s="109"/>
      <c r="CE469" s="114"/>
      <c r="CF469" s="109"/>
      <c r="CG469" s="113"/>
      <c r="CH469" s="113"/>
      <c r="CI469" s="113"/>
      <c r="CJ469" s="113"/>
      <c r="CK469" s="112"/>
      <c r="CL469" s="112"/>
      <c r="CM469" s="112"/>
      <c r="CN469" s="115"/>
      <c r="CO469" s="109"/>
      <c r="CP469" s="109"/>
      <c r="CQ469" s="113"/>
      <c r="CR469" s="113"/>
      <c r="CS469" s="113"/>
      <c r="CT469" s="113"/>
      <c r="CU469" s="105"/>
      <c r="CV469" s="105"/>
      <c r="CY469" s="105"/>
      <c r="CZ469" s="105"/>
      <c r="DA469" s="105"/>
      <c r="DB469" s="105"/>
      <c r="DC469" s="105"/>
      <c r="DD469" s="105"/>
      <c r="DE469" s="105"/>
      <c r="DF469" s="105"/>
    </row>
    <row r="470" spans="1:110" ht="16" customHeight="1">
      <c r="A470" s="75" t="str">
        <f t="shared" ref="A470" si="433">AH470</f>
        <v>n1Ton2</v>
      </c>
      <c r="B470" s="75" t="str">
        <f t="shared" ref="B470" si="434">AI470</f>
        <v>n1Ton2</v>
      </c>
      <c r="C470" s="103" t="s">
        <v>43</v>
      </c>
      <c r="D470" s="103" t="s">
        <v>746</v>
      </c>
      <c r="E470" s="103" t="s">
        <v>747</v>
      </c>
      <c r="F470" s="104">
        <f>ROW()</f>
        <v>470</v>
      </c>
      <c r="G470" s="103"/>
      <c r="H470" s="103"/>
      <c r="I470" s="103" t="str">
        <f>"This a short description of "&amp;B470&amp;", giving the briefest explanation of its "&amp;B470&amp;"'iness."</f>
        <v>This a short description of n1Ton2, giving the briefest explanation of its n1Ton2'iness.</v>
      </c>
      <c r="J470" s="103" t="str">
        <f>"This is a longer description of "&amp;B470&amp;", going into more detail on what "&amp;B470&amp;" is all about.  
"&amp;$J$20</f>
        <v>This is a longer description of n1Ton2, going into more detail on what n1Ton2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0" s="103" t="str">
        <f t="shared" ref="K470:K493" si="435">$K$12</f>
        <v>none</v>
      </c>
      <c r="L470" s="103"/>
      <c r="M470" s="103" t="str">
        <f t="shared" ref="M470:M493" si="436">$M$12</f>
        <v>OpenClose</v>
      </c>
      <c r="N470" s="103"/>
      <c r="O470" s="103"/>
      <c r="P470" s="103"/>
      <c r="Q470" s="103"/>
      <c r="R470" s="103">
        <f t="shared" ref="R470:R493" si="437">$R$12</f>
        <v>1</v>
      </c>
      <c r="S470" s="103" t="str">
        <f t="shared" ref="S470:S493" si="438">$S$12</f>
        <v>hover</v>
      </c>
      <c r="T470" s="103"/>
      <c r="U470" s="103"/>
      <c r="V470" s="103"/>
      <c r="W470" s="103"/>
      <c r="X470" s="103" t="str">
        <f t="shared" ref="X470" si="439">$X$12&amp;A470&amp;","&amp;$X$13</f>
        <v>fadeOn=n1Ton2,0.6</v>
      </c>
      <c r="Y470" s="103" t="str">
        <f t="shared" ref="Y470" si="440">$Y$12&amp;A470&amp;","&amp;$Y$13</f>
        <v>fadeOff=n1Ton2,0.6</v>
      </c>
      <c r="Z470" s="103" t="str">
        <f t="shared" ref="Z470" si="441">$Z$12&amp;A470&amp;","&amp;$Z$13</f>
        <v>drawOpen=n1Ton2,0.8</v>
      </c>
      <c r="AA470" s="103" t="str">
        <f t="shared" ref="AA470" si="442">$AA$12&amp;A470&amp;","&amp;$AA$13</f>
        <v>drawClose=n1Ton2,0.8</v>
      </c>
      <c r="AB470" s="103" t="str">
        <f t="shared" ref="AB470:AB493" si="443">$AB$12</f>
        <v>myQtipStyle</v>
      </c>
      <c r="AF470" s="75"/>
      <c r="AH470" s="75" t="str">
        <f>D470&amp;"To"&amp;E470</f>
        <v>n1Ton2</v>
      </c>
      <c r="AI470" s="75" t="str">
        <f>AH470</f>
        <v>n1Ton2</v>
      </c>
      <c r="AK470" s="105"/>
      <c r="AL470" s="105"/>
      <c r="AM470" s="105"/>
      <c r="AN470" s="105"/>
      <c r="AO470" s="105"/>
      <c r="AP470" s="105"/>
      <c r="AQ470" s="105"/>
      <c r="AR470" s="105"/>
      <c r="AS470" s="105"/>
      <c r="AT470" s="105"/>
      <c r="AU470" s="105"/>
      <c r="AV470" s="105"/>
      <c r="AW470" s="105"/>
      <c r="AX470" s="108"/>
      <c r="AY470" s="105"/>
      <c r="AZ470" s="108"/>
      <c r="BA470" s="105"/>
      <c r="BB470" s="116"/>
      <c r="BC470" s="116"/>
      <c r="BD470" s="108"/>
      <c r="BE470" s="108"/>
      <c r="BF470" s="109"/>
      <c r="BG470" s="109"/>
      <c r="BH470" s="110" t="str">
        <f>D470</f>
        <v>n1</v>
      </c>
      <c r="BI470" s="111"/>
      <c r="BJ470" s="109" t="s">
        <v>233</v>
      </c>
      <c r="BK470" s="109"/>
      <c r="BL470" s="109">
        <v>1</v>
      </c>
      <c r="BM470" s="112">
        <v>1</v>
      </c>
      <c r="BN470" s="112"/>
      <c r="BO470" s="112"/>
      <c r="BP470" s="112"/>
      <c r="BQ470" s="112"/>
      <c r="BR470" s="112"/>
      <c r="BS470" s="112"/>
      <c r="BT470" s="112"/>
      <c r="BU470" s="112"/>
      <c r="BV470" s="174"/>
      <c r="BW470" s="114"/>
      <c r="BX470" s="109"/>
      <c r="BY470" s="113"/>
      <c r="BZ470" s="113"/>
      <c r="CA470" s="113"/>
      <c r="CB470" s="113"/>
      <c r="CC470" s="112"/>
      <c r="CD470" s="109"/>
      <c r="CE470" s="114"/>
      <c r="CF470" s="109"/>
      <c r="CG470" s="113"/>
      <c r="CH470" s="113"/>
      <c r="CI470" s="113"/>
      <c r="CJ470" s="113"/>
      <c r="CK470" s="112"/>
      <c r="CL470" s="112"/>
      <c r="CM470" s="112"/>
      <c r="CN470" s="115"/>
      <c r="CO470" s="109"/>
      <c r="CP470" s="109"/>
      <c r="CQ470" s="113"/>
      <c r="CR470" s="113"/>
      <c r="CS470" s="113"/>
      <c r="CT470" s="113"/>
      <c r="CU470" s="105"/>
      <c r="CV470" s="105"/>
      <c r="CW470" s="118" t="str">
        <f>D470</f>
        <v>n1</v>
      </c>
      <c r="CX470" s="118" t="str">
        <f>E470</f>
        <v>n2</v>
      </c>
      <c r="CY470" s="118" t="s">
        <v>754</v>
      </c>
      <c r="CZ470" s="120" t="s">
        <v>79</v>
      </c>
      <c r="DA470" s="120" t="s">
        <v>79</v>
      </c>
      <c r="DB470" s="120">
        <f ca="1">VLOOKUP(D470,$AH$40:$BR$468,37)/2</f>
        <v>47.5</v>
      </c>
      <c r="DC470" s="120">
        <f ca="1">VLOOKUP(D470,$AH$40:$BS$468,38)/2</f>
        <v>47.5</v>
      </c>
      <c r="DD470" s="120">
        <f ca="1">VLOOKUP(E470,$AH$40:$BR$468,37)/2</f>
        <v>47.5</v>
      </c>
      <c r="DE470" s="120">
        <f ca="1">VLOOKUP(E470,$AH$40:$BS$468,38)/2</f>
        <v>47.5</v>
      </c>
      <c r="DF470" s="120" t="s">
        <v>74</v>
      </c>
    </row>
    <row r="471" spans="1:110" ht="16" customHeight="1">
      <c r="A471" s="75" t="str">
        <f t="shared" ref="A471:A477" si="444">AH471</f>
        <v>n2Ton3</v>
      </c>
      <c r="B471" s="75" t="str">
        <f t="shared" ref="B471:B477" si="445">AI471</f>
        <v>n2Ton3</v>
      </c>
      <c r="C471" s="103" t="s">
        <v>43</v>
      </c>
      <c r="D471" s="103" t="s">
        <v>747</v>
      </c>
      <c r="E471" s="103" t="s">
        <v>748</v>
      </c>
      <c r="F471" s="104">
        <f>ROW()</f>
        <v>471</v>
      </c>
      <c r="G471" s="103"/>
      <c r="H471" s="103"/>
      <c r="I471" s="103" t="str">
        <f t="shared" ref="I471:I477" si="446">"This a short description of "&amp;B471&amp;", giving the briefest explanation of its "&amp;B471&amp;"'iness."</f>
        <v>This a short description of n2Ton3, giving the briefest explanation of its n2Ton3'iness.</v>
      </c>
      <c r="J471" s="103" t="str">
        <f t="shared" ref="J471:J477" si="447">"This is a longer description of "&amp;B471&amp;", going into more detail on what "&amp;B471&amp;" is all about.  
"&amp;$J$20</f>
        <v>This is a longer description of n2Ton3, going into more detail on what n2Ton3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1" s="103" t="str">
        <f t="shared" si="435"/>
        <v>none</v>
      </c>
      <c r="L471" s="103"/>
      <c r="M471" s="103" t="str">
        <f t="shared" si="436"/>
        <v>OpenClose</v>
      </c>
      <c r="N471" s="103"/>
      <c r="O471" s="103"/>
      <c r="P471" s="103"/>
      <c r="Q471" s="103"/>
      <c r="R471" s="103">
        <f t="shared" si="437"/>
        <v>1</v>
      </c>
      <c r="S471" s="103" t="str">
        <f t="shared" si="438"/>
        <v>hover</v>
      </c>
      <c r="T471" s="103"/>
      <c r="U471" s="103"/>
      <c r="V471" s="103"/>
      <c r="W471" s="103"/>
      <c r="X471" s="103" t="str">
        <f t="shared" ref="X471:X477" si="448">$X$12&amp;A471&amp;","&amp;$X$13</f>
        <v>fadeOn=n2Ton3,0.6</v>
      </c>
      <c r="Y471" s="103" t="str">
        <f t="shared" ref="Y471:Y477" si="449">$Y$12&amp;A471&amp;","&amp;$Y$13</f>
        <v>fadeOff=n2Ton3,0.6</v>
      </c>
      <c r="Z471" s="103" t="str">
        <f t="shared" ref="Z471:Z477" si="450">$Z$12&amp;A471&amp;","&amp;$Z$13</f>
        <v>drawOpen=n2Ton3,0.8</v>
      </c>
      <c r="AA471" s="103" t="str">
        <f t="shared" ref="AA471:AA477" si="451">$AA$12&amp;A471&amp;","&amp;$AA$13</f>
        <v>drawClose=n2Ton3,0.8</v>
      </c>
      <c r="AB471" s="103" t="str">
        <f t="shared" si="443"/>
        <v>myQtipStyle</v>
      </c>
      <c r="AF471" s="75"/>
      <c r="AG471" s="73">
        <f t="shared" ref="AG471:AG477" si="452">AG470</f>
        <v>0</v>
      </c>
      <c r="AH471" s="75" t="str">
        <f t="shared" ref="AH471:AH477" si="453">D471&amp;"To"&amp;E471</f>
        <v>n2Ton3</v>
      </c>
      <c r="AI471" s="75" t="str">
        <f t="shared" ref="AI471:AI477" si="454">AH471</f>
        <v>n2Ton3</v>
      </c>
      <c r="AK471" s="105"/>
      <c r="AL471" s="105"/>
      <c r="AM471" s="105"/>
      <c r="AN471" s="105"/>
      <c r="AO471" s="105"/>
      <c r="AP471" s="105"/>
      <c r="AQ471" s="105"/>
      <c r="AR471" s="105"/>
      <c r="AS471" s="105"/>
      <c r="AT471" s="105"/>
      <c r="AU471" s="105"/>
      <c r="AV471" s="105"/>
      <c r="AW471" s="105"/>
      <c r="AX471" s="108"/>
      <c r="AY471" s="105"/>
      <c r="AZ471" s="108"/>
      <c r="BA471" s="105"/>
      <c r="BB471" s="116"/>
      <c r="BC471" s="116"/>
      <c r="BD471" s="108"/>
      <c r="BE471" s="108"/>
      <c r="BF471" s="109"/>
      <c r="BG471" s="109"/>
      <c r="BH471" s="110" t="str">
        <f t="shared" ref="BH471:BH477" si="455">D471</f>
        <v>n2</v>
      </c>
      <c r="BI471" s="111"/>
      <c r="BJ471" s="109" t="s">
        <v>233</v>
      </c>
      <c r="BK471" s="109"/>
      <c r="BL471" s="109">
        <v>1</v>
      </c>
      <c r="BM471" s="112">
        <v>1</v>
      </c>
      <c r="BN471" s="112"/>
      <c r="BO471" s="112"/>
      <c r="BP471" s="112"/>
      <c r="BQ471" s="112"/>
      <c r="BR471" s="112"/>
      <c r="BS471" s="112"/>
      <c r="BT471" s="112"/>
      <c r="BU471" s="112"/>
      <c r="BV471" s="174"/>
      <c r="BW471" s="114"/>
      <c r="BX471" s="109"/>
      <c r="BY471" s="113"/>
      <c r="BZ471" s="113"/>
      <c r="CA471" s="113"/>
      <c r="CB471" s="113"/>
      <c r="CC471" s="112"/>
      <c r="CD471" s="109"/>
      <c r="CE471" s="114"/>
      <c r="CF471" s="109"/>
      <c r="CG471" s="113"/>
      <c r="CH471" s="113"/>
      <c r="CI471" s="113"/>
      <c r="CJ471" s="113"/>
      <c r="CK471" s="112"/>
      <c r="CL471" s="112"/>
      <c r="CM471" s="112"/>
      <c r="CN471" s="115"/>
      <c r="CO471" s="109"/>
      <c r="CP471" s="109"/>
      <c r="CQ471" s="113"/>
      <c r="CR471" s="113"/>
      <c r="CS471" s="113"/>
      <c r="CT471" s="113"/>
      <c r="CU471" s="105"/>
      <c r="CV471" s="105"/>
      <c r="CW471" s="118" t="str">
        <f t="shared" ref="CW471:CW477" si="456">D471</f>
        <v>n2</v>
      </c>
      <c r="CX471" s="118" t="str">
        <f t="shared" ref="CX471:CX477" si="457">E471</f>
        <v>n3</v>
      </c>
      <c r="CY471" s="118" t="s">
        <v>754</v>
      </c>
      <c r="CZ471" s="120" t="s">
        <v>79</v>
      </c>
      <c r="DA471" s="120" t="s">
        <v>79</v>
      </c>
      <c r="DB471" s="120">
        <f t="shared" ref="DB471:DB477" ca="1" si="458">VLOOKUP(D471,$AH$40:$BR$468,37)/2</f>
        <v>47.5</v>
      </c>
      <c r="DC471" s="120">
        <f t="shared" ref="DC471:DC477" ca="1" si="459">VLOOKUP(D471,$AH$40:$BS$468,38)/2</f>
        <v>47.5</v>
      </c>
      <c r="DD471" s="120">
        <f t="shared" ref="DD471:DD477" ca="1" si="460">VLOOKUP(E471,$AH$40:$BR$468,37)/2</f>
        <v>47.5</v>
      </c>
      <c r="DE471" s="120">
        <f t="shared" ref="DE471:DE477" ca="1" si="461">VLOOKUP(E471,$AH$40:$BS$468,38)/2</f>
        <v>47.5</v>
      </c>
      <c r="DF471" s="120" t="s">
        <v>74</v>
      </c>
    </row>
    <row r="472" spans="1:110" ht="16" customHeight="1">
      <c r="A472" s="75" t="str">
        <f t="shared" si="444"/>
        <v>n3Ton4</v>
      </c>
      <c r="B472" s="75" t="str">
        <f t="shared" si="445"/>
        <v>n3Ton4</v>
      </c>
      <c r="C472" s="103" t="s">
        <v>43</v>
      </c>
      <c r="D472" s="103" t="s">
        <v>748</v>
      </c>
      <c r="E472" s="103" t="s">
        <v>749</v>
      </c>
      <c r="F472" s="104">
        <f>ROW()</f>
        <v>472</v>
      </c>
      <c r="G472" s="103"/>
      <c r="H472" s="103"/>
      <c r="I472" s="103" t="str">
        <f t="shared" si="446"/>
        <v>This a short description of n3Ton4, giving the briefest explanation of its n3Ton4'iness.</v>
      </c>
      <c r="J472" s="103" t="str">
        <f t="shared" si="447"/>
        <v>This is a longer description of n3Ton4, going into more detail on what n3Ton4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2" s="103" t="str">
        <f t="shared" si="435"/>
        <v>none</v>
      </c>
      <c r="L472" s="103"/>
      <c r="M472" s="103" t="str">
        <f t="shared" si="436"/>
        <v>OpenClose</v>
      </c>
      <c r="N472" s="103"/>
      <c r="O472" s="103"/>
      <c r="P472" s="103"/>
      <c r="Q472" s="103"/>
      <c r="R472" s="103">
        <f t="shared" si="437"/>
        <v>1</v>
      </c>
      <c r="S472" s="103" t="str">
        <f t="shared" si="438"/>
        <v>hover</v>
      </c>
      <c r="T472" s="103"/>
      <c r="U472" s="103"/>
      <c r="V472" s="103"/>
      <c r="W472" s="103"/>
      <c r="X472" s="103" t="str">
        <f t="shared" si="448"/>
        <v>fadeOn=n3Ton4,0.6</v>
      </c>
      <c r="Y472" s="103" t="str">
        <f t="shared" si="449"/>
        <v>fadeOff=n3Ton4,0.6</v>
      </c>
      <c r="Z472" s="103" t="str">
        <f t="shared" si="450"/>
        <v>drawOpen=n3Ton4,0.8</v>
      </c>
      <c r="AA472" s="103" t="str">
        <f t="shared" si="451"/>
        <v>drawClose=n3Ton4,0.8</v>
      </c>
      <c r="AB472" s="103" t="str">
        <f t="shared" si="443"/>
        <v>myQtipStyle</v>
      </c>
      <c r="AF472" s="75"/>
      <c r="AG472" s="73">
        <f t="shared" si="452"/>
        <v>0</v>
      </c>
      <c r="AH472" s="75" t="str">
        <f t="shared" si="453"/>
        <v>n3Ton4</v>
      </c>
      <c r="AI472" s="75" t="str">
        <f t="shared" si="454"/>
        <v>n3Ton4</v>
      </c>
      <c r="AK472" s="105"/>
      <c r="AL472" s="105"/>
      <c r="AM472" s="105"/>
      <c r="AN472" s="105"/>
      <c r="AO472" s="105"/>
      <c r="AP472" s="105"/>
      <c r="AQ472" s="105"/>
      <c r="AR472" s="105"/>
      <c r="AS472" s="105"/>
      <c r="AT472" s="105"/>
      <c r="AU472" s="105"/>
      <c r="AV472" s="105"/>
      <c r="AW472" s="105"/>
      <c r="AX472" s="108"/>
      <c r="AY472" s="105"/>
      <c r="AZ472" s="108"/>
      <c r="BA472" s="105"/>
      <c r="BB472" s="116"/>
      <c r="BC472" s="116"/>
      <c r="BD472" s="108"/>
      <c r="BE472" s="108"/>
      <c r="BF472" s="109"/>
      <c r="BG472" s="109"/>
      <c r="BH472" s="110" t="str">
        <f t="shared" si="455"/>
        <v>n3</v>
      </c>
      <c r="BI472" s="111"/>
      <c r="BJ472" s="109" t="s">
        <v>233</v>
      </c>
      <c r="BK472" s="109"/>
      <c r="BL472" s="109">
        <v>1</v>
      </c>
      <c r="BM472" s="112">
        <v>1</v>
      </c>
      <c r="BN472" s="112"/>
      <c r="BO472" s="112"/>
      <c r="BP472" s="112"/>
      <c r="BQ472" s="112"/>
      <c r="BR472" s="112"/>
      <c r="BS472" s="112"/>
      <c r="BT472" s="112"/>
      <c r="BU472" s="112"/>
      <c r="BV472" s="174"/>
      <c r="BW472" s="114"/>
      <c r="BX472" s="109"/>
      <c r="BY472" s="113"/>
      <c r="BZ472" s="113"/>
      <c r="CA472" s="113"/>
      <c r="CB472" s="113"/>
      <c r="CC472" s="112"/>
      <c r="CD472" s="109"/>
      <c r="CE472" s="114"/>
      <c r="CF472" s="109"/>
      <c r="CG472" s="113"/>
      <c r="CH472" s="113"/>
      <c r="CI472" s="113"/>
      <c r="CJ472" s="113"/>
      <c r="CK472" s="112"/>
      <c r="CL472" s="112"/>
      <c r="CM472" s="112"/>
      <c r="CN472" s="115"/>
      <c r="CO472" s="109"/>
      <c r="CP472" s="109"/>
      <c r="CQ472" s="113"/>
      <c r="CR472" s="113"/>
      <c r="CS472" s="113"/>
      <c r="CT472" s="113"/>
      <c r="CU472" s="105"/>
      <c r="CV472" s="105"/>
      <c r="CW472" s="118" t="str">
        <f t="shared" si="456"/>
        <v>n3</v>
      </c>
      <c r="CX472" s="118" t="str">
        <f t="shared" si="457"/>
        <v>n4</v>
      </c>
      <c r="CY472" s="118" t="s">
        <v>754</v>
      </c>
      <c r="CZ472" s="120" t="s">
        <v>79</v>
      </c>
      <c r="DA472" s="120" t="s">
        <v>79</v>
      </c>
      <c r="DB472" s="120">
        <f t="shared" ca="1" si="458"/>
        <v>47.5</v>
      </c>
      <c r="DC472" s="120">
        <f t="shared" ca="1" si="459"/>
        <v>47.5</v>
      </c>
      <c r="DD472" s="120">
        <f t="shared" ca="1" si="460"/>
        <v>47.5</v>
      </c>
      <c r="DE472" s="120">
        <f t="shared" ca="1" si="461"/>
        <v>47.5</v>
      </c>
      <c r="DF472" s="120" t="s">
        <v>74</v>
      </c>
    </row>
    <row r="473" spans="1:110" ht="16" customHeight="1">
      <c r="A473" s="75" t="str">
        <f t="shared" si="444"/>
        <v>n4Ton5</v>
      </c>
      <c r="B473" s="75" t="str">
        <f t="shared" si="445"/>
        <v>n4Ton5</v>
      </c>
      <c r="C473" s="103" t="s">
        <v>43</v>
      </c>
      <c r="D473" s="103" t="s">
        <v>749</v>
      </c>
      <c r="E473" s="103" t="s">
        <v>750</v>
      </c>
      <c r="F473" s="104">
        <f>ROW()</f>
        <v>473</v>
      </c>
      <c r="G473" s="103"/>
      <c r="H473" s="103"/>
      <c r="I473" s="103" t="str">
        <f t="shared" si="446"/>
        <v>This a short description of n4Ton5, giving the briefest explanation of its n4Ton5'iness.</v>
      </c>
      <c r="J473" s="103" t="str">
        <f t="shared" si="447"/>
        <v>This is a longer description of n4Ton5, going into more detail on what n4Ton5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3" s="103" t="str">
        <f t="shared" si="435"/>
        <v>none</v>
      </c>
      <c r="L473" s="103"/>
      <c r="M473" s="103" t="str">
        <f t="shared" si="436"/>
        <v>OpenClose</v>
      </c>
      <c r="N473" s="103"/>
      <c r="O473" s="103"/>
      <c r="P473" s="103"/>
      <c r="Q473" s="103"/>
      <c r="R473" s="103">
        <f t="shared" si="437"/>
        <v>1</v>
      </c>
      <c r="S473" s="103" t="str">
        <f t="shared" si="438"/>
        <v>hover</v>
      </c>
      <c r="T473" s="103"/>
      <c r="U473" s="103"/>
      <c r="V473" s="103"/>
      <c r="W473" s="103"/>
      <c r="X473" s="103" t="str">
        <f t="shared" si="448"/>
        <v>fadeOn=n4Ton5,0.6</v>
      </c>
      <c r="Y473" s="103" t="str">
        <f t="shared" si="449"/>
        <v>fadeOff=n4Ton5,0.6</v>
      </c>
      <c r="Z473" s="103" t="str">
        <f t="shared" si="450"/>
        <v>drawOpen=n4Ton5,0.8</v>
      </c>
      <c r="AA473" s="103" t="str">
        <f t="shared" si="451"/>
        <v>drawClose=n4Ton5,0.8</v>
      </c>
      <c r="AB473" s="103" t="str">
        <f t="shared" si="443"/>
        <v>myQtipStyle</v>
      </c>
      <c r="AF473" s="75"/>
      <c r="AG473" s="73">
        <f t="shared" si="452"/>
        <v>0</v>
      </c>
      <c r="AH473" s="75" t="str">
        <f t="shared" si="453"/>
        <v>n4Ton5</v>
      </c>
      <c r="AI473" s="75" t="str">
        <f t="shared" si="454"/>
        <v>n4Ton5</v>
      </c>
      <c r="AK473" s="105"/>
      <c r="AL473" s="105"/>
      <c r="AM473" s="105"/>
      <c r="AN473" s="105"/>
      <c r="AO473" s="105"/>
      <c r="AP473" s="105"/>
      <c r="AQ473" s="105"/>
      <c r="AR473" s="105"/>
      <c r="AS473" s="105"/>
      <c r="AT473" s="105"/>
      <c r="AU473" s="105"/>
      <c r="AV473" s="105"/>
      <c r="AW473" s="105"/>
      <c r="AX473" s="108"/>
      <c r="AY473" s="105"/>
      <c r="AZ473" s="108"/>
      <c r="BA473" s="105"/>
      <c r="BB473" s="116"/>
      <c r="BC473" s="116"/>
      <c r="BD473" s="108"/>
      <c r="BE473" s="108"/>
      <c r="BF473" s="109"/>
      <c r="BG473" s="109"/>
      <c r="BH473" s="110" t="str">
        <f t="shared" si="455"/>
        <v>n4</v>
      </c>
      <c r="BI473" s="111"/>
      <c r="BJ473" s="109" t="s">
        <v>233</v>
      </c>
      <c r="BK473" s="109"/>
      <c r="BL473" s="109">
        <v>1</v>
      </c>
      <c r="BM473" s="112">
        <v>1</v>
      </c>
      <c r="BN473" s="112"/>
      <c r="BO473" s="112"/>
      <c r="BP473" s="112"/>
      <c r="BQ473" s="112"/>
      <c r="BR473" s="112"/>
      <c r="BS473" s="112"/>
      <c r="BT473" s="112"/>
      <c r="BU473" s="112"/>
      <c r="BV473" s="174"/>
      <c r="BW473" s="114"/>
      <c r="BX473" s="109"/>
      <c r="BY473" s="113"/>
      <c r="BZ473" s="113"/>
      <c r="CA473" s="113"/>
      <c r="CB473" s="113"/>
      <c r="CC473" s="112"/>
      <c r="CD473" s="109"/>
      <c r="CE473" s="114"/>
      <c r="CF473" s="109"/>
      <c r="CG473" s="113"/>
      <c r="CH473" s="113"/>
      <c r="CI473" s="113"/>
      <c r="CJ473" s="113"/>
      <c r="CK473" s="112"/>
      <c r="CL473" s="112"/>
      <c r="CM473" s="112"/>
      <c r="CN473" s="115"/>
      <c r="CO473" s="109"/>
      <c r="CP473" s="109"/>
      <c r="CQ473" s="113"/>
      <c r="CR473" s="113"/>
      <c r="CS473" s="113"/>
      <c r="CT473" s="113"/>
      <c r="CU473" s="105"/>
      <c r="CV473" s="105"/>
      <c r="CW473" s="118" t="str">
        <f t="shared" si="456"/>
        <v>n4</v>
      </c>
      <c r="CX473" s="118" t="str">
        <f t="shared" si="457"/>
        <v>n5</v>
      </c>
      <c r="CY473" s="118" t="s">
        <v>754</v>
      </c>
      <c r="CZ473" s="120" t="s">
        <v>79</v>
      </c>
      <c r="DA473" s="120" t="s">
        <v>79</v>
      </c>
      <c r="DB473" s="120">
        <f t="shared" ca="1" si="458"/>
        <v>47.5</v>
      </c>
      <c r="DC473" s="120">
        <f t="shared" ca="1" si="459"/>
        <v>47.5</v>
      </c>
      <c r="DD473" s="120">
        <f t="shared" ca="1" si="460"/>
        <v>47.5</v>
      </c>
      <c r="DE473" s="120">
        <f t="shared" ca="1" si="461"/>
        <v>47.5</v>
      </c>
      <c r="DF473" s="120" t="s">
        <v>74</v>
      </c>
    </row>
    <row r="474" spans="1:110" ht="16" customHeight="1">
      <c r="A474" s="75" t="str">
        <f t="shared" si="444"/>
        <v>n5Ton6</v>
      </c>
      <c r="B474" s="75" t="str">
        <f t="shared" si="445"/>
        <v>n5Ton6</v>
      </c>
      <c r="C474" s="103" t="s">
        <v>43</v>
      </c>
      <c r="D474" s="103" t="s">
        <v>750</v>
      </c>
      <c r="E474" s="103" t="s">
        <v>751</v>
      </c>
      <c r="F474" s="104">
        <f>ROW()</f>
        <v>474</v>
      </c>
      <c r="G474" s="103"/>
      <c r="H474" s="103"/>
      <c r="I474" s="103" t="str">
        <f t="shared" si="446"/>
        <v>This a short description of n5Ton6, giving the briefest explanation of its n5Ton6'iness.</v>
      </c>
      <c r="J474" s="103" t="str">
        <f t="shared" si="447"/>
        <v>This is a longer description of n5Ton6, going into more detail on what n5Ton6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4" s="103" t="str">
        <f t="shared" si="435"/>
        <v>none</v>
      </c>
      <c r="L474" s="103"/>
      <c r="M474" s="103" t="str">
        <f t="shared" si="436"/>
        <v>OpenClose</v>
      </c>
      <c r="N474" s="103"/>
      <c r="O474" s="103"/>
      <c r="P474" s="103"/>
      <c r="Q474" s="103"/>
      <c r="R474" s="103">
        <f t="shared" si="437"/>
        <v>1</v>
      </c>
      <c r="S474" s="103" t="str">
        <f t="shared" si="438"/>
        <v>hover</v>
      </c>
      <c r="T474" s="103"/>
      <c r="U474" s="103"/>
      <c r="V474" s="103"/>
      <c r="W474" s="103"/>
      <c r="X474" s="103" t="str">
        <f t="shared" si="448"/>
        <v>fadeOn=n5Ton6,0.6</v>
      </c>
      <c r="Y474" s="103" t="str">
        <f t="shared" si="449"/>
        <v>fadeOff=n5Ton6,0.6</v>
      </c>
      <c r="Z474" s="103" t="str">
        <f t="shared" si="450"/>
        <v>drawOpen=n5Ton6,0.8</v>
      </c>
      <c r="AA474" s="103" t="str">
        <f t="shared" si="451"/>
        <v>drawClose=n5Ton6,0.8</v>
      </c>
      <c r="AB474" s="103" t="str">
        <f t="shared" si="443"/>
        <v>myQtipStyle</v>
      </c>
      <c r="AF474" s="75"/>
      <c r="AG474" s="73">
        <f t="shared" si="452"/>
        <v>0</v>
      </c>
      <c r="AH474" s="75" t="str">
        <f t="shared" si="453"/>
        <v>n5Ton6</v>
      </c>
      <c r="AI474" s="75" t="str">
        <f t="shared" si="454"/>
        <v>n5Ton6</v>
      </c>
      <c r="AK474" s="105"/>
      <c r="AL474" s="105"/>
      <c r="AM474" s="105"/>
      <c r="AN474" s="105"/>
      <c r="AO474" s="105"/>
      <c r="AP474" s="105"/>
      <c r="AQ474" s="105"/>
      <c r="AR474" s="105"/>
      <c r="AS474" s="105"/>
      <c r="AT474" s="105"/>
      <c r="AU474" s="105"/>
      <c r="AV474" s="105"/>
      <c r="AW474" s="105"/>
      <c r="AX474" s="108"/>
      <c r="AY474" s="105"/>
      <c r="AZ474" s="108"/>
      <c r="BA474" s="105"/>
      <c r="BB474" s="116"/>
      <c r="BC474" s="116"/>
      <c r="BD474" s="108"/>
      <c r="BE474" s="108"/>
      <c r="BF474" s="109"/>
      <c r="BG474" s="109"/>
      <c r="BH474" s="110" t="str">
        <f t="shared" si="455"/>
        <v>n5</v>
      </c>
      <c r="BI474" s="111"/>
      <c r="BJ474" s="109" t="s">
        <v>233</v>
      </c>
      <c r="BK474" s="109"/>
      <c r="BL474" s="109">
        <v>1</v>
      </c>
      <c r="BM474" s="112">
        <v>1</v>
      </c>
      <c r="BN474" s="112"/>
      <c r="BO474" s="112"/>
      <c r="BP474" s="112"/>
      <c r="BQ474" s="112"/>
      <c r="BR474" s="112"/>
      <c r="BS474" s="112"/>
      <c r="BT474" s="112"/>
      <c r="BU474" s="112"/>
      <c r="BV474" s="174"/>
      <c r="BW474" s="114"/>
      <c r="BX474" s="109"/>
      <c r="BY474" s="113"/>
      <c r="BZ474" s="113"/>
      <c r="CA474" s="113"/>
      <c r="CB474" s="113"/>
      <c r="CC474" s="112"/>
      <c r="CD474" s="109"/>
      <c r="CE474" s="114"/>
      <c r="CF474" s="109"/>
      <c r="CG474" s="113"/>
      <c r="CH474" s="113"/>
      <c r="CI474" s="113"/>
      <c r="CJ474" s="113"/>
      <c r="CK474" s="112"/>
      <c r="CL474" s="112"/>
      <c r="CM474" s="112"/>
      <c r="CN474" s="115"/>
      <c r="CO474" s="109"/>
      <c r="CP474" s="109"/>
      <c r="CQ474" s="113"/>
      <c r="CR474" s="113"/>
      <c r="CS474" s="113"/>
      <c r="CT474" s="113"/>
      <c r="CU474" s="105"/>
      <c r="CV474" s="105"/>
      <c r="CW474" s="118" t="str">
        <f t="shared" si="456"/>
        <v>n5</v>
      </c>
      <c r="CX474" s="118" t="str">
        <f t="shared" si="457"/>
        <v>n6</v>
      </c>
      <c r="CY474" s="118" t="s">
        <v>754</v>
      </c>
      <c r="CZ474" s="120" t="s">
        <v>79</v>
      </c>
      <c r="DA474" s="120" t="s">
        <v>79</v>
      </c>
      <c r="DB474" s="120">
        <f t="shared" ca="1" si="458"/>
        <v>47.5</v>
      </c>
      <c r="DC474" s="120">
        <f t="shared" ca="1" si="459"/>
        <v>47.5</v>
      </c>
      <c r="DD474" s="120">
        <f t="shared" ca="1" si="460"/>
        <v>47.5</v>
      </c>
      <c r="DE474" s="120">
        <f t="shared" ca="1" si="461"/>
        <v>47.5</v>
      </c>
      <c r="DF474" s="120" t="s">
        <v>74</v>
      </c>
    </row>
    <row r="475" spans="1:110" ht="16" customHeight="1">
      <c r="A475" s="75" t="str">
        <f t="shared" si="444"/>
        <v>n6Ton7</v>
      </c>
      <c r="B475" s="75" t="str">
        <f t="shared" si="445"/>
        <v>n6Ton7</v>
      </c>
      <c r="C475" s="103" t="s">
        <v>43</v>
      </c>
      <c r="D475" s="103" t="s">
        <v>751</v>
      </c>
      <c r="E475" s="103" t="s">
        <v>752</v>
      </c>
      <c r="F475" s="104">
        <f>ROW()</f>
        <v>475</v>
      </c>
      <c r="G475" s="103"/>
      <c r="H475" s="103"/>
      <c r="I475" s="103" t="str">
        <f t="shared" si="446"/>
        <v>This a short description of n6Ton7, giving the briefest explanation of its n6Ton7'iness.</v>
      </c>
      <c r="J475" s="103" t="str">
        <f t="shared" si="447"/>
        <v>This is a longer description of n6Ton7, going into more detail on what n6Ton7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5" s="103" t="str">
        <f t="shared" si="435"/>
        <v>none</v>
      </c>
      <c r="L475" s="103"/>
      <c r="M475" s="103" t="str">
        <f t="shared" si="436"/>
        <v>OpenClose</v>
      </c>
      <c r="N475" s="103"/>
      <c r="O475" s="103"/>
      <c r="P475" s="103"/>
      <c r="Q475" s="103"/>
      <c r="R475" s="103">
        <f t="shared" si="437"/>
        <v>1</v>
      </c>
      <c r="S475" s="103" t="str">
        <f t="shared" si="438"/>
        <v>hover</v>
      </c>
      <c r="T475" s="103"/>
      <c r="U475" s="103"/>
      <c r="V475" s="103"/>
      <c r="W475" s="103"/>
      <c r="X475" s="103" t="str">
        <f t="shared" si="448"/>
        <v>fadeOn=n6Ton7,0.6</v>
      </c>
      <c r="Y475" s="103" t="str">
        <f t="shared" si="449"/>
        <v>fadeOff=n6Ton7,0.6</v>
      </c>
      <c r="Z475" s="103" t="str">
        <f t="shared" si="450"/>
        <v>drawOpen=n6Ton7,0.8</v>
      </c>
      <c r="AA475" s="103" t="str">
        <f t="shared" si="451"/>
        <v>drawClose=n6Ton7,0.8</v>
      </c>
      <c r="AB475" s="103" t="str">
        <f t="shared" si="443"/>
        <v>myQtipStyle</v>
      </c>
      <c r="AF475" s="75"/>
      <c r="AG475" s="73">
        <f t="shared" si="452"/>
        <v>0</v>
      </c>
      <c r="AH475" s="75" t="str">
        <f t="shared" si="453"/>
        <v>n6Ton7</v>
      </c>
      <c r="AI475" s="75" t="str">
        <f t="shared" si="454"/>
        <v>n6Ton7</v>
      </c>
      <c r="AK475" s="105"/>
      <c r="AL475" s="105"/>
      <c r="AM475" s="105"/>
      <c r="AN475" s="105"/>
      <c r="AO475" s="105"/>
      <c r="AP475" s="105"/>
      <c r="AQ475" s="105"/>
      <c r="AR475" s="105"/>
      <c r="AS475" s="105"/>
      <c r="AT475" s="105"/>
      <c r="AU475" s="105"/>
      <c r="AV475" s="105"/>
      <c r="AW475" s="105"/>
      <c r="AX475" s="108"/>
      <c r="AY475" s="105"/>
      <c r="AZ475" s="108"/>
      <c r="BA475" s="105"/>
      <c r="BB475" s="116"/>
      <c r="BC475" s="116"/>
      <c r="BD475" s="108"/>
      <c r="BE475" s="108"/>
      <c r="BF475" s="109"/>
      <c r="BG475" s="109"/>
      <c r="BH475" s="110" t="str">
        <f t="shared" si="455"/>
        <v>n6</v>
      </c>
      <c r="BI475" s="111"/>
      <c r="BJ475" s="109" t="s">
        <v>233</v>
      </c>
      <c r="BK475" s="109"/>
      <c r="BL475" s="109">
        <v>1</v>
      </c>
      <c r="BM475" s="112">
        <v>1</v>
      </c>
      <c r="BN475" s="112"/>
      <c r="BO475" s="112"/>
      <c r="BP475" s="112"/>
      <c r="BQ475" s="112"/>
      <c r="BR475" s="112"/>
      <c r="BS475" s="112"/>
      <c r="BT475" s="112"/>
      <c r="BU475" s="112"/>
      <c r="BV475" s="174"/>
      <c r="BW475" s="114"/>
      <c r="BX475" s="109"/>
      <c r="BY475" s="113"/>
      <c r="BZ475" s="113"/>
      <c r="CA475" s="113"/>
      <c r="CB475" s="113"/>
      <c r="CC475" s="112"/>
      <c r="CD475" s="109"/>
      <c r="CE475" s="114"/>
      <c r="CF475" s="109"/>
      <c r="CG475" s="113"/>
      <c r="CH475" s="113"/>
      <c r="CI475" s="113"/>
      <c r="CJ475" s="113"/>
      <c r="CK475" s="112"/>
      <c r="CL475" s="112"/>
      <c r="CM475" s="112"/>
      <c r="CN475" s="115"/>
      <c r="CO475" s="109"/>
      <c r="CP475" s="109"/>
      <c r="CQ475" s="113"/>
      <c r="CR475" s="113"/>
      <c r="CS475" s="113"/>
      <c r="CT475" s="113"/>
      <c r="CU475" s="105"/>
      <c r="CV475" s="105"/>
      <c r="CW475" s="118" t="str">
        <f t="shared" si="456"/>
        <v>n6</v>
      </c>
      <c r="CX475" s="118" t="str">
        <f t="shared" si="457"/>
        <v>n7</v>
      </c>
      <c r="CY475" s="118" t="s">
        <v>754</v>
      </c>
      <c r="CZ475" s="120" t="s">
        <v>79</v>
      </c>
      <c r="DA475" s="120" t="s">
        <v>79</v>
      </c>
      <c r="DB475" s="120">
        <f t="shared" ca="1" si="458"/>
        <v>47.5</v>
      </c>
      <c r="DC475" s="120">
        <f t="shared" ca="1" si="459"/>
        <v>47.5</v>
      </c>
      <c r="DD475" s="120">
        <f t="shared" ca="1" si="460"/>
        <v>47.5</v>
      </c>
      <c r="DE475" s="120">
        <f t="shared" ca="1" si="461"/>
        <v>47.5</v>
      </c>
      <c r="DF475" s="120" t="s">
        <v>74</v>
      </c>
    </row>
    <row r="476" spans="1:110" ht="16" customHeight="1">
      <c r="A476" s="75" t="str">
        <f t="shared" si="444"/>
        <v>n7Ton8</v>
      </c>
      <c r="B476" s="75" t="str">
        <f t="shared" si="445"/>
        <v>n7Ton8</v>
      </c>
      <c r="C476" s="103" t="s">
        <v>43</v>
      </c>
      <c r="D476" s="103" t="s">
        <v>752</v>
      </c>
      <c r="E476" s="103" t="s">
        <v>753</v>
      </c>
      <c r="F476" s="104">
        <f>ROW()</f>
        <v>476</v>
      </c>
      <c r="G476" s="103"/>
      <c r="H476" s="103"/>
      <c r="I476" s="103" t="str">
        <f t="shared" si="446"/>
        <v>This a short description of n7Ton8, giving the briefest explanation of its n7Ton8'iness.</v>
      </c>
      <c r="J476" s="103" t="str">
        <f t="shared" si="447"/>
        <v>This is a longer description of n7Ton8, going into more detail on what n7Ton8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6" s="103" t="str">
        <f t="shared" si="435"/>
        <v>none</v>
      </c>
      <c r="L476" s="103"/>
      <c r="M476" s="103" t="str">
        <f t="shared" si="436"/>
        <v>OpenClose</v>
      </c>
      <c r="N476" s="103"/>
      <c r="O476" s="103"/>
      <c r="P476" s="103"/>
      <c r="Q476" s="103"/>
      <c r="R476" s="103">
        <f t="shared" si="437"/>
        <v>1</v>
      </c>
      <c r="S476" s="103" t="str">
        <f t="shared" si="438"/>
        <v>hover</v>
      </c>
      <c r="T476" s="103"/>
      <c r="U476" s="103"/>
      <c r="V476" s="103"/>
      <c r="W476" s="103"/>
      <c r="X476" s="103" t="str">
        <f t="shared" si="448"/>
        <v>fadeOn=n7Ton8,0.6</v>
      </c>
      <c r="Y476" s="103" t="str">
        <f t="shared" si="449"/>
        <v>fadeOff=n7Ton8,0.6</v>
      </c>
      <c r="Z476" s="103" t="str">
        <f t="shared" si="450"/>
        <v>drawOpen=n7Ton8,0.8</v>
      </c>
      <c r="AA476" s="103" t="str">
        <f t="shared" si="451"/>
        <v>drawClose=n7Ton8,0.8</v>
      </c>
      <c r="AB476" s="103" t="str">
        <f t="shared" si="443"/>
        <v>myQtipStyle</v>
      </c>
      <c r="AF476" s="75"/>
      <c r="AG476" s="73">
        <f t="shared" si="452"/>
        <v>0</v>
      </c>
      <c r="AH476" s="75" t="str">
        <f t="shared" si="453"/>
        <v>n7Ton8</v>
      </c>
      <c r="AI476" s="75" t="str">
        <f t="shared" si="454"/>
        <v>n7Ton8</v>
      </c>
      <c r="AK476" s="105"/>
      <c r="AL476" s="105"/>
      <c r="AM476" s="105"/>
      <c r="AN476" s="105"/>
      <c r="AO476" s="105"/>
      <c r="AP476" s="105"/>
      <c r="AQ476" s="105"/>
      <c r="AR476" s="105"/>
      <c r="AS476" s="105"/>
      <c r="AT476" s="105"/>
      <c r="AU476" s="105"/>
      <c r="AV476" s="105"/>
      <c r="AW476" s="105"/>
      <c r="AX476" s="108"/>
      <c r="AY476" s="105"/>
      <c r="AZ476" s="108"/>
      <c r="BA476" s="105"/>
      <c r="BB476" s="116"/>
      <c r="BC476" s="116"/>
      <c r="BD476" s="108"/>
      <c r="BE476" s="108"/>
      <c r="BF476" s="109"/>
      <c r="BG476" s="109"/>
      <c r="BH476" s="110" t="str">
        <f t="shared" si="455"/>
        <v>n7</v>
      </c>
      <c r="BI476" s="111"/>
      <c r="BJ476" s="109" t="s">
        <v>233</v>
      </c>
      <c r="BK476" s="109"/>
      <c r="BL476" s="109">
        <v>1</v>
      </c>
      <c r="BM476" s="112">
        <v>1</v>
      </c>
      <c r="BN476" s="112"/>
      <c r="BO476" s="112"/>
      <c r="BP476" s="112"/>
      <c r="BQ476" s="112"/>
      <c r="BR476" s="112"/>
      <c r="BS476" s="112"/>
      <c r="BT476" s="112"/>
      <c r="BU476" s="112"/>
      <c r="BV476" s="174"/>
      <c r="BW476" s="114"/>
      <c r="BX476" s="109"/>
      <c r="BY476" s="113"/>
      <c r="BZ476" s="113"/>
      <c r="CA476" s="113"/>
      <c r="CB476" s="113"/>
      <c r="CC476" s="112"/>
      <c r="CD476" s="109"/>
      <c r="CE476" s="114"/>
      <c r="CF476" s="109"/>
      <c r="CG476" s="113"/>
      <c r="CH476" s="113"/>
      <c r="CI476" s="113"/>
      <c r="CJ476" s="113"/>
      <c r="CK476" s="112"/>
      <c r="CL476" s="112"/>
      <c r="CM476" s="112"/>
      <c r="CN476" s="115"/>
      <c r="CO476" s="109"/>
      <c r="CP476" s="109"/>
      <c r="CQ476" s="113"/>
      <c r="CR476" s="113"/>
      <c r="CS476" s="113"/>
      <c r="CT476" s="113"/>
      <c r="CU476" s="105"/>
      <c r="CV476" s="105"/>
      <c r="CW476" s="118" t="str">
        <f t="shared" si="456"/>
        <v>n7</v>
      </c>
      <c r="CX476" s="118" t="str">
        <f t="shared" si="457"/>
        <v>n8</v>
      </c>
      <c r="CY476" s="118" t="s">
        <v>754</v>
      </c>
      <c r="CZ476" s="120" t="s">
        <v>79</v>
      </c>
      <c r="DA476" s="120" t="s">
        <v>79</v>
      </c>
      <c r="DB476" s="120">
        <f t="shared" ca="1" si="458"/>
        <v>47.5</v>
      </c>
      <c r="DC476" s="120">
        <f t="shared" ca="1" si="459"/>
        <v>47.5</v>
      </c>
      <c r="DD476" s="120">
        <f t="shared" ca="1" si="460"/>
        <v>47.5</v>
      </c>
      <c r="DE476" s="120">
        <f t="shared" ca="1" si="461"/>
        <v>47.5</v>
      </c>
      <c r="DF476" s="120" t="s">
        <v>74</v>
      </c>
    </row>
    <row r="477" spans="1:110" ht="16" customHeight="1">
      <c r="A477" s="75" t="str">
        <f t="shared" si="444"/>
        <v>n8Ton1</v>
      </c>
      <c r="B477" s="75" t="str">
        <f t="shared" si="445"/>
        <v>n8Ton1</v>
      </c>
      <c r="C477" s="103" t="s">
        <v>43</v>
      </c>
      <c r="D477" s="103" t="s">
        <v>753</v>
      </c>
      <c r="E477" s="103" t="s">
        <v>746</v>
      </c>
      <c r="F477" s="104">
        <f>ROW()</f>
        <v>477</v>
      </c>
      <c r="G477" s="103"/>
      <c r="H477" s="103"/>
      <c r="I477" s="103" t="str">
        <f t="shared" si="446"/>
        <v>This a short description of n8Ton1, giving the briefest explanation of its n8Ton1'iness.</v>
      </c>
      <c r="J477" s="103" t="str">
        <f t="shared" si="447"/>
        <v>This is a longer description of n8Ton1, going into more detail on what n8Ton1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77" s="103" t="str">
        <f t="shared" si="435"/>
        <v>none</v>
      </c>
      <c r="L477" s="103"/>
      <c r="M477" s="103" t="str">
        <f t="shared" si="436"/>
        <v>OpenClose</v>
      </c>
      <c r="N477" s="103"/>
      <c r="O477" s="103"/>
      <c r="P477" s="103"/>
      <c r="Q477" s="103"/>
      <c r="R477" s="103">
        <f t="shared" si="437"/>
        <v>1</v>
      </c>
      <c r="S477" s="103" t="str">
        <f t="shared" si="438"/>
        <v>hover</v>
      </c>
      <c r="T477" s="103"/>
      <c r="U477" s="103"/>
      <c r="V477" s="103"/>
      <c r="W477" s="103"/>
      <c r="X477" s="103" t="str">
        <f t="shared" si="448"/>
        <v>fadeOn=n8Ton1,0.6</v>
      </c>
      <c r="Y477" s="103" t="str">
        <f t="shared" si="449"/>
        <v>fadeOff=n8Ton1,0.6</v>
      </c>
      <c r="Z477" s="103" t="str">
        <f t="shared" si="450"/>
        <v>drawOpen=n8Ton1,0.8</v>
      </c>
      <c r="AA477" s="103" t="str">
        <f t="shared" si="451"/>
        <v>drawClose=n8Ton1,0.8</v>
      </c>
      <c r="AB477" s="103" t="str">
        <f t="shared" si="443"/>
        <v>myQtipStyle</v>
      </c>
      <c r="AF477" s="75"/>
      <c r="AG477" s="73">
        <f t="shared" si="452"/>
        <v>0</v>
      </c>
      <c r="AH477" s="75" t="str">
        <f t="shared" si="453"/>
        <v>n8Ton1</v>
      </c>
      <c r="AI477" s="75" t="str">
        <f t="shared" si="454"/>
        <v>n8Ton1</v>
      </c>
      <c r="AK477" s="105"/>
      <c r="AL477" s="105"/>
      <c r="AM477" s="105"/>
      <c r="AN477" s="105"/>
      <c r="AO477" s="105"/>
      <c r="AP477" s="105"/>
      <c r="AQ477" s="105"/>
      <c r="AR477" s="105"/>
      <c r="AS477" s="105"/>
      <c r="AT477" s="105"/>
      <c r="AU477" s="105"/>
      <c r="AV477" s="105"/>
      <c r="AW477" s="105"/>
      <c r="AX477" s="108"/>
      <c r="AY477" s="105"/>
      <c r="AZ477" s="108"/>
      <c r="BA477" s="105"/>
      <c r="BB477" s="116"/>
      <c r="BC477" s="116"/>
      <c r="BD477" s="108"/>
      <c r="BE477" s="108"/>
      <c r="BF477" s="109"/>
      <c r="BG477" s="109"/>
      <c r="BH477" s="110" t="str">
        <f t="shared" si="455"/>
        <v>n8</v>
      </c>
      <c r="BI477" s="111"/>
      <c r="BJ477" s="109" t="s">
        <v>233</v>
      </c>
      <c r="BK477" s="109"/>
      <c r="BL477" s="109">
        <v>1</v>
      </c>
      <c r="BM477" s="112">
        <v>1</v>
      </c>
      <c r="BN477" s="112"/>
      <c r="BO477" s="112"/>
      <c r="BP477" s="112"/>
      <c r="BQ477" s="112"/>
      <c r="BR477" s="112"/>
      <c r="BS477" s="112"/>
      <c r="BT477" s="112"/>
      <c r="BU477" s="112"/>
      <c r="BV477" s="174"/>
      <c r="BW477" s="114"/>
      <c r="BX477" s="109"/>
      <c r="BY477" s="113"/>
      <c r="BZ477" s="113"/>
      <c r="CA477" s="113"/>
      <c r="CB477" s="113"/>
      <c r="CC477" s="112"/>
      <c r="CD477" s="109"/>
      <c r="CE477" s="114"/>
      <c r="CF477" s="109"/>
      <c r="CG477" s="113"/>
      <c r="CH477" s="113"/>
      <c r="CI477" s="113"/>
      <c r="CJ477" s="113"/>
      <c r="CK477" s="112"/>
      <c r="CL477" s="112"/>
      <c r="CM477" s="112"/>
      <c r="CN477" s="115"/>
      <c r="CO477" s="109"/>
      <c r="CP477" s="109"/>
      <c r="CQ477" s="113"/>
      <c r="CR477" s="113"/>
      <c r="CS477" s="113"/>
      <c r="CT477" s="113"/>
      <c r="CU477" s="105"/>
      <c r="CV477" s="105"/>
      <c r="CW477" s="118" t="str">
        <f t="shared" si="456"/>
        <v>n8</v>
      </c>
      <c r="CX477" s="118" t="str">
        <f t="shared" si="457"/>
        <v>n1</v>
      </c>
      <c r="CY477" s="118" t="s">
        <v>754</v>
      </c>
      <c r="CZ477" s="120" t="s">
        <v>79</v>
      </c>
      <c r="DA477" s="120" t="s">
        <v>79</v>
      </c>
      <c r="DB477" s="120">
        <f t="shared" ca="1" si="458"/>
        <v>47.5</v>
      </c>
      <c r="DC477" s="120">
        <f t="shared" ca="1" si="459"/>
        <v>47.5</v>
      </c>
      <c r="DD477" s="120">
        <f t="shared" ca="1" si="460"/>
        <v>47.5</v>
      </c>
      <c r="DE477" s="120">
        <f t="shared" ca="1" si="461"/>
        <v>47.5</v>
      </c>
      <c r="DF477" s="120" t="s">
        <v>74</v>
      </c>
    </row>
    <row r="478" spans="1:110" ht="16" customHeight="1">
      <c r="A478" s="75"/>
      <c r="B478" s="75"/>
      <c r="C478" s="103"/>
      <c r="D478" s="103"/>
      <c r="E478" s="103"/>
      <c r="F478" s="104">
        <f>ROW()</f>
        <v>478</v>
      </c>
      <c r="G478" s="103"/>
      <c r="H478" s="103"/>
      <c r="I478" s="103"/>
      <c r="J478" s="103"/>
      <c r="K478" s="103"/>
      <c r="L478" s="103"/>
      <c r="M478" s="103"/>
      <c r="N478" s="103"/>
      <c r="O478" s="103"/>
      <c r="P478" s="103"/>
      <c r="Q478" s="103"/>
      <c r="R478" s="103"/>
      <c r="S478" s="103"/>
      <c r="T478" s="103"/>
      <c r="U478" s="103"/>
      <c r="V478" s="103"/>
      <c r="W478" s="103"/>
      <c r="X478" s="103"/>
      <c r="Y478" s="103"/>
      <c r="Z478" s="103"/>
      <c r="AA478" s="103"/>
      <c r="AB478" s="103"/>
      <c r="AF478" s="75"/>
      <c r="AH478" s="75"/>
      <c r="AI478" s="75"/>
      <c r="AK478" s="105"/>
      <c r="AL478" s="105"/>
      <c r="AM478" s="105"/>
      <c r="AN478" s="105"/>
      <c r="AO478" s="105"/>
      <c r="AP478" s="105"/>
      <c r="AQ478" s="105"/>
      <c r="AR478" s="105"/>
      <c r="AS478" s="105"/>
      <c r="AT478" s="105"/>
      <c r="AU478" s="105"/>
      <c r="AV478" s="105"/>
      <c r="AW478" s="105"/>
      <c r="AX478" s="108"/>
      <c r="AY478" s="105"/>
      <c r="AZ478" s="108"/>
      <c r="BA478" s="105"/>
      <c r="BB478" s="116"/>
      <c r="BC478" s="116"/>
      <c r="BD478" s="108"/>
      <c r="BE478" s="108"/>
      <c r="BF478" s="109"/>
      <c r="BG478" s="109"/>
      <c r="BH478" s="110"/>
      <c r="BI478" s="111"/>
      <c r="BJ478" s="109"/>
      <c r="BK478" s="109"/>
      <c r="BL478" s="109"/>
      <c r="BM478" s="112"/>
      <c r="BN478" s="112"/>
      <c r="BO478" s="112"/>
      <c r="BP478" s="112"/>
      <c r="BQ478" s="112"/>
      <c r="BR478" s="112"/>
      <c r="BS478" s="112"/>
      <c r="BT478" s="112"/>
      <c r="BU478" s="112"/>
      <c r="BV478" s="174"/>
      <c r="BW478" s="114"/>
      <c r="BX478" s="109"/>
      <c r="BY478" s="113"/>
      <c r="BZ478" s="113"/>
      <c r="CA478" s="113"/>
      <c r="CB478" s="113"/>
      <c r="CC478" s="112"/>
      <c r="CD478" s="109"/>
      <c r="CE478" s="114"/>
      <c r="CF478" s="109"/>
      <c r="CG478" s="113"/>
      <c r="CH478" s="113"/>
      <c r="CI478" s="113"/>
      <c r="CJ478" s="113"/>
      <c r="CK478" s="112"/>
      <c r="CL478" s="112"/>
      <c r="CM478" s="112"/>
      <c r="CN478" s="115"/>
      <c r="CO478" s="109"/>
      <c r="CP478" s="109"/>
      <c r="CQ478" s="113"/>
      <c r="CR478" s="113"/>
      <c r="CS478" s="113"/>
      <c r="CT478" s="113"/>
      <c r="CU478" s="105"/>
      <c r="CV478" s="105"/>
      <c r="CW478" s="118"/>
      <c r="CX478" s="118"/>
      <c r="CY478" s="119"/>
      <c r="CZ478" s="120"/>
      <c r="DA478" s="120"/>
      <c r="DB478" s="120"/>
      <c r="DC478" s="120"/>
      <c r="DD478" s="120"/>
      <c r="DE478" s="120"/>
      <c r="DF478" s="120"/>
    </row>
    <row r="479" spans="1:110" ht="16" customHeight="1">
      <c r="A479" s="75" t="str">
        <f t="shared" ref="A479:A481" si="462">AH479</f>
        <v>BarChart</v>
      </c>
      <c r="B479" s="185" t="s">
        <v>756</v>
      </c>
      <c r="C479" s="103"/>
      <c r="D479" s="103"/>
      <c r="E479" s="103"/>
      <c r="F479" s="104">
        <f>ROW()</f>
        <v>479</v>
      </c>
      <c r="G479" s="103"/>
      <c r="H479" s="103"/>
      <c r="I479" s="103"/>
      <c r="J479" s="103"/>
      <c r="K479" s="103"/>
      <c r="L479" s="103"/>
      <c r="M479" s="103"/>
      <c r="N479" s="103"/>
      <c r="O479" s="103"/>
      <c r="P479" s="103"/>
      <c r="Q479" s="103"/>
      <c r="R479" s="103"/>
      <c r="S479" s="103"/>
      <c r="T479" s="103"/>
      <c r="U479" s="103"/>
      <c r="V479" s="103"/>
      <c r="W479" s="103"/>
      <c r="X479" s="103" t="str">
        <f t="shared" ref="X479" si="463">$X$12&amp;A479&amp;","&amp;$X$13</f>
        <v>fadeOn=BarChart,0.6</v>
      </c>
      <c r="Y479" s="103" t="str">
        <f t="shared" ref="Y479" si="464">$Y$12&amp;A479&amp;","&amp;$Y$13</f>
        <v>fadeOff=BarChart,0.6</v>
      </c>
      <c r="Z479" s="103" t="str">
        <f t="shared" ref="Z479" si="465">$Z$12&amp;A479&amp;","&amp;$Z$13</f>
        <v>drawOpen=BarChart,0.8</v>
      </c>
      <c r="AA479" s="103" t="str">
        <f t="shared" ref="AA479" si="466">$AA$12&amp;A479&amp;","&amp;$AA$13</f>
        <v>drawClose=BarChart,0.8</v>
      </c>
      <c r="AB479" s="103" t="str">
        <f t="shared" si="443"/>
        <v>myQtipStyle</v>
      </c>
      <c r="AF479" s="75"/>
      <c r="AG479" s="166" t="s">
        <v>18</v>
      </c>
      <c r="AH479" s="75" t="s">
        <v>757</v>
      </c>
      <c r="AI479" s="185" t="s">
        <v>756</v>
      </c>
      <c r="AX479" s="108"/>
      <c r="AY479" s="105"/>
      <c r="AZ479" s="108"/>
      <c r="BA479" s="105"/>
      <c r="BB479" s="116"/>
      <c r="BC479" s="116"/>
      <c r="BD479" s="108"/>
      <c r="BE479" s="108"/>
      <c r="BF479" s="105"/>
      <c r="BG479" s="105"/>
      <c r="BJ479" s="109" t="s">
        <v>232</v>
      </c>
      <c r="BK479" s="109"/>
      <c r="BL479" s="109">
        <v>1</v>
      </c>
      <c r="BM479" s="112">
        <f t="shared" ref="BM479" si="467">$BM$12</f>
        <v>1</v>
      </c>
      <c r="BN479" s="112" t="str">
        <f t="shared" ref="BN479" si="468">$BN$12</f>
        <v>symbol</v>
      </c>
      <c r="BO479" s="109" t="s">
        <v>10</v>
      </c>
      <c r="BP479" s="113">
        <v>700</v>
      </c>
      <c r="BQ479" s="113">
        <v>1900</v>
      </c>
      <c r="BR479" s="113">
        <v>60</v>
      </c>
      <c r="BS479" s="113">
        <v>300</v>
      </c>
      <c r="BT479" s="109" t="str">
        <f>"1 "&amp;BP479&amp;" "&amp;BQ479&amp;" 0 0 0 0 VCThingLabel 30"</f>
        <v>1 700 1900 0 0 0 0 VCThingLabel 30</v>
      </c>
      <c r="BU479" s="112">
        <v>1</v>
      </c>
      <c r="BV479" s="174" t="s">
        <v>759</v>
      </c>
      <c r="BW479" s="114" t="s">
        <v>758</v>
      </c>
      <c r="BX479" s="109"/>
      <c r="BY479" s="113">
        <f t="shared" ref="BY479" si="469">BP479</f>
        <v>700</v>
      </c>
      <c r="BZ479" s="113">
        <f t="shared" ref="BZ479" si="470">BQ479</f>
        <v>1900</v>
      </c>
      <c r="CA479" s="113">
        <f t="shared" ref="CA479" si="471">BR479</f>
        <v>60</v>
      </c>
      <c r="CB479" s="113">
        <f t="shared" ref="CB479" si="472">BS479</f>
        <v>300</v>
      </c>
      <c r="CC479" s="112"/>
      <c r="CD479" s="109"/>
      <c r="CE479" s="114"/>
      <c r="CF479" s="109"/>
      <c r="CG479" s="113"/>
      <c r="CH479" s="113"/>
      <c r="CI479" s="113"/>
      <c r="CJ479" s="113"/>
      <c r="CK479" s="112"/>
      <c r="CL479" s="112"/>
      <c r="CM479" s="112"/>
      <c r="CN479" s="115"/>
      <c r="CO479" s="109"/>
      <c r="CP479" s="109"/>
      <c r="CQ479" s="113"/>
      <c r="CR479" s="113"/>
      <c r="CS479" s="113"/>
      <c r="CT479" s="113"/>
      <c r="CU479" s="105"/>
      <c r="CV479" s="105"/>
      <c r="CY479" s="105"/>
      <c r="CZ479" s="105"/>
      <c r="DA479" s="105"/>
      <c r="DB479" s="105"/>
      <c r="DC479" s="105"/>
      <c r="DD479" s="105"/>
      <c r="DE479" s="105"/>
      <c r="DF479" s="105"/>
    </row>
    <row r="480" spans="1:110" ht="16" customHeight="1">
      <c r="A480" s="75" t="str">
        <f t="shared" si="462"/>
        <v>Bar1</v>
      </c>
      <c r="B480" s="75" t="str">
        <f t="shared" ref="B480:B481" si="473">AI480</f>
        <v>B1</v>
      </c>
      <c r="C480" s="103"/>
      <c r="D480" s="103"/>
      <c r="E480" s="103"/>
      <c r="F480" s="104">
        <f>ROW()</f>
        <v>480</v>
      </c>
      <c r="G480" s="103"/>
      <c r="H480" s="103"/>
      <c r="I480" s="103" t="str">
        <f>"This a short description of "&amp;B480&amp;", giving the briefest explanation of its "&amp;B480&amp;"'iness."</f>
        <v>This a short description of B1, giving the briefest explanation of its B1'iness.</v>
      </c>
      <c r="J480" s="103" t="str">
        <f>"This is a longer description of "&amp;B480&amp;", going into more detail on what "&amp;B480&amp;" is all about.  
"&amp;$J$20</f>
        <v>This is a longer description of B1, going into more detail on what B1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0" s="103" t="str">
        <f t="shared" si="435"/>
        <v>none</v>
      </c>
      <c r="L480" s="103"/>
      <c r="M480" s="103" t="str">
        <f t="shared" si="436"/>
        <v>OpenClose</v>
      </c>
      <c r="N480" s="103"/>
      <c r="O480" s="103"/>
      <c r="P480" s="103"/>
      <c r="Q480" s="103"/>
      <c r="R480" s="103">
        <f t="shared" si="437"/>
        <v>1</v>
      </c>
      <c r="S480" s="103" t="str">
        <f t="shared" si="438"/>
        <v>hover</v>
      </c>
      <c r="T480" s="103"/>
      <c r="U480" s="103"/>
      <c r="V480" s="103"/>
      <c r="W480" s="103"/>
      <c r="X480" s="103" t="str">
        <f t="shared" ref="X480:X481" si="474">$X$12&amp;A480&amp;","&amp;$X$13</f>
        <v>fadeOn=Bar1,0.6</v>
      </c>
      <c r="Y480" s="103" t="str">
        <f t="shared" ref="Y480:Y481" si="475">$Y$12&amp;A480&amp;","&amp;$Y$13</f>
        <v>fadeOff=Bar1,0.6</v>
      </c>
      <c r="Z480" s="103" t="str">
        <f t="shared" ref="Z480:Z481" si="476">$Z$12&amp;A480&amp;","&amp;$Z$13</f>
        <v>drawOpen=Bar1,0.8</v>
      </c>
      <c r="AA480" s="103" t="str">
        <f t="shared" ref="AA480:AA481" si="477">$AA$12&amp;A480&amp;","&amp;$AA$13</f>
        <v>drawClose=Bar1,0.8</v>
      </c>
      <c r="AB480" s="103" t="str">
        <f t="shared" si="443"/>
        <v>myQtipStyle</v>
      </c>
      <c r="AF480" s="75"/>
      <c r="AG480" s="166" t="str">
        <f>AG479</f>
        <v>X</v>
      </c>
      <c r="AH480" s="75" t="str">
        <f>"Bar"&amp;AJ480</f>
        <v>Bar1</v>
      </c>
      <c r="AI480" s="75" t="str">
        <f>"B"&amp;AJ480</f>
        <v>B1</v>
      </c>
      <c r="AJ480" s="73">
        <v>1</v>
      </c>
      <c r="AX480" s="108"/>
      <c r="AY480" s="105"/>
      <c r="AZ480" s="108"/>
      <c r="BA480" s="105"/>
      <c r="BB480" s="116"/>
      <c r="BC480" s="116"/>
      <c r="BD480" s="108"/>
      <c r="BE480" s="108"/>
      <c r="BF480" s="105"/>
      <c r="BG480" s="105"/>
      <c r="BH480" s="75" t="str">
        <f>$AH$479</f>
        <v>BarChart</v>
      </c>
      <c r="BJ480" s="109" t="s">
        <v>232</v>
      </c>
      <c r="BK480" s="109"/>
      <c r="BL480" s="109">
        <v>1</v>
      </c>
      <c r="BM480" s="112">
        <v>1</v>
      </c>
      <c r="BN480" s="112" t="str">
        <f>$BN$12</f>
        <v>symbol</v>
      </c>
      <c r="BO480" s="109" t="s">
        <v>10</v>
      </c>
      <c r="BP480" s="113">
        <f>BP479+($AJ$480*60)</f>
        <v>760</v>
      </c>
      <c r="BQ480" s="113">
        <f>$BQ$479-$BS$479</f>
        <v>1600</v>
      </c>
      <c r="BR480" s="113">
        <f>$BR$479</f>
        <v>60</v>
      </c>
      <c r="BS480" s="113">
        <f>$BS$479</f>
        <v>300</v>
      </c>
      <c r="BT480" s="109" t="str">
        <f>"1 "&amp;BP480&amp;" "&amp;BQ480&amp;" 0 0 0 0 VCThingLabel 30"</f>
        <v>1 760 1600 0 0 0 0 VCThingLabel 30</v>
      </c>
      <c r="BU480" s="112">
        <v>1</v>
      </c>
      <c r="BV480" s="174" t="s">
        <v>759</v>
      </c>
      <c r="BW480" s="114" t="s">
        <v>758</v>
      </c>
      <c r="BX480" s="109"/>
      <c r="BY480" s="113">
        <f t="shared" ref="BY480" si="478">BP480</f>
        <v>760</v>
      </c>
      <c r="BZ480" s="113">
        <f t="shared" ref="BZ480" si="479">BQ480</f>
        <v>1600</v>
      </c>
      <c r="CA480" s="113">
        <f t="shared" ref="CA480" si="480">BR480</f>
        <v>60</v>
      </c>
      <c r="CB480" s="113">
        <f t="shared" ref="CB480" si="481">BS480</f>
        <v>300</v>
      </c>
      <c r="CC480" s="112"/>
      <c r="CD480" s="109"/>
      <c r="CE480" s="114"/>
      <c r="CF480" s="109"/>
      <c r="CG480" s="113"/>
      <c r="CH480" s="113"/>
      <c r="CI480" s="113"/>
      <c r="CJ480" s="113"/>
      <c r="CK480" s="112"/>
      <c r="CL480" s="112"/>
      <c r="CM480" s="112"/>
      <c r="CN480" s="115"/>
      <c r="CO480" s="109"/>
      <c r="CP480" s="109"/>
      <c r="CQ480" s="113"/>
      <c r="CR480" s="113"/>
      <c r="CS480" s="113"/>
      <c r="CT480" s="113"/>
      <c r="CU480" s="105"/>
      <c r="CV480" s="105"/>
      <c r="CY480" s="105"/>
      <c r="CZ480" s="105"/>
      <c r="DA480" s="105"/>
      <c r="DB480" s="105"/>
      <c r="DC480" s="105"/>
      <c r="DD480" s="105"/>
      <c r="DE480" s="105"/>
      <c r="DF480" s="105"/>
    </row>
    <row r="481" spans="1:110" ht="16" customHeight="1">
      <c r="A481" s="75" t="str">
        <f t="shared" si="462"/>
        <v>Bar2</v>
      </c>
      <c r="B481" s="75" t="str">
        <f t="shared" si="473"/>
        <v>B2</v>
      </c>
      <c r="C481" s="103"/>
      <c r="D481" s="103"/>
      <c r="E481" s="103"/>
      <c r="F481" s="104">
        <f>ROW()</f>
        <v>481</v>
      </c>
      <c r="G481" s="103"/>
      <c r="H481" s="103"/>
      <c r="I481" s="103" t="str">
        <f>"This a short description of "&amp;B481&amp;", giving the briefest explanation of its "&amp;B481&amp;"'iness."</f>
        <v>This a short description of B2, giving the briefest explanation of its B2'iness.</v>
      </c>
      <c r="J481" s="103" t="str">
        <f>"This is a longer description of "&amp;B481&amp;", going into more detail on what "&amp;B481&amp;" is all about.  
"&amp;$J$20</f>
        <v>This is a longer description of B2, going into more detail on what B2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1" s="103" t="str">
        <f t="shared" si="435"/>
        <v>none</v>
      </c>
      <c r="L481" s="103"/>
      <c r="M481" s="103" t="str">
        <f t="shared" si="436"/>
        <v>OpenClose</v>
      </c>
      <c r="N481" s="103"/>
      <c r="O481" s="103"/>
      <c r="P481" s="103"/>
      <c r="Q481" s="103"/>
      <c r="R481" s="103">
        <f t="shared" si="437"/>
        <v>1</v>
      </c>
      <c r="S481" s="103" t="str">
        <f t="shared" si="438"/>
        <v>hover</v>
      </c>
      <c r="T481" s="103"/>
      <c r="U481" s="103"/>
      <c r="V481" s="103"/>
      <c r="W481" s="103"/>
      <c r="X481" s="103" t="str">
        <f t="shared" si="474"/>
        <v>fadeOn=Bar2,0.6</v>
      </c>
      <c r="Y481" s="103" t="str">
        <f t="shared" si="475"/>
        <v>fadeOff=Bar2,0.6</v>
      </c>
      <c r="Z481" s="103" t="str">
        <f t="shared" si="476"/>
        <v>drawOpen=Bar2,0.8</v>
      </c>
      <c r="AA481" s="103" t="str">
        <f t="shared" si="477"/>
        <v>drawClose=Bar2,0.8</v>
      </c>
      <c r="AB481" s="103" t="str">
        <f t="shared" si="443"/>
        <v>myQtipStyle</v>
      </c>
      <c r="AF481" s="75"/>
      <c r="AG481" s="166" t="str">
        <f t="shared" ref="AG481:AG487" si="482">AG480</f>
        <v>X</v>
      </c>
      <c r="AH481" s="75" t="str">
        <f t="shared" ref="AH481:AH487" si="483">"Bar"&amp;AJ481</f>
        <v>Bar2</v>
      </c>
      <c r="AI481" s="75" t="str">
        <f t="shared" ref="AI481:AI487" si="484">"B"&amp;AJ481</f>
        <v>B2</v>
      </c>
      <c r="AJ481" s="73">
        <f>AJ480+1</f>
        <v>2</v>
      </c>
      <c r="AX481" s="108"/>
      <c r="AY481" s="105"/>
      <c r="AZ481" s="108"/>
      <c r="BA481" s="105"/>
      <c r="BB481" s="116"/>
      <c r="BC481" s="116"/>
      <c r="BD481" s="108"/>
      <c r="BE481" s="108"/>
      <c r="BF481" s="105"/>
      <c r="BG481" s="105"/>
      <c r="BH481" s="75" t="str">
        <f t="shared" ref="BH481:BH487" si="485">$AH$479</f>
        <v>BarChart</v>
      </c>
      <c r="BJ481" s="109" t="s">
        <v>232</v>
      </c>
      <c r="BK481" s="109"/>
      <c r="BL481" s="109">
        <v>1</v>
      </c>
      <c r="BM481" s="112">
        <v>1</v>
      </c>
      <c r="BN481" s="112" t="str">
        <f t="shared" ref="BN481:BN487" si="486">$BN$12</f>
        <v>symbol</v>
      </c>
      <c r="BO481" s="109" t="s">
        <v>10</v>
      </c>
      <c r="BP481" s="113">
        <f t="shared" ref="BP481:BP487" si="487">BP480+($AJ$480*60)</f>
        <v>820</v>
      </c>
      <c r="BQ481" s="113">
        <f t="shared" ref="BQ481:BQ487" si="488">$BQ$479-$BS$479</f>
        <v>1600</v>
      </c>
      <c r="BR481" s="113">
        <f t="shared" ref="BR481:BR487" si="489">$BR$479</f>
        <v>60</v>
      </c>
      <c r="BS481" s="113">
        <f t="shared" ref="BS481:BS487" si="490">$BS$479</f>
        <v>300</v>
      </c>
      <c r="BT481" s="109" t="str">
        <f t="shared" ref="BT481:BT487" si="491">"1 "&amp;BP481&amp;" "&amp;BQ481&amp;" 0 0 0 0 VCThingLabel 30"</f>
        <v>1 820 1600 0 0 0 0 VCThingLabel 30</v>
      </c>
      <c r="BU481" s="112">
        <v>1</v>
      </c>
      <c r="BV481" s="174" t="s">
        <v>759</v>
      </c>
      <c r="BW481" s="114" t="s">
        <v>758</v>
      </c>
      <c r="BX481" s="109"/>
      <c r="BY481" s="113">
        <f t="shared" ref="BY481:BY487" si="492">BP481</f>
        <v>820</v>
      </c>
      <c r="BZ481" s="113">
        <f t="shared" ref="BZ481:BZ487" si="493">BQ481</f>
        <v>1600</v>
      </c>
      <c r="CA481" s="113">
        <f t="shared" ref="CA481:CA487" si="494">BR481</f>
        <v>60</v>
      </c>
      <c r="CB481" s="113">
        <f t="shared" ref="CB481:CB487" si="495">BS481</f>
        <v>300</v>
      </c>
      <c r="CC481" s="112"/>
      <c r="CD481" s="109"/>
      <c r="CE481" s="114"/>
      <c r="CF481" s="109"/>
      <c r="CG481" s="113"/>
      <c r="CH481" s="113"/>
      <c r="CI481" s="113"/>
      <c r="CJ481" s="113"/>
      <c r="CK481" s="112"/>
      <c r="CL481" s="112"/>
      <c r="CM481" s="112"/>
      <c r="CN481" s="115"/>
      <c r="CO481" s="109"/>
      <c r="CP481" s="109"/>
      <c r="CQ481" s="113"/>
      <c r="CR481" s="113"/>
      <c r="CS481" s="113"/>
      <c r="CT481" s="113"/>
      <c r="CU481" s="105"/>
      <c r="CV481" s="105"/>
      <c r="CY481" s="105"/>
      <c r="CZ481" s="105"/>
      <c r="DA481" s="105"/>
      <c r="DB481" s="105"/>
      <c r="DC481" s="105"/>
      <c r="DD481" s="105"/>
      <c r="DE481" s="105"/>
      <c r="DF481" s="105"/>
    </row>
    <row r="482" spans="1:110" ht="16" customHeight="1">
      <c r="A482" s="75" t="str">
        <f t="shared" ref="A482:A487" si="496">AH482</f>
        <v>Bar3</v>
      </c>
      <c r="B482" s="75" t="str">
        <f t="shared" ref="B482:B487" si="497">AI482</f>
        <v>B3</v>
      </c>
      <c r="C482" s="103"/>
      <c r="D482" s="103"/>
      <c r="E482" s="103"/>
      <c r="F482" s="104">
        <f>ROW()</f>
        <v>482</v>
      </c>
      <c r="G482" s="103"/>
      <c r="H482" s="103"/>
      <c r="I482" s="103" t="str">
        <f t="shared" ref="I482:I487" si="498">"This a short description of "&amp;B482&amp;", giving the briefest explanation of its "&amp;B482&amp;"'iness."</f>
        <v>This a short description of B3, giving the briefest explanation of its B3'iness.</v>
      </c>
      <c r="J482" s="103" t="str">
        <f t="shared" ref="J482:J487" si="499">"This is a longer description of "&amp;B482&amp;", going into more detail on what "&amp;B482&amp;" is all about.  
"&amp;$J$20</f>
        <v>This is a longer description of B3, going into more detail on what B3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2" s="103" t="str">
        <f t="shared" si="435"/>
        <v>none</v>
      </c>
      <c r="L482" s="103"/>
      <c r="M482" s="103" t="str">
        <f t="shared" si="436"/>
        <v>OpenClose</v>
      </c>
      <c r="N482" s="103"/>
      <c r="O482" s="103"/>
      <c r="P482" s="103"/>
      <c r="Q482" s="103"/>
      <c r="R482" s="103">
        <f t="shared" si="437"/>
        <v>1</v>
      </c>
      <c r="S482" s="103" t="str">
        <f t="shared" si="438"/>
        <v>hover</v>
      </c>
      <c r="T482" s="103"/>
      <c r="U482" s="103"/>
      <c r="V482" s="103"/>
      <c r="W482" s="103"/>
      <c r="X482" s="103" t="str">
        <f t="shared" ref="X482:X487" si="500">$X$12&amp;A482&amp;","&amp;$X$13</f>
        <v>fadeOn=Bar3,0.6</v>
      </c>
      <c r="Y482" s="103" t="str">
        <f t="shared" ref="Y482:Y487" si="501">$Y$12&amp;A482&amp;","&amp;$Y$13</f>
        <v>fadeOff=Bar3,0.6</v>
      </c>
      <c r="Z482" s="103" t="str">
        <f t="shared" ref="Z482:Z487" si="502">$Z$12&amp;A482&amp;","&amp;$Z$13</f>
        <v>drawOpen=Bar3,0.8</v>
      </c>
      <c r="AA482" s="103" t="str">
        <f t="shared" ref="AA482:AA487" si="503">$AA$12&amp;A482&amp;","&amp;$AA$13</f>
        <v>drawClose=Bar3,0.8</v>
      </c>
      <c r="AB482" s="103" t="str">
        <f t="shared" si="443"/>
        <v>myQtipStyle</v>
      </c>
      <c r="AF482" s="75"/>
      <c r="AG482" s="166" t="str">
        <f t="shared" si="482"/>
        <v>X</v>
      </c>
      <c r="AH482" s="75" t="str">
        <f t="shared" si="483"/>
        <v>Bar3</v>
      </c>
      <c r="AI482" s="75" t="str">
        <f t="shared" si="484"/>
        <v>B3</v>
      </c>
      <c r="AJ482" s="73">
        <f t="shared" ref="AJ482:AJ487" si="504">AJ481+1</f>
        <v>3</v>
      </c>
      <c r="AX482" s="108"/>
      <c r="AY482" s="105"/>
      <c r="AZ482" s="108"/>
      <c r="BA482" s="105"/>
      <c r="BB482" s="116"/>
      <c r="BC482" s="116"/>
      <c r="BD482" s="108"/>
      <c r="BE482" s="108"/>
      <c r="BF482" s="105"/>
      <c r="BG482" s="105"/>
      <c r="BH482" s="75" t="str">
        <f t="shared" si="485"/>
        <v>BarChart</v>
      </c>
      <c r="BJ482" s="109" t="s">
        <v>232</v>
      </c>
      <c r="BK482" s="109"/>
      <c r="BL482" s="109">
        <v>1</v>
      </c>
      <c r="BM482" s="112">
        <v>1</v>
      </c>
      <c r="BN482" s="112" t="str">
        <f t="shared" si="486"/>
        <v>symbol</v>
      </c>
      <c r="BO482" s="109" t="s">
        <v>10</v>
      </c>
      <c r="BP482" s="113">
        <f t="shared" si="487"/>
        <v>880</v>
      </c>
      <c r="BQ482" s="113">
        <f t="shared" si="488"/>
        <v>1600</v>
      </c>
      <c r="BR482" s="113">
        <f t="shared" si="489"/>
        <v>60</v>
      </c>
      <c r="BS482" s="113">
        <f t="shared" si="490"/>
        <v>300</v>
      </c>
      <c r="BT482" s="109" t="str">
        <f t="shared" si="491"/>
        <v>1 880 1600 0 0 0 0 VCThingLabel 30</v>
      </c>
      <c r="BU482" s="112">
        <v>1</v>
      </c>
      <c r="BV482" s="174" t="s">
        <v>759</v>
      </c>
      <c r="BW482" s="114" t="s">
        <v>758</v>
      </c>
      <c r="BX482" s="109"/>
      <c r="BY482" s="113">
        <f t="shared" si="492"/>
        <v>880</v>
      </c>
      <c r="BZ482" s="113">
        <f t="shared" si="493"/>
        <v>1600</v>
      </c>
      <c r="CA482" s="113">
        <f t="shared" si="494"/>
        <v>60</v>
      </c>
      <c r="CB482" s="113">
        <f t="shared" si="495"/>
        <v>300</v>
      </c>
      <c r="CC482" s="112"/>
      <c r="CD482" s="109"/>
      <c r="CE482" s="114"/>
      <c r="CF482" s="109"/>
      <c r="CG482" s="113"/>
      <c r="CH482" s="113"/>
      <c r="CI482" s="113"/>
      <c r="CJ482" s="113"/>
      <c r="CK482" s="112"/>
      <c r="CL482" s="112"/>
      <c r="CM482" s="112"/>
      <c r="CN482" s="115"/>
      <c r="CO482" s="109"/>
      <c r="CP482" s="109"/>
      <c r="CQ482" s="113"/>
      <c r="CR482" s="113"/>
      <c r="CS482" s="113"/>
      <c r="CT482" s="113"/>
      <c r="CU482" s="105"/>
      <c r="CV482" s="105"/>
      <c r="CY482" s="105"/>
      <c r="CZ482" s="105"/>
      <c r="DA482" s="105"/>
      <c r="DB482" s="105"/>
      <c r="DC482" s="105"/>
      <c r="DD482" s="105"/>
      <c r="DE482" s="105"/>
      <c r="DF482" s="105"/>
    </row>
    <row r="483" spans="1:110" ht="16" customHeight="1">
      <c r="A483" s="75" t="str">
        <f t="shared" si="496"/>
        <v>Bar4</v>
      </c>
      <c r="B483" s="75" t="str">
        <f t="shared" si="497"/>
        <v>B4</v>
      </c>
      <c r="C483" s="103"/>
      <c r="D483" s="103"/>
      <c r="E483" s="103"/>
      <c r="F483" s="104">
        <f>ROW()</f>
        <v>483</v>
      </c>
      <c r="G483" s="103"/>
      <c r="H483" s="103"/>
      <c r="I483" s="103" t="str">
        <f t="shared" si="498"/>
        <v>This a short description of B4, giving the briefest explanation of its B4'iness.</v>
      </c>
      <c r="J483" s="103" t="str">
        <f t="shared" si="499"/>
        <v>This is a longer description of B4, going into more detail on what B4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3" s="103" t="str">
        <f t="shared" si="435"/>
        <v>none</v>
      </c>
      <c r="L483" s="103"/>
      <c r="M483" s="103" t="str">
        <f t="shared" si="436"/>
        <v>OpenClose</v>
      </c>
      <c r="N483" s="103"/>
      <c r="O483" s="103"/>
      <c r="P483" s="103"/>
      <c r="Q483" s="103"/>
      <c r="R483" s="103">
        <f t="shared" si="437"/>
        <v>1</v>
      </c>
      <c r="S483" s="103" t="str">
        <f t="shared" si="438"/>
        <v>hover</v>
      </c>
      <c r="T483" s="103"/>
      <c r="U483" s="103"/>
      <c r="V483" s="103"/>
      <c r="W483" s="103"/>
      <c r="X483" s="103" t="str">
        <f t="shared" si="500"/>
        <v>fadeOn=Bar4,0.6</v>
      </c>
      <c r="Y483" s="103" t="str">
        <f t="shared" si="501"/>
        <v>fadeOff=Bar4,0.6</v>
      </c>
      <c r="Z483" s="103" t="str">
        <f t="shared" si="502"/>
        <v>drawOpen=Bar4,0.8</v>
      </c>
      <c r="AA483" s="103" t="str">
        <f t="shared" si="503"/>
        <v>drawClose=Bar4,0.8</v>
      </c>
      <c r="AB483" s="103" t="str">
        <f t="shared" si="443"/>
        <v>myQtipStyle</v>
      </c>
      <c r="AF483" s="75"/>
      <c r="AG483" s="166" t="str">
        <f t="shared" si="482"/>
        <v>X</v>
      </c>
      <c r="AH483" s="75" t="str">
        <f t="shared" si="483"/>
        <v>Bar4</v>
      </c>
      <c r="AI483" s="75" t="str">
        <f t="shared" si="484"/>
        <v>B4</v>
      </c>
      <c r="AJ483" s="73">
        <f t="shared" si="504"/>
        <v>4</v>
      </c>
      <c r="AX483" s="108"/>
      <c r="AY483" s="105"/>
      <c r="AZ483" s="108"/>
      <c r="BA483" s="105"/>
      <c r="BB483" s="116"/>
      <c r="BC483" s="116"/>
      <c r="BD483" s="108"/>
      <c r="BE483" s="108"/>
      <c r="BF483" s="105"/>
      <c r="BG483" s="105"/>
      <c r="BH483" s="75" t="str">
        <f t="shared" si="485"/>
        <v>BarChart</v>
      </c>
      <c r="BJ483" s="109" t="s">
        <v>232</v>
      </c>
      <c r="BK483" s="109"/>
      <c r="BL483" s="109">
        <v>1</v>
      </c>
      <c r="BM483" s="112">
        <v>1</v>
      </c>
      <c r="BN483" s="112" t="str">
        <f t="shared" si="486"/>
        <v>symbol</v>
      </c>
      <c r="BO483" s="109" t="s">
        <v>10</v>
      </c>
      <c r="BP483" s="113">
        <f t="shared" si="487"/>
        <v>940</v>
      </c>
      <c r="BQ483" s="113">
        <f t="shared" si="488"/>
        <v>1600</v>
      </c>
      <c r="BR483" s="113">
        <f t="shared" si="489"/>
        <v>60</v>
      </c>
      <c r="BS483" s="113">
        <f t="shared" si="490"/>
        <v>300</v>
      </c>
      <c r="BT483" s="109" t="str">
        <f t="shared" si="491"/>
        <v>1 940 1600 0 0 0 0 VCThingLabel 30</v>
      </c>
      <c r="BU483" s="112">
        <v>1</v>
      </c>
      <c r="BV483" s="174" t="s">
        <v>759</v>
      </c>
      <c r="BW483" s="114" t="s">
        <v>758</v>
      </c>
      <c r="BX483" s="109"/>
      <c r="BY483" s="113">
        <f t="shared" si="492"/>
        <v>940</v>
      </c>
      <c r="BZ483" s="113">
        <f t="shared" si="493"/>
        <v>1600</v>
      </c>
      <c r="CA483" s="113">
        <f t="shared" si="494"/>
        <v>60</v>
      </c>
      <c r="CB483" s="113">
        <f t="shared" si="495"/>
        <v>300</v>
      </c>
      <c r="CC483" s="112"/>
      <c r="CD483" s="109"/>
      <c r="CE483" s="114"/>
      <c r="CF483" s="109"/>
      <c r="CG483" s="113"/>
      <c r="CH483" s="113"/>
      <c r="CI483" s="113"/>
      <c r="CJ483" s="113"/>
      <c r="CK483" s="112"/>
      <c r="CL483" s="112"/>
      <c r="CM483" s="112"/>
      <c r="CN483" s="115"/>
      <c r="CO483" s="109"/>
      <c r="CP483" s="109"/>
      <c r="CQ483" s="113"/>
      <c r="CR483" s="113"/>
      <c r="CS483" s="113"/>
      <c r="CT483" s="113"/>
      <c r="CU483" s="105"/>
      <c r="CV483" s="105"/>
      <c r="CY483" s="105"/>
      <c r="CZ483" s="105"/>
      <c r="DA483" s="105"/>
      <c r="DB483" s="105"/>
      <c r="DC483" s="105"/>
      <c r="DD483" s="105"/>
      <c r="DE483" s="105"/>
      <c r="DF483" s="105"/>
    </row>
    <row r="484" spans="1:110" ht="16" customHeight="1">
      <c r="A484" s="75" t="str">
        <f t="shared" si="496"/>
        <v>Bar5</v>
      </c>
      <c r="B484" s="75" t="str">
        <f t="shared" si="497"/>
        <v>B5</v>
      </c>
      <c r="C484" s="103"/>
      <c r="D484" s="103"/>
      <c r="E484" s="103"/>
      <c r="F484" s="104">
        <f>ROW()</f>
        <v>484</v>
      </c>
      <c r="G484" s="103"/>
      <c r="H484" s="103"/>
      <c r="I484" s="103" t="str">
        <f t="shared" si="498"/>
        <v>This a short description of B5, giving the briefest explanation of its B5'iness.</v>
      </c>
      <c r="J484" s="103" t="str">
        <f t="shared" si="499"/>
        <v>This is a longer description of B5, going into more detail on what B5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4" s="103" t="str">
        <f t="shared" si="435"/>
        <v>none</v>
      </c>
      <c r="L484" s="103"/>
      <c r="M484" s="103" t="str">
        <f t="shared" si="436"/>
        <v>OpenClose</v>
      </c>
      <c r="N484" s="103"/>
      <c r="O484" s="103"/>
      <c r="P484" s="103"/>
      <c r="Q484" s="103"/>
      <c r="R484" s="103">
        <f t="shared" si="437"/>
        <v>1</v>
      </c>
      <c r="S484" s="103" t="str">
        <f t="shared" si="438"/>
        <v>hover</v>
      </c>
      <c r="T484" s="103"/>
      <c r="U484" s="103"/>
      <c r="V484" s="103"/>
      <c r="W484" s="103"/>
      <c r="X484" s="103" t="str">
        <f t="shared" si="500"/>
        <v>fadeOn=Bar5,0.6</v>
      </c>
      <c r="Y484" s="103" t="str">
        <f t="shared" si="501"/>
        <v>fadeOff=Bar5,0.6</v>
      </c>
      <c r="Z484" s="103" t="str">
        <f t="shared" si="502"/>
        <v>drawOpen=Bar5,0.8</v>
      </c>
      <c r="AA484" s="103" t="str">
        <f t="shared" si="503"/>
        <v>drawClose=Bar5,0.8</v>
      </c>
      <c r="AB484" s="103" t="str">
        <f t="shared" si="443"/>
        <v>myQtipStyle</v>
      </c>
      <c r="AF484" s="75"/>
      <c r="AG484" s="166" t="str">
        <f t="shared" si="482"/>
        <v>X</v>
      </c>
      <c r="AH484" s="75" t="str">
        <f t="shared" si="483"/>
        <v>Bar5</v>
      </c>
      <c r="AI484" s="75" t="str">
        <f t="shared" si="484"/>
        <v>B5</v>
      </c>
      <c r="AJ484" s="73">
        <f t="shared" si="504"/>
        <v>5</v>
      </c>
      <c r="AX484" s="108"/>
      <c r="AY484" s="105"/>
      <c r="AZ484" s="108"/>
      <c r="BA484" s="105"/>
      <c r="BB484" s="116"/>
      <c r="BC484" s="116"/>
      <c r="BD484" s="108"/>
      <c r="BE484" s="108"/>
      <c r="BF484" s="105"/>
      <c r="BG484" s="105"/>
      <c r="BH484" s="75" t="str">
        <f t="shared" si="485"/>
        <v>BarChart</v>
      </c>
      <c r="BJ484" s="109" t="s">
        <v>232</v>
      </c>
      <c r="BK484" s="109"/>
      <c r="BL484" s="109">
        <v>1</v>
      </c>
      <c r="BM484" s="112">
        <v>1</v>
      </c>
      <c r="BN484" s="112" t="str">
        <f t="shared" si="486"/>
        <v>symbol</v>
      </c>
      <c r="BO484" s="109" t="s">
        <v>10</v>
      </c>
      <c r="BP484" s="113">
        <f t="shared" si="487"/>
        <v>1000</v>
      </c>
      <c r="BQ484" s="113">
        <f t="shared" si="488"/>
        <v>1600</v>
      </c>
      <c r="BR484" s="113">
        <f t="shared" si="489"/>
        <v>60</v>
      </c>
      <c r="BS484" s="113">
        <f t="shared" si="490"/>
        <v>300</v>
      </c>
      <c r="BT484" s="109" t="str">
        <f t="shared" si="491"/>
        <v>1 1000 1600 0 0 0 0 VCThingLabel 30</v>
      </c>
      <c r="BU484" s="112">
        <v>1</v>
      </c>
      <c r="BV484" s="174" t="s">
        <v>759</v>
      </c>
      <c r="BW484" s="114" t="s">
        <v>758</v>
      </c>
      <c r="BX484" s="109"/>
      <c r="BY484" s="113">
        <f t="shared" si="492"/>
        <v>1000</v>
      </c>
      <c r="BZ484" s="113">
        <f t="shared" si="493"/>
        <v>1600</v>
      </c>
      <c r="CA484" s="113">
        <f t="shared" si="494"/>
        <v>60</v>
      </c>
      <c r="CB484" s="113">
        <f t="shared" si="495"/>
        <v>300</v>
      </c>
      <c r="CC484" s="112"/>
      <c r="CD484" s="109"/>
      <c r="CE484" s="114"/>
      <c r="CF484" s="109"/>
      <c r="CG484" s="113"/>
      <c r="CH484" s="113"/>
      <c r="CI484" s="113"/>
      <c r="CJ484" s="113"/>
      <c r="CK484" s="112"/>
      <c r="CL484" s="112"/>
      <c r="CM484" s="112"/>
      <c r="CN484" s="115"/>
      <c r="CO484" s="109"/>
      <c r="CP484" s="109"/>
      <c r="CQ484" s="113"/>
      <c r="CR484" s="113"/>
      <c r="CS484" s="113"/>
      <c r="CT484" s="113"/>
      <c r="CU484" s="105"/>
      <c r="CV484" s="105"/>
      <c r="CY484" s="105"/>
      <c r="CZ484" s="105"/>
      <c r="DA484" s="105"/>
      <c r="DB484" s="105"/>
      <c r="DC484" s="105"/>
      <c r="DD484" s="105"/>
      <c r="DE484" s="105"/>
      <c r="DF484" s="105"/>
    </row>
    <row r="485" spans="1:110" ht="16" customHeight="1">
      <c r="A485" s="75" t="str">
        <f t="shared" si="496"/>
        <v>Bar6</v>
      </c>
      <c r="B485" s="75" t="str">
        <f t="shared" si="497"/>
        <v>B6</v>
      </c>
      <c r="C485" s="103"/>
      <c r="D485" s="103"/>
      <c r="E485" s="103"/>
      <c r="F485" s="104">
        <f>ROW()</f>
        <v>485</v>
      </c>
      <c r="G485" s="103"/>
      <c r="H485" s="103"/>
      <c r="I485" s="103" t="str">
        <f t="shared" si="498"/>
        <v>This a short description of B6, giving the briefest explanation of its B6'iness.</v>
      </c>
      <c r="J485" s="103" t="str">
        <f t="shared" si="499"/>
        <v>This is a longer description of B6, going into more detail on what B6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5" s="103" t="str">
        <f t="shared" si="435"/>
        <v>none</v>
      </c>
      <c r="L485" s="103"/>
      <c r="M485" s="103" t="str">
        <f t="shared" si="436"/>
        <v>OpenClose</v>
      </c>
      <c r="N485" s="103"/>
      <c r="O485" s="103"/>
      <c r="P485" s="103"/>
      <c r="Q485" s="103"/>
      <c r="R485" s="103">
        <f t="shared" si="437"/>
        <v>1</v>
      </c>
      <c r="S485" s="103" t="str">
        <f t="shared" si="438"/>
        <v>hover</v>
      </c>
      <c r="T485" s="103"/>
      <c r="U485" s="103"/>
      <c r="V485" s="103"/>
      <c r="W485" s="103"/>
      <c r="X485" s="103" t="str">
        <f t="shared" si="500"/>
        <v>fadeOn=Bar6,0.6</v>
      </c>
      <c r="Y485" s="103" t="str">
        <f t="shared" si="501"/>
        <v>fadeOff=Bar6,0.6</v>
      </c>
      <c r="Z485" s="103" t="str">
        <f t="shared" si="502"/>
        <v>drawOpen=Bar6,0.8</v>
      </c>
      <c r="AA485" s="103" t="str">
        <f t="shared" si="503"/>
        <v>drawClose=Bar6,0.8</v>
      </c>
      <c r="AB485" s="103" t="str">
        <f t="shared" si="443"/>
        <v>myQtipStyle</v>
      </c>
      <c r="AF485" s="75"/>
      <c r="AG485" s="166" t="str">
        <f t="shared" si="482"/>
        <v>X</v>
      </c>
      <c r="AH485" s="75" t="str">
        <f t="shared" si="483"/>
        <v>Bar6</v>
      </c>
      <c r="AI485" s="75" t="str">
        <f t="shared" si="484"/>
        <v>B6</v>
      </c>
      <c r="AJ485" s="73">
        <f t="shared" si="504"/>
        <v>6</v>
      </c>
      <c r="AX485" s="108"/>
      <c r="AY485" s="105"/>
      <c r="AZ485" s="108"/>
      <c r="BA485" s="105"/>
      <c r="BB485" s="116"/>
      <c r="BC485" s="116"/>
      <c r="BD485" s="108"/>
      <c r="BE485" s="108"/>
      <c r="BF485" s="105"/>
      <c r="BG485" s="105"/>
      <c r="BH485" s="75" t="str">
        <f t="shared" si="485"/>
        <v>BarChart</v>
      </c>
      <c r="BJ485" s="109" t="s">
        <v>232</v>
      </c>
      <c r="BK485" s="109"/>
      <c r="BL485" s="109">
        <v>1</v>
      </c>
      <c r="BM485" s="112">
        <v>1</v>
      </c>
      <c r="BN485" s="112" t="str">
        <f t="shared" si="486"/>
        <v>symbol</v>
      </c>
      <c r="BO485" s="109" t="s">
        <v>10</v>
      </c>
      <c r="BP485" s="113">
        <f t="shared" si="487"/>
        <v>1060</v>
      </c>
      <c r="BQ485" s="113">
        <f t="shared" si="488"/>
        <v>1600</v>
      </c>
      <c r="BR485" s="113">
        <f t="shared" si="489"/>
        <v>60</v>
      </c>
      <c r="BS485" s="113">
        <f t="shared" si="490"/>
        <v>300</v>
      </c>
      <c r="BT485" s="109" t="str">
        <f t="shared" si="491"/>
        <v>1 1060 1600 0 0 0 0 VCThingLabel 30</v>
      </c>
      <c r="BU485" s="112">
        <v>1</v>
      </c>
      <c r="BV485" s="174" t="s">
        <v>759</v>
      </c>
      <c r="BW485" s="114" t="s">
        <v>758</v>
      </c>
      <c r="BX485" s="109"/>
      <c r="BY485" s="113">
        <f t="shared" si="492"/>
        <v>1060</v>
      </c>
      <c r="BZ485" s="113">
        <f t="shared" si="493"/>
        <v>1600</v>
      </c>
      <c r="CA485" s="113">
        <f t="shared" si="494"/>
        <v>60</v>
      </c>
      <c r="CB485" s="113">
        <f t="shared" si="495"/>
        <v>300</v>
      </c>
      <c r="CC485" s="112"/>
      <c r="CD485" s="109"/>
      <c r="CE485" s="114"/>
      <c r="CF485" s="109"/>
      <c r="CG485" s="113"/>
      <c r="CH485" s="113"/>
      <c r="CI485" s="113"/>
      <c r="CJ485" s="113"/>
      <c r="CK485" s="112"/>
      <c r="CL485" s="112"/>
      <c r="CM485" s="112"/>
      <c r="CN485" s="115"/>
      <c r="CO485" s="109"/>
      <c r="CP485" s="109"/>
      <c r="CQ485" s="113"/>
      <c r="CR485" s="113"/>
      <c r="CS485" s="113"/>
      <c r="CT485" s="113"/>
      <c r="CU485" s="105"/>
      <c r="CV485" s="105"/>
      <c r="CY485" s="105"/>
      <c r="CZ485" s="105"/>
      <c r="DA485" s="105"/>
      <c r="DB485" s="105"/>
      <c r="DC485" s="105"/>
      <c r="DD485" s="105"/>
      <c r="DE485" s="105"/>
      <c r="DF485" s="105"/>
    </row>
    <row r="486" spans="1:110" ht="16" customHeight="1">
      <c r="A486" s="75" t="str">
        <f t="shared" si="496"/>
        <v>Bar7</v>
      </c>
      <c r="B486" s="75" t="str">
        <f t="shared" si="497"/>
        <v>B7</v>
      </c>
      <c r="C486" s="103"/>
      <c r="D486" s="103"/>
      <c r="E486" s="103"/>
      <c r="F486" s="104">
        <f>ROW()</f>
        <v>486</v>
      </c>
      <c r="G486" s="103"/>
      <c r="H486" s="103"/>
      <c r="I486" s="103" t="str">
        <f t="shared" si="498"/>
        <v>This a short description of B7, giving the briefest explanation of its B7'iness.</v>
      </c>
      <c r="J486" s="103" t="str">
        <f t="shared" si="499"/>
        <v>This is a longer description of B7, going into more detail on what B7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6" s="103" t="str">
        <f t="shared" si="435"/>
        <v>none</v>
      </c>
      <c r="L486" s="103"/>
      <c r="M486" s="103" t="str">
        <f t="shared" si="436"/>
        <v>OpenClose</v>
      </c>
      <c r="N486" s="103"/>
      <c r="O486" s="103"/>
      <c r="P486" s="103"/>
      <c r="Q486" s="103"/>
      <c r="R486" s="103">
        <f t="shared" si="437"/>
        <v>1</v>
      </c>
      <c r="S486" s="103" t="str">
        <f t="shared" si="438"/>
        <v>hover</v>
      </c>
      <c r="T486" s="103"/>
      <c r="U486" s="103"/>
      <c r="V486" s="103"/>
      <c r="W486" s="103"/>
      <c r="X486" s="103" t="str">
        <f t="shared" si="500"/>
        <v>fadeOn=Bar7,0.6</v>
      </c>
      <c r="Y486" s="103" t="str">
        <f t="shared" si="501"/>
        <v>fadeOff=Bar7,0.6</v>
      </c>
      <c r="Z486" s="103" t="str">
        <f t="shared" si="502"/>
        <v>drawOpen=Bar7,0.8</v>
      </c>
      <c r="AA486" s="103" t="str">
        <f t="shared" si="503"/>
        <v>drawClose=Bar7,0.8</v>
      </c>
      <c r="AB486" s="103" t="str">
        <f t="shared" si="443"/>
        <v>myQtipStyle</v>
      </c>
      <c r="AF486" s="75"/>
      <c r="AG486" s="166" t="str">
        <f t="shared" si="482"/>
        <v>X</v>
      </c>
      <c r="AH486" s="75" t="str">
        <f t="shared" si="483"/>
        <v>Bar7</v>
      </c>
      <c r="AI486" s="75" t="str">
        <f t="shared" si="484"/>
        <v>B7</v>
      </c>
      <c r="AJ486" s="73">
        <f t="shared" si="504"/>
        <v>7</v>
      </c>
      <c r="AX486" s="108"/>
      <c r="AY486" s="105"/>
      <c r="AZ486" s="108"/>
      <c r="BA486" s="105"/>
      <c r="BB486" s="116"/>
      <c r="BC486" s="116"/>
      <c r="BD486" s="108"/>
      <c r="BE486" s="108"/>
      <c r="BF486" s="105"/>
      <c r="BG486" s="105"/>
      <c r="BH486" s="75" t="str">
        <f t="shared" si="485"/>
        <v>BarChart</v>
      </c>
      <c r="BJ486" s="109" t="s">
        <v>232</v>
      </c>
      <c r="BK486" s="109"/>
      <c r="BL486" s="109">
        <v>1</v>
      </c>
      <c r="BM486" s="112">
        <v>1</v>
      </c>
      <c r="BN486" s="112" t="str">
        <f t="shared" si="486"/>
        <v>symbol</v>
      </c>
      <c r="BO486" s="109" t="s">
        <v>10</v>
      </c>
      <c r="BP486" s="113">
        <f t="shared" si="487"/>
        <v>1120</v>
      </c>
      <c r="BQ486" s="113">
        <f t="shared" si="488"/>
        <v>1600</v>
      </c>
      <c r="BR486" s="113">
        <f t="shared" si="489"/>
        <v>60</v>
      </c>
      <c r="BS486" s="113">
        <f t="shared" si="490"/>
        <v>300</v>
      </c>
      <c r="BT486" s="109" t="str">
        <f t="shared" si="491"/>
        <v>1 1120 1600 0 0 0 0 VCThingLabel 30</v>
      </c>
      <c r="BU486" s="112">
        <v>1</v>
      </c>
      <c r="BV486" s="174" t="s">
        <v>759</v>
      </c>
      <c r="BW486" s="114" t="s">
        <v>758</v>
      </c>
      <c r="BX486" s="109"/>
      <c r="BY486" s="113">
        <f t="shared" si="492"/>
        <v>1120</v>
      </c>
      <c r="BZ486" s="113">
        <f t="shared" si="493"/>
        <v>1600</v>
      </c>
      <c r="CA486" s="113">
        <f t="shared" si="494"/>
        <v>60</v>
      </c>
      <c r="CB486" s="113">
        <f t="shared" si="495"/>
        <v>300</v>
      </c>
      <c r="CC486" s="112"/>
      <c r="CD486" s="109"/>
      <c r="CE486" s="114"/>
      <c r="CF486" s="109"/>
      <c r="CG486" s="113"/>
      <c r="CH486" s="113"/>
      <c r="CI486" s="113"/>
      <c r="CJ486" s="113"/>
      <c r="CK486" s="112"/>
      <c r="CL486" s="112"/>
      <c r="CM486" s="112"/>
      <c r="CN486" s="115"/>
      <c r="CO486" s="109"/>
      <c r="CP486" s="109"/>
      <c r="CQ486" s="113"/>
      <c r="CR486" s="113"/>
      <c r="CS486" s="113"/>
      <c r="CT486" s="113"/>
      <c r="CU486" s="105"/>
      <c r="CV486" s="105"/>
      <c r="CY486" s="105"/>
      <c r="CZ486" s="105"/>
      <c r="DA486" s="105"/>
      <c r="DB486" s="105"/>
      <c r="DC486" s="105"/>
      <c r="DD486" s="105"/>
      <c r="DE486" s="105"/>
      <c r="DF486" s="105"/>
    </row>
    <row r="487" spans="1:110" ht="16" customHeight="1">
      <c r="A487" s="75" t="str">
        <f t="shared" si="496"/>
        <v>Bar8</v>
      </c>
      <c r="B487" s="75" t="str">
        <f t="shared" si="497"/>
        <v>B8</v>
      </c>
      <c r="C487" s="103"/>
      <c r="D487" s="103"/>
      <c r="E487" s="103"/>
      <c r="F487" s="104">
        <f>ROW()</f>
        <v>487</v>
      </c>
      <c r="G487" s="103"/>
      <c r="H487" s="103"/>
      <c r="I487" s="103" t="str">
        <f t="shared" si="498"/>
        <v>This a short description of B8, giving the briefest explanation of its B8'iness.</v>
      </c>
      <c r="J487" s="103" t="str">
        <f t="shared" si="499"/>
        <v>This is a longer description of B8, going into more detail on what B8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7" s="103" t="str">
        <f t="shared" si="435"/>
        <v>none</v>
      </c>
      <c r="L487" s="103"/>
      <c r="M487" s="103" t="str">
        <f t="shared" si="436"/>
        <v>OpenClose</v>
      </c>
      <c r="N487" s="103"/>
      <c r="O487" s="103"/>
      <c r="P487" s="103"/>
      <c r="Q487" s="103"/>
      <c r="R487" s="103">
        <f t="shared" si="437"/>
        <v>1</v>
      </c>
      <c r="S487" s="103" t="str">
        <f t="shared" si="438"/>
        <v>hover</v>
      </c>
      <c r="T487" s="103"/>
      <c r="U487" s="103"/>
      <c r="V487" s="103"/>
      <c r="W487" s="103"/>
      <c r="X487" s="103" t="str">
        <f t="shared" si="500"/>
        <v>fadeOn=Bar8,0.6</v>
      </c>
      <c r="Y487" s="103" t="str">
        <f t="shared" si="501"/>
        <v>fadeOff=Bar8,0.6</v>
      </c>
      <c r="Z487" s="103" t="str">
        <f t="shared" si="502"/>
        <v>drawOpen=Bar8,0.8</v>
      </c>
      <c r="AA487" s="103" t="str">
        <f t="shared" si="503"/>
        <v>drawClose=Bar8,0.8</v>
      </c>
      <c r="AB487" s="103" t="str">
        <f t="shared" si="443"/>
        <v>myQtipStyle</v>
      </c>
      <c r="AF487" s="75"/>
      <c r="AG487" s="166" t="str">
        <f t="shared" si="482"/>
        <v>X</v>
      </c>
      <c r="AH487" s="75" t="str">
        <f t="shared" si="483"/>
        <v>Bar8</v>
      </c>
      <c r="AI487" s="75" t="str">
        <f t="shared" si="484"/>
        <v>B8</v>
      </c>
      <c r="AJ487" s="73">
        <f t="shared" si="504"/>
        <v>8</v>
      </c>
      <c r="AX487" s="108"/>
      <c r="AY487" s="105"/>
      <c r="AZ487" s="108"/>
      <c r="BA487" s="105"/>
      <c r="BB487" s="116"/>
      <c r="BC487" s="116"/>
      <c r="BD487" s="108"/>
      <c r="BE487" s="108"/>
      <c r="BF487" s="105"/>
      <c r="BG487" s="105"/>
      <c r="BH487" s="75" t="str">
        <f t="shared" si="485"/>
        <v>BarChart</v>
      </c>
      <c r="BJ487" s="109" t="s">
        <v>232</v>
      </c>
      <c r="BK487" s="109"/>
      <c r="BL487" s="109">
        <v>1</v>
      </c>
      <c r="BM487" s="112">
        <v>1</v>
      </c>
      <c r="BN487" s="112" t="str">
        <f t="shared" si="486"/>
        <v>symbol</v>
      </c>
      <c r="BO487" s="109" t="s">
        <v>10</v>
      </c>
      <c r="BP487" s="113">
        <f t="shared" si="487"/>
        <v>1180</v>
      </c>
      <c r="BQ487" s="113">
        <f t="shared" si="488"/>
        <v>1600</v>
      </c>
      <c r="BR487" s="113">
        <f t="shared" si="489"/>
        <v>60</v>
      </c>
      <c r="BS487" s="113">
        <f t="shared" si="490"/>
        <v>300</v>
      </c>
      <c r="BT487" s="109" t="str">
        <f t="shared" si="491"/>
        <v>1 1180 1600 0 0 0 0 VCThingLabel 30</v>
      </c>
      <c r="BU487" s="112">
        <v>1</v>
      </c>
      <c r="BV487" s="174" t="s">
        <v>759</v>
      </c>
      <c r="BW487" s="114" t="s">
        <v>758</v>
      </c>
      <c r="BX487" s="109"/>
      <c r="BY487" s="113">
        <f t="shared" si="492"/>
        <v>1180</v>
      </c>
      <c r="BZ487" s="113">
        <f t="shared" si="493"/>
        <v>1600</v>
      </c>
      <c r="CA487" s="113">
        <f t="shared" si="494"/>
        <v>60</v>
      </c>
      <c r="CB487" s="113">
        <f t="shared" si="495"/>
        <v>300</v>
      </c>
      <c r="CC487" s="112"/>
      <c r="CD487" s="109"/>
      <c r="CE487" s="114"/>
      <c r="CF487" s="109"/>
      <c r="CG487" s="113"/>
      <c r="CH487" s="113"/>
      <c r="CI487" s="113"/>
      <c r="CJ487" s="113"/>
      <c r="CK487" s="112"/>
      <c r="CL487" s="112"/>
      <c r="CM487" s="112"/>
      <c r="CN487" s="115"/>
      <c r="CO487" s="109"/>
      <c r="CP487" s="109"/>
      <c r="CQ487" s="113"/>
      <c r="CR487" s="113"/>
      <c r="CS487" s="113"/>
      <c r="CT487" s="113"/>
      <c r="CU487" s="105"/>
      <c r="CV487" s="105"/>
      <c r="CY487" s="105"/>
      <c r="CZ487" s="105"/>
      <c r="DA487" s="105"/>
      <c r="DB487" s="105"/>
      <c r="DC487" s="105"/>
      <c r="DD487" s="105"/>
      <c r="DE487" s="105"/>
      <c r="DF487" s="105"/>
    </row>
    <row r="488" spans="1:110" ht="16" customHeight="1">
      <c r="A488" s="75"/>
      <c r="B488" s="75"/>
      <c r="C488" s="103"/>
      <c r="D488" s="103"/>
      <c r="E488" s="103"/>
      <c r="F488" s="104">
        <f>ROW()</f>
        <v>488</v>
      </c>
      <c r="G488" s="103"/>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F488" s="75"/>
      <c r="AG488" s="166"/>
      <c r="AH488" s="75"/>
      <c r="AI488" s="75"/>
      <c r="AX488" s="108"/>
      <c r="AY488" s="105"/>
      <c r="AZ488" s="108"/>
      <c r="BA488" s="105"/>
      <c r="BB488" s="116"/>
      <c r="BC488" s="116"/>
      <c r="BD488" s="108"/>
      <c r="BE488" s="108"/>
      <c r="BF488" s="105"/>
      <c r="BG488" s="105"/>
      <c r="BJ488" s="109"/>
      <c r="BK488" s="109"/>
      <c r="BL488" s="109"/>
      <c r="BM488" s="112"/>
      <c r="BN488" s="112"/>
      <c r="BO488" s="109"/>
      <c r="BP488" s="113"/>
      <c r="BQ488" s="113"/>
      <c r="BR488" s="113"/>
      <c r="BS488" s="113"/>
      <c r="BT488" s="109"/>
      <c r="BU488" s="112"/>
      <c r="BV488" s="174"/>
      <c r="BW488" s="114"/>
      <c r="BX488" s="109"/>
      <c r="BY488" s="113"/>
      <c r="BZ488" s="113"/>
      <c r="CA488" s="113"/>
      <c r="CB488" s="113"/>
      <c r="CC488" s="112"/>
      <c r="CD488" s="109"/>
      <c r="CE488" s="114"/>
      <c r="CF488" s="109"/>
      <c r="CG488" s="113"/>
      <c r="CH488" s="113"/>
      <c r="CI488" s="113"/>
      <c r="CJ488" s="113"/>
      <c r="CK488" s="112"/>
      <c r="CL488" s="112"/>
      <c r="CM488" s="112"/>
      <c r="CN488" s="115"/>
      <c r="CO488" s="109"/>
      <c r="CP488" s="109"/>
      <c r="CQ488" s="113"/>
      <c r="CR488" s="113"/>
      <c r="CS488" s="113"/>
      <c r="CT488" s="113"/>
      <c r="CU488" s="105"/>
      <c r="CV488" s="105"/>
      <c r="CY488" s="105"/>
      <c r="CZ488" s="105"/>
      <c r="DA488" s="105"/>
      <c r="DB488" s="105"/>
      <c r="DC488" s="105"/>
      <c r="DD488" s="105"/>
      <c r="DE488" s="105"/>
      <c r="DF488" s="105"/>
    </row>
    <row r="489" spans="1:110" ht="16" customHeight="1">
      <c r="A489" s="75" t="s">
        <v>905</v>
      </c>
      <c r="B489" s="75" t="str">
        <f>A489</f>
        <v>Questions</v>
      </c>
      <c r="C489" s="103"/>
      <c r="D489" s="103"/>
      <c r="E489" s="103"/>
      <c r="F489" s="104">
        <f>ROW()</f>
        <v>489</v>
      </c>
      <c r="G489" s="103"/>
      <c r="H489" s="103"/>
      <c r="I489" s="103" t="str">
        <f t="shared" ref="I489" si="505">"This a short description of "&amp;B489&amp;", giving the briefest explanation of its "&amp;B489&amp;"'iness."</f>
        <v>This a short description of Questions, giving the briefest explanation of its Questions'iness.</v>
      </c>
      <c r="J489" s="103" t="str">
        <f t="shared" ref="J489" si="506">"This is a longer description of "&amp;B489&amp;", going into more detail on what "&amp;B489&amp;" is all about.  
"&amp;$J$20</f>
        <v>This is a longer description of Questions, going into more detail on what Questions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v>
      </c>
      <c r="K489" s="103" t="str">
        <f t="shared" si="435"/>
        <v>none</v>
      </c>
      <c r="L489" s="103"/>
      <c r="M489" s="103" t="str">
        <f t="shared" si="436"/>
        <v>OpenClose</v>
      </c>
      <c r="N489" s="103"/>
      <c r="O489" s="103"/>
      <c r="P489" s="103"/>
      <c r="Q489" s="103"/>
      <c r="R489" s="103">
        <f t="shared" si="437"/>
        <v>1</v>
      </c>
      <c r="S489" s="103" t="str">
        <f t="shared" si="438"/>
        <v>hover</v>
      </c>
      <c r="T489" s="103"/>
      <c r="U489" s="103"/>
      <c r="V489" s="103"/>
      <c r="W489" s="103"/>
      <c r="X489" s="103" t="str">
        <f t="shared" ref="X489" si="507">$X$12&amp;A489&amp;","&amp;$X$13</f>
        <v>fadeOn=Questions,0.6</v>
      </c>
      <c r="Y489" s="103" t="str">
        <f t="shared" ref="Y489" si="508">$Y$12&amp;A489&amp;","&amp;$Y$13</f>
        <v>fadeOff=Questions,0.6</v>
      </c>
      <c r="Z489" s="103" t="str">
        <f>$Z$12&amp;A489&amp;",1.4"</f>
        <v>drawOpen=Questions,1.4</v>
      </c>
      <c r="AA489" s="103" t="str">
        <f>$AA$12&amp;A489&amp;",1.4"</f>
        <v>drawClose=Questions,1.4</v>
      </c>
      <c r="AB489" s="103" t="str">
        <f t="shared" si="443"/>
        <v>myQtipStyle</v>
      </c>
      <c r="AF489" s="75"/>
      <c r="AG489" s="166"/>
      <c r="AH489" s="75"/>
      <c r="AI489" s="75"/>
      <c r="AX489" s="108"/>
      <c r="AY489" s="105"/>
      <c r="AZ489" s="108"/>
      <c r="BA489" s="105"/>
      <c r="BB489" s="116"/>
      <c r="BC489" s="116"/>
      <c r="BD489" s="108"/>
      <c r="BE489" s="108"/>
      <c r="BF489" s="105"/>
      <c r="BG489" s="105"/>
      <c r="BJ489" s="109"/>
      <c r="BK489" s="109"/>
      <c r="BL489" s="109"/>
      <c r="BM489" s="112"/>
      <c r="BN489" s="112"/>
      <c r="BO489" s="109"/>
      <c r="BP489" s="113"/>
      <c r="BQ489" s="113"/>
      <c r="BR489" s="113"/>
      <c r="BS489" s="113"/>
      <c r="BT489" s="109"/>
      <c r="BU489" s="112"/>
      <c r="BV489" s="174"/>
      <c r="BW489" s="114"/>
      <c r="BX489" s="109"/>
      <c r="BY489" s="113"/>
      <c r="BZ489" s="113"/>
      <c r="CA489" s="113"/>
      <c r="CB489" s="113"/>
      <c r="CC489" s="112"/>
      <c r="CD489" s="109"/>
      <c r="CE489" s="114"/>
      <c r="CF489" s="109"/>
      <c r="CG489" s="113"/>
      <c r="CH489" s="113"/>
      <c r="CI489" s="113"/>
      <c r="CJ489" s="113"/>
      <c r="CK489" s="112"/>
      <c r="CL489" s="112"/>
      <c r="CM489" s="112"/>
      <c r="CN489" s="115"/>
      <c r="CO489" s="109"/>
      <c r="CP489" s="109"/>
      <c r="CQ489" s="113"/>
      <c r="CR489" s="113"/>
      <c r="CS489" s="113"/>
      <c r="CT489" s="113"/>
      <c r="CU489" s="105"/>
      <c r="CV489" s="105"/>
      <c r="CY489" s="105"/>
      <c r="CZ489" s="105"/>
      <c r="DA489" s="105"/>
      <c r="DB489" s="105"/>
      <c r="DC489" s="105"/>
      <c r="DD489" s="105"/>
      <c r="DE489" s="105"/>
      <c r="DF489" s="105"/>
    </row>
    <row r="490" spans="1:110" ht="16" customHeight="1">
      <c r="A490" s="75" t="s">
        <v>906</v>
      </c>
      <c r="B490" s="75" t="s">
        <v>910</v>
      </c>
      <c r="C490" s="103"/>
      <c r="D490" s="103"/>
      <c r="E490" s="103"/>
      <c r="F490" s="104">
        <f>ROW()</f>
        <v>490</v>
      </c>
      <c r="G490" s="103"/>
      <c r="H490" s="103"/>
      <c r="I490" s="103" t="str">
        <f t="shared" ref="I490:I493" si="509">"This a short description of "&amp;B490&amp;", giving the briefest explanation of its "&amp;B490&amp;"'iness."</f>
        <v>This a short description of Question 1, giving the briefest explanation of its Question 1'iness.</v>
      </c>
      <c r="J490" s="198" t="s">
        <v>918</v>
      </c>
      <c r="K490" s="103" t="str">
        <f t="shared" si="435"/>
        <v>none</v>
      </c>
      <c r="L490" s="103"/>
      <c r="M490" s="103" t="str">
        <f t="shared" si="436"/>
        <v>OpenClose</v>
      </c>
      <c r="N490" s="103"/>
      <c r="O490" s="103"/>
      <c r="P490" s="103"/>
      <c r="Q490" s="103"/>
      <c r="R490" s="103">
        <f t="shared" si="437"/>
        <v>1</v>
      </c>
      <c r="S490" s="103" t="str">
        <f t="shared" si="438"/>
        <v>hover</v>
      </c>
      <c r="T490" s="103"/>
      <c r="U490" s="103"/>
      <c r="V490" s="103"/>
      <c r="W490" s="103"/>
      <c r="X490" s="103" t="str">
        <f t="shared" ref="X490:X493" si="510">$X$12&amp;A490&amp;","&amp;$X$13</f>
        <v>fadeOn=Question1,0.6</v>
      </c>
      <c r="Y490" s="103" t="str">
        <f t="shared" ref="Y490:Y493" si="511">$Y$12&amp;A490&amp;","&amp;$Y$13</f>
        <v>fadeOff=Question1,0.6</v>
      </c>
      <c r="Z490" s="103" t="str">
        <f t="shared" ref="Z490:Z493" si="512">$Z$12&amp;A490&amp;",1.4"</f>
        <v>drawOpen=Question1,1.4</v>
      </c>
      <c r="AA490" s="103" t="str">
        <f t="shared" ref="AA490:AA493" si="513">$AA$12&amp;A490&amp;",1.4"</f>
        <v>drawClose=Question1,1.4</v>
      </c>
      <c r="AB490" s="103" t="str">
        <f t="shared" si="443"/>
        <v>myQtipStyle</v>
      </c>
      <c r="AF490" s="75"/>
      <c r="AG490" s="166"/>
      <c r="AH490" s="75"/>
      <c r="AI490" s="75"/>
      <c r="AX490" s="108"/>
      <c r="AY490" s="105"/>
      <c r="AZ490" s="108"/>
      <c r="BA490" s="105"/>
      <c r="BB490" s="116"/>
      <c r="BC490" s="116"/>
      <c r="BD490" s="108"/>
      <c r="BE490" s="108"/>
      <c r="BF490" s="105"/>
      <c r="BG490" s="105"/>
      <c r="BJ490" s="109"/>
      <c r="BK490" s="109"/>
      <c r="BL490" s="109"/>
      <c r="BM490" s="112"/>
      <c r="BN490" s="112"/>
      <c r="BO490" s="109"/>
      <c r="BP490" s="113"/>
      <c r="BQ490" s="113"/>
      <c r="BR490" s="113"/>
      <c r="BS490" s="113"/>
      <c r="BT490" s="109"/>
      <c r="BU490" s="112"/>
      <c r="BV490" s="174"/>
      <c r="BW490" s="114"/>
      <c r="BX490" s="109"/>
      <c r="BY490" s="113"/>
      <c r="BZ490" s="113"/>
      <c r="CA490" s="113"/>
      <c r="CB490" s="113"/>
      <c r="CC490" s="112"/>
      <c r="CD490" s="109"/>
      <c r="CE490" s="114"/>
      <c r="CF490" s="109"/>
      <c r="CG490" s="113"/>
      <c r="CH490" s="113"/>
      <c r="CI490" s="113"/>
      <c r="CJ490" s="113"/>
      <c r="CK490" s="112"/>
      <c r="CL490" s="112"/>
      <c r="CM490" s="112"/>
      <c r="CN490" s="115"/>
      <c r="CO490" s="109"/>
      <c r="CP490" s="109"/>
      <c r="CQ490" s="113"/>
      <c r="CR490" s="113"/>
      <c r="CS490" s="113"/>
      <c r="CT490" s="113"/>
      <c r="CU490" s="105"/>
      <c r="CV490" s="105"/>
      <c r="CY490" s="105"/>
      <c r="CZ490" s="105"/>
      <c r="DA490" s="105"/>
      <c r="DB490" s="105"/>
      <c r="DC490" s="105"/>
      <c r="DD490" s="105"/>
      <c r="DE490" s="105"/>
      <c r="DF490" s="105"/>
    </row>
    <row r="491" spans="1:110" ht="16" customHeight="1">
      <c r="A491" s="75" t="s">
        <v>907</v>
      </c>
      <c r="B491" s="75" t="s">
        <v>911</v>
      </c>
      <c r="C491" s="103"/>
      <c r="D491" s="103"/>
      <c r="E491" s="103"/>
      <c r="F491" s="104">
        <f>ROW()</f>
        <v>491</v>
      </c>
      <c r="G491" s="103"/>
      <c r="H491" s="103"/>
      <c r="I491" s="103" t="str">
        <f t="shared" si="509"/>
        <v>This a short description of Question 2, giving the briefest explanation of its Question 2'iness.</v>
      </c>
      <c r="J491" s="198" t="s">
        <v>919</v>
      </c>
      <c r="K491" s="103" t="str">
        <f t="shared" si="435"/>
        <v>none</v>
      </c>
      <c r="L491" s="103"/>
      <c r="M491" s="103" t="str">
        <f t="shared" si="436"/>
        <v>OpenClose</v>
      </c>
      <c r="N491" s="103"/>
      <c r="O491" s="103"/>
      <c r="P491" s="103"/>
      <c r="Q491" s="103"/>
      <c r="R491" s="103">
        <f t="shared" si="437"/>
        <v>1</v>
      </c>
      <c r="S491" s="103" t="str">
        <f t="shared" si="438"/>
        <v>hover</v>
      </c>
      <c r="T491" s="103"/>
      <c r="U491" s="103"/>
      <c r="V491" s="103"/>
      <c r="W491" s="103"/>
      <c r="X491" s="103" t="str">
        <f t="shared" si="510"/>
        <v>fadeOn=Question2,0.6</v>
      </c>
      <c r="Y491" s="103" t="str">
        <f t="shared" si="511"/>
        <v>fadeOff=Question2,0.6</v>
      </c>
      <c r="Z491" s="103" t="str">
        <f t="shared" si="512"/>
        <v>drawOpen=Question2,1.4</v>
      </c>
      <c r="AA491" s="103" t="str">
        <f t="shared" si="513"/>
        <v>drawClose=Question2,1.4</v>
      </c>
      <c r="AB491" s="103" t="str">
        <f t="shared" si="443"/>
        <v>myQtipStyle</v>
      </c>
      <c r="AF491" s="75"/>
      <c r="AG491" s="166"/>
      <c r="AH491" s="75"/>
      <c r="AI491" s="75"/>
      <c r="AX491" s="108"/>
      <c r="AY491" s="105"/>
      <c r="AZ491" s="108"/>
      <c r="BA491" s="105"/>
      <c r="BB491" s="116"/>
      <c r="BC491" s="116"/>
      <c r="BD491" s="108"/>
      <c r="BE491" s="108"/>
      <c r="BF491" s="105"/>
      <c r="BG491" s="105"/>
      <c r="BJ491" s="109"/>
      <c r="BK491" s="109"/>
      <c r="BL491" s="109"/>
      <c r="BM491" s="112"/>
      <c r="BN491" s="112"/>
      <c r="BO491" s="109"/>
      <c r="BP491" s="113"/>
      <c r="BQ491" s="113"/>
      <c r="BR491" s="113"/>
      <c r="BS491" s="113"/>
      <c r="BT491" s="109"/>
      <c r="BU491" s="112"/>
      <c r="BV491" s="174"/>
      <c r="BW491" s="114"/>
      <c r="BX491" s="109"/>
      <c r="BY491" s="113"/>
      <c r="BZ491" s="113"/>
      <c r="CA491" s="113"/>
      <c r="CB491" s="113"/>
      <c r="CC491" s="112"/>
      <c r="CD491" s="109"/>
      <c r="CE491" s="114"/>
      <c r="CF491" s="109"/>
      <c r="CG491" s="113"/>
      <c r="CH491" s="113"/>
      <c r="CI491" s="113"/>
      <c r="CJ491" s="113"/>
      <c r="CK491" s="112"/>
      <c r="CL491" s="112"/>
      <c r="CM491" s="112"/>
      <c r="CN491" s="115"/>
      <c r="CO491" s="109"/>
      <c r="CP491" s="109"/>
      <c r="CQ491" s="113"/>
      <c r="CR491" s="113"/>
      <c r="CS491" s="113"/>
      <c r="CT491" s="113"/>
      <c r="CU491" s="105"/>
      <c r="CV491" s="105"/>
      <c r="CY491" s="105"/>
      <c r="CZ491" s="105"/>
      <c r="DA491" s="105"/>
      <c r="DB491" s="105"/>
      <c r="DC491" s="105"/>
      <c r="DD491" s="105"/>
      <c r="DE491" s="105"/>
      <c r="DF491" s="105"/>
    </row>
    <row r="492" spans="1:110" ht="16" customHeight="1">
      <c r="A492" s="75" t="s">
        <v>909</v>
      </c>
      <c r="B492" s="75" t="s">
        <v>912</v>
      </c>
      <c r="C492" s="103"/>
      <c r="D492" s="103"/>
      <c r="E492" s="103"/>
      <c r="F492" s="104">
        <f>ROW()</f>
        <v>492</v>
      </c>
      <c r="G492" s="103"/>
      <c r="H492" s="103"/>
      <c r="I492" s="103" t="str">
        <f t="shared" si="509"/>
        <v>This a short description of Question 3, giving the briefest explanation of its Question 3'iness.</v>
      </c>
      <c r="J492" s="198" t="s">
        <v>920</v>
      </c>
      <c r="K492" s="103" t="str">
        <f t="shared" si="435"/>
        <v>none</v>
      </c>
      <c r="L492" s="103"/>
      <c r="M492" s="103" t="str">
        <f t="shared" si="436"/>
        <v>OpenClose</v>
      </c>
      <c r="N492" s="103"/>
      <c r="O492" s="103"/>
      <c r="P492" s="103"/>
      <c r="Q492" s="103"/>
      <c r="R492" s="103">
        <f t="shared" si="437"/>
        <v>1</v>
      </c>
      <c r="S492" s="103" t="str">
        <f t="shared" si="438"/>
        <v>hover</v>
      </c>
      <c r="T492" s="103"/>
      <c r="U492" s="103"/>
      <c r="V492" s="103"/>
      <c r="W492" s="103"/>
      <c r="X492" s="103" t="str">
        <f t="shared" si="510"/>
        <v>fadeOn=Question3,0.6</v>
      </c>
      <c r="Y492" s="103" t="str">
        <f t="shared" si="511"/>
        <v>fadeOff=Question3,0.6</v>
      </c>
      <c r="Z492" s="103" t="str">
        <f t="shared" si="512"/>
        <v>drawOpen=Question3,1.4</v>
      </c>
      <c r="AA492" s="103" t="str">
        <f t="shared" si="513"/>
        <v>drawClose=Question3,1.4</v>
      </c>
      <c r="AB492" s="103" t="str">
        <f t="shared" si="443"/>
        <v>myQtipStyle</v>
      </c>
      <c r="AF492" s="75"/>
      <c r="AG492" s="166"/>
      <c r="AH492" s="75"/>
      <c r="AI492" s="75"/>
      <c r="AX492" s="108"/>
      <c r="AY492" s="105"/>
      <c r="AZ492" s="108"/>
      <c r="BA492" s="105"/>
      <c r="BB492" s="116"/>
      <c r="BC492" s="116"/>
      <c r="BD492" s="108"/>
      <c r="BE492" s="108"/>
      <c r="BF492" s="105"/>
      <c r="BG492" s="105"/>
      <c r="BJ492" s="109"/>
      <c r="BK492" s="109"/>
      <c r="BL492" s="109"/>
      <c r="BM492" s="112"/>
      <c r="BN492" s="112"/>
      <c r="BO492" s="109"/>
      <c r="BP492" s="113"/>
      <c r="BQ492" s="113"/>
      <c r="BR492" s="113"/>
      <c r="BS492" s="113"/>
      <c r="BT492" s="109"/>
      <c r="BU492" s="112"/>
      <c r="BV492" s="174"/>
      <c r="BW492" s="114"/>
      <c r="BX492" s="109"/>
      <c r="BY492" s="113"/>
      <c r="BZ492" s="113"/>
      <c r="CA492" s="113"/>
      <c r="CB492" s="113"/>
      <c r="CC492" s="112"/>
      <c r="CD492" s="109"/>
      <c r="CE492" s="114"/>
      <c r="CF492" s="109"/>
      <c r="CG492" s="113"/>
      <c r="CH492" s="113"/>
      <c r="CI492" s="113"/>
      <c r="CJ492" s="113"/>
      <c r="CK492" s="112"/>
      <c r="CL492" s="112"/>
      <c r="CM492" s="112"/>
      <c r="CN492" s="115"/>
      <c r="CO492" s="109"/>
      <c r="CP492" s="109"/>
      <c r="CQ492" s="113"/>
      <c r="CR492" s="113"/>
      <c r="CS492" s="113"/>
      <c r="CT492" s="113"/>
      <c r="CU492" s="105"/>
      <c r="CV492" s="105"/>
      <c r="CY492" s="105"/>
      <c r="CZ492" s="105"/>
      <c r="DA492" s="105"/>
      <c r="DB492" s="105"/>
      <c r="DC492" s="105"/>
      <c r="DD492" s="105"/>
      <c r="DE492" s="105"/>
      <c r="DF492" s="105"/>
    </row>
    <row r="493" spans="1:110" ht="16" customHeight="1">
      <c r="A493" s="75" t="s">
        <v>908</v>
      </c>
      <c r="B493" s="75" t="s">
        <v>913</v>
      </c>
      <c r="C493" s="103"/>
      <c r="D493" s="103"/>
      <c r="E493" s="103"/>
      <c r="F493" s="104">
        <f>ROW()</f>
        <v>493</v>
      </c>
      <c r="G493" s="103"/>
      <c r="H493" s="103"/>
      <c r="I493" s="103" t="str">
        <f t="shared" si="509"/>
        <v>This a short description of Question 4, giving the briefest explanation of its Question 4'iness.</v>
      </c>
      <c r="J493" s="198" t="s">
        <v>921</v>
      </c>
      <c r="K493" s="103" t="str">
        <f t="shared" si="435"/>
        <v>none</v>
      </c>
      <c r="L493" s="103"/>
      <c r="M493" s="103" t="str">
        <f t="shared" si="436"/>
        <v>OpenClose</v>
      </c>
      <c r="N493" s="103"/>
      <c r="O493" s="103"/>
      <c r="P493" s="103"/>
      <c r="Q493" s="103"/>
      <c r="R493" s="103">
        <f t="shared" si="437"/>
        <v>1</v>
      </c>
      <c r="S493" s="103" t="str">
        <f t="shared" si="438"/>
        <v>hover</v>
      </c>
      <c r="T493" s="103"/>
      <c r="U493" s="103"/>
      <c r="V493" s="103"/>
      <c r="W493" s="103"/>
      <c r="X493" s="103" t="str">
        <f t="shared" si="510"/>
        <v>fadeOn=Question4,0.6</v>
      </c>
      <c r="Y493" s="103" t="str">
        <f t="shared" si="511"/>
        <v>fadeOff=Question4,0.6</v>
      </c>
      <c r="Z493" s="103" t="str">
        <f t="shared" si="512"/>
        <v>drawOpen=Question4,1.4</v>
      </c>
      <c r="AA493" s="103" t="str">
        <f t="shared" si="513"/>
        <v>drawClose=Question4,1.4</v>
      </c>
      <c r="AB493" s="103" t="str">
        <f t="shared" si="443"/>
        <v>myQtipStyle</v>
      </c>
      <c r="AF493" s="75"/>
      <c r="AG493" s="166"/>
      <c r="AH493" s="75"/>
      <c r="AI493" s="75"/>
      <c r="AX493" s="108"/>
      <c r="AY493" s="105"/>
      <c r="AZ493" s="108"/>
      <c r="BA493" s="105"/>
      <c r="BB493" s="116"/>
      <c r="BC493" s="116"/>
      <c r="BD493" s="108"/>
      <c r="BE493" s="108"/>
      <c r="BF493" s="105"/>
      <c r="BG493" s="105"/>
      <c r="BJ493" s="109"/>
      <c r="BK493" s="109"/>
      <c r="BL493" s="109"/>
      <c r="BM493" s="112"/>
      <c r="BN493" s="112"/>
      <c r="BO493" s="109"/>
      <c r="BP493" s="113"/>
      <c r="BQ493" s="113"/>
      <c r="BR493" s="113"/>
      <c r="BS493" s="113"/>
      <c r="BT493" s="109"/>
      <c r="BU493" s="112"/>
      <c r="BV493" s="174"/>
      <c r="BW493" s="114"/>
      <c r="BX493" s="109"/>
      <c r="BY493" s="113"/>
      <c r="BZ493" s="113"/>
      <c r="CA493" s="113"/>
      <c r="CB493" s="113"/>
      <c r="CC493" s="112"/>
      <c r="CD493" s="109"/>
      <c r="CE493" s="114"/>
      <c r="CF493" s="109"/>
      <c r="CG493" s="113"/>
      <c r="CH493" s="113"/>
      <c r="CI493" s="113"/>
      <c r="CJ493" s="113"/>
      <c r="CK493" s="112"/>
      <c r="CL493" s="112"/>
      <c r="CM493" s="112"/>
      <c r="CN493" s="115"/>
      <c r="CO493" s="109"/>
      <c r="CP493" s="109"/>
      <c r="CQ493" s="113"/>
      <c r="CR493" s="113"/>
      <c r="CS493" s="113"/>
      <c r="CT493" s="113"/>
      <c r="CU493" s="105"/>
      <c r="CV493" s="105"/>
      <c r="CY493" s="105"/>
      <c r="CZ493" s="105"/>
      <c r="DA493" s="105"/>
      <c r="DB493" s="105"/>
      <c r="DC493" s="105"/>
      <c r="DD493" s="105"/>
      <c r="DE493" s="105"/>
      <c r="DF493" s="105"/>
    </row>
    <row r="494" spans="1:110" ht="16" customHeight="1">
      <c r="A494" s="75"/>
      <c r="B494" s="75"/>
      <c r="C494" s="103"/>
      <c r="D494" s="103"/>
      <c r="E494" s="103"/>
      <c r="F494" s="104">
        <f>ROW()</f>
        <v>494</v>
      </c>
      <c r="G494" s="103"/>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F494" s="75"/>
      <c r="AG494" s="166"/>
      <c r="AH494" s="75"/>
      <c r="AI494" s="75"/>
      <c r="AX494" s="108"/>
      <c r="AY494" s="105"/>
      <c r="AZ494" s="108"/>
      <c r="BA494" s="105"/>
      <c r="BB494" s="116"/>
      <c r="BC494" s="116"/>
      <c r="BD494" s="108"/>
      <c r="BE494" s="108"/>
      <c r="BF494" s="105"/>
      <c r="BG494" s="105"/>
      <c r="BJ494" s="109"/>
      <c r="BK494" s="109"/>
      <c r="BL494" s="109"/>
      <c r="BM494" s="112"/>
      <c r="BN494" s="112"/>
      <c r="BO494" s="109"/>
      <c r="BP494" s="113"/>
      <c r="BQ494" s="113"/>
      <c r="BR494" s="113"/>
      <c r="BS494" s="113"/>
      <c r="BT494" s="109"/>
      <c r="BU494" s="112"/>
      <c r="BV494" s="174"/>
      <c r="BW494" s="114"/>
      <c r="BX494" s="109"/>
      <c r="BY494" s="113"/>
      <c r="BZ494" s="113"/>
      <c r="CA494" s="113"/>
      <c r="CB494" s="113"/>
      <c r="CC494" s="112"/>
      <c r="CD494" s="109"/>
      <c r="CE494" s="114"/>
      <c r="CF494" s="109"/>
      <c r="CG494" s="113"/>
      <c r="CH494" s="113"/>
      <c r="CI494" s="113"/>
      <c r="CJ494" s="113"/>
      <c r="CK494" s="112"/>
      <c r="CL494" s="112"/>
      <c r="CM494" s="112"/>
      <c r="CN494" s="115"/>
      <c r="CO494" s="109"/>
      <c r="CP494" s="109"/>
      <c r="CQ494" s="113"/>
      <c r="CR494" s="113"/>
      <c r="CS494" s="113"/>
      <c r="CT494" s="113"/>
      <c r="CU494" s="105"/>
      <c r="CV494" s="105"/>
      <c r="CY494" s="105"/>
      <c r="CZ494" s="105"/>
      <c r="DA494" s="105"/>
      <c r="DB494" s="105"/>
      <c r="DC494" s="105"/>
      <c r="DD494" s="105"/>
      <c r="DE494" s="105"/>
      <c r="DF494" s="105"/>
    </row>
    <row r="495" spans="1:110" ht="16" customHeight="1">
      <c r="A495" s="75"/>
      <c r="B495" s="75"/>
      <c r="C495" s="103"/>
      <c r="D495" s="103"/>
      <c r="E495" s="103"/>
      <c r="F495" s="104">
        <f>ROW()</f>
        <v>495</v>
      </c>
      <c r="G495" s="103"/>
      <c r="H495" s="103"/>
      <c r="I495" s="103"/>
      <c r="J495" s="103"/>
      <c r="K495" s="103"/>
      <c r="L495" s="103"/>
      <c r="M495" s="103"/>
      <c r="N495" s="103"/>
      <c r="O495" s="103"/>
      <c r="P495" s="103"/>
      <c r="Q495" s="103"/>
      <c r="R495" s="103"/>
      <c r="S495" s="103"/>
      <c r="T495" s="103"/>
      <c r="U495" s="103"/>
      <c r="V495" s="103"/>
      <c r="W495" s="103"/>
      <c r="X495" s="103"/>
      <c r="Y495" s="103"/>
      <c r="Z495" s="103"/>
      <c r="AA495" s="103"/>
      <c r="AB495" s="103"/>
      <c r="AF495" s="75"/>
      <c r="AG495" s="166"/>
      <c r="AH495" s="75"/>
      <c r="AI495" s="75"/>
      <c r="AX495" s="108"/>
      <c r="AY495" s="105"/>
      <c r="AZ495" s="108"/>
      <c r="BA495" s="105"/>
      <c r="BB495" s="116"/>
      <c r="BC495" s="116"/>
      <c r="BD495" s="108"/>
      <c r="BE495" s="108"/>
      <c r="BF495" s="105"/>
      <c r="BG495" s="105"/>
      <c r="BJ495" s="109"/>
      <c r="BK495" s="109"/>
      <c r="BL495" s="109"/>
      <c r="BM495" s="112"/>
      <c r="BN495" s="112"/>
      <c r="BO495" s="109"/>
      <c r="BP495" s="113"/>
      <c r="BQ495" s="113"/>
      <c r="BR495" s="113"/>
      <c r="BS495" s="113"/>
      <c r="BT495" s="109"/>
      <c r="BU495" s="112"/>
      <c r="BV495" s="174"/>
      <c r="BW495" s="114"/>
      <c r="BX495" s="109"/>
      <c r="BY495" s="113"/>
      <c r="BZ495" s="113"/>
      <c r="CA495" s="113"/>
      <c r="CB495" s="113"/>
      <c r="CC495" s="112"/>
      <c r="CD495" s="109"/>
      <c r="CE495" s="114"/>
      <c r="CF495" s="109"/>
      <c r="CG495" s="113"/>
      <c r="CH495" s="113"/>
      <c r="CI495" s="113"/>
      <c r="CJ495" s="113"/>
      <c r="CK495" s="112"/>
      <c r="CL495" s="112"/>
      <c r="CM495" s="112"/>
      <c r="CN495" s="115"/>
      <c r="CO495" s="109"/>
      <c r="CP495" s="109"/>
      <c r="CQ495" s="113"/>
      <c r="CR495" s="113"/>
      <c r="CS495" s="113"/>
      <c r="CT495" s="113"/>
      <c r="CU495" s="105"/>
      <c r="CV495" s="105"/>
      <c r="CY495" s="105"/>
      <c r="CZ495" s="105"/>
      <c r="DA495" s="105"/>
      <c r="DB495" s="105"/>
      <c r="DC495" s="105"/>
      <c r="DD495" s="105"/>
      <c r="DE495" s="105"/>
      <c r="DF495" s="105"/>
    </row>
    <row r="496" spans="1:110" ht="16" customHeight="1">
      <c r="A496" s="75"/>
      <c r="B496" s="75"/>
      <c r="C496" s="103"/>
      <c r="D496" s="103"/>
      <c r="E496" s="103"/>
      <c r="F496" s="104">
        <f>ROW()</f>
        <v>496</v>
      </c>
      <c r="G496" s="103"/>
      <c r="H496" s="103"/>
      <c r="I496" s="103"/>
      <c r="J496" s="103"/>
      <c r="K496" s="103"/>
      <c r="L496" s="103"/>
      <c r="M496" s="103"/>
      <c r="N496" s="103"/>
      <c r="O496" s="103"/>
      <c r="P496" s="103"/>
      <c r="Q496" s="103"/>
      <c r="R496" s="103"/>
      <c r="S496" s="103"/>
      <c r="T496" s="103"/>
      <c r="U496" s="103"/>
      <c r="V496" s="103"/>
      <c r="W496" s="103"/>
      <c r="X496" s="103"/>
      <c r="Y496" s="103"/>
      <c r="Z496" s="103"/>
      <c r="AA496" s="103"/>
      <c r="AB496" s="103"/>
      <c r="AF496" s="75"/>
      <c r="AG496" s="166"/>
      <c r="AH496" s="75"/>
      <c r="AI496" s="75"/>
      <c r="AX496" s="108"/>
      <c r="AY496" s="105"/>
      <c r="AZ496" s="108"/>
      <c r="BA496" s="105"/>
      <c r="BB496" s="116"/>
      <c r="BC496" s="116"/>
      <c r="BD496" s="108"/>
      <c r="BE496" s="108"/>
      <c r="BF496" s="105"/>
      <c r="BG496" s="105"/>
      <c r="BJ496" s="109"/>
      <c r="BK496" s="109"/>
      <c r="BL496" s="109"/>
      <c r="BM496" s="112"/>
      <c r="BN496" s="112"/>
      <c r="BO496" s="109"/>
      <c r="BP496" s="113"/>
      <c r="BQ496" s="113"/>
      <c r="BR496" s="113"/>
      <c r="BS496" s="113"/>
      <c r="BT496" s="109"/>
      <c r="BU496" s="112"/>
      <c r="BV496" s="174"/>
      <c r="BW496" s="114"/>
      <c r="BX496" s="109"/>
      <c r="BY496" s="113"/>
      <c r="BZ496" s="113"/>
      <c r="CA496" s="113"/>
      <c r="CB496" s="113"/>
      <c r="CC496" s="112"/>
      <c r="CD496" s="109"/>
      <c r="CE496" s="114"/>
      <c r="CF496" s="109"/>
      <c r="CG496" s="113"/>
      <c r="CH496" s="113"/>
      <c r="CI496" s="113"/>
      <c r="CJ496" s="113"/>
      <c r="CK496" s="112"/>
      <c r="CL496" s="112"/>
      <c r="CM496" s="112"/>
      <c r="CN496" s="115"/>
      <c r="CO496" s="109"/>
      <c r="CP496" s="109"/>
      <c r="CQ496" s="113"/>
      <c r="CR496" s="113"/>
      <c r="CS496" s="113"/>
      <c r="CT496" s="113"/>
      <c r="CU496" s="105"/>
      <c r="CV496" s="105"/>
      <c r="CY496" s="105"/>
      <c r="CZ496" s="105"/>
      <c r="DA496" s="105"/>
      <c r="DB496" s="105"/>
      <c r="DC496" s="105"/>
      <c r="DD496" s="105"/>
      <c r="DE496" s="105"/>
      <c r="DF496" s="105"/>
    </row>
    <row r="497" spans="1:110" ht="16" customHeight="1">
      <c r="A497" s="75"/>
      <c r="B497" s="75"/>
      <c r="C497" s="103"/>
      <c r="D497" s="103"/>
      <c r="E497" s="103"/>
      <c r="F497" s="104">
        <f>ROW()</f>
        <v>497</v>
      </c>
      <c r="G497" s="103"/>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F497" s="75"/>
      <c r="AG497" s="166"/>
      <c r="AH497" s="75"/>
      <c r="AI497" s="75"/>
      <c r="AX497" s="108"/>
      <c r="AY497" s="105"/>
      <c r="AZ497" s="108"/>
      <c r="BA497" s="105"/>
      <c r="BB497" s="116"/>
      <c r="BC497" s="116"/>
      <c r="BD497" s="108"/>
      <c r="BE497" s="108"/>
      <c r="BF497" s="105"/>
      <c r="BG497" s="105"/>
      <c r="BJ497" s="109"/>
      <c r="BK497" s="109"/>
      <c r="BL497" s="109"/>
      <c r="BM497" s="112"/>
      <c r="BN497" s="112"/>
      <c r="BO497" s="109"/>
      <c r="BP497" s="113"/>
      <c r="BQ497" s="113"/>
      <c r="BR497" s="113"/>
      <c r="BS497" s="113"/>
      <c r="BT497" s="109"/>
      <c r="BU497" s="112"/>
      <c r="BV497" s="174"/>
      <c r="BW497" s="114"/>
      <c r="BX497" s="109"/>
      <c r="BY497" s="113"/>
      <c r="BZ497" s="113"/>
      <c r="CA497" s="113"/>
      <c r="CB497" s="113"/>
      <c r="CC497" s="112"/>
      <c r="CD497" s="109"/>
      <c r="CE497" s="114"/>
      <c r="CF497" s="109"/>
      <c r="CG497" s="113"/>
      <c r="CH497" s="113"/>
      <c r="CI497" s="113"/>
      <c r="CJ497" s="113"/>
      <c r="CK497" s="112"/>
      <c r="CL497" s="112"/>
      <c r="CM497" s="112"/>
      <c r="CN497" s="115"/>
      <c r="CO497" s="109"/>
      <c r="CP497" s="109"/>
      <c r="CQ497" s="113"/>
      <c r="CR497" s="113"/>
      <c r="CS497" s="113"/>
      <c r="CT497" s="113"/>
      <c r="CU497" s="105"/>
      <c r="CV497" s="105"/>
      <c r="CY497" s="105"/>
      <c r="CZ497" s="105"/>
      <c r="DA497" s="105"/>
      <c r="DB497" s="105"/>
      <c r="DC497" s="105"/>
      <c r="DD497" s="105"/>
      <c r="DE497" s="105"/>
      <c r="DF497" s="105"/>
    </row>
    <row r="498" spans="1:110" ht="16" customHeight="1">
      <c r="A498" s="75"/>
      <c r="B498" s="75"/>
      <c r="C498" s="103"/>
      <c r="D498" s="103"/>
      <c r="E498" s="103"/>
      <c r="F498" s="104">
        <f>ROW()</f>
        <v>498</v>
      </c>
      <c r="G498" s="103"/>
      <c r="H498" s="103"/>
      <c r="I498" s="103"/>
      <c r="J498" s="103"/>
      <c r="K498" s="103"/>
      <c r="L498" s="103"/>
      <c r="M498" s="103"/>
      <c r="N498" s="103"/>
      <c r="O498" s="103"/>
      <c r="P498" s="103"/>
      <c r="Q498" s="103"/>
      <c r="R498" s="103"/>
      <c r="S498" s="103"/>
      <c r="T498" s="103"/>
      <c r="U498" s="103"/>
      <c r="V498" s="103"/>
      <c r="W498" s="103"/>
      <c r="X498" s="103"/>
      <c r="Y498" s="103"/>
      <c r="Z498" s="103"/>
      <c r="AA498" s="103"/>
      <c r="AB498" s="103"/>
      <c r="AF498" s="75"/>
      <c r="AG498" s="166"/>
      <c r="AH498" s="75"/>
      <c r="AI498" s="75"/>
      <c r="AX498" s="108"/>
      <c r="AY498" s="105"/>
      <c r="AZ498" s="108"/>
      <c r="BA498" s="105"/>
      <c r="BB498" s="116"/>
      <c r="BC498" s="116"/>
      <c r="BD498" s="108"/>
      <c r="BE498" s="108"/>
      <c r="BF498" s="105"/>
      <c r="BG498" s="105"/>
      <c r="BJ498" s="109"/>
      <c r="BK498" s="109"/>
      <c r="BL498" s="109"/>
      <c r="BM498" s="112"/>
      <c r="BN498" s="112"/>
      <c r="BO498" s="109"/>
      <c r="BP498" s="113"/>
      <c r="BQ498" s="113"/>
      <c r="BR498" s="113"/>
      <c r="BS498" s="113"/>
      <c r="BT498" s="109"/>
      <c r="BU498" s="112"/>
      <c r="BV498" s="174"/>
      <c r="BW498" s="114"/>
      <c r="BX498" s="109"/>
      <c r="BY498" s="113"/>
      <c r="BZ498" s="113"/>
      <c r="CA498" s="113"/>
      <c r="CB498" s="113"/>
      <c r="CC498" s="112"/>
      <c r="CD498" s="109"/>
      <c r="CE498" s="114"/>
      <c r="CF498" s="109"/>
      <c r="CG498" s="113"/>
      <c r="CH498" s="113"/>
      <c r="CI498" s="113"/>
      <c r="CJ498" s="113"/>
      <c r="CK498" s="112"/>
      <c r="CL498" s="112"/>
      <c r="CM498" s="112"/>
      <c r="CN498" s="115"/>
      <c r="CO498" s="109"/>
      <c r="CP498" s="109"/>
      <c r="CQ498" s="113"/>
      <c r="CR498" s="113"/>
      <c r="CS498" s="113"/>
      <c r="CT498" s="113"/>
      <c r="CU498" s="105"/>
      <c r="CV498" s="105"/>
      <c r="CY498" s="105"/>
      <c r="CZ498" s="105"/>
      <c r="DA498" s="105"/>
      <c r="DB498" s="105"/>
      <c r="DC498" s="105"/>
      <c r="DD498" s="105"/>
      <c r="DE498" s="105"/>
      <c r="DF498" s="105"/>
    </row>
    <row r="499" spans="1:110" ht="16" customHeight="1">
      <c r="A499" s="75"/>
      <c r="B499" s="75"/>
      <c r="C499" s="103"/>
      <c r="D499" s="103"/>
      <c r="E499" s="103"/>
      <c r="F499" s="104">
        <f>ROW()</f>
        <v>499</v>
      </c>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F499" s="75"/>
      <c r="AG499" s="166"/>
      <c r="AH499" s="75"/>
      <c r="AI499" s="75"/>
      <c r="AX499" s="108"/>
      <c r="AY499" s="105"/>
      <c r="AZ499" s="108"/>
      <c r="BA499" s="105"/>
      <c r="BB499" s="116"/>
      <c r="BC499" s="116"/>
      <c r="BD499" s="108"/>
      <c r="BE499" s="108"/>
      <c r="BF499" s="105"/>
      <c r="BG499" s="105"/>
      <c r="BJ499" s="109"/>
      <c r="BK499" s="109"/>
      <c r="BL499" s="109"/>
      <c r="BM499" s="112"/>
      <c r="BN499" s="112"/>
      <c r="BO499" s="109"/>
      <c r="BP499" s="113"/>
      <c r="BQ499" s="113"/>
      <c r="BR499" s="113"/>
      <c r="BS499" s="113"/>
      <c r="BT499" s="109"/>
      <c r="BU499" s="112"/>
      <c r="BV499" s="174"/>
      <c r="BW499" s="114"/>
      <c r="BX499" s="109"/>
      <c r="BY499" s="113"/>
      <c r="BZ499" s="113"/>
      <c r="CA499" s="113"/>
      <c r="CB499" s="113"/>
      <c r="CC499" s="112"/>
      <c r="CD499" s="109"/>
      <c r="CE499" s="114"/>
      <c r="CF499" s="109"/>
      <c r="CG499" s="113"/>
      <c r="CH499" s="113"/>
      <c r="CI499" s="113"/>
      <c r="CJ499" s="113"/>
      <c r="CK499" s="112"/>
      <c r="CL499" s="112"/>
      <c r="CM499" s="112"/>
      <c r="CN499" s="115"/>
      <c r="CO499" s="109"/>
      <c r="CP499" s="109"/>
      <c r="CQ499" s="113"/>
      <c r="CR499" s="113"/>
      <c r="CS499" s="113"/>
      <c r="CT499" s="113"/>
      <c r="CU499" s="105"/>
      <c r="CV499" s="105"/>
      <c r="CY499" s="105"/>
      <c r="CZ499" s="105"/>
      <c r="DA499" s="105"/>
      <c r="DB499" s="105"/>
      <c r="DC499" s="105"/>
      <c r="DD499" s="105"/>
      <c r="DE499" s="105"/>
      <c r="DF499" s="105"/>
    </row>
    <row r="500" spans="1:110" ht="16" customHeight="1">
      <c r="A500" s="75"/>
      <c r="B500" s="75"/>
      <c r="F500" s="104">
        <f>ROW()</f>
        <v>500</v>
      </c>
      <c r="AE500" s="29"/>
      <c r="AF500" s="28"/>
      <c r="AG500" s="29"/>
      <c r="AH500" s="29"/>
      <c r="AI500" s="29"/>
      <c r="AJ500" s="29"/>
      <c r="AX500" s="29"/>
      <c r="BH500" s="29"/>
      <c r="BI500" s="29"/>
      <c r="BW500" s="29"/>
      <c r="CW500" s="29"/>
      <c r="CX500" s="29"/>
    </row>
    <row r="501" spans="1:110" ht="16" customHeight="1">
      <c r="A501" s="75"/>
      <c r="B501" s="75"/>
      <c r="F501" s="104">
        <f>ROW()</f>
        <v>501</v>
      </c>
      <c r="AE501" s="29"/>
      <c r="AF501" s="28"/>
      <c r="AG501" s="29"/>
      <c r="AH501" s="29"/>
      <c r="AI501" s="29"/>
      <c r="AJ501" s="29"/>
      <c r="AX501" s="29"/>
      <c r="BH501" s="29"/>
      <c r="BI501" s="29"/>
      <c r="BW501" s="29"/>
      <c r="CW501" s="29"/>
      <c r="CX501" s="29"/>
    </row>
    <row r="502" spans="1:110" ht="16" customHeight="1">
      <c r="A502" s="75"/>
      <c r="B502" s="75"/>
      <c r="F502" s="104">
        <f>ROW()</f>
        <v>502</v>
      </c>
      <c r="AE502" s="29"/>
      <c r="AF502" s="28"/>
      <c r="AG502" s="29"/>
      <c r="AH502" s="29"/>
      <c r="AI502" s="29"/>
      <c r="AJ502" s="29"/>
      <c r="AX502" s="29"/>
      <c r="BH502" s="29"/>
      <c r="BI502" s="29"/>
      <c r="BW502" s="29"/>
      <c r="CW502" s="29"/>
      <c r="CX502" s="29"/>
    </row>
    <row r="503" spans="1:110" ht="16" customHeight="1">
      <c r="A503" s="75"/>
      <c r="B503" s="75"/>
      <c r="F503" s="104">
        <f>ROW()</f>
        <v>503</v>
      </c>
      <c r="AE503" s="29"/>
      <c r="AF503" s="28"/>
      <c r="AG503" s="29"/>
      <c r="AH503" s="29"/>
      <c r="AI503" s="29"/>
      <c r="AJ503" s="29"/>
      <c r="AX503" s="29"/>
      <c r="BH503" s="29"/>
      <c r="BI503" s="29"/>
      <c r="BW503" s="29"/>
      <c r="CW503" s="29"/>
      <c r="CX503" s="29"/>
    </row>
    <row r="504" spans="1:110" ht="16" customHeight="1">
      <c r="A504" s="75"/>
      <c r="B504" s="75"/>
      <c r="F504" s="104">
        <f>ROW()</f>
        <v>504</v>
      </c>
      <c r="AE504" s="29"/>
      <c r="AF504" s="28"/>
      <c r="AG504" s="29"/>
      <c r="AH504" s="29"/>
      <c r="AI504" s="29"/>
      <c r="AJ504" s="29"/>
      <c r="AX504" s="29"/>
      <c r="BH504" s="29"/>
      <c r="BI504" s="29"/>
      <c r="BW504" s="29"/>
      <c r="CW504" s="29"/>
      <c r="CX504" s="29"/>
    </row>
    <row r="505" spans="1:110" ht="16" customHeight="1">
      <c r="A505" s="75"/>
      <c r="B505" s="75"/>
      <c r="F505" s="104">
        <f>ROW()</f>
        <v>505</v>
      </c>
      <c r="AE505" s="29"/>
      <c r="AF505" s="28"/>
      <c r="AG505" s="29"/>
      <c r="AH505" s="29"/>
      <c r="AI505" s="29"/>
      <c r="AJ505" s="29"/>
      <c r="AX505" s="29"/>
      <c r="BH505" s="29"/>
      <c r="BI505" s="29"/>
      <c r="BW505" s="29"/>
      <c r="CW505" s="29"/>
      <c r="CX505" s="29"/>
    </row>
    <row r="506" spans="1:110" ht="16" customHeight="1">
      <c r="A506" s="75"/>
      <c r="B506" s="75"/>
      <c r="F506" s="104">
        <f>ROW()</f>
        <v>506</v>
      </c>
      <c r="AE506" s="29"/>
      <c r="AF506" s="28"/>
      <c r="AG506" s="29"/>
      <c r="AH506" s="29"/>
      <c r="AI506" s="29"/>
      <c r="AJ506" s="29"/>
      <c r="AX506" s="29"/>
      <c r="BH506" s="29"/>
      <c r="BI506" s="29"/>
      <c r="BW506" s="29"/>
      <c r="CW506" s="29"/>
      <c r="CX506" s="29"/>
    </row>
    <row r="507" spans="1:110" ht="16" customHeight="1">
      <c r="A507" s="75"/>
      <c r="B507" s="75"/>
      <c r="F507" s="104">
        <f>ROW()</f>
        <v>507</v>
      </c>
      <c r="AE507" s="29"/>
      <c r="AF507" s="28"/>
      <c r="AG507" s="29"/>
      <c r="AH507" s="29"/>
      <c r="AI507" s="29"/>
      <c r="AJ507" s="29"/>
      <c r="AX507" s="29"/>
      <c r="BH507" s="29"/>
      <c r="BI507" s="29"/>
      <c r="BW507" s="29"/>
      <c r="CW507" s="29"/>
      <c r="CX507" s="29"/>
    </row>
    <row r="508" spans="1:110" ht="16" customHeight="1">
      <c r="A508" s="75"/>
      <c r="B508" s="75"/>
      <c r="F508" s="104">
        <f>ROW()</f>
        <v>508</v>
      </c>
      <c r="AE508" s="29"/>
      <c r="AF508" s="28"/>
      <c r="AG508" s="29"/>
      <c r="AH508" s="29"/>
      <c r="AI508" s="29"/>
      <c r="AJ508" s="29"/>
      <c r="AX508" s="29"/>
      <c r="BH508" s="29"/>
      <c r="BI508" s="29"/>
      <c r="BW508" s="29"/>
      <c r="CW508" s="29"/>
      <c r="CX508" s="29"/>
    </row>
    <row r="509" spans="1:110" ht="16" customHeight="1">
      <c r="A509" s="75"/>
      <c r="B509" s="75"/>
      <c r="F509" s="104">
        <f>ROW()</f>
        <v>509</v>
      </c>
      <c r="AE509" s="29"/>
      <c r="AF509" s="28"/>
      <c r="AG509" s="29"/>
      <c r="AH509" s="29"/>
      <c r="AI509" s="29"/>
      <c r="AJ509" s="29"/>
      <c r="AX509" s="29"/>
      <c r="BH509" s="29"/>
      <c r="BI509" s="29"/>
      <c r="BW509" s="29"/>
      <c r="CW509" s="29"/>
      <c r="CX509" s="29"/>
    </row>
    <row r="510" spans="1:110" ht="16" customHeight="1">
      <c r="A510" s="75"/>
      <c r="B510" s="75"/>
      <c r="F510" s="104">
        <f>ROW()</f>
        <v>510</v>
      </c>
      <c r="AE510" s="29"/>
      <c r="AF510" s="28"/>
      <c r="AG510" s="29"/>
      <c r="AH510" s="29"/>
      <c r="AI510" s="29"/>
      <c r="AJ510" s="29"/>
      <c r="AX510" s="29"/>
      <c r="BH510" s="29"/>
      <c r="BI510" s="29"/>
      <c r="BW510" s="29"/>
      <c r="CW510" s="29"/>
      <c r="CX510" s="29"/>
    </row>
    <row r="511" spans="1:110" ht="16" customHeight="1">
      <c r="A511" s="75"/>
      <c r="B511" s="75"/>
      <c r="F511" s="104">
        <f>ROW()</f>
        <v>511</v>
      </c>
      <c r="AE511" s="29"/>
      <c r="AF511" s="28"/>
      <c r="AG511" s="29"/>
      <c r="AH511" s="29"/>
      <c r="AI511" s="29"/>
      <c r="AJ511" s="29"/>
      <c r="AX511" s="29"/>
      <c r="BH511" s="29"/>
      <c r="BI511" s="29"/>
      <c r="BW511" s="29"/>
      <c r="CW511" s="29"/>
      <c r="CX511" s="29"/>
    </row>
    <row r="512" spans="1:110" ht="16" customHeight="1">
      <c r="A512" s="75"/>
      <c r="B512" s="75"/>
      <c r="F512" s="104">
        <f>ROW()</f>
        <v>512</v>
      </c>
      <c r="AE512" s="29"/>
      <c r="AF512" s="28"/>
      <c r="AG512" s="29"/>
      <c r="AH512" s="29"/>
      <c r="AI512" s="29"/>
      <c r="AJ512" s="29"/>
      <c r="AX512" s="29"/>
      <c r="BH512" s="29"/>
      <c r="BI512" s="29"/>
      <c r="BW512" s="29"/>
      <c r="CW512" s="29"/>
      <c r="CX512" s="29"/>
    </row>
    <row r="513" spans="1:102" ht="16" customHeight="1">
      <c r="A513" s="75"/>
      <c r="B513" s="75"/>
      <c r="F513" s="104">
        <f>ROW()</f>
        <v>513</v>
      </c>
      <c r="AE513" s="29"/>
      <c r="AF513" s="28"/>
      <c r="AG513" s="29"/>
      <c r="AH513" s="29"/>
      <c r="AI513" s="29"/>
      <c r="AJ513" s="29"/>
      <c r="AX513" s="29"/>
      <c r="BH513" s="29"/>
      <c r="BI513" s="29"/>
      <c r="BW513" s="29"/>
      <c r="CW513" s="29"/>
      <c r="CX513" s="29"/>
    </row>
    <row r="514" spans="1:102" ht="16" customHeight="1">
      <c r="A514" s="75"/>
      <c r="B514" s="75"/>
      <c r="F514" s="104">
        <f>ROW()</f>
        <v>514</v>
      </c>
      <c r="AE514" s="29"/>
      <c r="AF514" s="28"/>
      <c r="AG514" s="29"/>
      <c r="AH514" s="29"/>
      <c r="AI514" s="29"/>
      <c r="AJ514" s="29"/>
      <c r="AX514" s="29"/>
      <c r="BH514" s="29"/>
      <c r="BI514" s="29"/>
      <c r="BW514" s="29"/>
      <c r="CW514" s="29"/>
      <c r="CX514" s="29"/>
    </row>
    <row r="515" spans="1:102" ht="16" customHeight="1">
      <c r="A515" s="75"/>
      <c r="B515" s="75"/>
      <c r="F515" s="104">
        <f>ROW()</f>
        <v>515</v>
      </c>
      <c r="AE515" s="29"/>
      <c r="AF515" s="28"/>
      <c r="AG515" s="29"/>
      <c r="AH515" s="29"/>
      <c r="AI515" s="29"/>
      <c r="AJ515" s="29"/>
      <c r="AX515" s="29"/>
      <c r="BH515" s="29"/>
      <c r="BI515" s="29"/>
      <c r="BW515" s="29"/>
      <c r="CW515" s="29"/>
      <c r="CX515" s="29"/>
    </row>
    <row r="516" spans="1:102" ht="16" customHeight="1">
      <c r="A516" s="75"/>
      <c r="B516" s="75"/>
      <c r="F516" s="104">
        <f>ROW()</f>
        <v>516</v>
      </c>
      <c r="AE516" s="29"/>
      <c r="AF516" s="28"/>
      <c r="AG516" s="29"/>
      <c r="AH516" s="29"/>
      <c r="AI516" s="29"/>
      <c r="AJ516" s="29"/>
      <c r="AX516" s="29"/>
      <c r="BH516" s="29"/>
      <c r="BI516" s="29"/>
      <c r="BW516" s="29"/>
      <c r="CW516" s="29"/>
      <c r="CX516" s="29"/>
    </row>
    <row r="517" spans="1:102" ht="16" customHeight="1">
      <c r="A517" s="75"/>
      <c r="B517" s="75"/>
      <c r="F517" s="104">
        <f>ROW()</f>
        <v>517</v>
      </c>
      <c r="AE517" s="29"/>
      <c r="AF517" s="28"/>
      <c r="AG517" s="29"/>
      <c r="AH517" s="29"/>
      <c r="AI517" s="29"/>
      <c r="AJ517" s="29"/>
      <c r="AX517" s="29"/>
      <c r="BH517" s="29"/>
      <c r="BI517" s="29"/>
      <c r="BW517" s="29"/>
      <c r="CW517" s="29"/>
      <c r="CX517" s="29"/>
    </row>
    <row r="518" spans="1:102" ht="16" customHeight="1">
      <c r="A518" s="75"/>
      <c r="B518" s="75"/>
      <c r="F518" s="104">
        <f>ROW()</f>
        <v>518</v>
      </c>
      <c r="AE518" s="29"/>
      <c r="AF518" s="28"/>
      <c r="AG518" s="29"/>
      <c r="AH518" s="29"/>
      <c r="AI518" s="29"/>
      <c r="AJ518" s="29"/>
      <c r="AX518" s="29"/>
      <c r="BH518" s="29"/>
      <c r="BI518" s="29"/>
      <c r="BW518" s="29"/>
      <c r="CW518" s="29"/>
      <c r="CX518" s="29"/>
    </row>
    <row r="519" spans="1:102" ht="16" customHeight="1">
      <c r="A519" s="75"/>
      <c r="B519" s="75"/>
      <c r="F519" s="104">
        <f>ROW()</f>
        <v>519</v>
      </c>
      <c r="AE519" s="29"/>
      <c r="AF519" s="28"/>
      <c r="AG519" s="29"/>
      <c r="AH519" s="29"/>
      <c r="AI519" s="29"/>
      <c r="AJ519" s="29"/>
      <c r="AX519" s="29"/>
      <c r="BH519" s="29"/>
      <c r="BI519" s="29"/>
      <c r="BW519" s="29"/>
      <c r="CW519" s="29"/>
      <c r="CX519" s="29"/>
    </row>
    <row r="520" spans="1:102" ht="16" customHeight="1">
      <c r="A520" s="75"/>
      <c r="B520" s="75"/>
      <c r="F520" s="104">
        <f>ROW()</f>
        <v>520</v>
      </c>
      <c r="AE520" s="29"/>
      <c r="AF520" s="28"/>
      <c r="AG520" s="29"/>
      <c r="AH520" s="29"/>
      <c r="AI520" s="29"/>
      <c r="AJ520" s="29"/>
      <c r="AX520" s="29"/>
      <c r="BH520" s="29"/>
      <c r="BI520" s="29"/>
      <c r="BW520" s="29"/>
      <c r="CW520" s="29"/>
      <c r="CX520" s="29"/>
    </row>
    <row r="521" spans="1:102" ht="16" customHeight="1">
      <c r="A521" s="75"/>
      <c r="B521" s="75"/>
      <c r="F521" s="104">
        <f>ROW()</f>
        <v>521</v>
      </c>
      <c r="AE521" s="29"/>
      <c r="AF521" s="28"/>
      <c r="AG521" s="29"/>
      <c r="AH521" s="29"/>
      <c r="AI521" s="29"/>
      <c r="AJ521" s="29"/>
      <c r="AX521" s="29"/>
      <c r="BH521" s="29"/>
      <c r="BI521" s="29"/>
      <c r="BW521" s="29"/>
      <c r="CW521" s="29"/>
      <c r="CX521" s="29"/>
    </row>
    <row r="522" spans="1:102" ht="16" customHeight="1">
      <c r="A522" s="75"/>
      <c r="B522" s="75"/>
      <c r="F522" s="104">
        <f>ROW()</f>
        <v>522</v>
      </c>
      <c r="AE522" s="29"/>
      <c r="AF522" s="28"/>
      <c r="AG522" s="29"/>
      <c r="AH522" s="29"/>
      <c r="AI522" s="29"/>
      <c r="AJ522" s="29"/>
      <c r="AX522" s="29"/>
      <c r="BH522" s="29"/>
      <c r="BI522" s="29"/>
      <c r="BW522" s="29"/>
      <c r="CW522" s="29"/>
      <c r="CX522" s="29"/>
    </row>
    <row r="523" spans="1:102" ht="16" customHeight="1">
      <c r="A523" s="75"/>
      <c r="B523" s="75"/>
      <c r="F523" s="104">
        <f>ROW()</f>
        <v>523</v>
      </c>
      <c r="AE523" s="29"/>
      <c r="AF523" s="28"/>
      <c r="AG523" s="29"/>
      <c r="AH523" s="29"/>
      <c r="AI523" s="29"/>
      <c r="AJ523" s="29"/>
      <c r="AX523" s="29"/>
      <c r="BH523" s="29"/>
      <c r="BI523" s="29"/>
      <c r="BW523" s="29"/>
      <c r="CW523" s="29"/>
      <c r="CX523" s="29"/>
    </row>
    <row r="524" spans="1:102" ht="16" customHeight="1">
      <c r="A524" s="75"/>
      <c r="B524" s="75"/>
      <c r="F524" s="104">
        <f>ROW()</f>
        <v>524</v>
      </c>
    </row>
    <row r="525" spans="1:102" ht="16" customHeight="1">
      <c r="A525" s="75"/>
      <c r="B525" s="75"/>
      <c r="F525" s="104">
        <f>ROW()</f>
        <v>525</v>
      </c>
    </row>
    <row r="526" spans="1:102" ht="16" customHeight="1">
      <c r="A526" s="75"/>
      <c r="B526" s="75"/>
      <c r="F526" s="104">
        <f>ROW()</f>
        <v>526</v>
      </c>
    </row>
    <row r="527" spans="1:102" ht="16" customHeight="1">
      <c r="A527" s="75"/>
      <c r="B527" s="75"/>
      <c r="F527" s="104">
        <f>ROW()</f>
        <v>527</v>
      </c>
    </row>
    <row r="528" spans="1:102" s="105" customFormat="1" ht="16" customHeight="1">
      <c r="A528" s="75"/>
      <c r="B528" s="75"/>
      <c r="C528" s="76"/>
      <c r="D528" s="76"/>
      <c r="E528" s="76"/>
      <c r="F528" s="104">
        <f>ROW()</f>
        <v>528</v>
      </c>
      <c r="G528" s="76"/>
      <c r="H528" s="76"/>
      <c r="I528" s="76"/>
      <c r="J528" s="76"/>
      <c r="K528" s="76"/>
      <c r="L528" s="76"/>
      <c r="M528" s="76"/>
      <c r="N528" s="76"/>
      <c r="O528" s="76"/>
      <c r="P528" s="76"/>
      <c r="Q528" s="76"/>
      <c r="R528" s="76"/>
      <c r="S528" s="76"/>
      <c r="T528" s="76"/>
      <c r="U528" s="76"/>
      <c r="V528" s="76"/>
      <c r="W528" s="76"/>
      <c r="X528" s="76"/>
      <c r="Y528" s="76"/>
      <c r="Z528" s="76"/>
      <c r="AA528" s="76"/>
      <c r="AB528" s="76"/>
      <c r="AD528" s="106"/>
      <c r="AE528" s="116"/>
      <c r="AF528" s="75"/>
      <c r="AG528" s="73"/>
      <c r="AH528" s="102"/>
      <c r="AI528" s="75"/>
      <c r="AJ528" s="73"/>
      <c r="AX528" s="108"/>
      <c r="BB528" s="116"/>
      <c r="BC528" s="116"/>
      <c r="BD528" s="108"/>
      <c r="BH528" s="75"/>
      <c r="BI528" s="76"/>
      <c r="BV528" s="175"/>
      <c r="BW528" s="114"/>
      <c r="CW528" s="76"/>
      <c r="CX528" s="76"/>
    </row>
    <row r="529" spans="1:110" s="105" customFormat="1" ht="16" customHeight="1">
      <c r="A529" s="75"/>
      <c r="B529" s="75"/>
      <c r="C529" s="76"/>
      <c r="D529" s="76"/>
      <c r="E529" s="76"/>
      <c r="F529" s="104">
        <f>ROW()</f>
        <v>529</v>
      </c>
      <c r="G529" s="76"/>
      <c r="H529" s="76"/>
      <c r="I529" s="76"/>
      <c r="J529" s="76"/>
      <c r="K529" s="76"/>
      <c r="L529" s="76"/>
      <c r="M529" s="76"/>
      <c r="N529" s="76"/>
      <c r="O529" s="76"/>
      <c r="P529" s="76"/>
      <c r="Q529" s="76"/>
      <c r="R529" s="76"/>
      <c r="S529" s="76"/>
      <c r="T529" s="76"/>
      <c r="U529" s="76"/>
      <c r="V529" s="76"/>
      <c r="W529" s="76"/>
      <c r="X529" s="76"/>
      <c r="Y529" s="76"/>
      <c r="Z529" s="76"/>
      <c r="AA529" s="76"/>
      <c r="AB529" s="76"/>
      <c r="AD529" s="106"/>
      <c r="AE529" s="116"/>
      <c r="AF529" s="75"/>
      <c r="AG529" s="73"/>
      <c r="AH529" s="102"/>
      <c r="AI529" s="75"/>
      <c r="AJ529" s="73"/>
      <c r="AX529" s="108"/>
      <c r="BB529" s="116"/>
      <c r="BC529" s="116"/>
      <c r="BD529" s="108"/>
      <c r="BH529" s="75"/>
      <c r="BI529" s="76"/>
      <c r="BV529" s="175"/>
      <c r="BW529" s="114"/>
      <c r="CW529" s="76"/>
      <c r="CX529" s="76"/>
    </row>
    <row r="530" spans="1:110" s="105" customFormat="1" ht="16" customHeight="1">
      <c r="A530" s="75"/>
      <c r="B530" s="75"/>
      <c r="C530" s="76"/>
      <c r="D530" s="76"/>
      <c r="E530" s="76"/>
      <c r="F530" s="104">
        <f>ROW()</f>
        <v>530</v>
      </c>
      <c r="G530" s="76"/>
      <c r="H530" s="76"/>
      <c r="I530" s="76"/>
      <c r="J530" s="76"/>
      <c r="K530" s="76"/>
      <c r="L530" s="76"/>
      <c r="M530" s="76"/>
      <c r="N530" s="76"/>
      <c r="O530" s="76"/>
      <c r="P530" s="76"/>
      <c r="Q530" s="76"/>
      <c r="R530" s="76"/>
      <c r="S530" s="76"/>
      <c r="T530" s="76"/>
      <c r="U530" s="76"/>
      <c r="V530" s="76"/>
      <c r="W530" s="76"/>
      <c r="X530" s="76"/>
      <c r="Y530" s="76"/>
      <c r="Z530" s="76"/>
      <c r="AA530" s="76"/>
      <c r="AB530" s="76"/>
      <c r="AD530" s="106"/>
      <c r="AE530" s="116"/>
      <c r="AF530" s="75"/>
      <c r="AG530" s="73"/>
      <c r="AH530" s="102"/>
      <c r="AI530" s="75"/>
      <c r="AJ530" s="73"/>
      <c r="AX530" s="108"/>
      <c r="BB530" s="116"/>
      <c r="BC530" s="116"/>
      <c r="BD530" s="108"/>
      <c r="BH530" s="75"/>
      <c r="BI530" s="76"/>
      <c r="BV530" s="175"/>
      <c r="BW530" s="114"/>
      <c r="CW530" s="76"/>
      <c r="CX530" s="76"/>
    </row>
    <row r="531" spans="1:110" s="105" customFormat="1" ht="16" customHeight="1">
      <c r="A531" s="75"/>
      <c r="B531" s="75"/>
      <c r="C531" s="76"/>
      <c r="D531" s="76"/>
      <c r="E531" s="76"/>
      <c r="F531" s="104">
        <f>ROW()</f>
        <v>531</v>
      </c>
      <c r="G531" s="76"/>
      <c r="H531" s="76"/>
      <c r="I531" s="76"/>
      <c r="J531" s="76"/>
      <c r="K531" s="76"/>
      <c r="L531" s="76"/>
      <c r="M531" s="76"/>
      <c r="N531" s="76"/>
      <c r="O531" s="76"/>
      <c r="P531" s="76"/>
      <c r="Q531" s="76"/>
      <c r="R531" s="76"/>
      <c r="S531" s="76"/>
      <c r="T531" s="76"/>
      <c r="U531" s="76"/>
      <c r="V531" s="76"/>
      <c r="W531" s="76"/>
      <c r="X531" s="76"/>
      <c r="Y531" s="76"/>
      <c r="Z531" s="76"/>
      <c r="AA531" s="76"/>
      <c r="AB531" s="76"/>
      <c r="AD531" s="106"/>
      <c r="AE531" s="116"/>
      <c r="AF531" s="75"/>
      <c r="AG531" s="73"/>
      <c r="AH531" s="102"/>
      <c r="AI531" s="75"/>
      <c r="AJ531" s="73"/>
      <c r="AX531" s="108"/>
      <c r="BB531" s="116"/>
      <c r="BC531" s="116"/>
      <c r="BD531" s="108"/>
      <c r="BH531" s="75"/>
      <c r="BI531" s="76"/>
      <c r="BV531" s="175"/>
      <c r="BW531" s="114"/>
      <c r="CW531" s="76"/>
      <c r="CX531" s="76"/>
    </row>
    <row r="532" spans="1:110" s="105" customFormat="1" ht="16" customHeight="1">
      <c r="A532" s="75"/>
      <c r="B532" s="75"/>
      <c r="C532" s="76"/>
      <c r="D532" s="76"/>
      <c r="E532" s="76"/>
      <c r="F532" s="104">
        <f>ROW()</f>
        <v>532</v>
      </c>
      <c r="G532" s="76"/>
      <c r="H532" s="76"/>
      <c r="I532" s="76"/>
      <c r="J532" s="76"/>
      <c r="K532" s="76"/>
      <c r="L532" s="76"/>
      <c r="M532" s="76"/>
      <c r="N532" s="76"/>
      <c r="O532" s="76"/>
      <c r="P532" s="76"/>
      <c r="Q532" s="76"/>
      <c r="R532" s="76"/>
      <c r="S532" s="76"/>
      <c r="T532" s="76"/>
      <c r="U532" s="76"/>
      <c r="V532" s="76"/>
      <c r="W532" s="76"/>
      <c r="X532" s="76"/>
      <c r="Y532" s="76"/>
      <c r="Z532" s="76"/>
      <c r="AA532" s="76"/>
      <c r="AB532" s="76"/>
      <c r="AD532" s="106"/>
      <c r="AE532" s="116"/>
      <c r="AF532" s="75"/>
      <c r="AG532" s="73"/>
      <c r="AH532" s="102"/>
      <c r="AI532" s="75"/>
      <c r="AJ532" s="73"/>
      <c r="AX532" s="108"/>
      <c r="BB532" s="116"/>
      <c r="BC532" s="116"/>
      <c r="BD532" s="108"/>
      <c r="BH532" s="75"/>
      <c r="BI532" s="76"/>
      <c r="BV532" s="175"/>
      <c r="BW532" s="114"/>
      <c r="CW532" s="76"/>
      <c r="CX532" s="76"/>
    </row>
    <row r="533" spans="1:110" s="105" customFormat="1" ht="16" customHeight="1">
      <c r="A533" s="75"/>
      <c r="B533" s="75"/>
      <c r="C533" s="76"/>
      <c r="D533" s="76"/>
      <c r="E533" s="76"/>
      <c r="F533" s="104">
        <f>ROW()</f>
        <v>533</v>
      </c>
      <c r="G533" s="76"/>
      <c r="H533" s="76"/>
      <c r="I533" s="76"/>
      <c r="J533" s="76"/>
      <c r="K533" s="76"/>
      <c r="L533" s="76"/>
      <c r="M533" s="76"/>
      <c r="N533" s="76"/>
      <c r="O533" s="76"/>
      <c r="P533" s="76"/>
      <c r="Q533" s="76"/>
      <c r="R533" s="76"/>
      <c r="S533" s="76"/>
      <c r="T533" s="76"/>
      <c r="U533" s="76"/>
      <c r="V533" s="76"/>
      <c r="W533" s="76"/>
      <c r="X533" s="76"/>
      <c r="Y533" s="76"/>
      <c r="Z533" s="76"/>
      <c r="AA533" s="76"/>
      <c r="AB533" s="76"/>
      <c r="AD533" s="106"/>
      <c r="AE533" s="116"/>
      <c r="AF533" s="75"/>
      <c r="AG533" s="73"/>
      <c r="AH533" s="102"/>
      <c r="AI533" s="75"/>
      <c r="AJ533" s="73"/>
      <c r="AX533" s="108"/>
      <c r="BB533" s="116"/>
      <c r="BC533" s="116"/>
      <c r="BD533" s="108"/>
      <c r="BH533" s="75"/>
      <c r="BI533" s="76"/>
      <c r="BV533" s="175"/>
      <c r="BW533" s="114"/>
      <c r="CW533" s="76"/>
      <c r="CX533" s="76"/>
    </row>
    <row r="534" spans="1:110" s="105" customFormat="1" ht="16" customHeight="1">
      <c r="A534" s="75"/>
      <c r="B534" s="75"/>
      <c r="C534" s="76"/>
      <c r="D534" s="76"/>
      <c r="E534" s="76"/>
      <c r="F534" s="104">
        <f>ROW()</f>
        <v>534</v>
      </c>
      <c r="G534" s="76"/>
      <c r="H534" s="76"/>
      <c r="I534" s="76"/>
      <c r="J534" s="76"/>
      <c r="K534" s="76"/>
      <c r="L534" s="76"/>
      <c r="M534" s="76"/>
      <c r="N534" s="76"/>
      <c r="O534" s="76"/>
      <c r="P534" s="76"/>
      <c r="Q534" s="76"/>
      <c r="R534" s="76"/>
      <c r="S534" s="76"/>
      <c r="T534" s="76"/>
      <c r="U534" s="76"/>
      <c r="V534" s="76"/>
      <c r="W534" s="76"/>
      <c r="X534" s="76"/>
      <c r="Y534" s="76"/>
      <c r="Z534" s="76"/>
      <c r="AA534" s="76"/>
      <c r="AB534" s="76"/>
      <c r="AD534" s="106"/>
      <c r="AE534" s="116"/>
      <c r="AF534" s="75"/>
      <c r="AG534" s="73"/>
      <c r="AH534" s="102"/>
      <c r="AI534" s="75"/>
      <c r="AJ534" s="73"/>
      <c r="AX534" s="108"/>
      <c r="BB534" s="116"/>
      <c r="BC534" s="116"/>
      <c r="BD534" s="108"/>
      <c r="BH534" s="75"/>
      <c r="BI534" s="76"/>
      <c r="BV534" s="175"/>
      <c r="BW534" s="114"/>
      <c r="CW534" s="76"/>
      <c r="CX534" s="76"/>
    </row>
    <row r="535" spans="1:110" s="105" customFormat="1" ht="16" customHeight="1">
      <c r="A535" s="75"/>
      <c r="B535" s="75"/>
      <c r="C535" s="76"/>
      <c r="D535" s="76"/>
      <c r="E535" s="76"/>
      <c r="F535" s="104">
        <f>ROW()</f>
        <v>535</v>
      </c>
      <c r="G535" s="76"/>
      <c r="H535" s="76"/>
      <c r="I535" s="76"/>
      <c r="J535" s="76"/>
      <c r="K535" s="76"/>
      <c r="L535" s="76"/>
      <c r="M535" s="76"/>
      <c r="N535" s="76"/>
      <c r="O535" s="76"/>
      <c r="P535" s="76"/>
      <c r="Q535" s="76"/>
      <c r="R535" s="76"/>
      <c r="S535" s="76"/>
      <c r="T535" s="76"/>
      <c r="U535" s="76"/>
      <c r="V535" s="76"/>
      <c r="W535" s="76"/>
      <c r="X535" s="76"/>
      <c r="Y535" s="76"/>
      <c r="Z535" s="76"/>
      <c r="AA535" s="76"/>
      <c r="AB535" s="76"/>
      <c r="AD535" s="106"/>
      <c r="AE535" s="116"/>
      <c r="AF535" s="75"/>
      <c r="AG535" s="73"/>
      <c r="AH535" s="102"/>
      <c r="AI535" s="75"/>
      <c r="AJ535" s="73"/>
      <c r="AX535" s="108"/>
      <c r="BB535" s="116"/>
      <c r="BC535" s="116"/>
      <c r="BD535" s="108"/>
      <c r="BH535" s="75"/>
      <c r="BI535" s="76"/>
      <c r="BV535" s="175"/>
      <c r="BW535" s="114"/>
      <c r="CW535" s="76"/>
      <c r="CX535" s="76"/>
    </row>
    <row r="536" spans="1:110" s="105" customFormat="1" ht="16" customHeight="1">
      <c r="A536" s="75"/>
      <c r="B536" s="75"/>
      <c r="C536" s="76"/>
      <c r="D536" s="76"/>
      <c r="E536" s="76"/>
      <c r="F536" s="104">
        <f>ROW()</f>
        <v>536</v>
      </c>
      <c r="G536" s="76"/>
      <c r="H536" s="76"/>
      <c r="I536" s="76"/>
      <c r="J536" s="76"/>
      <c r="K536" s="76"/>
      <c r="L536" s="76"/>
      <c r="M536" s="76"/>
      <c r="N536" s="76"/>
      <c r="O536" s="76"/>
      <c r="P536" s="76"/>
      <c r="Q536" s="76"/>
      <c r="R536" s="76"/>
      <c r="S536" s="76"/>
      <c r="T536" s="76"/>
      <c r="U536" s="76"/>
      <c r="V536" s="76"/>
      <c r="W536" s="76"/>
      <c r="X536" s="76"/>
      <c r="Y536" s="76"/>
      <c r="Z536" s="76"/>
      <c r="AA536" s="76"/>
      <c r="AB536" s="76"/>
      <c r="AD536" s="106"/>
      <c r="AE536" s="116"/>
      <c r="AF536" s="75"/>
      <c r="AG536" s="73"/>
      <c r="AH536" s="102"/>
      <c r="AI536" s="75"/>
      <c r="AJ536" s="73"/>
      <c r="AX536" s="108"/>
      <c r="BB536" s="116"/>
      <c r="BC536" s="116"/>
      <c r="BD536" s="108"/>
      <c r="BH536" s="75"/>
      <c r="BI536" s="76"/>
      <c r="BV536" s="175"/>
      <c r="BW536" s="114"/>
      <c r="CW536" s="76"/>
      <c r="CX536" s="76"/>
    </row>
    <row r="537" spans="1:110" s="105" customFormat="1" ht="16" customHeight="1">
      <c r="A537" s="75"/>
      <c r="B537" s="75"/>
      <c r="C537" s="76"/>
      <c r="D537" s="76"/>
      <c r="E537" s="76"/>
      <c r="F537" s="104">
        <f>ROW()</f>
        <v>537</v>
      </c>
      <c r="G537" s="76"/>
      <c r="H537" s="76"/>
      <c r="I537" s="76"/>
      <c r="J537" s="76"/>
      <c r="K537" s="76"/>
      <c r="L537" s="76"/>
      <c r="M537" s="76"/>
      <c r="N537" s="76"/>
      <c r="O537" s="76"/>
      <c r="P537" s="76"/>
      <c r="Q537" s="76"/>
      <c r="R537" s="76"/>
      <c r="S537" s="76"/>
      <c r="T537" s="76"/>
      <c r="U537" s="76"/>
      <c r="V537" s="76"/>
      <c r="W537" s="76"/>
      <c r="X537" s="76"/>
      <c r="Y537" s="76"/>
      <c r="Z537" s="76"/>
      <c r="AA537" s="76"/>
      <c r="AB537" s="76"/>
      <c r="AD537" s="106"/>
      <c r="AE537" s="116"/>
      <c r="AF537" s="75"/>
      <c r="AG537" s="73"/>
      <c r="AH537" s="102"/>
      <c r="AI537" s="75"/>
      <c r="AJ537" s="73"/>
      <c r="AX537" s="108"/>
      <c r="BB537" s="116"/>
      <c r="BC537" s="116"/>
      <c r="BD537" s="108"/>
      <c r="BH537" s="75"/>
      <c r="BI537" s="76"/>
      <c r="BV537" s="175"/>
      <c r="BW537" s="114"/>
      <c r="CW537" s="76"/>
      <c r="CX537" s="76"/>
    </row>
    <row r="538" spans="1:110" s="73" customFormat="1" ht="38" customHeight="1">
      <c r="A538" s="75" t="str">
        <f t="shared" ref="A538:A552" si="514">AH538</f>
        <v>id</v>
      </c>
      <c r="B538" s="75" t="str">
        <f t="shared" ref="B538:B552" si="515">AI538</f>
        <v>label</v>
      </c>
      <c r="C538" s="9" t="s">
        <v>102</v>
      </c>
      <c r="D538" s="9" t="s">
        <v>228</v>
      </c>
      <c r="E538" s="9" t="s">
        <v>229</v>
      </c>
      <c r="F538" s="9">
        <f>ROW()</f>
        <v>538</v>
      </c>
      <c r="G538" s="9" t="s">
        <v>83</v>
      </c>
      <c r="H538" s="9" t="s">
        <v>84</v>
      </c>
      <c r="I538" s="8" t="s">
        <v>85</v>
      </c>
      <c r="J538" s="10" t="s">
        <v>86</v>
      </c>
      <c r="K538" s="9" t="s">
        <v>164</v>
      </c>
      <c r="L538" s="9" t="s">
        <v>190</v>
      </c>
      <c r="M538" s="9" t="s">
        <v>165</v>
      </c>
      <c r="N538" s="9" t="s">
        <v>191</v>
      </c>
      <c r="O538" s="9" t="s">
        <v>166</v>
      </c>
      <c r="P538" s="9" t="s">
        <v>167</v>
      </c>
      <c r="Q538" s="11" t="s">
        <v>168</v>
      </c>
      <c r="R538" s="11" t="s">
        <v>87</v>
      </c>
      <c r="S538" s="11" t="s">
        <v>169</v>
      </c>
      <c r="T538" s="9" t="s">
        <v>88</v>
      </c>
      <c r="U538" s="9" t="s">
        <v>89</v>
      </c>
      <c r="V538" s="9" t="s">
        <v>264</v>
      </c>
      <c r="W538" s="9" t="s">
        <v>170</v>
      </c>
      <c r="X538" s="9" t="s">
        <v>192</v>
      </c>
      <c r="Y538" s="9" t="s">
        <v>193</v>
      </c>
      <c r="Z538" s="9" t="s">
        <v>163</v>
      </c>
      <c r="AA538" s="9" t="s">
        <v>162</v>
      </c>
      <c r="AB538" s="12" t="s">
        <v>155</v>
      </c>
      <c r="AD538" s="89"/>
      <c r="AE538" s="90"/>
      <c r="AF538" s="183" t="s">
        <v>348</v>
      </c>
      <c r="AG538" s="91"/>
      <c r="AH538" s="92" t="s">
        <v>19</v>
      </c>
      <c r="AI538" s="92" t="s">
        <v>20</v>
      </c>
      <c r="AJ538" s="35" t="s">
        <v>266</v>
      </c>
      <c r="AK538" s="35" t="s">
        <v>252</v>
      </c>
      <c r="AL538" s="35" t="s">
        <v>253</v>
      </c>
      <c r="AM538" s="35" t="s">
        <v>254</v>
      </c>
      <c r="AN538" s="35" t="s">
        <v>255</v>
      </c>
      <c r="AO538" s="35" t="s">
        <v>256</v>
      </c>
      <c r="AP538" s="35" t="s">
        <v>257</v>
      </c>
      <c r="AQ538" s="35"/>
      <c r="AR538" s="35" t="s">
        <v>258</v>
      </c>
      <c r="AS538" s="35" t="s">
        <v>259</v>
      </c>
      <c r="AT538" s="35" t="s">
        <v>260</v>
      </c>
      <c r="AU538" s="35" t="s">
        <v>261</v>
      </c>
      <c r="AV538" s="35" t="s">
        <v>262</v>
      </c>
      <c r="AW538" s="35" t="s">
        <v>263</v>
      </c>
      <c r="AX538" s="93" t="s">
        <v>329</v>
      </c>
      <c r="AY538" s="35" t="s">
        <v>16</v>
      </c>
      <c r="AZ538" s="35" t="s">
        <v>336</v>
      </c>
      <c r="BA538" s="35" t="s">
        <v>337</v>
      </c>
      <c r="BB538" s="35" t="s">
        <v>335</v>
      </c>
      <c r="BC538" s="35" t="s">
        <v>17</v>
      </c>
      <c r="BD538" s="93" t="s">
        <v>335</v>
      </c>
      <c r="BE538" s="35" t="s">
        <v>17</v>
      </c>
      <c r="BF538" s="91" t="s">
        <v>56</v>
      </c>
      <c r="BG538" s="91" t="s">
        <v>56</v>
      </c>
      <c r="BH538" s="38" t="s">
        <v>101</v>
      </c>
      <c r="BI538" s="39" t="s">
        <v>156</v>
      </c>
      <c r="BJ538" s="94" t="s">
        <v>36</v>
      </c>
      <c r="BK538" s="94" t="s">
        <v>102</v>
      </c>
      <c r="BL538" s="95" t="s">
        <v>55</v>
      </c>
      <c r="BM538" s="51" t="s">
        <v>343</v>
      </c>
      <c r="BN538" s="51" t="s">
        <v>103</v>
      </c>
      <c r="BO538" s="51" t="s">
        <v>21</v>
      </c>
      <c r="BP538" s="96" t="s">
        <v>22</v>
      </c>
      <c r="BQ538" s="96" t="s">
        <v>23</v>
      </c>
      <c r="BR538" s="96" t="s">
        <v>45</v>
      </c>
      <c r="BS538" s="96" t="s">
        <v>24</v>
      </c>
      <c r="BT538" s="97" t="s">
        <v>104</v>
      </c>
      <c r="BU538" s="98" t="s">
        <v>344</v>
      </c>
      <c r="BV538" s="173" t="s">
        <v>105</v>
      </c>
      <c r="BW538" s="99" t="s">
        <v>106</v>
      </c>
      <c r="BX538" s="98" t="s">
        <v>157</v>
      </c>
      <c r="BY538" s="98" t="s">
        <v>107</v>
      </c>
      <c r="BZ538" s="98" t="s">
        <v>108</v>
      </c>
      <c r="CA538" s="98" t="s">
        <v>109</v>
      </c>
      <c r="CB538" s="98" t="s">
        <v>110</v>
      </c>
      <c r="CC538" s="49" t="s">
        <v>346</v>
      </c>
      <c r="CD538" s="49" t="s">
        <v>111</v>
      </c>
      <c r="CE538" s="49" t="s">
        <v>112</v>
      </c>
      <c r="CF538" s="49" t="s">
        <v>349</v>
      </c>
      <c r="CG538" s="100" t="s">
        <v>113</v>
      </c>
      <c r="CH538" s="100" t="s">
        <v>114</v>
      </c>
      <c r="CI538" s="100" t="s">
        <v>115</v>
      </c>
      <c r="CJ538" s="100" t="s">
        <v>116</v>
      </c>
      <c r="CK538" s="100" t="s">
        <v>202</v>
      </c>
      <c r="CL538" s="49" t="s">
        <v>203</v>
      </c>
      <c r="CM538" s="51" t="s">
        <v>347</v>
      </c>
      <c r="CN538" s="51" t="s">
        <v>117</v>
      </c>
      <c r="CO538" s="51" t="s">
        <v>27</v>
      </c>
      <c r="CP538" s="51" t="s">
        <v>160</v>
      </c>
      <c r="CQ538" s="96" t="s">
        <v>46</v>
      </c>
      <c r="CR538" s="96" t="s">
        <v>47</v>
      </c>
      <c r="CS538" s="96" t="s">
        <v>48</v>
      </c>
      <c r="CT538" s="96" t="s">
        <v>49</v>
      </c>
      <c r="CU538" s="96" t="s">
        <v>200</v>
      </c>
      <c r="CV538" s="51" t="s">
        <v>201</v>
      </c>
      <c r="CW538" s="52" t="s">
        <v>41</v>
      </c>
      <c r="CX538" s="53" t="s">
        <v>42</v>
      </c>
      <c r="CY538" s="101" t="s">
        <v>151</v>
      </c>
      <c r="CZ538" s="101" t="s">
        <v>210</v>
      </c>
      <c r="DA538" s="101" t="s">
        <v>211</v>
      </c>
      <c r="DB538" s="101" t="s">
        <v>216</v>
      </c>
      <c r="DC538" s="101" t="s">
        <v>217</v>
      </c>
      <c r="DD538" s="101" t="s">
        <v>218</v>
      </c>
      <c r="DE538" s="101" t="s">
        <v>219</v>
      </c>
      <c r="DF538" s="101" t="s">
        <v>50</v>
      </c>
    </row>
    <row r="539" spans="1:110" s="105" customFormat="1" ht="16" customHeight="1">
      <c r="A539" s="75">
        <f t="shared" si="514"/>
        <v>0</v>
      </c>
      <c r="B539" s="75">
        <f t="shared" si="515"/>
        <v>0</v>
      </c>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D539" s="106"/>
      <c r="AE539" s="116"/>
      <c r="AF539" s="75"/>
      <c r="AG539" s="73"/>
      <c r="AH539" s="102"/>
      <c r="AI539" s="75"/>
      <c r="AJ539" s="73"/>
      <c r="AX539" s="108"/>
      <c r="BB539" s="116"/>
      <c r="BC539" s="116"/>
      <c r="BD539" s="108"/>
      <c r="BH539" s="75"/>
      <c r="BI539" s="76"/>
      <c r="BV539" s="175"/>
      <c r="BW539" s="114"/>
      <c r="CW539" s="76"/>
      <c r="CX539" s="76"/>
    </row>
    <row r="540" spans="1:110" s="105" customFormat="1" ht="16" customHeight="1">
      <c r="A540" s="75" t="str">
        <f t="shared" si="514"/>
        <v>n0TOn1</v>
      </c>
      <c r="B540" s="75" t="str">
        <f t="shared" si="515"/>
        <v>n0TOn1</v>
      </c>
      <c r="C540" s="103" t="s">
        <v>239</v>
      </c>
      <c r="D540" s="103" t="str">
        <f>BH41</f>
        <v>n0</v>
      </c>
      <c r="E540" s="103" t="str">
        <f>AH41</f>
        <v>n1</v>
      </c>
      <c r="F540" s="104">
        <f>ROW()</f>
        <v>540</v>
      </c>
      <c r="G540" s="103"/>
      <c r="H540" s="103"/>
      <c r="I540" s="103"/>
      <c r="J540" s="103"/>
      <c r="K540" s="103" t="str">
        <f t="shared" ref="K540:K603" si="516">$K$12</f>
        <v>none</v>
      </c>
      <c r="L540" s="103"/>
      <c r="M540" s="103" t="str">
        <f t="shared" ref="M540:M603" si="517">$M$12</f>
        <v>OpenClose</v>
      </c>
      <c r="N540" s="103"/>
      <c r="O540" s="103"/>
      <c r="P540" s="103"/>
      <c r="Q540" s="103"/>
      <c r="R540" s="103">
        <f t="shared" ref="R540:R603" si="518">$R$12</f>
        <v>1</v>
      </c>
      <c r="S540" s="103"/>
      <c r="T540" s="103"/>
      <c r="U540" s="103"/>
      <c r="V540" s="103"/>
      <c r="W540" s="103"/>
      <c r="X540" s="103" t="str">
        <f t="shared" ref="X540" si="519">$X$12&amp;A540&amp;","&amp;$X$13</f>
        <v>fadeOn=n0TOn1,0.6</v>
      </c>
      <c r="Y540" s="103" t="str">
        <f t="shared" ref="Y540" si="520">$Y$12&amp;A540&amp;","&amp;$Y$13</f>
        <v>fadeOff=n0TOn1,0.6</v>
      </c>
      <c r="Z540" s="103" t="str">
        <f t="shared" ref="Z540" si="521">$Z$12&amp;A540&amp;","&amp;$Z$13</f>
        <v>drawOpen=n0TOn1,0.8</v>
      </c>
      <c r="AA540" s="103" t="str">
        <f t="shared" ref="AA540" si="522">$AA$12&amp;A540&amp;","&amp;$AA$13</f>
        <v>drawClose=n0TOn1,0.8</v>
      </c>
      <c r="AB540" s="103" t="str">
        <f t="shared" ref="AB540:AB603" si="523">$AB$12</f>
        <v>myQtipStyle</v>
      </c>
      <c r="AD540" s="106"/>
      <c r="AE540" s="116"/>
      <c r="AF540" s="75"/>
      <c r="AG540" s="73"/>
      <c r="AH540" s="75" t="str">
        <f>BH41&amp;"TO"&amp;AH41</f>
        <v>n0TOn1</v>
      </c>
      <c r="AI540" s="75" t="str">
        <f>AH540</f>
        <v>n0TOn1</v>
      </c>
      <c r="AJ540" s="73">
        <f t="shared" ref="AJ540:AJ603" si="524">AJ41</f>
        <v>1</v>
      </c>
      <c r="AX540" s="108"/>
      <c r="AZ540" s="108"/>
      <c r="BB540" s="116"/>
      <c r="BC540" s="116"/>
      <c r="BD540" s="108"/>
      <c r="BE540" s="108"/>
      <c r="BF540" s="109"/>
      <c r="BG540" s="109"/>
      <c r="BH540" s="110" t="str">
        <f t="shared" ref="BH540:BH603" si="525">BH41</f>
        <v>n0</v>
      </c>
      <c r="BI540" s="111"/>
      <c r="BJ540" s="109" t="s">
        <v>233</v>
      </c>
      <c r="BK540" s="109" t="s">
        <v>239</v>
      </c>
      <c r="BL540" s="109">
        <f t="shared" ref="BL540:BL603" ca="1" si="526">INDIRECT("BL"&amp;20+AJ41)</f>
        <v>2</v>
      </c>
      <c r="BM540" s="112"/>
      <c r="BN540" s="112"/>
      <c r="BO540" s="112"/>
      <c r="BP540" s="112"/>
      <c r="BQ540" s="112"/>
      <c r="BR540" s="112">
        <f t="shared" ref="BR540:BS559" ca="1" si="527">BR41</f>
        <v>95</v>
      </c>
      <c r="BS540" s="112">
        <f t="shared" ca="1" si="527"/>
        <v>95</v>
      </c>
      <c r="BT540" s="112"/>
      <c r="BU540" s="112"/>
      <c r="BV540" s="174"/>
      <c r="BW540" s="114"/>
      <c r="BX540" s="109"/>
      <c r="BY540" s="113"/>
      <c r="BZ540" s="113"/>
      <c r="CA540" s="113"/>
      <c r="CB540" s="113"/>
      <c r="CC540" s="112"/>
      <c r="CD540" s="109"/>
      <c r="CE540" s="114"/>
      <c r="CF540" s="109"/>
      <c r="CG540" s="113"/>
      <c r="CH540" s="113"/>
      <c r="CI540" s="113"/>
      <c r="CJ540" s="113"/>
      <c r="CK540" s="112"/>
      <c r="CL540" s="112"/>
      <c r="CM540" s="112"/>
      <c r="CN540" s="115"/>
      <c r="CO540" s="109"/>
      <c r="CP540" s="109"/>
      <c r="CQ540" s="113"/>
      <c r="CR540" s="113"/>
      <c r="CS540" s="113"/>
      <c r="CT540" s="113"/>
      <c r="CW540" s="118" t="str">
        <f t="shared" ref="CW540:CW571" si="528">BH540</f>
        <v>n0</v>
      </c>
      <c r="CX540" s="118" t="str">
        <f t="shared" ref="CX540:CX603" si="529">AH41</f>
        <v>n1</v>
      </c>
      <c r="CY540" s="119" t="s">
        <v>246</v>
      </c>
      <c r="CZ540" s="120" t="s">
        <v>79</v>
      </c>
      <c r="DA540" s="120" t="s">
        <v>79</v>
      </c>
      <c r="DB540" s="120">
        <f ca="1">VLOOKUP(BH540,$AI$40:$BR$499,36)/2</f>
        <v>6</v>
      </c>
      <c r="DC540" s="120">
        <f ca="1">VLOOKUP(BH540,$AI$40:$BS$499,37)/2</f>
        <v>6</v>
      </c>
      <c r="DD540" s="120">
        <f ca="1">BR540/2</f>
        <v>47.5</v>
      </c>
      <c r="DE540" s="120">
        <f ca="1">BS540/2</f>
        <v>47.5</v>
      </c>
      <c r="DF540" s="120" t="s">
        <v>74</v>
      </c>
    </row>
    <row r="541" spans="1:110" s="105" customFormat="1" ht="16" customHeight="1">
      <c r="A541" s="75" t="str">
        <f t="shared" si="514"/>
        <v>n1TOn1-1</v>
      </c>
      <c r="B541" s="75" t="str">
        <f t="shared" si="515"/>
        <v>n1TOn1-1</v>
      </c>
      <c r="C541" s="103" t="s">
        <v>239</v>
      </c>
      <c r="D541" s="103" t="str">
        <f t="shared" ref="D541:D604" si="530">BH42</f>
        <v>n1</v>
      </c>
      <c r="E541" s="103" t="str">
        <f t="shared" ref="E541:E604" si="531">AH42</f>
        <v>n1-1</v>
      </c>
      <c r="F541" s="104">
        <f>ROW()</f>
        <v>541</v>
      </c>
      <c r="G541" s="103"/>
      <c r="H541" s="103"/>
      <c r="I541" s="103"/>
      <c r="J541" s="103"/>
      <c r="K541" s="103" t="str">
        <f t="shared" si="516"/>
        <v>none</v>
      </c>
      <c r="L541" s="103"/>
      <c r="M541" s="103" t="str">
        <f t="shared" si="517"/>
        <v>OpenClose</v>
      </c>
      <c r="N541" s="103"/>
      <c r="O541" s="103"/>
      <c r="P541" s="103"/>
      <c r="Q541" s="103"/>
      <c r="R541" s="103">
        <f t="shared" si="518"/>
        <v>1</v>
      </c>
      <c r="S541" s="103"/>
      <c r="T541" s="103"/>
      <c r="U541" s="103"/>
      <c r="V541" s="103"/>
      <c r="W541" s="103"/>
      <c r="X541" s="103" t="str">
        <f t="shared" ref="X541:X604" si="532">$X$12&amp;A541&amp;","&amp;$X$13</f>
        <v>fadeOn=n1TOn1-1,0.6</v>
      </c>
      <c r="Y541" s="103" t="str">
        <f t="shared" ref="Y541:Y604" si="533">$Y$12&amp;A541&amp;","&amp;$Y$13</f>
        <v>fadeOff=n1TOn1-1,0.6</v>
      </c>
      <c r="Z541" s="103" t="str">
        <f t="shared" ref="Z541:Z604" si="534">$Z$12&amp;A541&amp;","&amp;$Z$13</f>
        <v>drawOpen=n1TOn1-1,0.8</v>
      </c>
      <c r="AA541" s="103" t="str">
        <f t="shared" ref="AA541:AA604" si="535">$AA$12&amp;A541&amp;","&amp;$AA$13</f>
        <v>drawClose=n1TOn1-1,0.8</v>
      </c>
      <c r="AB541" s="103" t="str">
        <f t="shared" si="523"/>
        <v>myQtipStyle</v>
      </c>
      <c r="AD541" s="106"/>
      <c r="AE541" s="116"/>
      <c r="AF541" s="75"/>
      <c r="AG541" s="186">
        <f>AG540</f>
        <v>0</v>
      </c>
      <c r="AH541" s="75" t="str">
        <f t="shared" ref="AH541:AH603" si="536">BH42&amp;"TO"&amp;AH42</f>
        <v>n1TOn1-1</v>
      </c>
      <c r="AI541" s="75" t="str">
        <f t="shared" ref="AI541:AI604" si="537">AH541</f>
        <v>n1TOn1-1</v>
      </c>
      <c r="AJ541" s="73">
        <f t="shared" si="524"/>
        <v>2</v>
      </c>
      <c r="AX541" s="108"/>
      <c r="AZ541" s="108"/>
      <c r="BB541" s="116"/>
      <c r="BC541" s="116"/>
      <c r="BD541" s="108"/>
      <c r="BE541" s="108"/>
      <c r="BF541" s="109"/>
      <c r="BG541" s="109"/>
      <c r="BH541" s="110" t="str">
        <f t="shared" si="525"/>
        <v>n1</v>
      </c>
      <c r="BI541" s="111"/>
      <c r="BJ541" s="109" t="s">
        <v>233</v>
      </c>
      <c r="BK541" s="109" t="s">
        <v>239</v>
      </c>
      <c r="BL541" s="109">
        <f t="shared" ca="1" si="526"/>
        <v>1.5</v>
      </c>
      <c r="BM541" s="112"/>
      <c r="BN541" s="112"/>
      <c r="BO541" s="112"/>
      <c r="BP541" s="112"/>
      <c r="BQ541" s="112"/>
      <c r="BR541" s="112">
        <f t="shared" ca="1" si="527"/>
        <v>60</v>
      </c>
      <c r="BS541" s="112">
        <f t="shared" ca="1" si="527"/>
        <v>60</v>
      </c>
      <c r="BT541" s="112"/>
      <c r="BU541" s="112"/>
      <c r="BV541" s="174"/>
      <c r="BW541" s="114"/>
      <c r="BX541" s="109"/>
      <c r="BY541" s="113"/>
      <c r="BZ541" s="113"/>
      <c r="CA541" s="113"/>
      <c r="CB541" s="113"/>
      <c r="CC541" s="112"/>
      <c r="CD541" s="109"/>
      <c r="CE541" s="114"/>
      <c r="CF541" s="109"/>
      <c r="CG541" s="113"/>
      <c r="CH541" s="113"/>
      <c r="CI541" s="113"/>
      <c r="CJ541" s="113"/>
      <c r="CK541" s="112"/>
      <c r="CL541" s="112"/>
      <c r="CM541" s="112"/>
      <c r="CN541" s="115"/>
      <c r="CO541" s="109"/>
      <c r="CP541" s="109"/>
      <c r="CQ541" s="113"/>
      <c r="CR541" s="113"/>
      <c r="CS541" s="113"/>
      <c r="CT541" s="113"/>
      <c r="CW541" s="118" t="str">
        <f t="shared" si="528"/>
        <v>n1</v>
      </c>
      <c r="CX541" s="118" t="str">
        <f t="shared" si="529"/>
        <v>n1-1</v>
      </c>
      <c r="CY541" s="119" t="s">
        <v>246</v>
      </c>
      <c r="CZ541" s="120" t="s">
        <v>79</v>
      </c>
      <c r="DA541" s="120" t="s">
        <v>79</v>
      </c>
      <c r="DB541" s="120">
        <f t="shared" ref="DB541:DB604" ca="1" si="538">VLOOKUP(BH541,$AI$40:$BR$499,36)/2</f>
        <v>6</v>
      </c>
      <c r="DC541" s="120">
        <f t="shared" ref="DC541:DC604" ca="1" si="539">VLOOKUP(BH541,$AI$40:$BS$499,37)/2</f>
        <v>6</v>
      </c>
      <c r="DD541" s="120">
        <f t="shared" ref="DD541:DD604" ca="1" si="540">BR541/2</f>
        <v>30</v>
      </c>
      <c r="DE541" s="120">
        <f t="shared" ref="DE541:DE604" ca="1" si="541">BS541/2</f>
        <v>30</v>
      </c>
      <c r="DF541" s="120" t="s">
        <v>74</v>
      </c>
    </row>
    <row r="542" spans="1:110" s="105" customFormat="1" ht="16" customHeight="1">
      <c r="A542" s="75" t="str">
        <f t="shared" si="514"/>
        <v>n1-1TOn1-1-1</v>
      </c>
      <c r="B542" s="75" t="str">
        <f t="shared" si="515"/>
        <v>n1-1TOn1-1-1</v>
      </c>
      <c r="C542" s="103" t="s">
        <v>239</v>
      </c>
      <c r="D542" s="103" t="str">
        <f t="shared" si="530"/>
        <v>n1-1</v>
      </c>
      <c r="E542" s="103" t="str">
        <f t="shared" si="531"/>
        <v>n1-1-1</v>
      </c>
      <c r="F542" s="104">
        <f>ROW()</f>
        <v>542</v>
      </c>
      <c r="G542" s="103"/>
      <c r="H542" s="103"/>
      <c r="I542" s="103"/>
      <c r="J542" s="103"/>
      <c r="K542" s="103" t="str">
        <f t="shared" si="516"/>
        <v>none</v>
      </c>
      <c r="L542" s="103"/>
      <c r="M542" s="103" t="str">
        <f t="shared" si="517"/>
        <v>OpenClose</v>
      </c>
      <c r="N542" s="103"/>
      <c r="O542" s="103"/>
      <c r="P542" s="103"/>
      <c r="Q542" s="103"/>
      <c r="R542" s="103">
        <f t="shared" si="518"/>
        <v>1</v>
      </c>
      <c r="S542" s="103"/>
      <c r="T542" s="103"/>
      <c r="U542" s="103"/>
      <c r="V542" s="103"/>
      <c r="W542" s="103"/>
      <c r="X542" s="103" t="str">
        <f t="shared" si="532"/>
        <v>fadeOn=n1-1TOn1-1-1,0.6</v>
      </c>
      <c r="Y542" s="103" t="str">
        <f t="shared" si="533"/>
        <v>fadeOff=n1-1TOn1-1-1,0.6</v>
      </c>
      <c r="Z542" s="103" t="str">
        <f t="shared" si="534"/>
        <v>drawOpen=n1-1TOn1-1-1,0.8</v>
      </c>
      <c r="AA542" s="103" t="str">
        <f t="shared" si="535"/>
        <v>drawClose=n1-1TOn1-1-1,0.8</v>
      </c>
      <c r="AB542" s="103" t="str">
        <f t="shared" si="523"/>
        <v>myQtipStyle</v>
      </c>
      <c r="AD542" s="106"/>
      <c r="AE542" s="116"/>
      <c r="AF542" s="75"/>
      <c r="AG542" s="186">
        <f t="shared" ref="AG542:AG605" si="542">AG541</f>
        <v>0</v>
      </c>
      <c r="AH542" s="75" t="str">
        <f t="shared" si="536"/>
        <v>n1-1TOn1-1-1</v>
      </c>
      <c r="AI542" s="75" t="str">
        <f t="shared" si="537"/>
        <v>n1-1TOn1-1-1</v>
      </c>
      <c r="AJ542" s="73">
        <f t="shared" si="524"/>
        <v>3</v>
      </c>
      <c r="AX542" s="108"/>
      <c r="AZ542" s="108"/>
      <c r="BB542" s="116"/>
      <c r="BC542" s="116"/>
      <c r="BD542" s="108"/>
      <c r="BE542" s="108"/>
      <c r="BF542" s="109"/>
      <c r="BG542" s="109"/>
      <c r="BH542" s="110" t="str">
        <f t="shared" si="525"/>
        <v>n1-1</v>
      </c>
      <c r="BI542" s="111"/>
      <c r="BJ542" s="109" t="s">
        <v>233</v>
      </c>
      <c r="BK542" s="109" t="s">
        <v>239</v>
      </c>
      <c r="BL542" s="109">
        <f t="shared" ca="1" si="526"/>
        <v>0.7</v>
      </c>
      <c r="BM542" s="112"/>
      <c r="BN542" s="112"/>
      <c r="BO542" s="112"/>
      <c r="BP542" s="112"/>
      <c r="BQ542" s="112"/>
      <c r="BR542" s="112">
        <f t="shared" ca="1" si="527"/>
        <v>35</v>
      </c>
      <c r="BS542" s="112">
        <f t="shared" ca="1" si="527"/>
        <v>35</v>
      </c>
      <c r="BT542" s="112"/>
      <c r="BU542" s="112"/>
      <c r="BV542" s="174"/>
      <c r="BW542" s="114"/>
      <c r="BX542" s="109"/>
      <c r="BY542" s="113"/>
      <c r="BZ542" s="113"/>
      <c r="CA542" s="113"/>
      <c r="CB542" s="113"/>
      <c r="CC542" s="112"/>
      <c r="CD542" s="109"/>
      <c r="CE542" s="114"/>
      <c r="CF542" s="109"/>
      <c r="CG542" s="113"/>
      <c r="CH542" s="113"/>
      <c r="CI542" s="113"/>
      <c r="CJ542" s="113"/>
      <c r="CK542" s="112"/>
      <c r="CL542" s="112"/>
      <c r="CM542" s="112"/>
      <c r="CN542" s="115"/>
      <c r="CO542" s="109"/>
      <c r="CP542" s="109"/>
      <c r="CQ542" s="113"/>
      <c r="CR542" s="113"/>
      <c r="CS542" s="113"/>
      <c r="CT542" s="113"/>
      <c r="CW542" s="118" t="str">
        <f t="shared" si="528"/>
        <v>n1-1</v>
      </c>
      <c r="CX542" s="118" t="str">
        <f t="shared" si="529"/>
        <v>n1-1-1</v>
      </c>
      <c r="CY542" s="119" t="s">
        <v>246</v>
      </c>
      <c r="CZ542" s="120" t="s">
        <v>79</v>
      </c>
      <c r="DA542" s="120" t="s">
        <v>79</v>
      </c>
      <c r="DB542" s="120">
        <f t="shared" ca="1" si="538"/>
        <v>6</v>
      </c>
      <c r="DC542" s="120">
        <f t="shared" ca="1" si="539"/>
        <v>6</v>
      </c>
      <c r="DD542" s="120">
        <f t="shared" ca="1" si="540"/>
        <v>17.5</v>
      </c>
      <c r="DE542" s="120">
        <f t="shared" ca="1" si="541"/>
        <v>17.5</v>
      </c>
      <c r="DF542" s="120" t="s">
        <v>74</v>
      </c>
    </row>
    <row r="543" spans="1:110" s="105" customFormat="1" ht="16" customHeight="1">
      <c r="A543" s="75" t="str">
        <f t="shared" si="514"/>
        <v>n1-1-1TOn1-1-1-1</v>
      </c>
      <c r="B543" s="75" t="str">
        <f t="shared" si="515"/>
        <v>n1-1-1TOn1-1-1-1</v>
      </c>
      <c r="C543" s="103" t="s">
        <v>239</v>
      </c>
      <c r="D543" s="103" t="str">
        <f t="shared" si="530"/>
        <v>n1-1-1</v>
      </c>
      <c r="E543" s="103" t="str">
        <f t="shared" si="531"/>
        <v>n1-1-1-1</v>
      </c>
      <c r="F543" s="104">
        <f>ROW()</f>
        <v>543</v>
      </c>
      <c r="G543" s="103"/>
      <c r="H543" s="103"/>
      <c r="I543" s="103"/>
      <c r="J543" s="103"/>
      <c r="K543" s="103" t="str">
        <f t="shared" si="516"/>
        <v>none</v>
      </c>
      <c r="L543" s="103"/>
      <c r="M543" s="103" t="str">
        <f t="shared" si="517"/>
        <v>OpenClose</v>
      </c>
      <c r="N543" s="103"/>
      <c r="O543" s="103"/>
      <c r="P543" s="103"/>
      <c r="Q543" s="103"/>
      <c r="R543" s="103">
        <f t="shared" si="518"/>
        <v>1</v>
      </c>
      <c r="S543" s="103"/>
      <c r="T543" s="103"/>
      <c r="U543" s="103"/>
      <c r="V543" s="103"/>
      <c r="W543" s="103"/>
      <c r="X543" s="103" t="str">
        <f t="shared" si="532"/>
        <v>fadeOn=n1-1-1TOn1-1-1-1,0.6</v>
      </c>
      <c r="Y543" s="103" t="str">
        <f t="shared" si="533"/>
        <v>fadeOff=n1-1-1TOn1-1-1-1,0.6</v>
      </c>
      <c r="Z543" s="103" t="str">
        <f t="shared" si="534"/>
        <v>drawOpen=n1-1-1TOn1-1-1-1,0.8</v>
      </c>
      <c r="AA543" s="103" t="str">
        <f t="shared" si="535"/>
        <v>drawClose=n1-1-1TOn1-1-1-1,0.8</v>
      </c>
      <c r="AB543" s="103" t="str">
        <f t="shared" si="523"/>
        <v>myQtipStyle</v>
      </c>
      <c r="AD543" s="106"/>
      <c r="AE543" s="116"/>
      <c r="AF543" s="75"/>
      <c r="AG543" s="186">
        <f t="shared" si="542"/>
        <v>0</v>
      </c>
      <c r="AH543" s="75" t="str">
        <f t="shared" si="536"/>
        <v>n1-1-1TOn1-1-1-1</v>
      </c>
      <c r="AI543" s="75" t="str">
        <f t="shared" si="537"/>
        <v>n1-1-1TOn1-1-1-1</v>
      </c>
      <c r="AJ543" s="73">
        <f t="shared" si="524"/>
        <v>4</v>
      </c>
      <c r="AX543" s="108"/>
      <c r="AZ543" s="108"/>
      <c r="BB543" s="116"/>
      <c r="BC543" s="116"/>
      <c r="BD543" s="108"/>
      <c r="BE543" s="108"/>
      <c r="BF543" s="109"/>
      <c r="BG543" s="109"/>
      <c r="BH543" s="110" t="str">
        <f t="shared" si="525"/>
        <v>n1-1-1</v>
      </c>
      <c r="BI543" s="111"/>
      <c r="BJ543" s="109" t="s">
        <v>233</v>
      </c>
      <c r="BK543" s="109" t="s">
        <v>239</v>
      </c>
      <c r="BL543" s="109">
        <f t="shared" ca="1" si="526"/>
        <v>0.4</v>
      </c>
      <c r="BM543" s="112"/>
      <c r="BN543" s="112"/>
      <c r="BO543" s="112"/>
      <c r="BP543" s="112"/>
      <c r="BQ543" s="112"/>
      <c r="BR543" s="112">
        <f t="shared" ca="1" si="527"/>
        <v>12</v>
      </c>
      <c r="BS543" s="112">
        <f t="shared" ca="1" si="527"/>
        <v>12</v>
      </c>
      <c r="BT543" s="112"/>
      <c r="BU543" s="112"/>
      <c r="BV543" s="174"/>
      <c r="BW543" s="114"/>
      <c r="BX543" s="109"/>
      <c r="BY543" s="113"/>
      <c r="BZ543" s="113"/>
      <c r="CA543" s="113"/>
      <c r="CB543" s="113"/>
      <c r="CC543" s="112"/>
      <c r="CD543" s="109"/>
      <c r="CE543" s="114"/>
      <c r="CF543" s="109"/>
      <c r="CG543" s="113"/>
      <c r="CH543" s="113"/>
      <c r="CI543" s="113"/>
      <c r="CJ543" s="113"/>
      <c r="CK543" s="112"/>
      <c r="CL543" s="112"/>
      <c r="CM543" s="112"/>
      <c r="CN543" s="115"/>
      <c r="CO543" s="109"/>
      <c r="CP543" s="109"/>
      <c r="CQ543" s="113"/>
      <c r="CR543" s="113"/>
      <c r="CS543" s="113"/>
      <c r="CT543" s="113"/>
      <c r="CW543" s="118" t="str">
        <f t="shared" si="528"/>
        <v>n1-1-1</v>
      </c>
      <c r="CX543" s="118" t="str">
        <f t="shared" si="529"/>
        <v>n1-1-1-1</v>
      </c>
      <c r="CY543" s="119" t="s">
        <v>246</v>
      </c>
      <c r="CZ543" s="120" t="s">
        <v>79</v>
      </c>
      <c r="DA543" s="120" t="s">
        <v>79</v>
      </c>
      <c r="DB543" s="120">
        <f t="shared" ca="1" si="538"/>
        <v>6</v>
      </c>
      <c r="DC543" s="120">
        <f t="shared" ca="1" si="539"/>
        <v>6</v>
      </c>
      <c r="DD543" s="120">
        <f t="shared" ca="1" si="540"/>
        <v>6</v>
      </c>
      <c r="DE543" s="120">
        <f t="shared" ca="1" si="541"/>
        <v>6</v>
      </c>
      <c r="DF543" s="120" t="s">
        <v>74</v>
      </c>
    </row>
    <row r="544" spans="1:110" s="105" customFormat="1" ht="16" customHeight="1">
      <c r="A544" s="75" t="str">
        <f t="shared" si="514"/>
        <v>n1-1-1TOn1-1-1-2</v>
      </c>
      <c r="B544" s="75" t="str">
        <f t="shared" si="515"/>
        <v>n1-1-1TOn1-1-1-2</v>
      </c>
      <c r="C544" s="103" t="s">
        <v>239</v>
      </c>
      <c r="D544" s="103" t="str">
        <f t="shared" si="530"/>
        <v>n1-1-1</v>
      </c>
      <c r="E544" s="103" t="str">
        <f t="shared" si="531"/>
        <v>n1-1-1-2</v>
      </c>
      <c r="F544" s="104">
        <f>ROW()</f>
        <v>544</v>
      </c>
      <c r="G544" s="103"/>
      <c r="H544" s="103"/>
      <c r="I544" s="103"/>
      <c r="J544" s="103"/>
      <c r="K544" s="103" t="str">
        <f t="shared" si="516"/>
        <v>none</v>
      </c>
      <c r="L544" s="103"/>
      <c r="M544" s="103" t="str">
        <f t="shared" si="517"/>
        <v>OpenClose</v>
      </c>
      <c r="N544" s="103"/>
      <c r="O544" s="103"/>
      <c r="P544" s="103"/>
      <c r="Q544" s="103"/>
      <c r="R544" s="103">
        <f t="shared" si="518"/>
        <v>1</v>
      </c>
      <c r="S544" s="103"/>
      <c r="T544" s="103"/>
      <c r="U544" s="103"/>
      <c r="V544" s="103"/>
      <c r="W544" s="103"/>
      <c r="X544" s="103" t="str">
        <f t="shared" si="532"/>
        <v>fadeOn=n1-1-1TOn1-1-1-2,0.6</v>
      </c>
      <c r="Y544" s="103" t="str">
        <f t="shared" si="533"/>
        <v>fadeOff=n1-1-1TOn1-1-1-2,0.6</v>
      </c>
      <c r="Z544" s="103" t="str">
        <f t="shared" si="534"/>
        <v>drawOpen=n1-1-1TOn1-1-1-2,0.8</v>
      </c>
      <c r="AA544" s="103" t="str">
        <f t="shared" si="535"/>
        <v>drawClose=n1-1-1TOn1-1-1-2,0.8</v>
      </c>
      <c r="AB544" s="103" t="str">
        <f t="shared" si="523"/>
        <v>myQtipStyle</v>
      </c>
      <c r="AD544" s="106"/>
      <c r="AE544" s="116"/>
      <c r="AF544" s="75"/>
      <c r="AG544" s="186">
        <f t="shared" si="542"/>
        <v>0</v>
      </c>
      <c r="AH544" s="75" t="str">
        <f t="shared" si="536"/>
        <v>n1-1-1TOn1-1-1-2</v>
      </c>
      <c r="AI544" s="75" t="str">
        <f t="shared" si="537"/>
        <v>n1-1-1TOn1-1-1-2</v>
      </c>
      <c r="AJ544" s="73">
        <f t="shared" si="524"/>
        <v>4</v>
      </c>
      <c r="AX544" s="108"/>
      <c r="AZ544" s="108"/>
      <c r="BB544" s="116"/>
      <c r="BC544" s="116"/>
      <c r="BD544" s="108"/>
      <c r="BE544" s="108"/>
      <c r="BF544" s="109"/>
      <c r="BG544" s="109"/>
      <c r="BH544" s="110" t="str">
        <f t="shared" si="525"/>
        <v>n1-1-1</v>
      </c>
      <c r="BI544" s="111"/>
      <c r="BJ544" s="109" t="s">
        <v>233</v>
      </c>
      <c r="BK544" s="109" t="s">
        <v>239</v>
      </c>
      <c r="BL544" s="109">
        <f t="shared" ca="1" si="526"/>
        <v>0.4</v>
      </c>
      <c r="BM544" s="112"/>
      <c r="BN544" s="112"/>
      <c r="BO544" s="112"/>
      <c r="BP544" s="112"/>
      <c r="BQ544" s="112"/>
      <c r="BR544" s="112">
        <f t="shared" ca="1" si="527"/>
        <v>12</v>
      </c>
      <c r="BS544" s="112">
        <f t="shared" ca="1" si="527"/>
        <v>12</v>
      </c>
      <c r="BT544" s="112"/>
      <c r="BU544" s="112"/>
      <c r="BV544" s="174"/>
      <c r="BW544" s="114"/>
      <c r="BX544" s="109"/>
      <c r="BY544" s="113"/>
      <c r="BZ544" s="113"/>
      <c r="CA544" s="113"/>
      <c r="CB544" s="113"/>
      <c r="CC544" s="112"/>
      <c r="CD544" s="109"/>
      <c r="CE544" s="114"/>
      <c r="CF544" s="109"/>
      <c r="CG544" s="113"/>
      <c r="CH544" s="113"/>
      <c r="CI544" s="113"/>
      <c r="CJ544" s="113"/>
      <c r="CK544" s="112"/>
      <c r="CL544" s="112"/>
      <c r="CM544" s="112"/>
      <c r="CN544" s="115"/>
      <c r="CO544" s="109"/>
      <c r="CP544" s="109"/>
      <c r="CQ544" s="113"/>
      <c r="CR544" s="113"/>
      <c r="CS544" s="113"/>
      <c r="CT544" s="113"/>
      <c r="CW544" s="118" t="str">
        <f t="shared" si="528"/>
        <v>n1-1-1</v>
      </c>
      <c r="CX544" s="118" t="str">
        <f t="shared" si="529"/>
        <v>n1-1-1-2</v>
      </c>
      <c r="CY544" s="119" t="s">
        <v>246</v>
      </c>
      <c r="CZ544" s="120" t="s">
        <v>79</v>
      </c>
      <c r="DA544" s="120" t="s">
        <v>79</v>
      </c>
      <c r="DB544" s="120">
        <f t="shared" ca="1" si="538"/>
        <v>6</v>
      </c>
      <c r="DC544" s="120">
        <f t="shared" ca="1" si="539"/>
        <v>6</v>
      </c>
      <c r="DD544" s="120">
        <f t="shared" ca="1" si="540"/>
        <v>6</v>
      </c>
      <c r="DE544" s="120">
        <f t="shared" ca="1" si="541"/>
        <v>6</v>
      </c>
      <c r="DF544" s="120" t="s">
        <v>74</v>
      </c>
    </row>
    <row r="545" spans="1:110" s="105" customFormat="1" ht="16" customHeight="1">
      <c r="A545" s="75" t="str">
        <f t="shared" si="514"/>
        <v>n1-1-1TOn1-1-1-3</v>
      </c>
      <c r="B545" s="75" t="str">
        <f t="shared" si="515"/>
        <v>n1-1-1TOn1-1-1-3</v>
      </c>
      <c r="C545" s="103" t="s">
        <v>239</v>
      </c>
      <c r="D545" s="103" t="str">
        <f t="shared" si="530"/>
        <v>n1-1-1</v>
      </c>
      <c r="E545" s="103" t="str">
        <f t="shared" si="531"/>
        <v>n1-1-1-3</v>
      </c>
      <c r="F545" s="104">
        <f>ROW()</f>
        <v>545</v>
      </c>
      <c r="G545" s="103"/>
      <c r="H545" s="103"/>
      <c r="I545" s="103"/>
      <c r="J545" s="103"/>
      <c r="K545" s="103" t="str">
        <f t="shared" si="516"/>
        <v>none</v>
      </c>
      <c r="L545" s="103"/>
      <c r="M545" s="103" t="str">
        <f t="shared" si="517"/>
        <v>OpenClose</v>
      </c>
      <c r="N545" s="103"/>
      <c r="O545" s="103"/>
      <c r="P545" s="103"/>
      <c r="Q545" s="103"/>
      <c r="R545" s="103">
        <f t="shared" si="518"/>
        <v>1</v>
      </c>
      <c r="S545" s="103"/>
      <c r="T545" s="103"/>
      <c r="U545" s="103"/>
      <c r="V545" s="103"/>
      <c r="W545" s="103"/>
      <c r="X545" s="103" t="str">
        <f t="shared" si="532"/>
        <v>fadeOn=n1-1-1TOn1-1-1-3,0.6</v>
      </c>
      <c r="Y545" s="103" t="str">
        <f t="shared" si="533"/>
        <v>fadeOff=n1-1-1TOn1-1-1-3,0.6</v>
      </c>
      <c r="Z545" s="103" t="str">
        <f t="shared" si="534"/>
        <v>drawOpen=n1-1-1TOn1-1-1-3,0.8</v>
      </c>
      <c r="AA545" s="103" t="str">
        <f t="shared" si="535"/>
        <v>drawClose=n1-1-1TOn1-1-1-3,0.8</v>
      </c>
      <c r="AB545" s="103" t="str">
        <f t="shared" si="523"/>
        <v>myQtipStyle</v>
      </c>
      <c r="AD545" s="106"/>
      <c r="AE545" s="116"/>
      <c r="AF545" s="75"/>
      <c r="AG545" s="186">
        <f t="shared" si="542"/>
        <v>0</v>
      </c>
      <c r="AH545" s="75" t="str">
        <f t="shared" si="536"/>
        <v>n1-1-1TOn1-1-1-3</v>
      </c>
      <c r="AI545" s="75" t="str">
        <f t="shared" si="537"/>
        <v>n1-1-1TOn1-1-1-3</v>
      </c>
      <c r="AJ545" s="73">
        <f t="shared" si="524"/>
        <v>4</v>
      </c>
      <c r="AX545" s="108"/>
      <c r="AZ545" s="108"/>
      <c r="BB545" s="116"/>
      <c r="BC545" s="116"/>
      <c r="BD545" s="108"/>
      <c r="BE545" s="108"/>
      <c r="BF545" s="109"/>
      <c r="BG545" s="109"/>
      <c r="BH545" s="110" t="str">
        <f t="shared" si="525"/>
        <v>n1-1-1</v>
      </c>
      <c r="BI545" s="111"/>
      <c r="BJ545" s="109" t="s">
        <v>233</v>
      </c>
      <c r="BK545" s="109" t="s">
        <v>239</v>
      </c>
      <c r="BL545" s="109">
        <f t="shared" ca="1" si="526"/>
        <v>0.4</v>
      </c>
      <c r="BM545" s="112"/>
      <c r="BN545" s="112"/>
      <c r="BO545" s="112"/>
      <c r="BP545" s="112"/>
      <c r="BQ545" s="112"/>
      <c r="BR545" s="112">
        <f t="shared" ca="1" si="527"/>
        <v>12</v>
      </c>
      <c r="BS545" s="112">
        <f t="shared" ca="1" si="527"/>
        <v>12</v>
      </c>
      <c r="BT545" s="112"/>
      <c r="BU545" s="112"/>
      <c r="BV545" s="174"/>
      <c r="BW545" s="114"/>
      <c r="BX545" s="109"/>
      <c r="BY545" s="113"/>
      <c r="BZ545" s="113"/>
      <c r="CA545" s="113"/>
      <c r="CB545" s="113"/>
      <c r="CC545" s="112"/>
      <c r="CD545" s="109"/>
      <c r="CE545" s="114"/>
      <c r="CF545" s="109"/>
      <c r="CG545" s="113"/>
      <c r="CH545" s="113"/>
      <c r="CI545" s="113"/>
      <c r="CJ545" s="113"/>
      <c r="CK545" s="112"/>
      <c r="CL545" s="112"/>
      <c r="CM545" s="112"/>
      <c r="CN545" s="115"/>
      <c r="CO545" s="109"/>
      <c r="CP545" s="109"/>
      <c r="CQ545" s="113"/>
      <c r="CR545" s="113"/>
      <c r="CS545" s="113"/>
      <c r="CT545" s="113"/>
      <c r="CW545" s="118" t="str">
        <f t="shared" si="528"/>
        <v>n1-1-1</v>
      </c>
      <c r="CX545" s="118" t="str">
        <f t="shared" si="529"/>
        <v>n1-1-1-3</v>
      </c>
      <c r="CY545" s="119" t="s">
        <v>246</v>
      </c>
      <c r="CZ545" s="120" t="s">
        <v>79</v>
      </c>
      <c r="DA545" s="120" t="s">
        <v>79</v>
      </c>
      <c r="DB545" s="120">
        <f t="shared" ca="1" si="538"/>
        <v>6</v>
      </c>
      <c r="DC545" s="120">
        <f t="shared" ca="1" si="539"/>
        <v>6</v>
      </c>
      <c r="DD545" s="120">
        <f t="shared" ca="1" si="540"/>
        <v>6</v>
      </c>
      <c r="DE545" s="120">
        <f t="shared" ca="1" si="541"/>
        <v>6</v>
      </c>
      <c r="DF545" s="120" t="s">
        <v>74</v>
      </c>
    </row>
    <row r="546" spans="1:110" s="105" customFormat="1" ht="16" customHeight="1">
      <c r="A546" s="75" t="str">
        <f t="shared" si="514"/>
        <v>n1-1TOn1-1-2</v>
      </c>
      <c r="B546" s="75" t="str">
        <f t="shared" si="515"/>
        <v>n1-1TOn1-1-2</v>
      </c>
      <c r="C546" s="103" t="s">
        <v>239</v>
      </c>
      <c r="D546" s="103" t="str">
        <f t="shared" si="530"/>
        <v>n1-1</v>
      </c>
      <c r="E546" s="103" t="str">
        <f t="shared" si="531"/>
        <v>n1-1-2</v>
      </c>
      <c r="F546" s="104">
        <f>ROW()</f>
        <v>546</v>
      </c>
      <c r="G546" s="103"/>
      <c r="H546" s="103"/>
      <c r="I546" s="103"/>
      <c r="J546" s="103"/>
      <c r="K546" s="103" t="str">
        <f t="shared" si="516"/>
        <v>none</v>
      </c>
      <c r="L546" s="103"/>
      <c r="M546" s="103" t="str">
        <f t="shared" si="517"/>
        <v>OpenClose</v>
      </c>
      <c r="N546" s="103"/>
      <c r="O546" s="103"/>
      <c r="P546" s="103"/>
      <c r="Q546" s="103"/>
      <c r="R546" s="103">
        <f t="shared" si="518"/>
        <v>1</v>
      </c>
      <c r="S546" s="103"/>
      <c r="T546" s="103"/>
      <c r="U546" s="103"/>
      <c r="V546" s="103"/>
      <c r="W546" s="103"/>
      <c r="X546" s="103" t="str">
        <f t="shared" si="532"/>
        <v>fadeOn=n1-1TOn1-1-2,0.6</v>
      </c>
      <c r="Y546" s="103" t="str">
        <f t="shared" si="533"/>
        <v>fadeOff=n1-1TOn1-1-2,0.6</v>
      </c>
      <c r="Z546" s="103" t="str">
        <f t="shared" si="534"/>
        <v>drawOpen=n1-1TOn1-1-2,0.8</v>
      </c>
      <c r="AA546" s="103" t="str">
        <f t="shared" si="535"/>
        <v>drawClose=n1-1TOn1-1-2,0.8</v>
      </c>
      <c r="AB546" s="103" t="str">
        <f t="shared" si="523"/>
        <v>myQtipStyle</v>
      </c>
      <c r="AD546" s="106"/>
      <c r="AE546" s="116"/>
      <c r="AF546" s="75"/>
      <c r="AG546" s="186">
        <f t="shared" si="542"/>
        <v>0</v>
      </c>
      <c r="AH546" s="75" t="str">
        <f t="shared" si="536"/>
        <v>n1-1TOn1-1-2</v>
      </c>
      <c r="AI546" s="75" t="str">
        <f t="shared" si="537"/>
        <v>n1-1TOn1-1-2</v>
      </c>
      <c r="AJ546" s="73">
        <f t="shared" si="524"/>
        <v>3</v>
      </c>
      <c r="AX546" s="108"/>
      <c r="AZ546" s="108"/>
      <c r="BB546" s="116"/>
      <c r="BC546" s="116"/>
      <c r="BD546" s="108"/>
      <c r="BE546" s="108"/>
      <c r="BF546" s="109"/>
      <c r="BG546" s="109"/>
      <c r="BH546" s="110" t="str">
        <f t="shared" si="525"/>
        <v>n1-1</v>
      </c>
      <c r="BI546" s="111"/>
      <c r="BJ546" s="109" t="s">
        <v>233</v>
      </c>
      <c r="BK546" s="109" t="s">
        <v>239</v>
      </c>
      <c r="BL546" s="109">
        <f t="shared" ca="1" si="526"/>
        <v>0.7</v>
      </c>
      <c r="BM546" s="112"/>
      <c r="BN546" s="112"/>
      <c r="BO546" s="112"/>
      <c r="BP546" s="112"/>
      <c r="BQ546" s="112"/>
      <c r="BR546" s="112">
        <f t="shared" ca="1" si="527"/>
        <v>35</v>
      </c>
      <c r="BS546" s="112">
        <f t="shared" ca="1" si="527"/>
        <v>35</v>
      </c>
      <c r="BT546" s="112"/>
      <c r="BU546" s="112"/>
      <c r="BV546" s="174"/>
      <c r="BW546" s="114"/>
      <c r="BX546" s="109"/>
      <c r="BY546" s="113"/>
      <c r="BZ546" s="113"/>
      <c r="CA546" s="113"/>
      <c r="CB546" s="113"/>
      <c r="CC546" s="112"/>
      <c r="CD546" s="109"/>
      <c r="CE546" s="114"/>
      <c r="CF546" s="109"/>
      <c r="CG546" s="113"/>
      <c r="CH546" s="113"/>
      <c r="CI546" s="113"/>
      <c r="CJ546" s="113"/>
      <c r="CK546" s="112"/>
      <c r="CL546" s="112"/>
      <c r="CM546" s="112"/>
      <c r="CN546" s="115"/>
      <c r="CO546" s="109"/>
      <c r="CP546" s="109"/>
      <c r="CQ546" s="113"/>
      <c r="CR546" s="113"/>
      <c r="CS546" s="113"/>
      <c r="CT546" s="113"/>
      <c r="CW546" s="118" t="str">
        <f t="shared" si="528"/>
        <v>n1-1</v>
      </c>
      <c r="CX546" s="118" t="str">
        <f t="shared" si="529"/>
        <v>n1-1-2</v>
      </c>
      <c r="CY546" s="119" t="s">
        <v>246</v>
      </c>
      <c r="CZ546" s="120" t="s">
        <v>79</v>
      </c>
      <c r="DA546" s="120" t="s">
        <v>79</v>
      </c>
      <c r="DB546" s="120">
        <f t="shared" ca="1" si="538"/>
        <v>6</v>
      </c>
      <c r="DC546" s="120">
        <f t="shared" ca="1" si="539"/>
        <v>6</v>
      </c>
      <c r="DD546" s="120">
        <f t="shared" ca="1" si="540"/>
        <v>17.5</v>
      </c>
      <c r="DE546" s="120">
        <f t="shared" ca="1" si="541"/>
        <v>17.5</v>
      </c>
      <c r="DF546" s="120" t="s">
        <v>74</v>
      </c>
    </row>
    <row r="547" spans="1:110" s="105" customFormat="1" ht="16" customHeight="1">
      <c r="A547" s="75" t="str">
        <f t="shared" si="514"/>
        <v>n1-1-2TOn1-1-2-1</v>
      </c>
      <c r="B547" s="75" t="str">
        <f t="shared" si="515"/>
        <v>n1-1-2TOn1-1-2-1</v>
      </c>
      <c r="C547" s="103" t="s">
        <v>239</v>
      </c>
      <c r="D547" s="103" t="str">
        <f t="shared" si="530"/>
        <v>n1-1-2</v>
      </c>
      <c r="E547" s="103" t="str">
        <f t="shared" si="531"/>
        <v>n1-1-2-1</v>
      </c>
      <c r="F547" s="104">
        <f>ROW()</f>
        <v>547</v>
      </c>
      <c r="G547" s="103"/>
      <c r="H547" s="103"/>
      <c r="I547" s="103"/>
      <c r="J547" s="103"/>
      <c r="K547" s="103" t="str">
        <f t="shared" si="516"/>
        <v>none</v>
      </c>
      <c r="L547" s="103"/>
      <c r="M547" s="103" t="str">
        <f t="shared" si="517"/>
        <v>OpenClose</v>
      </c>
      <c r="N547" s="103"/>
      <c r="O547" s="103"/>
      <c r="P547" s="103"/>
      <c r="Q547" s="103"/>
      <c r="R547" s="103">
        <f t="shared" si="518"/>
        <v>1</v>
      </c>
      <c r="S547" s="103"/>
      <c r="T547" s="103"/>
      <c r="U547" s="103"/>
      <c r="V547" s="103"/>
      <c r="W547" s="103"/>
      <c r="X547" s="103" t="str">
        <f t="shared" si="532"/>
        <v>fadeOn=n1-1-2TOn1-1-2-1,0.6</v>
      </c>
      <c r="Y547" s="103" t="str">
        <f t="shared" si="533"/>
        <v>fadeOff=n1-1-2TOn1-1-2-1,0.6</v>
      </c>
      <c r="Z547" s="103" t="str">
        <f t="shared" si="534"/>
        <v>drawOpen=n1-1-2TOn1-1-2-1,0.8</v>
      </c>
      <c r="AA547" s="103" t="str">
        <f t="shared" si="535"/>
        <v>drawClose=n1-1-2TOn1-1-2-1,0.8</v>
      </c>
      <c r="AB547" s="103" t="str">
        <f t="shared" si="523"/>
        <v>myQtipStyle</v>
      </c>
      <c r="AD547" s="106"/>
      <c r="AE547" s="116"/>
      <c r="AF547" s="75"/>
      <c r="AG547" s="186">
        <f t="shared" si="542"/>
        <v>0</v>
      </c>
      <c r="AH547" s="75" t="str">
        <f t="shared" si="536"/>
        <v>n1-1-2TOn1-1-2-1</v>
      </c>
      <c r="AI547" s="75" t="str">
        <f t="shared" si="537"/>
        <v>n1-1-2TOn1-1-2-1</v>
      </c>
      <c r="AJ547" s="73">
        <f t="shared" si="524"/>
        <v>4</v>
      </c>
      <c r="AX547" s="108"/>
      <c r="AZ547" s="108"/>
      <c r="BB547" s="116"/>
      <c r="BC547" s="116"/>
      <c r="BD547" s="108"/>
      <c r="BE547" s="108"/>
      <c r="BF547" s="109"/>
      <c r="BG547" s="109"/>
      <c r="BH547" s="110" t="str">
        <f t="shared" si="525"/>
        <v>n1-1-2</v>
      </c>
      <c r="BI547" s="111"/>
      <c r="BJ547" s="109" t="s">
        <v>233</v>
      </c>
      <c r="BK547" s="109" t="s">
        <v>239</v>
      </c>
      <c r="BL547" s="109">
        <f t="shared" ca="1" si="526"/>
        <v>0.4</v>
      </c>
      <c r="BM547" s="112"/>
      <c r="BN547" s="112"/>
      <c r="BO547" s="112"/>
      <c r="BP547" s="112"/>
      <c r="BQ547" s="112"/>
      <c r="BR547" s="112">
        <f t="shared" ca="1" si="527"/>
        <v>12</v>
      </c>
      <c r="BS547" s="112">
        <f t="shared" ca="1" si="527"/>
        <v>12</v>
      </c>
      <c r="BT547" s="112"/>
      <c r="BU547" s="112"/>
      <c r="BV547" s="174"/>
      <c r="BW547" s="114"/>
      <c r="BX547" s="109"/>
      <c r="BY547" s="113"/>
      <c r="BZ547" s="113"/>
      <c r="CA547" s="113"/>
      <c r="CB547" s="113"/>
      <c r="CC547" s="112"/>
      <c r="CD547" s="109"/>
      <c r="CE547" s="114"/>
      <c r="CF547" s="109"/>
      <c r="CG547" s="113"/>
      <c r="CH547" s="113"/>
      <c r="CI547" s="113"/>
      <c r="CJ547" s="113"/>
      <c r="CK547" s="112"/>
      <c r="CL547" s="112"/>
      <c r="CM547" s="112"/>
      <c r="CN547" s="115"/>
      <c r="CO547" s="109"/>
      <c r="CP547" s="109"/>
      <c r="CQ547" s="113"/>
      <c r="CR547" s="113"/>
      <c r="CS547" s="113"/>
      <c r="CT547" s="113"/>
      <c r="CW547" s="118" t="str">
        <f t="shared" si="528"/>
        <v>n1-1-2</v>
      </c>
      <c r="CX547" s="118" t="str">
        <f t="shared" si="529"/>
        <v>n1-1-2-1</v>
      </c>
      <c r="CY547" s="119" t="s">
        <v>246</v>
      </c>
      <c r="CZ547" s="120" t="s">
        <v>79</v>
      </c>
      <c r="DA547" s="120" t="s">
        <v>79</v>
      </c>
      <c r="DB547" s="120">
        <f t="shared" ca="1" si="538"/>
        <v>6</v>
      </c>
      <c r="DC547" s="120">
        <f t="shared" ca="1" si="539"/>
        <v>6</v>
      </c>
      <c r="DD547" s="120">
        <f t="shared" ca="1" si="540"/>
        <v>6</v>
      </c>
      <c r="DE547" s="120">
        <f t="shared" ca="1" si="541"/>
        <v>6</v>
      </c>
      <c r="DF547" s="120" t="s">
        <v>74</v>
      </c>
    </row>
    <row r="548" spans="1:110" s="105" customFormat="1" ht="16" customHeight="1">
      <c r="A548" s="75" t="str">
        <f t="shared" si="514"/>
        <v>n1-1-2TOn1-1-2-2</v>
      </c>
      <c r="B548" s="75" t="str">
        <f t="shared" si="515"/>
        <v>n1-1-2TOn1-1-2-2</v>
      </c>
      <c r="C548" s="103" t="s">
        <v>239</v>
      </c>
      <c r="D548" s="103" t="str">
        <f t="shared" si="530"/>
        <v>n1-1-2</v>
      </c>
      <c r="E548" s="103" t="str">
        <f t="shared" si="531"/>
        <v>n1-1-2-2</v>
      </c>
      <c r="F548" s="104">
        <f>ROW()</f>
        <v>548</v>
      </c>
      <c r="G548" s="103"/>
      <c r="H548" s="103"/>
      <c r="I548" s="103"/>
      <c r="J548" s="103"/>
      <c r="K548" s="103" t="str">
        <f t="shared" si="516"/>
        <v>none</v>
      </c>
      <c r="L548" s="103"/>
      <c r="M548" s="103" t="str">
        <f t="shared" si="517"/>
        <v>OpenClose</v>
      </c>
      <c r="N548" s="103"/>
      <c r="O548" s="103"/>
      <c r="P548" s="103"/>
      <c r="Q548" s="103"/>
      <c r="R548" s="103">
        <f t="shared" si="518"/>
        <v>1</v>
      </c>
      <c r="S548" s="103"/>
      <c r="T548" s="103"/>
      <c r="U548" s="103"/>
      <c r="V548" s="103"/>
      <c r="W548" s="103"/>
      <c r="X548" s="103" t="str">
        <f t="shared" si="532"/>
        <v>fadeOn=n1-1-2TOn1-1-2-2,0.6</v>
      </c>
      <c r="Y548" s="103" t="str">
        <f t="shared" si="533"/>
        <v>fadeOff=n1-1-2TOn1-1-2-2,0.6</v>
      </c>
      <c r="Z548" s="103" t="str">
        <f t="shared" si="534"/>
        <v>drawOpen=n1-1-2TOn1-1-2-2,0.8</v>
      </c>
      <c r="AA548" s="103" t="str">
        <f t="shared" si="535"/>
        <v>drawClose=n1-1-2TOn1-1-2-2,0.8</v>
      </c>
      <c r="AB548" s="103" t="str">
        <f t="shared" si="523"/>
        <v>myQtipStyle</v>
      </c>
      <c r="AD548" s="106"/>
      <c r="AE548" s="116"/>
      <c r="AF548" s="75"/>
      <c r="AG548" s="186">
        <f t="shared" si="542"/>
        <v>0</v>
      </c>
      <c r="AH548" s="75" t="str">
        <f t="shared" si="536"/>
        <v>n1-1-2TOn1-1-2-2</v>
      </c>
      <c r="AI548" s="75" t="str">
        <f t="shared" si="537"/>
        <v>n1-1-2TOn1-1-2-2</v>
      </c>
      <c r="AJ548" s="73">
        <f t="shared" si="524"/>
        <v>4</v>
      </c>
      <c r="AX548" s="108"/>
      <c r="AZ548" s="108"/>
      <c r="BB548" s="116"/>
      <c r="BC548" s="116"/>
      <c r="BD548" s="108"/>
      <c r="BE548" s="108"/>
      <c r="BF548" s="109"/>
      <c r="BG548" s="109"/>
      <c r="BH548" s="110" t="str">
        <f t="shared" si="525"/>
        <v>n1-1-2</v>
      </c>
      <c r="BI548" s="111"/>
      <c r="BJ548" s="109" t="s">
        <v>233</v>
      </c>
      <c r="BK548" s="109" t="s">
        <v>239</v>
      </c>
      <c r="BL548" s="109">
        <f t="shared" ca="1" si="526"/>
        <v>0.4</v>
      </c>
      <c r="BM548" s="112"/>
      <c r="BN548" s="112"/>
      <c r="BO548" s="112"/>
      <c r="BP548" s="112"/>
      <c r="BQ548" s="112"/>
      <c r="BR548" s="112">
        <f t="shared" ca="1" si="527"/>
        <v>12</v>
      </c>
      <c r="BS548" s="112">
        <f t="shared" ca="1" si="527"/>
        <v>12</v>
      </c>
      <c r="BT548" s="112"/>
      <c r="BU548" s="112"/>
      <c r="BV548" s="174"/>
      <c r="BW548" s="114"/>
      <c r="BX548" s="109"/>
      <c r="BY548" s="113"/>
      <c r="BZ548" s="113"/>
      <c r="CA548" s="113"/>
      <c r="CB548" s="113"/>
      <c r="CC548" s="112"/>
      <c r="CD548" s="109"/>
      <c r="CE548" s="114"/>
      <c r="CF548" s="109"/>
      <c r="CG548" s="113"/>
      <c r="CH548" s="113"/>
      <c r="CI548" s="113"/>
      <c r="CJ548" s="113"/>
      <c r="CK548" s="112"/>
      <c r="CL548" s="112"/>
      <c r="CM548" s="112"/>
      <c r="CN548" s="115"/>
      <c r="CO548" s="109"/>
      <c r="CP548" s="109"/>
      <c r="CQ548" s="113"/>
      <c r="CR548" s="113"/>
      <c r="CS548" s="113"/>
      <c r="CT548" s="113"/>
      <c r="CW548" s="118" t="str">
        <f t="shared" si="528"/>
        <v>n1-1-2</v>
      </c>
      <c r="CX548" s="118" t="str">
        <f t="shared" si="529"/>
        <v>n1-1-2-2</v>
      </c>
      <c r="CY548" s="119" t="s">
        <v>246</v>
      </c>
      <c r="CZ548" s="120" t="s">
        <v>79</v>
      </c>
      <c r="DA548" s="120" t="s">
        <v>79</v>
      </c>
      <c r="DB548" s="120">
        <f t="shared" ca="1" si="538"/>
        <v>6</v>
      </c>
      <c r="DC548" s="120">
        <f t="shared" ca="1" si="539"/>
        <v>6</v>
      </c>
      <c r="DD548" s="120">
        <f t="shared" ca="1" si="540"/>
        <v>6</v>
      </c>
      <c r="DE548" s="120">
        <f t="shared" ca="1" si="541"/>
        <v>6</v>
      </c>
      <c r="DF548" s="120" t="s">
        <v>74</v>
      </c>
    </row>
    <row r="549" spans="1:110" s="105" customFormat="1" ht="16" customHeight="1">
      <c r="A549" s="75" t="str">
        <f t="shared" si="514"/>
        <v>n1-1-2TOn1-1-2-3</v>
      </c>
      <c r="B549" s="75" t="str">
        <f t="shared" si="515"/>
        <v>n1-1-2TOn1-1-2-3</v>
      </c>
      <c r="C549" s="103" t="s">
        <v>239</v>
      </c>
      <c r="D549" s="103" t="str">
        <f t="shared" si="530"/>
        <v>n1-1-2</v>
      </c>
      <c r="E549" s="103" t="str">
        <f t="shared" si="531"/>
        <v>n1-1-2-3</v>
      </c>
      <c r="F549" s="104">
        <f>ROW()</f>
        <v>549</v>
      </c>
      <c r="G549" s="103"/>
      <c r="H549" s="103"/>
      <c r="I549" s="103"/>
      <c r="J549" s="103"/>
      <c r="K549" s="103" t="str">
        <f t="shared" si="516"/>
        <v>none</v>
      </c>
      <c r="L549" s="103"/>
      <c r="M549" s="103" t="str">
        <f t="shared" si="517"/>
        <v>OpenClose</v>
      </c>
      <c r="N549" s="103"/>
      <c r="O549" s="103"/>
      <c r="P549" s="103"/>
      <c r="Q549" s="103"/>
      <c r="R549" s="103">
        <f t="shared" si="518"/>
        <v>1</v>
      </c>
      <c r="S549" s="103"/>
      <c r="T549" s="103"/>
      <c r="U549" s="103"/>
      <c r="V549" s="103"/>
      <c r="W549" s="103"/>
      <c r="X549" s="103" t="str">
        <f t="shared" si="532"/>
        <v>fadeOn=n1-1-2TOn1-1-2-3,0.6</v>
      </c>
      <c r="Y549" s="103" t="str">
        <f t="shared" si="533"/>
        <v>fadeOff=n1-1-2TOn1-1-2-3,0.6</v>
      </c>
      <c r="Z549" s="103" t="str">
        <f t="shared" si="534"/>
        <v>drawOpen=n1-1-2TOn1-1-2-3,0.8</v>
      </c>
      <c r="AA549" s="103" t="str">
        <f t="shared" si="535"/>
        <v>drawClose=n1-1-2TOn1-1-2-3,0.8</v>
      </c>
      <c r="AB549" s="103" t="str">
        <f t="shared" si="523"/>
        <v>myQtipStyle</v>
      </c>
      <c r="AD549" s="106"/>
      <c r="AE549" s="116"/>
      <c r="AF549" s="75"/>
      <c r="AG549" s="186">
        <f t="shared" si="542"/>
        <v>0</v>
      </c>
      <c r="AH549" s="75" t="str">
        <f t="shared" si="536"/>
        <v>n1-1-2TOn1-1-2-3</v>
      </c>
      <c r="AI549" s="75" t="str">
        <f t="shared" si="537"/>
        <v>n1-1-2TOn1-1-2-3</v>
      </c>
      <c r="AJ549" s="73">
        <f t="shared" si="524"/>
        <v>4</v>
      </c>
      <c r="AX549" s="108"/>
      <c r="AZ549" s="108"/>
      <c r="BB549" s="116"/>
      <c r="BC549" s="116"/>
      <c r="BD549" s="108"/>
      <c r="BE549" s="108"/>
      <c r="BF549" s="109"/>
      <c r="BG549" s="109"/>
      <c r="BH549" s="110" t="str">
        <f t="shared" si="525"/>
        <v>n1-1-2</v>
      </c>
      <c r="BI549" s="111"/>
      <c r="BJ549" s="109" t="s">
        <v>233</v>
      </c>
      <c r="BK549" s="109" t="s">
        <v>239</v>
      </c>
      <c r="BL549" s="109">
        <f t="shared" ca="1" si="526"/>
        <v>0.4</v>
      </c>
      <c r="BM549" s="112"/>
      <c r="BN549" s="112"/>
      <c r="BO549" s="112"/>
      <c r="BP549" s="112"/>
      <c r="BQ549" s="112"/>
      <c r="BR549" s="112">
        <f t="shared" ca="1" si="527"/>
        <v>12</v>
      </c>
      <c r="BS549" s="112">
        <f t="shared" ca="1" si="527"/>
        <v>12</v>
      </c>
      <c r="BT549" s="112"/>
      <c r="BU549" s="112"/>
      <c r="BV549" s="174"/>
      <c r="BW549" s="114"/>
      <c r="BX549" s="109"/>
      <c r="BY549" s="113"/>
      <c r="BZ549" s="113"/>
      <c r="CA549" s="113"/>
      <c r="CB549" s="113"/>
      <c r="CC549" s="112"/>
      <c r="CD549" s="109"/>
      <c r="CE549" s="114"/>
      <c r="CF549" s="109"/>
      <c r="CG549" s="113"/>
      <c r="CH549" s="113"/>
      <c r="CI549" s="113"/>
      <c r="CJ549" s="113"/>
      <c r="CK549" s="112"/>
      <c r="CL549" s="112"/>
      <c r="CM549" s="112"/>
      <c r="CN549" s="115"/>
      <c r="CO549" s="109"/>
      <c r="CP549" s="109"/>
      <c r="CQ549" s="113"/>
      <c r="CR549" s="113"/>
      <c r="CS549" s="113"/>
      <c r="CT549" s="113"/>
      <c r="CW549" s="118" t="str">
        <f t="shared" si="528"/>
        <v>n1-1-2</v>
      </c>
      <c r="CX549" s="118" t="str">
        <f t="shared" si="529"/>
        <v>n1-1-2-3</v>
      </c>
      <c r="CY549" s="119" t="s">
        <v>246</v>
      </c>
      <c r="CZ549" s="120" t="s">
        <v>79</v>
      </c>
      <c r="DA549" s="120" t="s">
        <v>79</v>
      </c>
      <c r="DB549" s="120">
        <f t="shared" ca="1" si="538"/>
        <v>6</v>
      </c>
      <c r="DC549" s="120">
        <f t="shared" ca="1" si="539"/>
        <v>6</v>
      </c>
      <c r="DD549" s="120">
        <f t="shared" ca="1" si="540"/>
        <v>6</v>
      </c>
      <c r="DE549" s="120">
        <f t="shared" ca="1" si="541"/>
        <v>6</v>
      </c>
      <c r="DF549" s="120" t="s">
        <v>74</v>
      </c>
    </row>
    <row r="550" spans="1:110" s="105" customFormat="1" ht="16" customHeight="1">
      <c r="A550" s="75" t="str">
        <f t="shared" si="514"/>
        <v>n1-1TOn1-1-3</v>
      </c>
      <c r="B550" s="75" t="str">
        <f t="shared" si="515"/>
        <v>n1-1TOn1-1-3</v>
      </c>
      <c r="C550" s="103" t="s">
        <v>239</v>
      </c>
      <c r="D550" s="103" t="str">
        <f t="shared" si="530"/>
        <v>n1-1</v>
      </c>
      <c r="E550" s="103" t="str">
        <f t="shared" si="531"/>
        <v>n1-1-3</v>
      </c>
      <c r="F550" s="104">
        <f>ROW()</f>
        <v>550</v>
      </c>
      <c r="G550" s="103"/>
      <c r="H550" s="103"/>
      <c r="I550" s="103"/>
      <c r="J550" s="103"/>
      <c r="K550" s="103" t="str">
        <f t="shared" si="516"/>
        <v>none</v>
      </c>
      <c r="L550" s="103"/>
      <c r="M550" s="103" t="str">
        <f t="shared" si="517"/>
        <v>OpenClose</v>
      </c>
      <c r="N550" s="103"/>
      <c r="O550" s="103"/>
      <c r="P550" s="103"/>
      <c r="Q550" s="103"/>
      <c r="R550" s="103">
        <f t="shared" si="518"/>
        <v>1</v>
      </c>
      <c r="S550" s="103"/>
      <c r="T550" s="103"/>
      <c r="U550" s="103"/>
      <c r="V550" s="103"/>
      <c r="W550" s="103"/>
      <c r="X550" s="103" t="str">
        <f t="shared" si="532"/>
        <v>fadeOn=n1-1TOn1-1-3,0.6</v>
      </c>
      <c r="Y550" s="103" t="str">
        <f t="shared" si="533"/>
        <v>fadeOff=n1-1TOn1-1-3,0.6</v>
      </c>
      <c r="Z550" s="103" t="str">
        <f t="shared" si="534"/>
        <v>drawOpen=n1-1TOn1-1-3,0.8</v>
      </c>
      <c r="AA550" s="103" t="str">
        <f t="shared" si="535"/>
        <v>drawClose=n1-1TOn1-1-3,0.8</v>
      </c>
      <c r="AB550" s="103" t="str">
        <f t="shared" si="523"/>
        <v>myQtipStyle</v>
      </c>
      <c r="AD550" s="106"/>
      <c r="AE550" s="116"/>
      <c r="AF550" s="75"/>
      <c r="AG550" s="186">
        <f t="shared" si="542"/>
        <v>0</v>
      </c>
      <c r="AH550" s="75" t="str">
        <f t="shared" si="536"/>
        <v>n1-1TOn1-1-3</v>
      </c>
      <c r="AI550" s="75" t="str">
        <f t="shared" si="537"/>
        <v>n1-1TOn1-1-3</v>
      </c>
      <c r="AJ550" s="73">
        <f t="shared" si="524"/>
        <v>3</v>
      </c>
      <c r="AX550" s="108"/>
      <c r="AZ550" s="108"/>
      <c r="BB550" s="116"/>
      <c r="BC550" s="116"/>
      <c r="BD550" s="108"/>
      <c r="BE550" s="108"/>
      <c r="BF550" s="109"/>
      <c r="BG550" s="109"/>
      <c r="BH550" s="110" t="str">
        <f t="shared" si="525"/>
        <v>n1-1</v>
      </c>
      <c r="BI550" s="111"/>
      <c r="BJ550" s="109" t="s">
        <v>233</v>
      </c>
      <c r="BK550" s="109" t="s">
        <v>239</v>
      </c>
      <c r="BL550" s="109">
        <f t="shared" ca="1" si="526"/>
        <v>0.7</v>
      </c>
      <c r="BM550" s="112"/>
      <c r="BN550" s="112"/>
      <c r="BO550" s="112"/>
      <c r="BP550" s="112"/>
      <c r="BQ550" s="112"/>
      <c r="BR550" s="112">
        <f t="shared" ca="1" si="527"/>
        <v>35</v>
      </c>
      <c r="BS550" s="112">
        <f t="shared" ca="1" si="527"/>
        <v>35</v>
      </c>
      <c r="BT550" s="112"/>
      <c r="BU550" s="112"/>
      <c r="BV550" s="174"/>
      <c r="BW550" s="114"/>
      <c r="BX550" s="109"/>
      <c r="BY550" s="113"/>
      <c r="BZ550" s="113"/>
      <c r="CA550" s="113"/>
      <c r="CB550" s="113"/>
      <c r="CC550" s="112"/>
      <c r="CD550" s="109"/>
      <c r="CE550" s="114"/>
      <c r="CF550" s="109"/>
      <c r="CG550" s="113"/>
      <c r="CH550" s="113"/>
      <c r="CI550" s="113"/>
      <c r="CJ550" s="113"/>
      <c r="CK550" s="112"/>
      <c r="CL550" s="112"/>
      <c r="CM550" s="112"/>
      <c r="CN550" s="115"/>
      <c r="CO550" s="109"/>
      <c r="CP550" s="109"/>
      <c r="CQ550" s="113"/>
      <c r="CR550" s="113"/>
      <c r="CS550" s="113"/>
      <c r="CT550" s="113"/>
      <c r="CW550" s="118" t="str">
        <f t="shared" si="528"/>
        <v>n1-1</v>
      </c>
      <c r="CX550" s="118" t="str">
        <f t="shared" si="529"/>
        <v>n1-1-3</v>
      </c>
      <c r="CY550" s="119" t="s">
        <v>246</v>
      </c>
      <c r="CZ550" s="120" t="s">
        <v>79</v>
      </c>
      <c r="DA550" s="120" t="s">
        <v>79</v>
      </c>
      <c r="DB550" s="120">
        <f t="shared" ca="1" si="538"/>
        <v>6</v>
      </c>
      <c r="DC550" s="120">
        <f t="shared" ca="1" si="539"/>
        <v>6</v>
      </c>
      <c r="DD550" s="120">
        <f t="shared" ca="1" si="540"/>
        <v>17.5</v>
      </c>
      <c r="DE550" s="120">
        <f t="shared" ca="1" si="541"/>
        <v>17.5</v>
      </c>
      <c r="DF550" s="120" t="s">
        <v>74</v>
      </c>
    </row>
    <row r="551" spans="1:110" s="105" customFormat="1" ht="16" customHeight="1">
      <c r="A551" s="75" t="str">
        <f t="shared" si="514"/>
        <v>n1-1-3TOn1-1-3-1</v>
      </c>
      <c r="B551" s="75" t="str">
        <f t="shared" si="515"/>
        <v>n1-1-3TOn1-1-3-1</v>
      </c>
      <c r="C551" s="103" t="s">
        <v>239</v>
      </c>
      <c r="D551" s="103" t="str">
        <f t="shared" si="530"/>
        <v>n1-1-3</v>
      </c>
      <c r="E551" s="103" t="str">
        <f t="shared" si="531"/>
        <v>n1-1-3-1</v>
      </c>
      <c r="F551" s="104">
        <f>ROW()</f>
        <v>551</v>
      </c>
      <c r="G551" s="103"/>
      <c r="H551" s="103"/>
      <c r="I551" s="103"/>
      <c r="J551" s="103"/>
      <c r="K551" s="103" t="str">
        <f t="shared" si="516"/>
        <v>none</v>
      </c>
      <c r="L551" s="103"/>
      <c r="M551" s="103" t="str">
        <f t="shared" si="517"/>
        <v>OpenClose</v>
      </c>
      <c r="N551" s="103"/>
      <c r="O551" s="103"/>
      <c r="P551" s="103"/>
      <c r="Q551" s="103"/>
      <c r="R551" s="103">
        <f t="shared" si="518"/>
        <v>1</v>
      </c>
      <c r="S551" s="103"/>
      <c r="T551" s="103"/>
      <c r="U551" s="103"/>
      <c r="V551" s="103"/>
      <c r="W551" s="103"/>
      <c r="X551" s="103" t="str">
        <f t="shared" si="532"/>
        <v>fadeOn=n1-1-3TOn1-1-3-1,0.6</v>
      </c>
      <c r="Y551" s="103" t="str">
        <f t="shared" si="533"/>
        <v>fadeOff=n1-1-3TOn1-1-3-1,0.6</v>
      </c>
      <c r="Z551" s="103" t="str">
        <f t="shared" si="534"/>
        <v>drawOpen=n1-1-3TOn1-1-3-1,0.8</v>
      </c>
      <c r="AA551" s="103" t="str">
        <f t="shared" si="535"/>
        <v>drawClose=n1-1-3TOn1-1-3-1,0.8</v>
      </c>
      <c r="AB551" s="103" t="str">
        <f t="shared" si="523"/>
        <v>myQtipStyle</v>
      </c>
      <c r="AD551" s="106"/>
      <c r="AE551" s="116"/>
      <c r="AF551" s="75"/>
      <c r="AG551" s="186">
        <f t="shared" si="542"/>
        <v>0</v>
      </c>
      <c r="AH551" s="75" t="str">
        <f t="shared" si="536"/>
        <v>n1-1-3TOn1-1-3-1</v>
      </c>
      <c r="AI551" s="75" t="str">
        <f t="shared" si="537"/>
        <v>n1-1-3TOn1-1-3-1</v>
      </c>
      <c r="AJ551" s="73">
        <f t="shared" si="524"/>
        <v>4</v>
      </c>
      <c r="AX551" s="108"/>
      <c r="AZ551" s="108"/>
      <c r="BB551" s="116"/>
      <c r="BC551" s="116"/>
      <c r="BD551" s="108"/>
      <c r="BE551" s="108"/>
      <c r="BF551" s="109"/>
      <c r="BG551" s="109"/>
      <c r="BH551" s="110" t="str">
        <f t="shared" si="525"/>
        <v>n1-1-3</v>
      </c>
      <c r="BI551" s="111"/>
      <c r="BJ551" s="109" t="s">
        <v>233</v>
      </c>
      <c r="BK551" s="109" t="s">
        <v>239</v>
      </c>
      <c r="BL551" s="109">
        <f t="shared" ca="1" si="526"/>
        <v>0.4</v>
      </c>
      <c r="BM551" s="112"/>
      <c r="BN551" s="112"/>
      <c r="BO551" s="112"/>
      <c r="BP551" s="112"/>
      <c r="BQ551" s="112"/>
      <c r="BR551" s="112">
        <f t="shared" ca="1" si="527"/>
        <v>12</v>
      </c>
      <c r="BS551" s="112">
        <f t="shared" ca="1" si="527"/>
        <v>12</v>
      </c>
      <c r="BT551" s="112"/>
      <c r="BU551" s="112"/>
      <c r="BV551" s="174"/>
      <c r="BW551" s="114"/>
      <c r="BX551" s="109"/>
      <c r="BY551" s="113"/>
      <c r="BZ551" s="113"/>
      <c r="CA551" s="113"/>
      <c r="CB551" s="113"/>
      <c r="CC551" s="112"/>
      <c r="CD551" s="109"/>
      <c r="CE551" s="114"/>
      <c r="CF551" s="109"/>
      <c r="CG551" s="113"/>
      <c r="CH551" s="113"/>
      <c r="CI551" s="113"/>
      <c r="CJ551" s="113"/>
      <c r="CK551" s="112"/>
      <c r="CL551" s="112"/>
      <c r="CM551" s="112"/>
      <c r="CN551" s="115"/>
      <c r="CO551" s="109"/>
      <c r="CP551" s="109"/>
      <c r="CQ551" s="113"/>
      <c r="CR551" s="113"/>
      <c r="CS551" s="113"/>
      <c r="CT551" s="113"/>
      <c r="CW551" s="118" t="str">
        <f t="shared" si="528"/>
        <v>n1-1-3</v>
      </c>
      <c r="CX551" s="118" t="str">
        <f t="shared" si="529"/>
        <v>n1-1-3-1</v>
      </c>
      <c r="CY551" s="119" t="s">
        <v>246</v>
      </c>
      <c r="CZ551" s="120" t="s">
        <v>79</v>
      </c>
      <c r="DA551" s="120" t="s">
        <v>79</v>
      </c>
      <c r="DB551" s="120">
        <f t="shared" ca="1" si="538"/>
        <v>6</v>
      </c>
      <c r="DC551" s="120">
        <f t="shared" ca="1" si="539"/>
        <v>6</v>
      </c>
      <c r="DD551" s="120">
        <f t="shared" ca="1" si="540"/>
        <v>6</v>
      </c>
      <c r="DE551" s="120">
        <f t="shared" ca="1" si="541"/>
        <v>6</v>
      </c>
      <c r="DF551" s="120" t="s">
        <v>74</v>
      </c>
    </row>
    <row r="552" spans="1:110" s="105" customFormat="1" ht="16" customHeight="1">
      <c r="A552" s="75" t="str">
        <f t="shared" si="514"/>
        <v>n1-1-3TOn1-1-3-2</v>
      </c>
      <c r="B552" s="75" t="str">
        <f t="shared" si="515"/>
        <v>n1-1-3TOn1-1-3-2</v>
      </c>
      <c r="C552" s="103" t="s">
        <v>239</v>
      </c>
      <c r="D552" s="103" t="str">
        <f t="shared" si="530"/>
        <v>n1-1-3</v>
      </c>
      <c r="E552" s="103" t="str">
        <f t="shared" si="531"/>
        <v>n1-1-3-2</v>
      </c>
      <c r="F552" s="104">
        <f>ROW()</f>
        <v>552</v>
      </c>
      <c r="G552" s="103"/>
      <c r="H552" s="103"/>
      <c r="I552" s="103"/>
      <c r="J552" s="103"/>
      <c r="K552" s="103" t="str">
        <f t="shared" si="516"/>
        <v>none</v>
      </c>
      <c r="L552" s="103"/>
      <c r="M552" s="103" t="str">
        <f t="shared" si="517"/>
        <v>OpenClose</v>
      </c>
      <c r="N552" s="103"/>
      <c r="O552" s="103"/>
      <c r="P552" s="103"/>
      <c r="Q552" s="103"/>
      <c r="R552" s="103">
        <f t="shared" si="518"/>
        <v>1</v>
      </c>
      <c r="S552" s="103"/>
      <c r="T552" s="103"/>
      <c r="U552" s="103"/>
      <c r="V552" s="103"/>
      <c r="W552" s="103"/>
      <c r="X552" s="103" t="str">
        <f t="shared" si="532"/>
        <v>fadeOn=n1-1-3TOn1-1-3-2,0.6</v>
      </c>
      <c r="Y552" s="103" t="str">
        <f t="shared" si="533"/>
        <v>fadeOff=n1-1-3TOn1-1-3-2,0.6</v>
      </c>
      <c r="Z552" s="103" t="str">
        <f t="shared" si="534"/>
        <v>drawOpen=n1-1-3TOn1-1-3-2,0.8</v>
      </c>
      <c r="AA552" s="103" t="str">
        <f t="shared" si="535"/>
        <v>drawClose=n1-1-3TOn1-1-3-2,0.8</v>
      </c>
      <c r="AB552" s="103" t="str">
        <f t="shared" si="523"/>
        <v>myQtipStyle</v>
      </c>
      <c r="AD552" s="106"/>
      <c r="AE552" s="116"/>
      <c r="AF552" s="75"/>
      <c r="AG552" s="186">
        <f t="shared" si="542"/>
        <v>0</v>
      </c>
      <c r="AH552" s="75" t="str">
        <f t="shared" si="536"/>
        <v>n1-1-3TOn1-1-3-2</v>
      </c>
      <c r="AI552" s="75" t="str">
        <f t="shared" si="537"/>
        <v>n1-1-3TOn1-1-3-2</v>
      </c>
      <c r="AJ552" s="73">
        <f t="shared" si="524"/>
        <v>4</v>
      </c>
      <c r="AX552" s="108"/>
      <c r="AZ552" s="108"/>
      <c r="BB552" s="116"/>
      <c r="BC552" s="116"/>
      <c r="BD552" s="108"/>
      <c r="BE552" s="108"/>
      <c r="BF552" s="109"/>
      <c r="BG552" s="109"/>
      <c r="BH552" s="110" t="str">
        <f t="shared" si="525"/>
        <v>n1-1-3</v>
      </c>
      <c r="BI552" s="111"/>
      <c r="BJ552" s="109" t="s">
        <v>233</v>
      </c>
      <c r="BK552" s="109" t="s">
        <v>239</v>
      </c>
      <c r="BL552" s="109">
        <f t="shared" ca="1" si="526"/>
        <v>0.4</v>
      </c>
      <c r="BM552" s="112"/>
      <c r="BN552" s="112"/>
      <c r="BO552" s="112"/>
      <c r="BP552" s="112"/>
      <c r="BQ552" s="112"/>
      <c r="BR552" s="112">
        <f t="shared" ca="1" si="527"/>
        <v>12</v>
      </c>
      <c r="BS552" s="112">
        <f t="shared" ca="1" si="527"/>
        <v>12</v>
      </c>
      <c r="BT552" s="112"/>
      <c r="BU552" s="112"/>
      <c r="BV552" s="174"/>
      <c r="BW552" s="114"/>
      <c r="BX552" s="109"/>
      <c r="BY552" s="113"/>
      <c r="BZ552" s="113"/>
      <c r="CA552" s="113"/>
      <c r="CB552" s="113"/>
      <c r="CC552" s="112"/>
      <c r="CD552" s="109"/>
      <c r="CE552" s="114"/>
      <c r="CF552" s="109"/>
      <c r="CG552" s="113"/>
      <c r="CH552" s="113"/>
      <c r="CI552" s="113"/>
      <c r="CJ552" s="113"/>
      <c r="CK552" s="112"/>
      <c r="CL552" s="112"/>
      <c r="CM552" s="112"/>
      <c r="CN552" s="115"/>
      <c r="CO552" s="109"/>
      <c r="CP552" s="109"/>
      <c r="CQ552" s="113"/>
      <c r="CR552" s="113"/>
      <c r="CS552" s="113"/>
      <c r="CT552" s="113"/>
      <c r="CW552" s="118" t="str">
        <f t="shared" si="528"/>
        <v>n1-1-3</v>
      </c>
      <c r="CX552" s="118" t="str">
        <f t="shared" si="529"/>
        <v>n1-1-3-2</v>
      </c>
      <c r="CY552" s="119" t="s">
        <v>246</v>
      </c>
      <c r="CZ552" s="120" t="s">
        <v>79</v>
      </c>
      <c r="DA552" s="120" t="s">
        <v>79</v>
      </c>
      <c r="DB552" s="120">
        <f t="shared" ca="1" si="538"/>
        <v>6</v>
      </c>
      <c r="DC552" s="120">
        <f t="shared" ca="1" si="539"/>
        <v>6</v>
      </c>
      <c r="DD552" s="120">
        <f t="shared" ca="1" si="540"/>
        <v>6</v>
      </c>
      <c r="DE552" s="120">
        <f t="shared" ca="1" si="541"/>
        <v>6</v>
      </c>
      <c r="DF552" s="120" t="s">
        <v>74</v>
      </c>
    </row>
    <row r="553" spans="1:110" s="105" customFormat="1" ht="16" customHeight="1">
      <c r="A553" s="75" t="str">
        <f t="shared" ref="A553:A616" si="543">AH553</f>
        <v>n1-1-3TOn1-1-3-3</v>
      </c>
      <c r="B553" s="75" t="str">
        <f t="shared" ref="B553:B616" si="544">AI553</f>
        <v>n1-1-3TOn1-1-3-3</v>
      </c>
      <c r="C553" s="103" t="s">
        <v>239</v>
      </c>
      <c r="D553" s="103" t="str">
        <f t="shared" si="530"/>
        <v>n1-1-3</v>
      </c>
      <c r="E553" s="103" t="str">
        <f t="shared" si="531"/>
        <v>n1-1-3-3</v>
      </c>
      <c r="F553" s="104">
        <f>ROW()</f>
        <v>553</v>
      </c>
      <c r="G553" s="103"/>
      <c r="H553" s="103"/>
      <c r="I553" s="103"/>
      <c r="J553" s="103"/>
      <c r="K553" s="103" t="str">
        <f t="shared" si="516"/>
        <v>none</v>
      </c>
      <c r="L553" s="103"/>
      <c r="M553" s="103" t="str">
        <f t="shared" si="517"/>
        <v>OpenClose</v>
      </c>
      <c r="N553" s="103"/>
      <c r="O553" s="103"/>
      <c r="P553" s="103"/>
      <c r="Q553" s="103"/>
      <c r="R553" s="103">
        <f t="shared" si="518"/>
        <v>1</v>
      </c>
      <c r="S553" s="103"/>
      <c r="T553" s="103"/>
      <c r="U553" s="103"/>
      <c r="V553" s="103"/>
      <c r="W553" s="103"/>
      <c r="X553" s="103" t="str">
        <f t="shared" si="532"/>
        <v>fadeOn=n1-1-3TOn1-1-3-3,0.6</v>
      </c>
      <c r="Y553" s="103" t="str">
        <f t="shared" si="533"/>
        <v>fadeOff=n1-1-3TOn1-1-3-3,0.6</v>
      </c>
      <c r="Z553" s="103" t="str">
        <f t="shared" si="534"/>
        <v>drawOpen=n1-1-3TOn1-1-3-3,0.8</v>
      </c>
      <c r="AA553" s="103" t="str">
        <f t="shared" si="535"/>
        <v>drawClose=n1-1-3TOn1-1-3-3,0.8</v>
      </c>
      <c r="AB553" s="103" t="str">
        <f t="shared" si="523"/>
        <v>myQtipStyle</v>
      </c>
      <c r="AD553" s="106"/>
      <c r="AE553" s="116"/>
      <c r="AF553" s="75"/>
      <c r="AG553" s="186">
        <f t="shared" si="542"/>
        <v>0</v>
      </c>
      <c r="AH553" s="75" t="str">
        <f t="shared" si="536"/>
        <v>n1-1-3TOn1-1-3-3</v>
      </c>
      <c r="AI553" s="75" t="str">
        <f t="shared" si="537"/>
        <v>n1-1-3TOn1-1-3-3</v>
      </c>
      <c r="AJ553" s="73">
        <f t="shared" si="524"/>
        <v>4</v>
      </c>
      <c r="AX553" s="108"/>
      <c r="AZ553" s="108"/>
      <c r="BB553" s="116"/>
      <c r="BC553" s="116"/>
      <c r="BD553" s="108"/>
      <c r="BE553" s="108"/>
      <c r="BF553" s="109"/>
      <c r="BG553" s="109"/>
      <c r="BH553" s="110" t="str">
        <f t="shared" si="525"/>
        <v>n1-1-3</v>
      </c>
      <c r="BI553" s="111"/>
      <c r="BJ553" s="109" t="s">
        <v>233</v>
      </c>
      <c r="BK553" s="109" t="s">
        <v>239</v>
      </c>
      <c r="BL553" s="109">
        <f t="shared" ca="1" si="526"/>
        <v>0.4</v>
      </c>
      <c r="BM553" s="112"/>
      <c r="BN553" s="112"/>
      <c r="BO553" s="112"/>
      <c r="BP553" s="112"/>
      <c r="BQ553" s="112"/>
      <c r="BR553" s="112">
        <f t="shared" ca="1" si="527"/>
        <v>12</v>
      </c>
      <c r="BS553" s="112">
        <f t="shared" ca="1" si="527"/>
        <v>12</v>
      </c>
      <c r="BT553" s="112"/>
      <c r="BU553" s="112"/>
      <c r="BV553" s="174"/>
      <c r="BW553" s="114"/>
      <c r="BX553" s="109"/>
      <c r="BY553" s="113"/>
      <c r="BZ553" s="113"/>
      <c r="CA553" s="113"/>
      <c r="CB553" s="113"/>
      <c r="CC553" s="112"/>
      <c r="CD553" s="109"/>
      <c r="CE553" s="114"/>
      <c r="CF553" s="109"/>
      <c r="CG553" s="113"/>
      <c r="CH553" s="113"/>
      <c r="CI553" s="113"/>
      <c r="CJ553" s="113"/>
      <c r="CK553" s="112"/>
      <c r="CL553" s="112"/>
      <c r="CM553" s="112"/>
      <c r="CN553" s="115"/>
      <c r="CO553" s="109"/>
      <c r="CP553" s="109"/>
      <c r="CQ553" s="113"/>
      <c r="CR553" s="113"/>
      <c r="CS553" s="113"/>
      <c r="CT553" s="113"/>
      <c r="CW553" s="118" t="str">
        <f t="shared" si="528"/>
        <v>n1-1-3</v>
      </c>
      <c r="CX553" s="118" t="str">
        <f t="shared" si="529"/>
        <v>n1-1-3-3</v>
      </c>
      <c r="CY553" s="119" t="s">
        <v>246</v>
      </c>
      <c r="CZ553" s="120" t="s">
        <v>79</v>
      </c>
      <c r="DA553" s="120" t="s">
        <v>79</v>
      </c>
      <c r="DB553" s="120">
        <f t="shared" ca="1" si="538"/>
        <v>6</v>
      </c>
      <c r="DC553" s="120">
        <f t="shared" ca="1" si="539"/>
        <v>6</v>
      </c>
      <c r="DD553" s="120">
        <f t="shared" ca="1" si="540"/>
        <v>6</v>
      </c>
      <c r="DE553" s="120">
        <f t="shared" ca="1" si="541"/>
        <v>6</v>
      </c>
      <c r="DF553" s="120" t="s">
        <v>74</v>
      </c>
    </row>
    <row r="554" spans="1:110" s="105" customFormat="1" ht="16" customHeight="1">
      <c r="A554" s="75" t="str">
        <f t="shared" si="543"/>
        <v>n1TOn1-2</v>
      </c>
      <c r="B554" s="75" t="str">
        <f t="shared" si="544"/>
        <v>n1TOn1-2</v>
      </c>
      <c r="C554" s="103" t="s">
        <v>239</v>
      </c>
      <c r="D554" s="103" t="str">
        <f t="shared" si="530"/>
        <v>n1</v>
      </c>
      <c r="E554" s="103" t="str">
        <f t="shared" si="531"/>
        <v>n1-2</v>
      </c>
      <c r="F554" s="104">
        <f>ROW()</f>
        <v>554</v>
      </c>
      <c r="G554" s="103"/>
      <c r="H554" s="103"/>
      <c r="I554" s="103"/>
      <c r="J554" s="103"/>
      <c r="K554" s="103" t="str">
        <f t="shared" si="516"/>
        <v>none</v>
      </c>
      <c r="L554" s="103"/>
      <c r="M554" s="103" t="str">
        <f t="shared" si="517"/>
        <v>OpenClose</v>
      </c>
      <c r="N554" s="103"/>
      <c r="O554" s="103"/>
      <c r="P554" s="103"/>
      <c r="Q554" s="103"/>
      <c r="R554" s="103">
        <f t="shared" si="518"/>
        <v>1</v>
      </c>
      <c r="S554" s="103"/>
      <c r="T554" s="103"/>
      <c r="U554" s="103"/>
      <c r="V554" s="103"/>
      <c r="W554" s="103"/>
      <c r="X554" s="103" t="str">
        <f t="shared" si="532"/>
        <v>fadeOn=n1TOn1-2,0.6</v>
      </c>
      <c r="Y554" s="103" t="str">
        <f t="shared" si="533"/>
        <v>fadeOff=n1TOn1-2,0.6</v>
      </c>
      <c r="Z554" s="103" t="str">
        <f t="shared" si="534"/>
        <v>drawOpen=n1TOn1-2,0.8</v>
      </c>
      <c r="AA554" s="103" t="str">
        <f t="shared" si="535"/>
        <v>drawClose=n1TOn1-2,0.8</v>
      </c>
      <c r="AB554" s="103" t="str">
        <f t="shared" si="523"/>
        <v>myQtipStyle</v>
      </c>
      <c r="AD554" s="106"/>
      <c r="AE554" s="116"/>
      <c r="AF554" s="75"/>
      <c r="AG554" s="186">
        <f t="shared" si="542"/>
        <v>0</v>
      </c>
      <c r="AH554" s="75" t="str">
        <f t="shared" si="536"/>
        <v>n1TOn1-2</v>
      </c>
      <c r="AI554" s="75" t="str">
        <f t="shared" si="537"/>
        <v>n1TOn1-2</v>
      </c>
      <c r="AJ554" s="73">
        <f t="shared" si="524"/>
        <v>2</v>
      </c>
      <c r="AX554" s="108"/>
      <c r="AZ554" s="108"/>
      <c r="BB554" s="116"/>
      <c r="BC554" s="116"/>
      <c r="BD554" s="108"/>
      <c r="BE554" s="108"/>
      <c r="BF554" s="109"/>
      <c r="BG554" s="109"/>
      <c r="BH554" s="110" t="str">
        <f t="shared" si="525"/>
        <v>n1</v>
      </c>
      <c r="BI554" s="111"/>
      <c r="BJ554" s="109" t="s">
        <v>233</v>
      </c>
      <c r="BK554" s="109" t="s">
        <v>239</v>
      </c>
      <c r="BL554" s="109">
        <f t="shared" ca="1" si="526"/>
        <v>1.5</v>
      </c>
      <c r="BM554" s="112"/>
      <c r="BN554" s="112"/>
      <c r="BO554" s="112"/>
      <c r="BP554" s="112"/>
      <c r="BQ554" s="112"/>
      <c r="BR554" s="112">
        <f t="shared" ca="1" si="527"/>
        <v>60</v>
      </c>
      <c r="BS554" s="112">
        <f t="shared" ca="1" si="527"/>
        <v>60</v>
      </c>
      <c r="BT554" s="112"/>
      <c r="BU554" s="112"/>
      <c r="BV554" s="174"/>
      <c r="BW554" s="114"/>
      <c r="BX554" s="109"/>
      <c r="BY554" s="113"/>
      <c r="BZ554" s="113"/>
      <c r="CA554" s="113"/>
      <c r="CB554" s="113"/>
      <c r="CC554" s="112"/>
      <c r="CD554" s="109"/>
      <c r="CE554" s="114"/>
      <c r="CF554" s="109"/>
      <c r="CG554" s="113"/>
      <c r="CH554" s="113"/>
      <c r="CI554" s="113"/>
      <c r="CJ554" s="113"/>
      <c r="CK554" s="112"/>
      <c r="CL554" s="112"/>
      <c r="CM554" s="112"/>
      <c r="CN554" s="115"/>
      <c r="CO554" s="109"/>
      <c r="CP554" s="109"/>
      <c r="CQ554" s="113"/>
      <c r="CR554" s="113"/>
      <c r="CS554" s="113"/>
      <c r="CT554" s="113"/>
      <c r="CW554" s="118" t="str">
        <f t="shared" si="528"/>
        <v>n1</v>
      </c>
      <c r="CX554" s="118" t="str">
        <f t="shared" si="529"/>
        <v>n1-2</v>
      </c>
      <c r="CY554" s="119" t="s">
        <v>246</v>
      </c>
      <c r="CZ554" s="120" t="s">
        <v>79</v>
      </c>
      <c r="DA554" s="120" t="s">
        <v>79</v>
      </c>
      <c r="DB554" s="120">
        <f t="shared" ca="1" si="538"/>
        <v>6</v>
      </c>
      <c r="DC554" s="120">
        <f t="shared" ca="1" si="539"/>
        <v>6</v>
      </c>
      <c r="DD554" s="120">
        <f t="shared" ca="1" si="540"/>
        <v>30</v>
      </c>
      <c r="DE554" s="120">
        <f t="shared" ca="1" si="541"/>
        <v>30</v>
      </c>
      <c r="DF554" s="120" t="s">
        <v>74</v>
      </c>
    </row>
    <row r="555" spans="1:110" s="105" customFormat="1" ht="16" customHeight="1">
      <c r="A555" s="75" t="str">
        <f t="shared" si="543"/>
        <v>n1-2TOn1-2-1</v>
      </c>
      <c r="B555" s="75" t="str">
        <f t="shared" si="544"/>
        <v>n1-2TOn1-2-1</v>
      </c>
      <c r="C555" s="103" t="s">
        <v>239</v>
      </c>
      <c r="D555" s="103" t="str">
        <f t="shared" si="530"/>
        <v>n1-2</v>
      </c>
      <c r="E555" s="103" t="str">
        <f t="shared" si="531"/>
        <v>n1-2-1</v>
      </c>
      <c r="F555" s="104">
        <f>ROW()</f>
        <v>555</v>
      </c>
      <c r="G555" s="103"/>
      <c r="H555" s="103"/>
      <c r="I555" s="103"/>
      <c r="J555" s="103"/>
      <c r="K555" s="103" t="str">
        <f t="shared" si="516"/>
        <v>none</v>
      </c>
      <c r="L555" s="103"/>
      <c r="M555" s="103" t="str">
        <f t="shared" si="517"/>
        <v>OpenClose</v>
      </c>
      <c r="N555" s="103"/>
      <c r="O555" s="103"/>
      <c r="P555" s="103"/>
      <c r="Q555" s="103"/>
      <c r="R555" s="103">
        <f t="shared" si="518"/>
        <v>1</v>
      </c>
      <c r="S555" s="103"/>
      <c r="T555" s="103"/>
      <c r="U555" s="103"/>
      <c r="V555" s="103"/>
      <c r="W555" s="103"/>
      <c r="X555" s="103" t="str">
        <f t="shared" si="532"/>
        <v>fadeOn=n1-2TOn1-2-1,0.6</v>
      </c>
      <c r="Y555" s="103" t="str">
        <f t="shared" si="533"/>
        <v>fadeOff=n1-2TOn1-2-1,0.6</v>
      </c>
      <c r="Z555" s="103" t="str">
        <f t="shared" si="534"/>
        <v>drawOpen=n1-2TOn1-2-1,0.8</v>
      </c>
      <c r="AA555" s="103" t="str">
        <f t="shared" si="535"/>
        <v>drawClose=n1-2TOn1-2-1,0.8</v>
      </c>
      <c r="AB555" s="103" t="str">
        <f t="shared" si="523"/>
        <v>myQtipStyle</v>
      </c>
      <c r="AD555" s="106"/>
      <c r="AE555" s="116"/>
      <c r="AF555" s="75"/>
      <c r="AG555" s="186">
        <f t="shared" si="542"/>
        <v>0</v>
      </c>
      <c r="AH555" s="75" t="str">
        <f t="shared" si="536"/>
        <v>n1-2TOn1-2-1</v>
      </c>
      <c r="AI555" s="75" t="str">
        <f t="shared" si="537"/>
        <v>n1-2TOn1-2-1</v>
      </c>
      <c r="AJ555" s="73">
        <f t="shared" si="524"/>
        <v>3</v>
      </c>
      <c r="AX555" s="108"/>
      <c r="AZ555" s="108"/>
      <c r="BB555" s="116"/>
      <c r="BC555" s="116"/>
      <c r="BD555" s="108"/>
      <c r="BE555" s="108"/>
      <c r="BF555" s="109"/>
      <c r="BG555" s="109"/>
      <c r="BH555" s="110" t="str">
        <f t="shared" si="525"/>
        <v>n1-2</v>
      </c>
      <c r="BI555" s="111"/>
      <c r="BJ555" s="109" t="s">
        <v>233</v>
      </c>
      <c r="BK555" s="109" t="s">
        <v>239</v>
      </c>
      <c r="BL555" s="109">
        <f t="shared" ca="1" si="526"/>
        <v>0.7</v>
      </c>
      <c r="BM555" s="112"/>
      <c r="BN555" s="112"/>
      <c r="BO555" s="112"/>
      <c r="BP555" s="112"/>
      <c r="BQ555" s="112"/>
      <c r="BR555" s="112">
        <f t="shared" ca="1" si="527"/>
        <v>35</v>
      </c>
      <c r="BS555" s="112">
        <f t="shared" ca="1" si="527"/>
        <v>35</v>
      </c>
      <c r="BT555" s="112"/>
      <c r="BU555" s="112"/>
      <c r="BV555" s="174"/>
      <c r="BW555" s="114"/>
      <c r="BX555" s="109"/>
      <c r="BY555" s="113"/>
      <c r="BZ555" s="113"/>
      <c r="CA555" s="113"/>
      <c r="CB555" s="113"/>
      <c r="CC555" s="112"/>
      <c r="CD555" s="109"/>
      <c r="CE555" s="114"/>
      <c r="CF555" s="109"/>
      <c r="CG555" s="113"/>
      <c r="CH555" s="113"/>
      <c r="CI555" s="113"/>
      <c r="CJ555" s="113"/>
      <c r="CK555" s="112"/>
      <c r="CL555" s="112"/>
      <c r="CM555" s="112"/>
      <c r="CN555" s="115"/>
      <c r="CO555" s="109"/>
      <c r="CP555" s="109"/>
      <c r="CQ555" s="113"/>
      <c r="CR555" s="113"/>
      <c r="CS555" s="113"/>
      <c r="CT555" s="113"/>
      <c r="CW555" s="118" t="str">
        <f t="shared" si="528"/>
        <v>n1-2</v>
      </c>
      <c r="CX555" s="118" t="str">
        <f t="shared" si="529"/>
        <v>n1-2-1</v>
      </c>
      <c r="CY555" s="119" t="s">
        <v>246</v>
      </c>
      <c r="CZ555" s="120" t="s">
        <v>79</v>
      </c>
      <c r="DA555" s="120" t="s">
        <v>79</v>
      </c>
      <c r="DB555" s="120">
        <f t="shared" ca="1" si="538"/>
        <v>6</v>
      </c>
      <c r="DC555" s="120">
        <f t="shared" ca="1" si="539"/>
        <v>6</v>
      </c>
      <c r="DD555" s="120">
        <f t="shared" ca="1" si="540"/>
        <v>17.5</v>
      </c>
      <c r="DE555" s="120">
        <f t="shared" ca="1" si="541"/>
        <v>17.5</v>
      </c>
      <c r="DF555" s="120" t="s">
        <v>74</v>
      </c>
    </row>
    <row r="556" spans="1:110" s="105" customFormat="1" ht="16" customHeight="1">
      <c r="A556" s="75" t="str">
        <f t="shared" si="543"/>
        <v>n1-2-1TOn1-2-1-1</v>
      </c>
      <c r="B556" s="75" t="str">
        <f t="shared" si="544"/>
        <v>n1-2-1TOn1-2-1-1</v>
      </c>
      <c r="C556" s="103" t="s">
        <v>239</v>
      </c>
      <c r="D556" s="103" t="str">
        <f t="shared" si="530"/>
        <v>n1-2-1</v>
      </c>
      <c r="E556" s="103" t="str">
        <f t="shared" si="531"/>
        <v>n1-2-1-1</v>
      </c>
      <c r="F556" s="104">
        <f>ROW()</f>
        <v>556</v>
      </c>
      <c r="G556" s="103"/>
      <c r="H556" s="103"/>
      <c r="I556" s="103"/>
      <c r="J556" s="103"/>
      <c r="K556" s="103" t="str">
        <f t="shared" si="516"/>
        <v>none</v>
      </c>
      <c r="L556" s="103"/>
      <c r="M556" s="103" t="str">
        <f t="shared" si="517"/>
        <v>OpenClose</v>
      </c>
      <c r="N556" s="103"/>
      <c r="O556" s="103"/>
      <c r="P556" s="103"/>
      <c r="Q556" s="103"/>
      <c r="R556" s="103">
        <f t="shared" si="518"/>
        <v>1</v>
      </c>
      <c r="S556" s="103"/>
      <c r="T556" s="103"/>
      <c r="U556" s="103"/>
      <c r="V556" s="103"/>
      <c r="W556" s="103"/>
      <c r="X556" s="103" t="str">
        <f t="shared" si="532"/>
        <v>fadeOn=n1-2-1TOn1-2-1-1,0.6</v>
      </c>
      <c r="Y556" s="103" t="str">
        <f t="shared" si="533"/>
        <v>fadeOff=n1-2-1TOn1-2-1-1,0.6</v>
      </c>
      <c r="Z556" s="103" t="str">
        <f t="shared" si="534"/>
        <v>drawOpen=n1-2-1TOn1-2-1-1,0.8</v>
      </c>
      <c r="AA556" s="103" t="str">
        <f t="shared" si="535"/>
        <v>drawClose=n1-2-1TOn1-2-1-1,0.8</v>
      </c>
      <c r="AB556" s="103" t="str">
        <f t="shared" si="523"/>
        <v>myQtipStyle</v>
      </c>
      <c r="AD556" s="106"/>
      <c r="AE556" s="116"/>
      <c r="AF556" s="75"/>
      <c r="AG556" s="186">
        <f t="shared" si="542"/>
        <v>0</v>
      </c>
      <c r="AH556" s="75" t="str">
        <f t="shared" si="536"/>
        <v>n1-2-1TOn1-2-1-1</v>
      </c>
      <c r="AI556" s="75" t="str">
        <f t="shared" si="537"/>
        <v>n1-2-1TOn1-2-1-1</v>
      </c>
      <c r="AJ556" s="73">
        <f t="shared" si="524"/>
        <v>4</v>
      </c>
      <c r="AX556" s="108"/>
      <c r="AZ556" s="108"/>
      <c r="BB556" s="116"/>
      <c r="BC556" s="116"/>
      <c r="BD556" s="108"/>
      <c r="BE556" s="108"/>
      <c r="BF556" s="109"/>
      <c r="BG556" s="109"/>
      <c r="BH556" s="110" t="str">
        <f t="shared" si="525"/>
        <v>n1-2-1</v>
      </c>
      <c r="BI556" s="111"/>
      <c r="BJ556" s="109" t="s">
        <v>233</v>
      </c>
      <c r="BK556" s="109" t="s">
        <v>239</v>
      </c>
      <c r="BL556" s="109">
        <f t="shared" ca="1" si="526"/>
        <v>0.4</v>
      </c>
      <c r="BM556" s="112"/>
      <c r="BN556" s="112"/>
      <c r="BO556" s="112"/>
      <c r="BP556" s="112"/>
      <c r="BQ556" s="112"/>
      <c r="BR556" s="112">
        <f t="shared" ca="1" si="527"/>
        <v>12</v>
      </c>
      <c r="BS556" s="112">
        <f t="shared" ca="1" si="527"/>
        <v>12</v>
      </c>
      <c r="BT556" s="112"/>
      <c r="BU556" s="112"/>
      <c r="BV556" s="174"/>
      <c r="BW556" s="114"/>
      <c r="BX556" s="109"/>
      <c r="BY556" s="113"/>
      <c r="BZ556" s="113"/>
      <c r="CA556" s="113"/>
      <c r="CB556" s="113"/>
      <c r="CC556" s="112"/>
      <c r="CD556" s="109"/>
      <c r="CE556" s="114"/>
      <c r="CF556" s="109"/>
      <c r="CG556" s="113"/>
      <c r="CH556" s="113"/>
      <c r="CI556" s="113"/>
      <c r="CJ556" s="113"/>
      <c r="CK556" s="112"/>
      <c r="CL556" s="112"/>
      <c r="CM556" s="112"/>
      <c r="CN556" s="115"/>
      <c r="CO556" s="109"/>
      <c r="CP556" s="109"/>
      <c r="CQ556" s="113"/>
      <c r="CR556" s="113"/>
      <c r="CS556" s="113"/>
      <c r="CT556" s="113"/>
      <c r="CW556" s="118" t="str">
        <f t="shared" si="528"/>
        <v>n1-2-1</v>
      </c>
      <c r="CX556" s="118" t="str">
        <f t="shared" si="529"/>
        <v>n1-2-1-1</v>
      </c>
      <c r="CY556" s="119" t="s">
        <v>246</v>
      </c>
      <c r="CZ556" s="120" t="s">
        <v>79</v>
      </c>
      <c r="DA556" s="120" t="s">
        <v>79</v>
      </c>
      <c r="DB556" s="120">
        <f t="shared" ca="1" si="538"/>
        <v>6</v>
      </c>
      <c r="DC556" s="120">
        <f t="shared" ca="1" si="539"/>
        <v>6</v>
      </c>
      <c r="DD556" s="120">
        <f t="shared" ca="1" si="540"/>
        <v>6</v>
      </c>
      <c r="DE556" s="120">
        <f t="shared" ca="1" si="541"/>
        <v>6</v>
      </c>
      <c r="DF556" s="120" t="s">
        <v>74</v>
      </c>
    </row>
    <row r="557" spans="1:110" s="105" customFormat="1" ht="16" customHeight="1">
      <c r="A557" s="75" t="str">
        <f t="shared" si="543"/>
        <v>n1-2-1TOn1-2-1-2</v>
      </c>
      <c r="B557" s="75" t="str">
        <f t="shared" si="544"/>
        <v>n1-2-1TOn1-2-1-2</v>
      </c>
      <c r="C557" s="103" t="s">
        <v>239</v>
      </c>
      <c r="D557" s="103" t="str">
        <f t="shared" si="530"/>
        <v>n1-2-1</v>
      </c>
      <c r="E557" s="103" t="str">
        <f t="shared" si="531"/>
        <v>n1-2-1-2</v>
      </c>
      <c r="F557" s="104">
        <f>ROW()</f>
        <v>557</v>
      </c>
      <c r="G557" s="103"/>
      <c r="H557" s="103"/>
      <c r="I557" s="103"/>
      <c r="J557" s="103"/>
      <c r="K557" s="103" t="str">
        <f t="shared" si="516"/>
        <v>none</v>
      </c>
      <c r="L557" s="103"/>
      <c r="M557" s="103" t="str">
        <f t="shared" si="517"/>
        <v>OpenClose</v>
      </c>
      <c r="N557" s="103"/>
      <c r="O557" s="103"/>
      <c r="P557" s="103"/>
      <c r="Q557" s="103"/>
      <c r="R557" s="103">
        <f t="shared" si="518"/>
        <v>1</v>
      </c>
      <c r="S557" s="103"/>
      <c r="T557" s="103"/>
      <c r="U557" s="103"/>
      <c r="V557" s="103"/>
      <c r="W557" s="103"/>
      <c r="X557" s="103" t="str">
        <f t="shared" si="532"/>
        <v>fadeOn=n1-2-1TOn1-2-1-2,0.6</v>
      </c>
      <c r="Y557" s="103" t="str">
        <f t="shared" si="533"/>
        <v>fadeOff=n1-2-1TOn1-2-1-2,0.6</v>
      </c>
      <c r="Z557" s="103" t="str">
        <f t="shared" si="534"/>
        <v>drawOpen=n1-2-1TOn1-2-1-2,0.8</v>
      </c>
      <c r="AA557" s="103" t="str">
        <f t="shared" si="535"/>
        <v>drawClose=n1-2-1TOn1-2-1-2,0.8</v>
      </c>
      <c r="AB557" s="103" t="str">
        <f t="shared" si="523"/>
        <v>myQtipStyle</v>
      </c>
      <c r="AD557" s="106"/>
      <c r="AE557" s="116"/>
      <c r="AF557" s="75"/>
      <c r="AG557" s="186">
        <f t="shared" si="542"/>
        <v>0</v>
      </c>
      <c r="AH557" s="75" t="str">
        <f t="shared" si="536"/>
        <v>n1-2-1TOn1-2-1-2</v>
      </c>
      <c r="AI557" s="75" t="str">
        <f t="shared" si="537"/>
        <v>n1-2-1TOn1-2-1-2</v>
      </c>
      <c r="AJ557" s="73">
        <f t="shared" si="524"/>
        <v>4</v>
      </c>
      <c r="AX557" s="108"/>
      <c r="AZ557" s="108"/>
      <c r="BB557" s="116"/>
      <c r="BC557" s="116"/>
      <c r="BD557" s="108"/>
      <c r="BE557" s="108"/>
      <c r="BF557" s="109"/>
      <c r="BG557" s="109"/>
      <c r="BH557" s="110" t="str">
        <f t="shared" si="525"/>
        <v>n1-2-1</v>
      </c>
      <c r="BI557" s="111"/>
      <c r="BJ557" s="109" t="s">
        <v>233</v>
      </c>
      <c r="BK557" s="109" t="s">
        <v>239</v>
      </c>
      <c r="BL557" s="109">
        <f t="shared" ca="1" si="526"/>
        <v>0.4</v>
      </c>
      <c r="BM557" s="112"/>
      <c r="BN557" s="112"/>
      <c r="BO557" s="112"/>
      <c r="BP557" s="112"/>
      <c r="BQ557" s="112"/>
      <c r="BR557" s="112">
        <f t="shared" ca="1" si="527"/>
        <v>12</v>
      </c>
      <c r="BS557" s="112">
        <f t="shared" ca="1" si="527"/>
        <v>12</v>
      </c>
      <c r="BT557" s="112"/>
      <c r="BU557" s="112"/>
      <c r="BV557" s="174"/>
      <c r="BW557" s="114"/>
      <c r="BX557" s="109"/>
      <c r="BY557" s="113"/>
      <c r="BZ557" s="113"/>
      <c r="CA557" s="113"/>
      <c r="CB557" s="113"/>
      <c r="CC557" s="112"/>
      <c r="CD557" s="109"/>
      <c r="CE557" s="114"/>
      <c r="CF557" s="109"/>
      <c r="CG557" s="113"/>
      <c r="CH557" s="113"/>
      <c r="CI557" s="113"/>
      <c r="CJ557" s="113"/>
      <c r="CK557" s="112"/>
      <c r="CL557" s="112"/>
      <c r="CM557" s="112"/>
      <c r="CN557" s="115"/>
      <c r="CO557" s="109"/>
      <c r="CP557" s="109"/>
      <c r="CQ557" s="113"/>
      <c r="CR557" s="113"/>
      <c r="CS557" s="113"/>
      <c r="CT557" s="113"/>
      <c r="CW557" s="118" t="str">
        <f t="shared" si="528"/>
        <v>n1-2-1</v>
      </c>
      <c r="CX557" s="118" t="str">
        <f t="shared" si="529"/>
        <v>n1-2-1-2</v>
      </c>
      <c r="CY557" s="119" t="s">
        <v>246</v>
      </c>
      <c r="CZ557" s="120" t="s">
        <v>79</v>
      </c>
      <c r="DA557" s="120" t="s">
        <v>79</v>
      </c>
      <c r="DB557" s="120">
        <f t="shared" ca="1" si="538"/>
        <v>6</v>
      </c>
      <c r="DC557" s="120">
        <f t="shared" ca="1" si="539"/>
        <v>6</v>
      </c>
      <c r="DD557" s="120">
        <f t="shared" ca="1" si="540"/>
        <v>6</v>
      </c>
      <c r="DE557" s="120">
        <f t="shared" ca="1" si="541"/>
        <v>6</v>
      </c>
      <c r="DF557" s="120" t="s">
        <v>74</v>
      </c>
    </row>
    <row r="558" spans="1:110" s="105" customFormat="1" ht="16" customHeight="1">
      <c r="A558" s="75" t="str">
        <f t="shared" si="543"/>
        <v>n1-2-1TOn1-2-1-3</v>
      </c>
      <c r="B558" s="75" t="str">
        <f t="shared" si="544"/>
        <v>n1-2-1TOn1-2-1-3</v>
      </c>
      <c r="C558" s="103" t="s">
        <v>239</v>
      </c>
      <c r="D558" s="103" t="str">
        <f t="shared" si="530"/>
        <v>n1-2-1</v>
      </c>
      <c r="E558" s="103" t="str">
        <f t="shared" si="531"/>
        <v>n1-2-1-3</v>
      </c>
      <c r="F558" s="104">
        <f>ROW()</f>
        <v>558</v>
      </c>
      <c r="G558" s="103"/>
      <c r="H558" s="103"/>
      <c r="I558" s="103"/>
      <c r="J558" s="103"/>
      <c r="K558" s="103" t="str">
        <f t="shared" si="516"/>
        <v>none</v>
      </c>
      <c r="L558" s="103"/>
      <c r="M558" s="103" t="str">
        <f t="shared" si="517"/>
        <v>OpenClose</v>
      </c>
      <c r="N558" s="103"/>
      <c r="O558" s="103"/>
      <c r="P558" s="103"/>
      <c r="Q558" s="103"/>
      <c r="R558" s="103">
        <f t="shared" si="518"/>
        <v>1</v>
      </c>
      <c r="S558" s="103"/>
      <c r="T558" s="103"/>
      <c r="U558" s="103"/>
      <c r="V558" s="103"/>
      <c r="W558" s="103"/>
      <c r="X558" s="103" t="str">
        <f t="shared" si="532"/>
        <v>fadeOn=n1-2-1TOn1-2-1-3,0.6</v>
      </c>
      <c r="Y558" s="103" t="str">
        <f t="shared" si="533"/>
        <v>fadeOff=n1-2-1TOn1-2-1-3,0.6</v>
      </c>
      <c r="Z558" s="103" t="str">
        <f t="shared" si="534"/>
        <v>drawOpen=n1-2-1TOn1-2-1-3,0.8</v>
      </c>
      <c r="AA558" s="103" t="str">
        <f t="shared" si="535"/>
        <v>drawClose=n1-2-1TOn1-2-1-3,0.8</v>
      </c>
      <c r="AB558" s="103" t="str">
        <f t="shared" si="523"/>
        <v>myQtipStyle</v>
      </c>
      <c r="AD558" s="106"/>
      <c r="AE558" s="116"/>
      <c r="AF558" s="75"/>
      <c r="AG558" s="186">
        <f t="shared" si="542"/>
        <v>0</v>
      </c>
      <c r="AH558" s="75" t="str">
        <f t="shared" si="536"/>
        <v>n1-2-1TOn1-2-1-3</v>
      </c>
      <c r="AI558" s="75" t="str">
        <f t="shared" si="537"/>
        <v>n1-2-1TOn1-2-1-3</v>
      </c>
      <c r="AJ558" s="73">
        <f t="shared" si="524"/>
        <v>4</v>
      </c>
      <c r="AX558" s="108"/>
      <c r="AZ558" s="108"/>
      <c r="BB558" s="116"/>
      <c r="BC558" s="116"/>
      <c r="BD558" s="108"/>
      <c r="BE558" s="108"/>
      <c r="BF558" s="109"/>
      <c r="BG558" s="109"/>
      <c r="BH558" s="110" t="str">
        <f t="shared" si="525"/>
        <v>n1-2-1</v>
      </c>
      <c r="BI558" s="111"/>
      <c r="BJ558" s="109" t="s">
        <v>233</v>
      </c>
      <c r="BK558" s="109" t="s">
        <v>239</v>
      </c>
      <c r="BL558" s="109">
        <f t="shared" ca="1" si="526"/>
        <v>0.4</v>
      </c>
      <c r="BM558" s="112"/>
      <c r="BN558" s="112"/>
      <c r="BO558" s="112"/>
      <c r="BP558" s="112"/>
      <c r="BQ558" s="112"/>
      <c r="BR558" s="112">
        <f t="shared" ca="1" si="527"/>
        <v>12</v>
      </c>
      <c r="BS558" s="112">
        <f t="shared" ca="1" si="527"/>
        <v>12</v>
      </c>
      <c r="BT558" s="112"/>
      <c r="BU558" s="112"/>
      <c r="BV558" s="174"/>
      <c r="BW558" s="114"/>
      <c r="BX558" s="109"/>
      <c r="BY558" s="113"/>
      <c r="BZ558" s="113"/>
      <c r="CA558" s="113"/>
      <c r="CB558" s="113"/>
      <c r="CC558" s="112"/>
      <c r="CD558" s="109"/>
      <c r="CE558" s="114"/>
      <c r="CF558" s="109"/>
      <c r="CG558" s="113"/>
      <c r="CH558" s="113"/>
      <c r="CI558" s="113"/>
      <c r="CJ558" s="113"/>
      <c r="CK558" s="112"/>
      <c r="CL558" s="112"/>
      <c r="CM558" s="112"/>
      <c r="CN558" s="115"/>
      <c r="CO558" s="109"/>
      <c r="CP558" s="109"/>
      <c r="CQ558" s="113"/>
      <c r="CR558" s="113"/>
      <c r="CS558" s="113"/>
      <c r="CT558" s="113"/>
      <c r="CW558" s="118" t="str">
        <f t="shared" si="528"/>
        <v>n1-2-1</v>
      </c>
      <c r="CX558" s="118" t="str">
        <f t="shared" si="529"/>
        <v>n1-2-1-3</v>
      </c>
      <c r="CY558" s="119" t="s">
        <v>246</v>
      </c>
      <c r="CZ558" s="120" t="s">
        <v>79</v>
      </c>
      <c r="DA558" s="120" t="s">
        <v>79</v>
      </c>
      <c r="DB558" s="120">
        <f t="shared" ca="1" si="538"/>
        <v>6</v>
      </c>
      <c r="DC558" s="120">
        <f t="shared" ca="1" si="539"/>
        <v>6</v>
      </c>
      <c r="DD558" s="120">
        <f t="shared" ca="1" si="540"/>
        <v>6</v>
      </c>
      <c r="DE558" s="120">
        <f t="shared" ca="1" si="541"/>
        <v>6</v>
      </c>
      <c r="DF558" s="120" t="s">
        <v>74</v>
      </c>
    </row>
    <row r="559" spans="1:110" s="105" customFormat="1" ht="16" customHeight="1">
      <c r="A559" s="75" t="str">
        <f t="shared" si="543"/>
        <v>n1-2TOn1-2-2</v>
      </c>
      <c r="B559" s="75" t="str">
        <f t="shared" si="544"/>
        <v>n1-2TOn1-2-2</v>
      </c>
      <c r="C559" s="103" t="s">
        <v>239</v>
      </c>
      <c r="D559" s="103" t="str">
        <f t="shared" si="530"/>
        <v>n1-2</v>
      </c>
      <c r="E559" s="103" t="str">
        <f t="shared" si="531"/>
        <v>n1-2-2</v>
      </c>
      <c r="F559" s="104">
        <f>ROW()</f>
        <v>559</v>
      </c>
      <c r="G559" s="103"/>
      <c r="H559" s="103"/>
      <c r="I559" s="103"/>
      <c r="J559" s="103"/>
      <c r="K559" s="103" t="str">
        <f t="shared" si="516"/>
        <v>none</v>
      </c>
      <c r="L559" s="103"/>
      <c r="M559" s="103" t="str">
        <f t="shared" si="517"/>
        <v>OpenClose</v>
      </c>
      <c r="N559" s="103"/>
      <c r="O559" s="103"/>
      <c r="P559" s="103"/>
      <c r="Q559" s="103"/>
      <c r="R559" s="103">
        <f t="shared" si="518"/>
        <v>1</v>
      </c>
      <c r="S559" s="103"/>
      <c r="T559" s="103"/>
      <c r="U559" s="103"/>
      <c r="V559" s="103"/>
      <c r="W559" s="103"/>
      <c r="X559" s="103" t="str">
        <f t="shared" si="532"/>
        <v>fadeOn=n1-2TOn1-2-2,0.6</v>
      </c>
      <c r="Y559" s="103" t="str">
        <f t="shared" si="533"/>
        <v>fadeOff=n1-2TOn1-2-2,0.6</v>
      </c>
      <c r="Z559" s="103" t="str">
        <f t="shared" si="534"/>
        <v>drawOpen=n1-2TOn1-2-2,0.8</v>
      </c>
      <c r="AA559" s="103" t="str">
        <f t="shared" si="535"/>
        <v>drawClose=n1-2TOn1-2-2,0.8</v>
      </c>
      <c r="AB559" s="103" t="str">
        <f t="shared" si="523"/>
        <v>myQtipStyle</v>
      </c>
      <c r="AD559" s="106"/>
      <c r="AE559" s="116"/>
      <c r="AF559" s="75"/>
      <c r="AG559" s="186">
        <f t="shared" si="542"/>
        <v>0</v>
      </c>
      <c r="AH559" s="75" t="str">
        <f t="shared" si="536"/>
        <v>n1-2TOn1-2-2</v>
      </c>
      <c r="AI559" s="75" t="str">
        <f t="shared" si="537"/>
        <v>n1-2TOn1-2-2</v>
      </c>
      <c r="AJ559" s="73">
        <f t="shared" si="524"/>
        <v>3</v>
      </c>
      <c r="AX559" s="108"/>
      <c r="AZ559" s="108"/>
      <c r="BB559" s="116"/>
      <c r="BC559" s="116"/>
      <c r="BD559" s="108"/>
      <c r="BE559" s="108"/>
      <c r="BF559" s="109"/>
      <c r="BG559" s="109"/>
      <c r="BH559" s="110" t="str">
        <f t="shared" si="525"/>
        <v>n1-2</v>
      </c>
      <c r="BI559" s="111"/>
      <c r="BJ559" s="109" t="s">
        <v>233</v>
      </c>
      <c r="BK559" s="109" t="s">
        <v>239</v>
      </c>
      <c r="BL559" s="109">
        <f t="shared" ca="1" si="526"/>
        <v>0.7</v>
      </c>
      <c r="BM559" s="112"/>
      <c r="BN559" s="112"/>
      <c r="BO559" s="112"/>
      <c r="BP559" s="112"/>
      <c r="BQ559" s="112"/>
      <c r="BR559" s="112">
        <f t="shared" ca="1" si="527"/>
        <v>35</v>
      </c>
      <c r="BS559" s="112">
        <f t="shared" ca="1" si="527"/>
        <v>35</v>
      </c>
      <c r="BT559" s="112"/>
      <c r="BU559" s="112"/>
      <c r="BV559" s="174"/>
      <c r="BW559" s="114"/>
      <c r="BX559" s="109"/>
      <c r="BY559" s="113"/>
      <c r="BZ559" s="113"/>
      <c r="CA559" s="113"/>
      <c r="CB559" s="113"/>
      <c r="CC559" s="112"/>
      <c r="CD559" s="109"/>
      <c r="CE559" s="114"/>
      <c r="CF559" s="109"/>
      <c r="CG559" s="113"/>
      <c r="CH559" s="113"/>
      <c r="CI559" s="113"/>
      <c r="CJ559" s="113"/>
      <c r="CK559" s="112"/>
      <c r="CL559" s="112"/>
      <c r="CM559" s="112"/>
      <c r="CN559" s="115"/>
      <c r="CO559" s="109"/>
      <c r="CP559" s="109"/>
      <c r="CQ559" s="113"/>
      <c r="CR559" s="113"/>
      <c r="CS559" s="113"/>
      <c r="CT559" s="113"/>
      <c r="CW559" s="118" t="str">
        <f t="shared" si="528"/>
        <v>n1-2</v>
      </c>
      <c r="CX559" s="118" t="str">
        <f t="shared" si="529"/>
        <v>n1-2-2</v>
      </c>
      <c r="CY559" s="119" t="s">
        <v>246</v>
      </c>
      <c r="CZ559" s="120" t="s">
        <v>79</v>
      </c>
      <c r="DA559" s="120" t="s">
        <v>79</v>
      </c>
      <c r="DB559" s="120">
        <f t="shared" ca="1" si="538"/>
        <v>6</v>
      </c>
      <c r="DC559" s="120">
        <f t="shared" ca="1" si="539"/>
        <v>6</v>
      </c>
      <c r="DD559" s="120">
        <f t="shared" ca="1" si="540"/>
        <v>17.5</v>
      </c>
      <c r="DE559" s="120">
        <f t="shared" ca="1" si="541"/>
        <v>17.5</v>
      </c>
      <c r="DF559" s="120" t="s">
        <v>74</v>
      </c>
    </row>
    <row r="560" spans="1:110" s="105" customFormat="1" ht="16" customHeight="1">
      <c r="A560" s="75" t="str">
        <f t="shared" si="543"/>
        <v>n1-2-2TOn1-2-2-1</v>
      </c>
      <c r="B560" s="75" t="str">
        <f t="shared" si="544"/>
        <v>n1-2-2TOn1-2-2-1</v>
      </c>
      <c r="C560" s="103" t="s">
        <v>239</v>
      </c>
      <c r="D560" s="103" t="str">
        <f t="shared" si="530"/>
        <v>n1-2-2</v>
      </c>
      <c r="E560" s="103" t="str">
        <f t="shared" si="531"/>
        <v>n1-2-2-1</v>
      </c>
      <c r="F560" s="104">
        <f>ROW()</f>
        <v>560</v>
      </c>
      <c r="G560" s="103"/>
      <c r="H560" s="103"/>
      <c r="I560" s="103"/>
      <c r="J560" s="103"/>
      <c r="K560" s="103" t="str">
        <f t="shared" si="516"/>
        <v>none</v>
      </c>
      <c r="L560" s="103"/>
      <c r="M560" s="103" t="str">
        <f t="shared" si="517"/>
        <v>OpenClose</v>
      </c>
      <c r="N560" s="103"/>
      <c r="O560" s="103"/>
      <c r="P560" s="103"/>
      <c r="Q560" s="103"/>
      <c r="R560" s="103">
        <f t="shared" si="518"/>
        <v>1</v>
      </c>
      <c r="S560" s="103"/>
      <c r="T560" s="103"/>
      <c r="U560" s="103"/>
      <c r="V560" s="103"/>
      <c r="W560" s="103"/>
      <c r="X560" s="103" t="str">
        <f t="shared" si="532"/>
        <v>fadeOn=n1-2-2TOn1-2-2-1,0.6</v>
      </c>
      <c r="Y560" s="103" t="str">
        <f t="shared" si="533"/>
        <v>fadeOff=n1-2-2TOn1-2-2-1,0.6</v>
      </c>
      <c r="Z560" s="103" t="str">
        <f t="shared" si="534"/>
        <v>drawOpen=n1-2-2TOn1-2-2-1,0.8</v>
      </c>
      <c r="AA560" s="103" t="str">
        <f t="shared" si="535"/>
        <v>drawClose=n1-2-2TOn1-2-2-1,0.8</v>
      </c>
      <c r="AB560" s="103" t="str">
        <f t="shared" si="523"/>
        <v>myQtipStyle</v>
      </c>
      <c r="AD560" s="106"/>
      <c r="AE560" s="116"/>
      <c r="AF560" s="75"/>
      <c r="AG560" s="186">
        <f t="shared" si="542"/>
        <v>0</v>
      </c>
      <c r="AH560" s="75" t="str">
        <f t="shared" si="536"/>
        <v>n1-2-2TOn1-2-2-1</v>
      </c>
      <c r="AI560" s="75" t="str">
        <f t="shared" si="537"/>
        <v>n1-2-2TOn1-2-2-1</v>
      </c>
      <c r="AJ560" s="73">
        <f t="shared" si="524"/>
        <v>4</v>
      </c>
      <c r="AX560" s="108"/>
      <c r="AZ560" s="108"/>
      <c r="BB560" s="116"/>
      <c r="BC560" s="116"/>
      <c r="BD560" s="108"/>
      <c r="BE560" s="108"/>
      <c r="BF560" s="109"/>
      <c r="BG560" s="109"/>
      <c r="BH560" s="110" t="str">
        <f t="shared" si="525"/>
        <v>n1-2-2</v>
      </c>
      <c r="BI560" s="111"/>
      <c r="BJ560" s="109" t="s">
        <v>233</v>
      </c>
      <c r="BK560" s="109" t="s">
        <v>239</v>
      </c>
      <c r="BL560" s="109">
        <f t="shared" ca="1" si="526"/>
        <v>0.4</v>
      </c>
      <c r="BM560" s="112"/>
      <c r="BN560" s="112"/>
      <c r="BO560" s="112"/>
      <c r="BP560" s="112"/>
      <c r="BQ560" s="112"/>
      <c r="BR560" s="112">
        <f t="shared" ref="BR560:BS579" ca="1" si="545">BR61</f>
        <v>12</v>
      </c>
      <c r="BS560" s="112">
        <f t="shared" ca="1" si="545"/>
        <v>12</v>
      </c>
      <c r="BT560" s="112"/>
      <c r="BU560" s="112"/>
      <c r="BV560" s="174"/>
      <c r="BW560" s="114"/>
      <c r="BX560" s="109"/>
      <c r="BY560" s="113"/>
      <c r="BZ560" s="113"/>
      <c r="CA560" s="113"/>
      <c r="CB560" s="113"/>
      <c r="CC560" s="112"/>
      <c r="CD560" s="109"/>
      <c r="CE560" s="114"/>
      <c r="CF560" s="109"/>
      <c r="CG560" s="113"/>
      <c r="CH560" s="113"/>
      <c r="CI560" s="113"/>
      <c r="CJ560" s="113"/>
      <c r="CK560" s="112"/>
      <c r="CL560" s="112"/>
      <c r="CM560" s="112"/>
      <c r="CN560" s="115"/>
      <c r="CO560" s="109"/>
      <c r="CP560" s="109"/>
      <c r="CQ560" s="113"/>
      <c r="CR560" s="113"/>
      <c r="CS560" s="113"/>
      <c r="CT560" s="113"/>
      <c r="CW560" s="118" t="str">
        <f t="shared" si="528"/>
        <v>n1-2-2</v>
      </c>
      <c r="CX560" s="118" t="str">
        <f t="shared" si="529"/>
        <v>n1-2-2-1</v>
      </c>
      <c r="CY560" s="119" t="s">
        <v>246</v>
      </c>
      <c r="CZ560" s="120" t="s">
        <v>79</v>
      </c>
      <c r="DA560" s="120" t="s">
        <v>79</v>
      </c>
      <c r="DB560" s="120">
        <f t="shared" ca="1" si="538"/>
        <v>6</v>
      </c>
      <c r="DC560" s="120">
        <f t="shared" ca="1" si="539"/>
        <v>6</v>
      </c>
      <c r="DD560" s="120">
        <f t="shared" ca="1" si="540"/>
        <v>6</v>
      </c>
      <c r="DE560" s="120">
        <f t="shared" ca="1" si="541"/>
        <v>6</v>
      </c>
      <c r="DF560" s="120" t="s">
        <v>74</v>
      </c>
    </row>
    <row r="561" spans="1:110" s="105" customFormat="1" ht="16" customHeight="1">
      <c r="A561" s="75" t="str">
        <f t="shared" si="543"/>
        <v>n1-2-2TOn1-2-2-2</v>
      </c>
      <c r="B561" s="75" t="str">
        <f t="shared" si="544"/>
        <v>n1-2-2TOn1-2-2-2</v>
      </c>
      <c r="C561" s="103" t="s">
        <v>239</v>
      </c>
      <c r="D561" s="103" t="str">
        <f t="shared" si="530"/>
        <v>n1-2-2</v>
      </c>
      <c r="E561" s="103" t="str">
        <f t="shared" si="531"/>
        <v>n1-2-2-2</v>
      </c>
      <c r="F561" s="104">
        <f>ROW()</f>
        <v>561</v>
      </c>
      <c r="G561" s="103"/>
      <c r="H561" s="103"/>
      <c r="I561" s="103"/>
      <c r="J561" s="103"/>
      <c r="K561" s="103" t="str">
        <f t="shared" si="516"/>
        <v>none</v>
      </c>
      <c r="L561" s="103"/>
      <c r="M561" s="103" t="str">
        <f t="shared" si="517"/>
        <v>OpenClose</v>
      </c>
      <c r="N561" s="103"/>
      <c r="O561" s="103"/>
      <c r="P561" s="103"/>
      <c r="Q561" s="103"/>
      <c r="R561" s="103">
        <f t="shared" si="518"/>
        <v>1</v>
      </c>
      <c r="S561" s="103"/>
      <c r="T561" s="103"/>
      <c r="U561" s="103"/>
      <c r="V561" s="103"/>
      <c r="W561" s="103"/>
      <c r="X561" s="103" t="str">
        <f t="shared" si="532"/>
        <v>fadeOn=n1-2-2TOn1-2-2-2,0.6</v>
      </c>
      <c r="Y561" s="103" t="str">
        <f t="shared" si="533"/>
        <v>fadeOff=n1-2-2TOn1-2-2-2,0.6</v>
      </c>
      <c r="Z561" s="103" t="str">
        <f t="shared" si="534"/>
        <v>drawOpen=n1-2-2TOn1-2-2-2,0.8</v>
      </c>
      <c r="AA561" s="103" t="str">
        <f t="shared" si="535"/>
        <v>drawClose=n1-2-2TOn1-2-2-2,0.8</v>
      </c>
      <c r="AB561" s="103" t="str">
        <f t="shared" si="523"/>
        <v>myQtipStyle</v>
      </c>
      <c r="AD561" s="106"/>
      <c r="AE561" s="116"/>
      <c r="AF561" s="75"/>
      <c r="AG561" s="186">
        <f t="shared" si="542"/>
        <v>0</v>
      </c>
      <c r="AH561" s="75" t="str">
        <f t="shared" si="536"/>
        <v>n1-2-2TOn1-2-2-2</v>
      </c>
      <c r="AI561" s="75" t="str">
        <f t="shared" si="537"/>
        <v>n1-2-2TOn1-2-2-2</v>
      </c>
      <c r="AJ561" s="73">
        <f t="shared" si="524"/>
        <v>4</v>
      </c>
      <c r="AX561" s="108"/>
      <c r="AZ561" s="108"/>
      <c r="BB561" s="116"/>
      <c r="BC561" s="116"/>
      <c r="BD561" s="108"/>
      <c r="BE561" s="108"/>
      <c r="BF561" s="109"/>
      <c r="BG561" s="109"/>
      <c r="BH561" s="110" t="str">
        <f t="shared" si="525"/>
        <v>n1-2-2</v>
      </c>
      <c r="BI561" s="111"/>
      <c r="BJ561" s="109" t="s">
        <v>233</v>
      </c>
      <c r="BK561" s="109" t="s">
        <v>239</v>
      </c>
      <c r="BL561" s="109">
        <f t="shared" ca="1" si="526"/>
        <v>0.4</v>
      </c>
      <c r="BM561" s="112"/>
      <c r="BN561" s="112"/>
      <c r="BO561" s="112"/>
      <c r="BP561" s="112"/>
      <c r="BQ561" s="112"/>
      <c r="BR561" s="112">
        <f t="shared" ca="1" si="545"/>
        <v>12</v>
      </c>
      <c r="BS561" s="112">
        <f t="shared" ca="1" si="545"/>
        <v>12</v>
      </c>
      <c r="BT561" s="112"/>
      <c r="BU561" s="112"/>
      <c r="BV561" s="174"/>
      <c r="BW561" s="114"/>
      <c r="BX561" s="109"/>
      <c r="BY561" s="113"/>
      <c r="BZ561" s="113"/>
      <c r="CA561" s="113"/>
      <c r="CB561" s="113"/>
      <c r="CC561" s="112"/>
      <c r="CD561" s="109"/>
      <c r="CE561" s="114"/>
      <c r="CF561" s="109"/>
      <c r="CG561" s="113"/>
      <c r="CH561" s="113"/>
      <c r="CI561" s="113"/>
      <c r="CJ561" s="113"/>
      <c r="CK561" s="112"/>
      <c r="CL561" s="112"/>
      <c r="CM561" s="112"/>
      <c r="CN561" s="115"/>
      <c r="CO561" s="109"/>
      <c r="CP561" s="109"/>
      <c r="CQ561" s="113"/>
      <c r="CR561" s="113"/>
      <c r="CS561" s="113"/>
      <c r="CT561" s="113"/>
      <c r="CW561" s="118" t="str">
        <f t="shared" si="528"/>
        <v>n1-2-2</v>
      </c>
      <c r="CX561" s="118" t="str">
        <f t="shared" si="529"/>
        <v>n1-2-2-2</v>
      </c>
      <c r="CY561" s="119" t="s">
        <v>246</v>
      </c>
      <c r="CZ561" s="120" t="s">
        <v>79</v>
      </c>
      <c r="DA561" s="120" t="s">
        <v>79</v>
      </c>
      <c r="DB561" s="120">
        <f t="shared" ca="1" si="538"/>
        <v>6</v>
      </c>
      <c r="DC561" s="120">
        <f t="shared" ca="1" si="539"/>
        <v>6</v>
      </c>
      <c r="DD561" s="120">
        <f t="shared" ca="1" si="540"/>
        <v>6</v>
      </c>
      <c r="DE561" s="120">
        <f t="shared" ca="1" si="541"/>
        <v>6</v>
      </c>
      <c r="DF561" s="120" t="s">
        <v>74</v>
      </c>
    </row>
    <row r="562" spans="1:110" s="105" customFormat="1" ht="16" customHeight="1">
      <c r="A562" s="75" t="str">
        <f t="shared" si="543"/>
        <v>n1-2-2TOn1-2-2-3</v>
      </c>
      <c r="B562" s="75" t="str">
        <f t="shared" si="544"/>
        <v>n1-2-2TOn1-2-2-3</v>
      </c>
      <c r="C562" s="103" t="s">
        <v>239</v>
      </c>
      <c r="D562" s="103" t="str">
        <f t="shared" si="530"/>
        <v>n1-2-2</v>
      </c>
      <c r="E562" s="103" t="str">
        <f t="shared" si="531"/>
        <v>n1-2-2-3</v>
      </c>
      <c r="F562" s="104">
        <f>ROW()</f>
        <v>562</v>
      </c>
      <c r="G562" s="103"/>
      <c r="H562" s="103"/>
      <c r="I562" s="103"/>
      <c r="J562" s="103"/>
      <c r="K562" s="103" t="str">
        <f t="shared" si="516"/>
        <v>none</v>
      </c>
      <c r="L562" s="103"/>
      <c r="M562" s="103" t="str">
        <f t="shared" si="517"/>
        <v>OpenClose</v>
      </c>
      <c r="N562" s="103"/>
      <c r="O562" s="103"/>
      <c r="P562" s="103"/>
      <c r="Q562" s="103"/>
      <c r="R562" s="103">
        <f t="shared" si="518"/>
        <v>1</v>
      </c>
      <c r="S562" s="103"/>
      <c r="T562" s="103"/>
      <c r="U562" s="103"/>
      <c r="V562" s="103"/>
      <c r="W562" s="103"/>
      <c r="X562" s="103" t="str">
        <f t="shared" si="532"/>
        <v>fadeOn=n1-2-2TOn1-2-2-3,0.6</v>
      </c>
      <c r="Y562" s="103" t="str">
        <f t="shared" si="533"/>
        <v>fadeOff=n1-2-2TOn1-2-2-3,0.6</v>
      </c>
      <c r="Z562" s="103" t="str">
        <f t="shared" si="534"/>
        <v>drawOpen=n1-2-2TOn1-2-2-3,0.8</v>
      </c>
      <c r="AA562" s="103" t="str">
        <f t="shared" si="535"/>
        <v>drawClose=n1-2-2TOn1-2-2-3,0.8</v>
      </c>
      <c r="AB562" s="103" t="str">
        <f t="shared" si="523"/>
        <v>myQtipStyle</v>
      </c>
      <c r="AD562" s="106"/>
      <c r="AE562" s="116"/>
      <c r="AF562" s="75"/>
      <c r="AG562" s="186">
        <f t="shared" si="542"/>
        <v>0</v>
      </c>
      <c r="AH562" s="75" t="str">
        <f t="shared" si="536"/>
        <v>n1-2-2TOn1-2-2-3</v>
      </c>
      <c r="AI562" s="75" t="str">
        <f t="shared" si="537"/>
        <v>n1-2-2TOn1-2-2-3</v>
      </c>
      <c r="AJ562" s="73">
        <f t="shared" si="524"/>
        <v>4</v>
      </c>
      <c r="AX562" s="108"/>
      <c r="AZ562" s="108"/>
      <c r="BB562" s="116"/>
      <c r="BC562" s="116"/>
      <c r="BD562" s="108"/>
      <c r="BE562" s="108"/>
      <c r="BF562" s="109"/>
      <c r="BG562" s="109"/>
      <c r="BH562" s="110" t="str">
        <f t="shared" si="525"/>
        <v>n1-2-2</v>
      </c>
      <c r="BI562" s="111"/>
      <c r="BJ562" s="109" t="s">
        <v>233</v>
      </c>
      <c r="BK562" s="109" t="s">
        <v>239</v>
      </c>
      <c r="BL562" s="109">
        <f t="shared" ca="1" si="526"/>
        <v>0.4</v>
      </c>
      <c r="BM562" s="112"/>
      <c r="BN562" s="112"/>
      <c r="BO562" s="112"/>
      <c r="BP562" s="112"/>
      <c r="BQ562" s="112"/>
      <c r="BR562" s="112">
        <f t="shared" ca="1" si="545"/>
        <v>12</v>
      </c>
      <c r="BS562" s="112">
        <f t="shared" ca="1" si="545"/>
        <v>12</v>
      </c>
      <c r="BT562" s="112"/>
      <c r="BU562" s="112"/>
      <c r="BV562" s="174"/>
      <c r="BW562" s="114"/>
      <c r="BX562" s="109"/>
      <c r="BY562" s="113"/>
      <c r="BZ562" s="113"/>
      <c r="CA562" s="113"/>
      <c r="CB562" s="113"/>
      <c r="CC562" s="112"/>
      <c r="CD562" s="109"/>
      <c r="CE562" s="114"/>
      <c r="CF562" s="109"/>
      <c r="CG562" s="113"/>
      <c r="CH562" s="113"/>
      <c r="CI562" s="113"/>
      <c r="CJ562" s="113"/>
      <c r="CK562" s="112"/>
      <c r="CL562" s="112"/>
      <c r="CM562" s="112"/>
      <c r="CN562" s="115"/>
      <c r="CO562" s="109"/>
      <c r="CP562" s="109"/>
      <c r="CQ562" s="113"/>
      <c r="CR562" s="113"/>
      <c r="CS562" s="113"/>
      <c r="CT562" s="113"/>
      <c r="CW562" s="118" t="str">
        <f t="shared" si="528"/>
        <v>n1-2-2</v>
      </c>
      <c r="CX562" s="118" t="str">
        <f t="shared" si="529"/>
        <v>n1-2-2-3</v>
      </c>
      <c r="CY562" s="119" t="s">
        <v>246</v>
      </c>
      <c r="CZ562" s="120" t="s">
        <v>79</v>
      </c>
      <c r="DA562" s="120" t="s">
        <v>79</v>
      </c>
      <c r="DB562" s="120">
        <f t="shared" ca="1" si="538"/>
        <v>6</v>
      </c>
      <c r="DC562" s="120">
        <f t="shared" ca="1" si="539"/>
        <v>6</v>
      </c>
      <c r="DD562" s="120">
        <f t="shared" ca="1" si="540"/>
        <v>6</v>
      </c>
      <c r="DE562" s="120">
        <f t="shared" ca="1" si="541"/>
        <v>6</v>
      </c>
      <c r="DF562" s="120" t="s">
        <v>74</v>
      </c>
    </row>
    <row r="563" spans="1:110" s="105" customFormat="1" ht="16" customHeight="1">
      <c r="A563" s="75" t="str">
        <f t="shared" si="543"/>
        <v>n1-2TOn1-2-3</v>
      </c>
      <c r="B563" s="75" t="str">
        <f t="shared" si="544"/>
        <v>n1-2TOn1-2-3</v>
      </c>
      <c r="C563" s="103" t="s">
        <v>239</v>
      </c>
      <c r="D563" s="103" t="str">
        <f t="shared" si="530"/>
        <v>n1-2</v>
      </c>
      <c r="E563" s="103" t="str">
        <f t="shared" si="531"/>
        <v>n1-2-3</v>
      </c>
      <c r="F563" s="104">
        <f>ROW()</f>
        <v>563</v>
      </c>
      <c r="G563" s="103"/>
      <c r="H563" s="103"/>
      <c r="I563" s="103"/>
      <c r="J563" s="103"/>
      <c r="K563" s="103" t="str">
        <f t="shared" si="516"/>
        <v>none</v>
      </c>
      <c r="L563" s="103"/>
      <c r="M563" s="103" t="str">
        <f t="shared" si="517"/>
        <v>OpenClose</v>
      </c>
      <c r="N563" s="103"/>
      <c r="O563" s="103"/>
      <c r="P563" s="103"/>
      <c r="Q563" s="103"/>
      <c r="R563" s="103">
        <f t="shared" si="518"/>
        <v>1</v>
      </c>
      <c r="S563" s="103"/>
      <c r="T563" s="103"/>
      <c r="U563" s="103"/>
      <c r="V563" s="103"/>
      <c r="W563" s="103"/>
      <c r="X563" s="103" t="str">
        <f t="shared" si="532"/>
        <v>fadeOn=n1-2TOn1-2-3,0.6</v>
      </c>
      <c r="Y563" s="103" t="str">
        <f t="shared" si="533"/>
        <v>fadeOff=n1-2TOn1-2-3,0.6</v>
      </c>
      <c r="Z563" s="103" t="str">
        <f t="shared" si="534"/>
        <v>drawOpen=n1-2TOn1-2-3,0.8</v>
      </c>
      <c r="AA563" s="103" t="str">
        <f t="shared" si="535"/>
        <v>drawClose=n1-2TOn1-2-3,0.8</v>
      </c>
      <c r="AB563" s="103" t="str">
        <f t="shared" si="523"/>
        <v>myQtipStyle</v>
      </c>
      <c r="AD563" s="106"/>
      <c r="AE563" s="116"/>
      <c r="AF563" s="75"/>
      <c r="AG563" s="186">
        <f t="shared" si="542"/>
        <v>0</v>
      </c>
      <c r="AH563" s="75" t="str">
        <f t="shared" si="536"/>
        <v>n1-2TOn1-2-3</v>
      </c>
      <c r="AI563" s="75" t="str">
        <f t="shared" si="537"/>
        <v>n1-2TOn1-2-3</v>
      </c>
      <c r="AJ563" s="73">
        <f t="shared" si="524"/>
        <v>3</v>
      </c>
      <c r="AX563" s="108"/>
      <c r="AZ563" s="108"/>
      <c r="BB563" s="116"/>
      <c r="BC563" s="116"/>
      <c r="BD563" s="108"/>
      <c r="BE563" s="108"/>
      <c r="BF563" s="109"/>
      <c r="BG563" s="109"/>
      <c r="BH563" s="110" t="str">
        <f t="shared" si="525"/>
        <v>n1-2</v>
      </c>
      <c r="BI563" s="111"/>
      <c r="BJ563" s="109" t="s">
        <v>233</v>
      </c>
      <c r="BK563" s="109" t="s">
        <v>239</v>
      </c>
      <c r="BL563" s="109">
        <f t="shared" ca="1" si="526"/>
        <v>0.7</v>
      </c>
      <c r="BM563" s="112"/>
      <c r="BN563" s="112"/>
      <c r="BO563" s="112"/>
      <c r="BP563" s="112"/>
      <c r="BQ563" s="112"/>
      <c r="BR563" s="112">
        <f t="shared" ca="1" si="545"/>
        <v>35</v>
      </c>
      <c r="BS563" s="112">
        <f t="shared" ca="1" si="545"/>
        <v>35</v>
      </c>
      <c r="BT563" s="112"/>
      <c r="BU563" s="112"/>
      <c r="BV563" s="174"/>
      <c r="BW563" s="114"/>
      <c r="BX563" s="109"/>
      <c r="BY563" s="113"/>
      <c r="BZ563" s="113"/>
      <c r="CA563" s="113"/>
      <c r="CB563" s="113"/>
      <c r="CC563" s="112"/>
      <c r="CD563" s="109"/>
      <c r="CE563" s="114"/>
      <c r="CF563" s="109"/>
      <c r="CG563" s="113"/>
      <c r="CH563" s="113"/>
      <c r="CI563" s="113"/>
      <c r="CJ563" s="113"/>
      <c r="CK563" s="112"/>
      <c r="CL563" s="112"/>
      <c r="CM563" s="112"/>
      <c r="CN563" s="115"/>
      <c r="CO563" s="109"/>
      <c r="CP563" s="109"/>
      <c r="CQ563" s="113"/>
      <c r="CR563" s="113"/>
      <c r="CS563" s="113"/>
      <c r="CT563" s="113"/>
      <c r="CW563" s="118" t="str">
        <f t="shared" si="528"/>
        <v>n1-2</v>
      </c>
      <c r="CX563" s="118" t="str">
        <f t="shared" si="529"/>
        <v>n1-2-3</v>
      </c>
      <c r="CY563" s="119" t="s">
        <v>246</v>
      </c>
      <c r="CZ563" s="120" t="s">
        <v>79</v>
      </c>
      <c r="DA563" s="120" t="s">
        <v>79</v>
      </c>
      <c r="DB563" s="120">
        <f t="shared" ca="1" si="538"/>
        <v>6</v>
      </c>
      <c r="DC563" s="120">
        <f t="shared" ca="1" si="539"/>
        <v>6</v>
      </c>
      <c r="DD563" s="120">
        <f t="shared" ca="1" si="540"/>
        <v>17.5</v>
      </c>
      <c r="DE563" s="120">
        <f t="shared" ca="1" si="541"/>
        <v>17.5</v>
      </c>
      <c r="DF563" s="120" t="s">
        <v>74</v>
      </c>
    </row>
    <row r="564" spans="1:110" s="105" customFormat="1" ht="16" customHeight="1">
      <c r="A564" s="75" t="str">
        <f t="shared" si="543"/>
        <v>n1-2-3TOn1-2-3-1</v>
      </c>
      <c r="B564" s="75" t="str">
        <f t="shared" si="544"/>
        <v>n1-2-3TOn1-2-3-1</v>
      </c>
      <c r="C564" s="103" t="s">
        <v>239</v>
      </c>
      <c r="D564" s="103" t="str">
        <f t="shared" si="530"/>
        <v>n1-2-3</v>
      </c>
      <c r="E564" s="103" t="str">
        <f t="shared" si="531"/>
        <v>n1-2-3-1</v>
      </c>
      <c r="F564" s="104">
        <f>ROW()</f>
        <v>564</v>
      </c>
      <c r="G564" s="103"/>
      <c r="H564" s="103"/>
      <c r="I564" s="103"/>
      <c r="J564" s="103"/>
      <c r="K564" s="103" t="str">
        <f t="shared" si="516"/>
        <v>none</v>
      </c>
      <c r="L564" s="103"/>
      <c r="M564" s="103" t="str">
        <f t="shared" si="517"/>
        <v>OpenClose</v>
      </c>
      <c r="N564" s="103"/>
      <c r="O564" s="103"/>
      <c r="P564" s="103"/>
      <c r="Q564" s="103"/>
      <c r="R564" s="103">
        <f t="shared" si="518"/>
        <v>1</v>
      </c>
      <c r="S564" s="103"/>
      <c r="T564" s="103"/>
      <c r="U564" s="103"/>
      <c r="V564" s="103"/>
      <c r="W564" s="103"/>
      <c r="X564" s="103" t="str">
        <f t="shared" si="532"/>
        <v>fadeOn=n1-2-3TOn1-2-3-1,0.6</v>
      </c>
      <c r="Y564" s="103" t="str">
        <f t="shared" si="533"/>
        <v>fadeOff=n1-2-3TOn1-2-3-1,0.6</v>
      </c>
      <c r="Z564" s="103" t="str">
        <f t="shared" si="534"/>
        <v>drawOpen=n1-2-3TOn1-2-3-1,0.8</v>
      </c>
      <c r="AA564" s="103" t="str">
        <f t="shared" si="535"/>
        <v>drawClose=n1-2-3TOn1-2-3-1,0.8</v>
      </c>
      <c r="AB564" s="103" t="str">
        <f t="shared" si="523"/>
        <v>myQtipStyle</v>
      </c>
      <c r="AD564" s="106"/>
      <c r="AE564" s="116"/>
      <c r="AF564" s="75"/>
      <c r="AG564" s="186">
        <f t="shared" si="542"/>
        <v>0</v>
      </c>
      <c r="AH564" s="75" t="str">
        <f t="shared" si="536"/>
        <v>n1-2-3TOn1-2-3-1</v>
      </c>
      <c r="AI564" s="75" t="str">
        <f t="shared" si="537"/>
        <v>n1-2-3TOn1-2-3-1</v>
      </c>
      <c r="AJ564" s="73">
        <f t="shared" si="524"/>
        <v>4</v>
      </c>
      <c r="AX564" s="108"/>
      <c r="AZ564" s="108"/>
      <c r="BB564" s="116"/>
      <c r="BC564" s="116"/>
      <c r="BD564" s="108"/>
      <c r="BE564" s="108"/>
      <c r="BF564" s="109"/>
      <c r="BG564" s="109"/>
      <c r="BH564" s="110" t="str">
        <f t="shared" si="525"/>
        <v>n1-2-3</v>
      </c>
      <c r="BI564" s="111"/>
      <c r="BJ564" s="109" t="s">
        <v>233</v>
      </c>
      <c r="BK564" s="109" t="s">
        <v>239</v>
      </c>
      <c r="BL564" s="109">
        <f t="shared" ca="1" si="526"/>
        <v>0.4</v>
      </c>
      <c r="BM564" s="112"/>
      <c r="BN564" s="112"/>
      <c r="BO564" s="112"/>
      <c r="BP564" s="112"/>
      <c r="BQ564" s="112"/>
      <c r="BR564" s="112">
        <f t="shared" ca="1" si="545"/>
        <v>12</v>
      </c>
      <c r="BS564" s="112">
        <f t="shared" ca="1" si="545"/>
        <v>12</v>
      </c>
      <c r="BT564" s="112"/>
      <c r="BU564" s="112"/>
      <c r="BV564" s="174"/>
      <c r="BW564" s="114"/>
      <c r="BX564" s="109"/>
      <c r="BY564" s="113"/>
      <c r="BZ564" s="113"/>
      <c r="CA564" s="113"/>
      <c r="CB564" s="113"/>
      <c r="CC564" s="112"/>
      <c r="CD564" s="109"/>
      <c r="CE564" s="114"/>
      <c r="CF564" s="109"/>
      <c r="CG564" s="113"/>
      <c r="CH564" s="113"/>
      <c r="CI564" s="113"/>
      <c r="CJ564" s="113"/>
      <c r="CK564" s="112"/>
      <c r="CL564" s="112"/>
      <c r="CM564" s="112"/>
      <c r="CN564" s="115"/>
      <c r="CO564" s="109"/>
      <c r="CP564" s="109"/>
      <c r="CQ564" s="113"/>
      <c r="CR564" s="113"/>
      <c r="CS564" s="113"/>
      <c r="CT564" s="113"/>
      <c r="CW564" s="118" t="str">
        <f t="shared" si="528"/>
        <v>n1-2-3</v>
      </c>
      <c r="CX564" s="118" t="str">
        <f t="shared" si="529"/>
        <v>n1-2-3-1</v>
      </c>
      <c r="CY564" s="119" t="s">
        <v>246</v>
      </c>
      <c r="CZ564" s="120" t="s">
        <v>79</v>
      </c>
      <c r="DA564" s="120" t="s">
        <v>79</v>
      </c>
      <c r="DB564" s="120">
        <f t="shared" ca="1" si="538"/>
        <v>6</v>
      </c>
      <c r="DC564" s="120">
        <f t="shared" ca="1" si="539"/>
        <v>6</v>
      </c>
      <c r="DD564" s="120">
        <f t="shared" ca="1" si="540"/>
        <v>6</v>
      </c>
      <c r="DE564" s="120">
        <f t="shared" ca="1" si="541"/>
        <v>6</v>
      </c>
      <c r="DF564" s="120" t="s">
        <v>74</v>
      </c>
    </row>
    <row r="565" spans="1:110" s="105" customFormat="1" ht="16" customHeight="1">
      <c r="A565" s="75" t="str">
        <f t="shared" si="543"/>
        <v>n1-2-3TOn1-2-3-2</v>
      </c>
      <c r="B565" s="75" t="str">
        <f t="shared" si="544"/>
        <v>n1-2-3TOn1-2-3-2</v>
      </c>
      <c r="C565" s="103" t="s">
        <v>239</v>
      </c>
      <c r="D565" s="103" t="str">
        <f t="shared" si="530"/>
        <v>n1-2-3</v>
      </c>
      <c r="E565" s="103" t="str">
        <f t="shared" si="531"/>
        <v>n1-2-3-2</v>
      </c>
      <c r="F565" s="104">
        <f>ROW()</f>
        <v>565</v>
      </c>
      <c r="G565" s="103"/>
      <c r="H565" s="103"/>
      <c r="I565" s="103"/>
      <c r="J565" s="103"/>
      <c r="K565" s="103" t="str">
        <f t="shared" si="516"/>
        <v>none</v>
      </c>
      <c r="L565" s="103"/>
      <c r="M565" s="103" t="str">
        <f t="shared" si="517"/>
        <v>OpenClose</v>
      </c>
      <c r="N565" s="103"/>
      <c r="O565" s="103"/>
      <c r="P565" s="103"/>
      <c r="Q565" s="103"/>
      <c r="R565" s="103">
        <f t="shared" si="518"/>
        <v>1</v>
      </c>
      <c r="S565" s="103"/>
      <c r="T565" s="103"/>
      <c r="U565" s="103"/>
      <c r="V565" s="103"/>
      <c r="W565" s="103"/>
      <c r="X565" s="103" t="str">
        <f t="shared" si="532"/>
        <v>fadeOn=n1-2-3TOn1-2-3-2,0.6</v>
      </c>
      <c r="Y565" s="103" t="str">
        <f t="shared" si="533"/>
        <v>fadeOff=n1-2-3TOn1-2-3-2,0.6</v>
      </c>
      <c r="Z565" s="103" t="str">
        <f t="shared" si="534"/>
        <v>drawOpen=n1-2-3TOn1-2-3-2,0.8</v>
      </c>
      <c r="AA565" s="103" t="str">
        <f t="shared" si="535"/>
        <v>drawClose=n1-2-3TOn1-2-3-2,0.8</v>
      </c>
      <c r="AB565" s="103" t="str">
        <f t="shared" si="523"/>
        <v>myQtipStyle</v>
      </c>
      <c r="AD565" s="106"/>
      <c r="AE565" s="116"/>
      <c r="AF565" s="75"/>
      <c r="AG565" s="186">
        <f t="shared" si="542"/>
        <v>0</v>
      </c>
      <c r="AH565" s="75" t="str">
        <f t="shared" si="536"/>
        <v>n1-2-3TOn1-2-3-2</v>
      </c>
      <c r="AI565" s="75" t="str">
        <f t="shared" si="537"/>
        <v>n1-2-3TOn1-2-3-2</v>
      </c>
      <c r="AJ565" s="73">
        <f t="shared" si="524"/>
        <v>4</v>
      </c>
      <c r="AX565" s="108"/>
      <c r="AZ565" s="108"/>
      <c r="BB565" s="116"/>
      <c r="BC565" s="116"/>
      <c r="BD565" s="108"/>
      <c r="BE565" s="108"/>
      <c r="BF565" s="109"/>
      <c r="BG565" s="109"/>
      <c r="BH565" s="110" t="str">
        <f t="shared" si="525"/>
        <v>n1-2-3</v>
      </c>
      <c r="BI565" s="111"/>
      <c r="BJ565" s="109" t="s">
        <v>233</v>
      </c>
      <c r="BK565" s="109" t="s">
        <v>239</v>
      </c>
      <c r="BL565" s="109">
        <f t="shared" ca="1" si="526"/>
        <v>0.4</v>
      </c>
      <c r="BM565" s="112"/>
      <c r="BN565" s="112"/>
      <c r="BO565" s="112"/>
      <c r="BP565" s="112"/>
      <c r="BQ565" s="112"/>
      <c r="BR565" s="112">
        <f t="shared" ca="1" si="545"/>
        <v>12</v>
      </c>
      <c r="BS565" s="112">
        <f t="shared" ca="1" si="545"/>
        <v>12</v>
      </c>
      <c r="BT565" s="112"/>
      <c r="BU565" s="112"/>
      <c r="BV565" s="174"/>
      <c r="BW565" s="114"/>
      <c r="BX565" s="109"/>
      <c r="BY565" s="113"/>
      <c r="BZ565" s="113"/>
      <c r="CA565" s="113"/>
      <c r="CB565" s="113"/>
      <c r="CC565" s="112"/>
      <c r="CD565" s="109"/>
      <c r="CE565" s="114"/>
      <c r="CF565" s="109"/>
      <c r="CG565" s="113"/>
      <c r="CH565" s="113"/>
      <c r="CI565" s="113"/>
      <c r="CJ565" s="113"/>
      <c r="CK565" s="112"/>
      <c r="CL565" s="112"/>
      <c r="CM565" s="112"/>
      <c r="CN565" s="115"/>
      <c r="CO565" s="109"/>
      <c r="CP565" s="109"/>
      <c r="CQ565" s="113"/>
      <c r="CR565" s="113"/>
      <c r="CS565" s="113"/>
      <c r="CT565" s="113"/>
      <c r="CW565" s="118" t="str">
        <f t="shared" si="528"/>
        <v>n1-2-3</v>
      </c>
      <c r="CX565" s="118" t="str">
        <f t="shared" si="529"/>
        <v>n1-2-3-2</v>
      </c>
      <c r="CY565" s="119" t="s">
        <v>246</v>
      </c>
      <c r="CZ565" s="120" t="s">
        <v>79</v>
      </c>
      <c r="DA565" s="120" t="s">
        <v>79</v>
      </c>
      <c r="DB565" s="120">
        <f t="shared" ca="1" si="538"/>
        <v>6</v>
      </c>
      <c r="DC565" s="120">
        <f t="shared" ca="1" si="539"/>
        <v>6</v>
      </c>
      <c r="DD565" s="120">
        <f t="shared" ca="1" si="540"/>
        <v>6</v>
      </c>
      <c r="DE565" s="120">
        <f t="shared" ca="1" si="541"/>
        <v>6</v>
      </c>
      <c r="DF565" s="120" t="s">
        <v>74</v>
      </c>
    </row>
    <row r="566" spans="1:110" s="105" customFormat="1" ht="16" customHeight="1">
      <c r="A566" s="75" t="str">
        <f t="shared" si="543"/>
        <v>n1-2-3TOn1-2-3-3</v>
      </c>
      <c r="B566" s="75" t="str">
        <f t="shared" si="544"/>
        <v>n1-2-3TOn1-2-3-3</v>
      </c>
      <c r="C566" s="103" t="s">
        <v>239</v>
      </c>
      <c r="D566" s="103" t="str">
        <f t="shared" si="530"/>
        <v>n1-2-3</v>
      </c>
      <c r="E566" s="103" t="str">
        <f t="shared" si="531"/>
        <v>n1-2-3-3</v>
      </c>
      <c r="F566" s="104">
        <f>ROW()</f>
        <v>566</v>
      </c>
      <c r="G566" s="103"/>
      <c r="H566" s="103"/>
      <c r="I566" s="103"/>
      <c r="J566" s="103"/>
      <c r="K566" s="103" t="str">
        <f t="shared" si="516"/>
        <v>none</v>
      </c>
      <c r="L566" s="103"/>
      <c r="M566" s="103" t="str">
        <f t="shared" si="517"/>
        <v>OpenClose</v>
      </c>
      <c r="N566" s="103"/>
      <c r="O566" s="103"/>
      <c r="P566" s="103"/>
      <c r="Q566" s="103"/>
      <c r="R566" s="103">
        <f t="shared" si="518"/>
        <v>1</v>
      </c>
      <c r="S566" s="103"/>
      <c r="T566" s="103"/>
      <c r="U566" s="103"/>
      <c r="V566" s="103"/>
      <c r="W566" s="103"/>
      <c r="X566" s="103" t="str">
        <f t="shared" si="532"/>
        <v>fadeOn=n1-2-3TOn1-2-3-3,0.6</v>
      </c>
      <c r="Y566" s="103" t="str">
        <f t="shared" si="533"/>
        <v>fadeOff=n1-2-3TOn1-2-3-3,0.6</v>
      </c>
      <c r="Z566" s="103" t="str">
        <f t="shared" si="534"/>
        <v>drawOpen=n1-2-3TOn1-2-3-3,0.8</v>
      </c>
      <c r="AA566" s="103" t="str">
        <f t="shared" si="535"/>
        <v>drawClose=n1-2-3TOn1-2-3-3,0.8</v>
      </c>
      <c r="AB566" s="103" t="str">
        <f t="shared" si="523"/>
        <v>myQtipStyle</v>
      </c>
      <c r="AD566" s="106"/>
      <c r="AE566" s="116"/>
      <c r="AF566" s="75"/>
      <c r="AG566" s="186">
        <f t="shared" si="542"/>
        <v>0</v>
      </c>
      <c r="AH566" s="75" t="str">
        <f t="shared" si="536"/>
        <v>n1-2-3TOn1-2-3-3</v>
      </c>
      <c r="AI566" s="75" t="str">
        <f t="shared" si="537"/>
        <v>n1-2-3TOn1-2-3-3</v>
      </c>
      <c r="AJ566" s="73">
        <f t="shared" si="524"/>
        <v>4</v>
      </c>
      <c r="AX566" s="108"/>
      <c r="AZ566" s="108"/>
      <c r="BB566" s="116"/>
      <c r="BC566" s="116"/>
      <c r="BD566" s="108"/>
      <c r="BE566" s="108"/>
      <c r="BF566" s="109"/>
      <c r="BG566" s="109"/>
      <c r="BH566" s="110" t="str">
        <f t="shared" si="525"/>
        <v>n1-2-3</v>
      </c>
      <c r="BI566" s="111"/>
      <c r="BJ566" s="109" t="s">
        <v>233</v>
      </c>
      <c r="BK566" s="109" t="s">
        <v>239</v>
      </c>
      <c r="BL566" s="109">
        <f t="shared" ca="1" si="526"/>
        <v>0.4</v>
      </c>
      <c r="BM566" s="112"/>
      <c r="BN566" s="112"/>
      <c r="BO566" s="112"/>
      <c r="BP566" s="112"/>
      <c r="BQ566" s="112"/>
      <c r="BR566" s="112">
        <f t="shared" ca="1" si="545"/>
        <v>12</v>
      </c>
      <c r="BS566" s="112">
        <f t="shared" ca="1" si="545"/>
        <v>12</v>
      </c>
      <c r="BT566" s="112"/>
      <c r="BU566" s="112"/>
      <c r="BV566" s="174"/>
      <c r="BW566" s="114"/>
      <c r="BX566" s="109"/>
      <c r="BY566" s="113"/>
      <c r="BZ566" s="113"/>
      <c r="CA566" s="113"/>
      <c r="CB566" s="113"/>
      <c r="CC566" s="112"/>
      <c r="CD566" s="109"/>
      <c r="CE566" s="114"/>
      <c r="CF566" s="109"/>
      <c r="CG566" s="113"/>
      <c r="CH566" s="113"/>
      <c r="CI566" s="113"/>
      <c r="CJ566" s="113"/>
      <c r="CK566" s="112"/>
      <c r="CL566" s="112"/>
      <c r="CM566" s="112"/>
      <c r="CN566" s="115"/>
      <c r="CO566" s="109"/>
      <c r="CP566" s="109"/>
      <c r="CQ566" s="113"/>
      <c r="CR566" s="113"/>
      <c r="CS566" s="113"/>
      <c r="CT566" s="113"/>
      <c r="CW566" s="118" t="str">
        <f t="shared" si="528"/>
        <v>n1-2-3</v>
      </c>
      <c r="CX566" s="118" t="str">
        <f t="shared" si="529"/>
        <v>n1-2-3-3</v>
      </c>
      <c r="CY566" s="119" t="s">
        <v>246</v>
      </c>
      <c r="CZ566" s="120" t="s">
        <v>79</v>
      </c>
      <c r="DA566" s="120" t="s">
        <v>79</v>
      </c>
      <c r="DB566" s="120">
        <f t="shared" ca="1" si="538"/>
        <v>6</v>
      </c>
      <c r="DC566" s="120">
        <f t="shared" ca="1" si="539"/>
        <v>6</v>
      </c>
      <c r="DD566" s="120">
        <f t="shared" ca="1" si="540"/>
        <v>6</v>
      </c>
      <c r="DE566" s="120">
        <f t="shared" ca="1" si="541"/>
        <v>6</v>
      </c>
      <c r="DF566" s="120" t="s">
        <v>74</v>
      </c>
    </row>
    <row r="567" spans="1:110" s="105" customFormat="1" ht="16" customHeight="1">
      <c r="A567" s="75" t="str">
        <f t="shared" si="543"/>
        <v>n1TOn1-3</v>
      </c>
      <c r="B567" s="75" t="str">
        <f t="shared" si="544"/>
        <v>n1TOn1-3</v>
      </c>
      <c r="C567" s="103" t="s">
        <v>239</v>
      </c>
      <c r="D567" s="103" t="str">
        <f t="shared" si="530"/>
        <v>n1</v>
      </c>
      <c r="E567" s="103" t="str">
        <f t="shared" si="531"/>
        <v>n1-3</v>
      </c>
      <c r="F567" s="104">
        <f>ROW()</f>
        <v>567</v>
      </c>
      <c r="G567" s="103"/>
      <c r="H567" s="103"/>
      <c r="I567" s="103"/>
      <c r="J567" s="103"/>
      <c r="K567" s="103" t="str">
        <f t="shared" si="516"/>
        <v>none</v>
      </c>
      <c r="L567" s="103"/>
      <c r="M567" s="103" t="str">
        <f t="shared" si="517"/>
        <v>OpenClose</v>
      </c>
      <c r="N567" s="103"/>
      <c r="O567" s="103"/>
      <c r="P567" s="103"/>
      <c r="Q567" s="103"/>
      <c r="R567" s="103">
        <f t="shared" si="518"/>
        <v>1</v>
      </c>
      <c r="S567" s="103"/>
      <c r="T567" s="103"/>
      <c r="U567" s="103"/>
      <c r="V567" s="103"/>
      <c r="W567" s="103"/>
      <c r="X567" s="103" t="str">
        <f t="shared" si="532"/>
        <v>fadeOn=n1TOn1-3,0.6</v>
      </c>
      <c r="Y567" s="103" t="str">
        <f t="shared" si="533"/>
        <v>fadeOff=n1TOn1-3,0.6</v>
      </c>
      <c r="Z567" s="103" t="str">
        <f t="shared" si="534"/>
        <v>drawOpen=n1TOn1-3,0.8</v>
      </c>
      <c r="AA567" s="103" t="str">
        <f t="shared" si="535"/>
        <v>drawClose=n1TOn1-3,0.8</v>
      </c>
      <c r="AB567" s="103" t="str">
        <f t="shared" si="523"/>
        <v>myQtipStyle</v>
      </c>
      <c r="AD567" s="106"/>
      <c r="AE567" s="116"/>
      <c r="AF567" s="75"/>
      <c r="AG567" s="186">
        <f t="shared" si="542"/>
        <v>0</v>
      </c>
      <c r="AH567" s="75" t="str">
        <f t="shared" si="536"/>
        <v>n1TOn1-3</v>
      </c>
      <c r="AI567" s="75" t="str">
        <f t="shared" si="537"/>
        <v>n1TOn1-3</v>
      </c>
      <c r="AJ567" s="73">
        <f t="shared" si="524"/>
        <v>2</v>
      </c>
      <c r="AX567" s="108"/>
      <c r="AZ567" s="108"/>
      <c r="BB567" s="116"/>
      <c r="BC567" s="116"/>
      <c r="BD567" s="108"/>
      <c r="BE567" s="108"/>
      <c r="BF567" s="109"/>
      <c r="BG567" s="109"/>
      <c r="BH567" s="110" t="str">
        <f t="shared" si="525"/>
        <v>n1</v>
      </c>
      <c r="BI567" s="111"/>
      <c r="BJ567" s="109" t="s">
        <v>233</v>
      </c>
      <c r="BK567" s="109" t="s">
        <v>239</v>
      </c>
      <c r="BL567" s="109">
        <f t="shared" ca="1" si="526"/>
        <v>1.5</v>
      </c>
      <c r="BM567" s="112"/>
      <c r="BN567" s="112"/>
      <c r="BO567" s="112"/>
      <c r="BP567" s="112"/>
      <c r="BQ567" s="112"/>
      <c r="BR567" s="112">
        <f t="shared" ca="1" si="545"/>
        <v>60</v>
      </c>
      <c r="BS567" s="112">
        <f t="shared" ca="1" si="545"/>
        <v>60</v>
      </c>
      <c r="BT567" s="112"/>
      <c r="BU567" s="112"/>
      <c r="BV567" s="174"/>
      <c r="BW567" s="114"/>
      <c r="BX567" s="109"/>
      <c r="BY567" s="113"/>
      <c r="BZ567" s="113"/>
      <c r="CA567" s="113"/>
      <c r="CB567" s="113"/>
      <c r="CC567" s="112"/>
      <c r="CD567" s="109"/>
      <c r="CE567" s="114"/>
      <c r="CF567" s="109"/>
      <c r="CG567" s="113"/>
      <c r="CH567" s="113"/>
      <c r="CI567" s="113"/>
      <c r="CJ567" s="113"/>
      <c r="CK567" s="112"/>
      <c r="CL567" s="112"/>
      <c r="CM567" s="112"/>
      <c r="CN567" s="115"/>
      <c r="CO567" s="109"/>
      <c r="CP567" s="109"/>
      <c r="CQ567" s="113"/>
      <c r="CR567" s="113"/>
      <c r="CS567" s="113"/>
      <c r="CT567" s="113"/>
      <c r="CW567" s="118" t="str">
        <f t="shared" si="528"/>
        <v>n1</v>
      </c>
      <c r="CX567" s="118" t="str">
        <f t="shared" si="529"/>
        <v>n1-3</v>
      </c>
      <c r="CY567" s="119" t="s">
        <v>246</v>
      </c>
      <c r="CZ567" s="120" t="s">
        <v>79</v>
      </c>
      <c r="DA567" s="120" t="s">
        <v>79</v>
      </c>
      <c r="DB567" s="120">
        <f t="shared" ca="1" si="538"/>
        <v>6</v>
      </c>
      <c r="DC567" s="120">
        <f t="shared" ca="1" si="539"/>
        <v>6</v>
      </c>
      <c r="DD567" s="120">
        <f t="shared" ca="1" si="540"/>
        <v>30</v>
      </c>
      <c r="DE567" s="120">
        <f t="shared" ca="1" si="541"/>
        <v>30</v>
      </c>
      <c r="DF567" s="120" t="s">
        <v>74</v>
      </c>
    </row>
    <row r="568" spans="1:110" s="105" customFormat="1" ht="16" customHeight="1">
      <c r="A568" s="75" t="str">
        <f t="shared" si="543"/>
        <v>n1-3TOn1-3-1</v>
      </c>
      <c r="B568" s="75" t="str">
        <f t="shared" si="544"/>
        <v>n1-3TOn1-3-1</v>
      </c>
      <c r="C568" s="103" t="s">
        <v>239</v>
      </c>
      <c r="D568" s="103" t="str">
        <f t="shared" si="530"/>
        <v>n1-3</v>
      </c>
      <c r="E568" s="103" t="str">
        <f t="shared" si="531"/>
        <v>n1-3-1</v>
      </c>
      <c r="F568" s="104">
        <f>ROW()</f>
        <v>568</v>
      </c>
      <c r="G568" s="103"/>
      <c r="H568" s="103"/>
      <c r="I568" s="103"/>
      <c r="J568" s="103"/>
      <c r="K568" s="103" t="str">
        <f t="shared" si="516"/>
        <v>none</v>
      </c>
      <c r="L568" s="103"/>
      <c r="M568" s="103" t="str">
        <f t="shared" si="517"/>
        <v>OpenClose</v>
      </c>
      <c r="N568" s="103"/>
      <c r="O568" s="103"/>
      <c r="P568" s="103"/>
      <c r="Q568" s="103"/>
      <c r="R568" s="103">
        <f t="shared" si="518"/>
        <v>1</v>
      </c>
      <c r="S568" s="103"/>
      <c r="T568" s="103"/>
      <c r="U568" s="103"/>
      <c r="V568" s="103"/>
      <c r="W568" s="103"/>
      <c r="X568" s="103" t="str">
        <f t="shared" si="532"/>
        <v>fadeOn=n1-3TOn1-3-1,0.6</v>
      </c>
      <c r="Y568" s="103" t="str">
        <f t="shared" si="533"/>
        <v>fadeOff=n1-3TOn1-3-1,0.6</v>
      </c>
      <c r="Z568" s="103" t="str">
        <f t="shared" si="534"/>
        <v>drawOpen=n1-3TOn1-3-1,0.8</v>
      </c>
      <c r="AA568" s="103" t="str">
        <f t="shared" si="535"/>
        <v>drawClose=n1-3TOn1-3-1,0.8</v>
      </c>
      <c r="AB568" s="103" t="str">
        <f t="shared" si="523"/>
        <v>myQtipStyle</v>
      </c>
      <c r="AD568" s="106"/>
      <c r="AE568" s="116"/>
      <c r="AF568" s="75"/>
      <c r="AG568" s="186">
        <f t="shared" si="542"/>
        <v>0</v>
      </c>
      <c r="AH568" s="75" t="str">
        <f t="shared" si="536"/>
        <v>n1-3TOn1-3-1</v>
      </c>
      <c r="AI568" s="75" t="str">
        <f t="shared" si="537"/>
        <v>n1-3TOn1-3-1</v>
      </c>
      <c r="AJ568" s="73">
        <f t="shared" si="524"/>
        <v>3</v>
      </c>
      <c r="AX568" s="108"/>
      <c r="AZ568" s="108"/>
      <c r="BB568" s="116"/>
      <c r="BC568" s="116"/>
      <c r="BD568" s="108"/>
      <c r="BE568" s="108"/>
      <c r="BF568" s="109"/>
      <c r="BG568" s="109"/>
      <c r="BH568" s="110" t="str">
        <f t="shared" si="525"/>
        <v>n1-3</v>
      </c>
      <c r="BI568" s="111"/>
      <c r="BJ568" s="109" t="s">
        <v>233</v>
      </c>
      <c r="BK568" s="109" t="s">
        <v>239</v>
      </c>
      <c r="BL568" s="109">
        <f t="shared" ca="1" si="526"/>
        <v>0.7</v>
      </c>
      <c r="BM568" s="112"/>
      <c r="BN568" s="112"/>
      <c r="BO568" s="112"/>
      <c r="BP568" s="112"/>
      <c r="BQ568" s="112"/>
      <c r="BR568" s="112">
        <f t="shared" ca="1" si="545"/>
        <v>35</v>
      </c>
      <c r="BS568" s="112">
        <f t="shared" ca="1" si="545"/>
        <v>35</v>
      </c>
      <c r="BT568" s="112"/>
      <c r="BU568" s="112"/>
      <c r="BV568" s="174"/>
      <c r="BW568" s="114"/>
      <c r="BX568" s="109"/>
      <c r="BY568" s="113"/>
      <c r="BZ568" s="113"/>
      <c r="CA568" s="113"/>
      <c r="CB568" s="113"/>
      <c r="CC568" s="112"/>
      <c r="CD568" s="109"/>
      <c r="CE568" s="114"/>
      <c r="CF568" s="109"/>
      <c r="CG568" s="113"/>
      <c r="CH568" s="113"/>
      <c r="CI568" s="113"/>
      <c r="CJ568" s="113"/>
      <c r="CK568" s="112"/>
      <c r="CL568" s="112"/>
      <c r="CM568" s="112"/>
      <c r="CN568" s="115"/>
      <c r="CO568" s="109"/>
      <c r="CP568" s="109"/>
      <c r="CQ568" s="113"/>
      <c r="CR568" s="113"/>
      <c r="CS568" s="113"/>
      <c r="CT568" s="113"/>
      <c r="CW568" s="118" t="str">
        <f t="shared" si="528"/>
        <v>n1-3</v>
      </c>
      <c r="CX568" s="118" t="str">
        <f t="shared" si="529"/>
        <v>n1-3-1</v>
      </c>
      <c r="CY568" s="119" t="s">
        <v>246</v>
      </c>
      <c r="CZ568" s="120" t="s">
        <v>79</v>
      </c>
      <c r="DA568" s="120" t="s">
        <v>79</v>
      </c>
      <c r="DB568" s="120">
        <f t="shared" ca="1" si="538"/>
        <v>6</v>
      </c>
      <c r="DC568" s="120">
        <f t="shared" ca="1" si="539"/>
        <v>6</v>
      </c>
      <c r="DD568" s="120">
        <f t="shared" ca="1" si="540"/>
        <v>17.5</v>
      </c>
      <c r="DE568" s="120">
        <f t="shared" ca="1" si="541"/>
        <v>17.5</v>
      </c>
      <c r="DF568" s="120" t="s">
        <v>74</v>
      </c>
    </row>
    <row r="569" spans="1:110" s="105" customFormat="1" ht="16" customHeight="1">
      <c r="A569" s="75" t="str">
        <f t="shared" si="543"/>
        <v>n1-3-1TOn1-3-1-1</v>
      </c>
      <c r="B569" s="75" t="str">
        <f t="shared" si="544"/>
        <v>n1-3-1TOn1-3-1-1</v>
      </c>
      <c r="C569" s="103" t="s">
        <v>239</v>
      </c>
      <c r="D569" s="103" t="str">
        <f t="shared" si="530"/>
        <v>n1-3-1</v>
      </c>
      <c r="E569" s="103" t="str">
        <f t="shared" si="531"/>
        <v>n1-3-1-1</v>
      </c>
      <c r="F569" s="104">
        <f>ROW()</f>
        <v>569</v>
      </c>
      <c r="G569" s="103"/>
      <c r="H569" s="103"/>
      <c r="I569" s="103"/>
      <c r="J569" s="103"/>
      <c r="K569" s="103" t="str">
        <f t="shared" si="516"/>
        <v>none</v>
      </c>
      <c r="L569" s="103"/>
      <c r="M569" s="103" t="str">
        <f t="shared" si="517"/>
        <v>OpenClose</v>
      </c>
      <c r="N569" s="103"/>
      <c r="O569" s="103"/>
      <c r="P569" s="103"/>
      <c r="Q569" s="103"/>
      <c r="R569" s="103">
        <f t="shared" si="518"/>
        <v>1</v>
      </c>
      <c r="S569" s="103"/>
      <c r="T569" s="103"/>
      <c r="U569" s="103"/>
      <c r="V569" s="103"/>
      <c r="W569" s="103"/>
      <c r="X569" s="103" t="str">
        <f t="shared" si="532"/>
        <v>fadeOn=n1-3-1TOn1-3-1-1,0.6</v>
      </c>
      <c r="Y569" s="103" t="str">
        <f t="shared" si="533"/>
        <v>fadeOff=n1-3-1TOn1-3-1-1,0.6</v>
      </c>
      <c r="Z569" s="103" t="str">
        <f t="shared" si="534"/>
        <v>drawOpen=n1-3-1TOn1-3-1-1,0.8</v>
      </c>
      <c r="AA569" s="103" t="str">
        <f t="shared" si="535"/>
        <v>drawClose=n1-3-1TOn1-3-1-1,0.8</v>
      </c>
      <c r="AB569" s="103" t="str">
        <f t="shared" si="523"/>
        <v>myQtipStyle</v>
      </c>
      <c r="AD569" s="106"/>
      <c r="AE569" s="116"/>
      <c r="AF569" s="75"/>
      <c r="AG569" s="186">
        <f t="shared" si="542"/>
        <v>0</v>
      </c>
      <c r="AH569" s="75" t="str">
        <f t="shared" si="536"/>
        <v>n1-3-1TOn1-3-1-1</v>
      </c>
      <c r="AI569" s="75" t="str">
        <f t="shared" si="537"/>
        <v>n1-3-1TOn1-3-1-1</v>
      </c>
      <c r="AJ569" s="73">
        <f t="shared" si="524"/>
        <v>4</v>
      </c>
      <c r="AX569" s="108"/>
      <c r="AZ569" s="108"/>
      <c r="BB569" s="116"/>
      <c r="BC569" s="116"/>
      <c r="BD569" s="108"/>
      <c r="BE569" s="108"/>
      <c r="BF569" s="109"/>
      <c r="BG569" s="109"/>
      <c r="BH569" s="110" t="str">
        <f t="shared" si="525"/>
        <v>n1-3-1</v>
      </c>
      <c r="BI569" s="111"/>
      <c r="BJ569" s="109" t="s">
        <v>233</v>
      </c>
      <c r="BK569" s="109" t="s">
        <v>239</v>
      </c>
      <c r="BL569" s="109">
        <f t="shared" ca="1" si="526"/>
        <v>0.4</v>
      </c>
      <c r="BM569" s="112"/>
      <c r="BN569" s="112"/>
      <c r="BO569" s="112"/>
      <c r="BP569" s="112"/>
      <c r="BQ569" s="112"/>
      <c r="BR569" s="112">
        <f t="shared" ca="1" si="545"/>
        <v>12</v>
      </c>
      <c r="BS569" s="112">
        <f t="shared" ca="1" si="545"/>
        <v>12</v>
      </c>
      <c r="BT569" s="112"/>
      <c r="BU569" s="112"/>
      <c r="BV569" s="174"/>
      <c r="BW569" s="114"/>
      <c r="BX569" s="109"/>
      <c r="BY569" s="113"/>
      <c r="BZ569" s="113"/>
      <c r="CA569" s="113"/>
      <c r="CB569" s="113"/>
      <c r="CC569" s="112"/>
      <c r="CD569" s="109"/>
      <c r="CE569" s="114"/>
      <c r="CF569" s="109"/>
      <c r="CG569" s="113"/>
      <c r="CH569" s="113"/>
      <c r="CI569" s="113"/>
      <c r="CJ569" s="113"/>
      <c r="CK569" s="112"/>
      <c r="CL569" s="112"/>
      <c r="CM569" s="112"/>
      <c r="CN569" s="115"/>
      <c r="CO569" s="109"/>
      <c r="CP569" s="109"/>
      <c r="CQ569" s="113"/>
      <c r="CR569" s="113"/>
      <c r="CS569" s="113"/>
      <c r="CT569" s="113"/>
      <c r="CW569" s="118" t="str">
        <f t="shared" si="528"/>
        <v>n1-3-1</v>
      </c>
      <c r="CX569" s="118" t="str">
        <f t="shared" si="529"/>
        <v>n1-3-1-1</v>
      </c>
      <c r="CY569" s="119" t="s">
        <v>246</v>
      </c>
      <c r="CZ569" s="120" t="s">
        <v>79</v>
      </c>
      <c r="DA569" s="120" t="s">
        <v>79</v>
      </c>
      <c r="DB569" s="120">
        <f t="shared" ca="1" si="538"/>
        <v>6</v>
      </c>
      <c r="DC569" s="120">
        <f t="shared" ca="1" si="539"/>
        <v>6</v>
      </c>
      <c r="DD569" s="120">
        <f t="shared" ca="1" si="540"/>
        <v>6</v>
      </c>
      <c r="DE569" s="120">
        <f t="shared" ca="1" si="541"/>
        <v>6</v>
      </c>
      <c r="DF569" s="120" t="s">
        <v>74</v>
      </c>
    </row>
    <row r="570" spans="1:110" s="105" customFormat="1" ht="16" customHeight="1">
      <c r="A570" s="75" t="str">
        <f t="shared" si="543"/>
        <v>n1-3-1TOn1-3-1-2</v>
      </c>
      <c r="B570" s="75" t="str">
        <f t="shared" si="544"/>
        <v>n1-3-1TOn1-3-1-2</v>
      </c>
      <c r="C570" s="103" t="s">
        <v>239</v>
      </c>
      <c r="D570" s="103" t="str">
        <f t="shared" si="530"/>
        <v>n1-3-1</v>
      </c>
      <c r="E570" s="103" t="str">
        <f t="shared" si="531"/>
        <v>n1-3-1-2</v>
      </c>
      <c r="F570" s="104">
        <f>ROW()</f>
        <v>570</v>
      </c>
      <c r="G570" s="103"/>
      <c r="H570" s="103"/>
      <c r="I570" s="103"/>
      <c r="J570" s="103"/>
      <c r="K570" s="103" t="str">
        <f t="shared" si="516"/>
        <v>none</v>
      </c>
      <c r="L570" s="103"/>
      <c r="M570" s="103" t="str">
        <f t="shared" si="517"/>
        <v>OpenClose</v>
      </c>
      <c r="N570" s="103"/>
      <c r="O570" s="103"/>
      <c r="P570" s="103"/>
      <c r="Q570" s="103"/>
      <c r="R570" s="103">
        <f t="shared" si="518"/>
        <v>1</v>
      </c>
      <c r="S570" s="103"/>
      <c r="T570" s="103"/>
      <c r="U570" s="103"/>
      <c r="V570" s="103"/>
      <c r="W570" s="103"/>
      <c r="X570" s="103" t="str">
        <f t="shared" si="532"/>
        <v>fadeOn=n1-3-1TOn1-3-1-2,0.6</v>
      </c>
      <c r="Y570" s="103" t="str">
        <f t="shared" si="533"/>
        <v>fadeOff=n1-3-1TOn1-3-1-2,0.6</v>
      </c>
      <c r="Z570" s="103" t="str">
        <f t="shared" si="534"/>
        <v>drawOpen=n1-3-1TOn1-3-1-2,0.8</v>
      </c>
      <c r="AA570" s="103" t="str">
        <f t="shared" si="535"/>
        <v>drawClose=n1-3-1TOn1-3-1-2,0.8</v>
      </c>
      <c r="AB570" s="103" t="str">
        <f t="shared" si="523"/>
        <v>myQtipStyle</v>
      </c>
      <c r="AD570" s="106"/>
      <c r="AE570" s="116"/>
      <c r="AF570" s="75"/>
      <c r="AG570" s="186">
        <f t="shared" si="542"/>
        <v>0</v>
      </c>
      <c r="AH570" s="75" t="str">
        <f t="shared" si="536"/>
        <v>n1-3-1TOn1-3-1-2</v>
      </c>
      <c r="AI570" s="75" t="str">
        <f t="shared" si="537"/>
        <v>n1-3-1TOn1-3-1-2</v>
      </c>
      <c r="AJ570" s="73">
        <f t="shared" si="524"/>
        <v>4</v>
      </c>
      <c r="AX570" s="108"/>
      <c r="AZ570" s="108"/>
      <c r="BB570" s="116"/>
      <c r="BC570" s="116"/>
      <c r="BD570" s="108"/>
      <c r="BE570" s="108"/>
      <c r="BF570" s="109"/>
      <c r="BG570" s="109"/>
      <c r="BH570" s="110" t="str">
        <f t="shared" si="525"/>
        <v>n1-3-1</v>
      </c>
      <c r="BI570" s="111"/>
      <c r="BJ570" s="109" t="s">
        <v>233</v>
      </c>
      <c r="BK570" s="109" t="s">
        <v>239</v>
      </c>
      <c r="BL570" s="109">
        <f t="shared" ca="1" si="526"/>
        <v>0.4</v>
      </c>
      <c r="BM570" s="112"/>
      <c r="BN570" s="112"/>
      <c r="BO570" s="112"/>
      <c r="BP570" s="112"/>
      <c r="BQ570" s="112"/>
      <c r="BR570" s="112">
        <f t="shared" ca="1" si="545"/>
        <v>12</v>
      </c>
      <c r="BS570" s="112">
        <f t="shared" ca="1" si="545"/>
        <v>12</v>
      </c>
      <c r="BT570" s="112"/>
      <c r="BU570" s="112"/>
      <c r="BV570" s="174"/>
      <c r="BW570" s="114"/>
      <c r="BX570" s="109"/>
      <c r="BY570" s="113"/>
      <c r="BZ570" s="113"/>
      <c r="CA570" s="113"/>
      <c r="CB570" s="113"/>
      <c r="CC570" s="112"/>
      <c r="CD570" s="109"/>
      <c r="CE570" s="114"/>
      <c r="CF570" s="109"/>
      <c r="CG570" s="113"/>
      <c r="CH570" s="113"/>
      <c r="CI570" s="113"/>
      <c r="CJ570" s="113"/>
      <c r="CK570" s="112"/>
      <c r="CL570" s="112"/>
      <c r="CM570" s="112"/>
      <c r="CN570" s="115"/>
      <c r="CO570" s="109"/>
      <c r="CP570" s="109"/>
      <c r="CQ570" s="113"/>
      <c r="CR570" s="113"/>
      <c r="CS570" s="113"/>
      <c r="CT570" s="113"/>
      <c r="CW570" s="118" t="str">
        <f t="shared" si="528"/>
        <v>n1-3-1</v>
      </c>
      <c r="CX570" s="118" t="str">
        <f t="shared" si="529"/>
        <v>n1-3-1-2</v>
      </c>
      <c r="CY570" s="119" t="s">
        <v>246</v>
      </c>
      <c r="CZ570" s="120" t="s">
        <v>79</v>
      </c>
      <c r="DA570" s="120" t="s">
        <v>79</v>
      </c>
      <c r="DB570" s="120">
        <f t="shared" ca="1" si="538"/>
        <v>6</v>
      </c>
      <c r="DC570" s="120">
        <f t="shared" ca="1" si="539"/>
        <v>6</v>
      </c>
      <c r="DD570" s="120">
        <f t="shared" ca="1" si="540"/>
        <v>6</v>
      </c>
      <c r="DE570" s="120">
        <f t="shared" ca="1" si="541"/>
        <v>6</v>
      </c>
      <c r="DF570" s="120" t="s">
        <v>74</v>
      </c>
    </row>
    <row r="571" spans="1:110" s="105" customFormat="1" ht="16" customHeight="1">
      <c r="A571" s="75" t="str">
        <f t="shared" si="543"/>
        <v>n1-3-1TOn1-3-1-3</v>
      </c>
      <c r="B571" s="75" t="str">
        <f t="shared" si="544"/>
        <v>n1-3-1TOn1-3-1-3</v>
      </c>
      <c r="C571" s="103" t="s">
        <v>239</v>
      </c>
      <c r="D571" s="103" t="str">
        <f t="shared" si="530"/>
        <v>n1-3-1</v>
      </c>
      <c r="E571" s="103" t="str">
        <f t="shared" si="531"/>
        <v>n1-3-1-3</v>
      </c>
      <c r="F571" s="104">
        <f>ROW()</f>
        <v>571</v>
      </c>
      <c r="G571" s="103"/>
      <c r="H571" s="103"/>
      <c r="I571" s="103"/>
      <c r="J571" s="103"/>
      <c r="K571" s="103" t="str">
        <f t="shared" si="516"/>
        <v>none</v>
      </c>
      <c r="L571" s="103"/>
      <c r="M571" s="103" t="str">
        <f t="shared" si="517"/>
        <v>OpenClose</v>
      </c>
      <c r="N571" s="103"/>
      <c r="O571" s="103"/>
      <c r="P571" s="103"/>
      <c r="Q571" s="103"/>
      <c r="R571" s="103">
        <f t="shared" si="518"/>
        <v>1</v>
      </c>
      <c r="S571" s="103"/>
      <c r="T571" s="103"/>
      <c r="U571" s="103"/>
      <c r="V571" s="103"/>
      <c r="W571" s="103"/>
      <c r="X571" s="103" t="str">
        <f t="shared" si="532"/>
        <v>fadeOn=n1-3-1TOn1-3-1-3,0.6</v>
      </c>
      <c r="Y571" s="103" t="str">
        <f t="shared" si="533"/>
        <v>fadeOff=n1-3-1TOn1-3-1-3,0.6</v>
      </c>
      <c r="Z571" s="103" t="str">
        <f t="shared" si="534"/>
        <v>drawOpen=n1-3-1TOn1-3-1-3,0.8</v>
      </c>
      <c r="AA571" s="103" t="str">
        <f t="shared" si="535"/>
        <v>drawClose=n1-3-1TOn1-3-1-3,0.8</v>
      </c>
      <c r="AB571" s="103" t="str">
        <f t="shared" si="523"/>
        <v>myQtipStyle</v>
      </c>
      <c r="AD571" s="106"/>
      <c r="AE571" s="116"/>
      <c r="AF571" s="75"/>
      <c r="AG571" s="186">
        <f t="shared" si="542"/>
        <v>0</v>
      </c>
      <c r="AH571" s="75" t="str">
        <f t="shared" si="536"/>
        <v>n1-3-1TOn1-3-1-3</v>
      </c>
      <c r="AI571" s="75" t="str">
        <f t="shared" si="537"/>
        <v>n1-3-1TOn1-3-1-3</v>
      </c>
      <c r="AJ571" s="73">
        <f t="shared" si="524"/>
        <v>4</v>
      </c>
      <c r="AX571" s="108"/>
      <c r="AZ571" s="108"/>
      <c r="BB571" s="116"/>
      <c r="BC571" s="116"/>
      <c r="BD571" s="108"/>
      <c r="BE571" s="108"/>
      <c r="BF571" s="109"/>
      <c r="BG571" s="109"/>
      <c r="BH571" s="110" t="str">
        <f t="shared" si="525"/>
        <v>n1-3-1</v>
      </c>
      <c r="BI571" s="111"/>
      <c r="BJ571" s="109" t="s">
        <v>233</v>
      </c>
      <c r="BK571" s="109" t="s">
        <v>239</v>
      </c>
      <c r="BL571" s="109">
        <f t="shared" ca="1" si="526"/>
        <v>0.4</v>
      </c>
      <c r="BM571" s="112"/>
      <c r="BN571" s="112"/>
      <c r="BO571" s="112"/>
      <c r="BP571" s="112"/>
      <c r="BQ571" s="112"/>
      <c r="BR571" s="112">
        <f t="shared" ca="1" si="545"/>
        <v>12</v>
      </c>
      <c r="BS571" s="112">
        <f t="shared" ca="1" si="545"/>
        <v>12</v>
      </c>
      <c r="BT571" s="112"/>
      <c r="BU571" s="112"/>
      <c r="BV571" s="174"/>
      <c r="BW571" s="114"/>
      <c r="BX571" s="109"/>
      <c r="BY571" s="113"/>
      <c r="BZ571" s="113"/>
      <c r="CA571" s="113"/>
      <c r="CB571" s="113"/>
      <c r="CC571" s="112"/>
      <c r="CD571" s="109"/>
      <c r="CE571" s="114"/>
      <c r="CF571" s="109"/>
      <c r="CG571" s="113"/>
      <c r="CH571" s="113"/>
      <c r="CI571" s="113"/>
      <c r="CJ571" s="113"/>
      <c r="CK571" s="112"/>
      <c r="CL571" s="112"/>
      <c r="CM571" s="112"/>
      <c r="CN571" s="115"/>
      <c r="CO571" s="109"/>
      <c r="CP571" s="109"/>
      <c r="CQ571" s="113"/>
      <c r="CR571" s="113"/>
      <c r="CS571" s="113"/>
      <c r="CT571" s="113"/>
      <c r="CW571" s="118" t="str">
        <f t="shared" si="528"/>
        <v>n1-3-1</v>
      </c>
      <c r="CX571" s="118" t="str">
        <f t="shared" si="529"/>
        <v>n1-3-1-3</v>
      </c>
      <c r="CY571" s="119" t="s">
        <v>246</v>
      </c>
      <c r="CZ571" s="120" t="s">
        <v>79</v>
      </c>
      <c r="DA571" s="120" t="s">
        <v>79</v>
      </c>
      <c r="DB571" s="120">
        <f t="shared" ca="1" si="538"/>
        <v>6</v>
      </c>
      <c r="DC571" s="120">
        <f t="shared" ca="1" si="539"/>
        <v>6</v>
      </c>
      <c r="DD571" s="120">
        <f t="shared" ca="1" si="540"/>
        <v>6</v>
      </c>
      <c r="DE571" s="120">
        <f t="shared" ca="1" si="541"/>
        <v>6</v>
      </c>
      <c r="DF571" s="120" t="s">
        <v>74</v>
      </c>
    </row>
    <row r="572" spans="1:110" s="105" customFormat="1" ht="16" customHeight="1">
      <c r="A572" s="75" t="str">
        <f t="shared" si="543"/>
        <v>n1-3TOn1-3-2</v>
      </c>
      <c r="B572" s="75" t="str">
        <f t="shared" si="544"/>
        <v>n1-3TOn1-3-2</v>
      </c>
      <c r="C572" s="103" t="s">
        <v>239</v>
      </c>
      <c r="D572" s="103" t="str">
        <f t="shared" si="530"/>
        <v>n1-3</v>
      </c>
      <c r="E572" s="103" t="str">
        <f t="shared" si="531"/>
        <v>n1-3-2</v>
      </c>
      <c r="F572" s="104">
        <f>ROW()</f>
        <v>572</v>
      </c>
      <c r="G572" s="103"/>
      <c r="H572" s="103"/>
      <c r="I572" s="103"/>
      <c r="J572" s="103"/>
      <c r="K572" s="103" t="str">
        <f t="shared" si="516"/>
        <v>none</v>
      </c>
      <c r="L572" s="103"/>
      <c r="M572" s="103" t="str">
        <f t="shared" si="517"/>
        <v>OpenClose</v>
      </c>
      <c r="N572" s="103"/>
      <c r="O572" s="103"/>
      <c r="P572" s="103"/>
      <c r="Q572" s="103"/>
      <c r="R572" s="103">
        <f t="shared" si="518"/>
        <v>1</v>
      </c>
      <c r="S572" s="103"/>
      <c r="T572" s="103"/>
      <c r="U572" s="103"/>
      <c r="V572" s="103"/>
      <c r="W572" s="103"/>
      <c r="X572" s="103" t="str">
        <f t="shared" si="532"/>
        <v>fadeOn=n1-3TOn1-3-2,0.6</v>
      </c>
      <c r="Y572" s="103" t="str">
        <f t="shared" si="533"/>
        <v>fadeOff=n1-3TOn1-3-2,0.6</v>
      </c>
      <c r="Z572" s="103" t="str">
        <f t="shared" si="534"/>
        <v>drawOpen=n1-3TOn1-3-2,0.8</v>
      </c>
      <c r="AA572" s="103" t="str">
        <f t="shared" si="535"/>
        <v>drawClose=n1-3TOn1-3-2,0.8</v>
      </c>
      <c r="AB572" s="103" t="str">
        <f t="shared" si="523"/>
        <v>myQtipStyle</v>
      </c>
      <c r="AD572" s="106"/>
      <c r="AE572" s="116"/>
      <c r="AF572" s="75"/>
      <c r="AG572" s="186">
        <f t="shared" si="542"/>
        <v>0</v>
      </c>
      <c r="AH572" s="75" t="str">
        <f t="shared" si="536"/>
        <v>n1-3TOn1-3-2</v>
      </c>
      <c r="AI572" s="75" t="str">
        <f t="shared" si="537"/>
        <v>n1-3TOn1-3-2</v>
      </c>
      <c r="AJ572" s="73">
        <f t="shared" si="524"/>
        <v>3</v>
      </c>
      <c r="AX572" s="108"/>
      <c r="AZ572" s="108"/>
      <c r="BB572" s="116"/>
      <c r="BC572" s="116"/>
      <c r="BD572" s="108"/>
      <c r="BE572" s="108"/>
      <c r="BF572" s="109"/>
      <c r="BG572" s="109"/>
      <c r="BH572" s="110" t="str">
        <f t="shared" si="525"/>
        <v>n1-3</v>
      </c>
      <c r="BI572" s="111"/>
      <c r="BJ572" s="109" t="s">
        <v>233</v>
      </c>
      <c r="BK572" s="109" t="s">
        <v>239</v>
      </c>
      <c r="BL572" s="109">
        <f t="shared" ca="1" si="526"/>
        <v>0.7</v>
      </c>
      <c r="BM572" s="112"/>
      <c r="BN572" s="112"/>
      <c r="BO572" s="112"/>
      <c r="BP572" s="112"/>
      <c r="BQ572" s="112"/>
      <c r="BR572" s="112">
        <f t="shared" ca="1" si="545"/>
        <v>35</v>
      </c>
      <c r="BS572" s="112">
        <f t="shared" ca="1" si="545"/>
        <v>35</v>
      </c>
      <c r="BT572" s="112"/>
      <c r="BU572" s="112"/>
      <c r="BV572" s="174"/>
      <c r="BW572" s="114"/>
      <c r="BX572" s="109"/>
      <c r="BY572" s="113"/>
      <c r="BZ572" s="113"/>
      <c r="CA572" s="113"/>
      <c r="CB572" s="113"/>
      <c r="CC572" s="112"/>
      <c r="CD572" s="109"/>
      <c r="CE572" s="114"/>
      <c r="CF572" s="109"/>
      <c r="CG572" s="113"/>
      <c r="CH572" s="113"/>
      <c r="CI572" s="113"/>
      <c r="CJ572" s="113"/>
      <c r="CK572" s="112"/>
      <c r="CL572" s="112"/>
      <c r="CM572" s="112"/>
      <c r="CN572" s="115"/>
      <c r="CO572" s="109"/>
      <c r="CP572" s="109"/>
      <c r="CQ572" s="113"/>
      <c r="CR572" s="113"/>
      <c r="CS572" s="113"/>
      <c r="CT572" s="113"/>
      <c r="CW572" s="118" t="str">
        <f t="shared" ref="CW572:CW597" si="546">BH572</f>
        <v>n1-3</v>
      </c>
      <c r="CX572" s="118" t="str">
        <f t="shared" si="529"/>
        <v>n1-3-2</v>
      </c>
      <c r="CY572" s="119" t="s">
        <v>246</v>
      </c>
      <c r="CZ572" s="120" t="s">
        <v>79</v>
      </c>
      <c r="DA572" s="120" t="s">
        <v>79</v>
      </c>
      <c r="DB572" s="120">
        <f t="shared" ca="1" si="538"/>
        <v>6</v>
      </c>
      <c r="DC572" s="120">
        <f t="shared" ca="1" si="539"/>
        <v>6</v>
      </c>
      <c r="DD572" s="120">
        <f t="shared" ca="1" si="540"/>
        <v>17.5</v>
      </c>
      <c r="DE572" s="120">
        <f t="shared" ca="1" si="541"/>
        <v>17.5</v>
      </c>
      <c r="DF572" s="120" t="s">
        <v>74</v>
      </c>
    </row>
    <row r="573" spans="1:110" s="105" customFormat="1" ht="16" customHeight="1">
      <c r="A573" s="75" t="str">
        <f t="shared" si="543"/>
        <v>n1-3-2TOn1-3-2-1</v>
      </c>
      <c r="B573" s="75" t="str">
        <f t="shared" si="544"/>
        <v>n1-3-2TOn1-3-2-1</v>
      </c>
      <c r="C573" s="103" t="s">
        <v>239</v>
      </c>
      <c r="D573" s="103" t="str">
        <f t="shared" si="530"/>
        <v>n1-3-2</v>
      </c>
      <c r="E573" s="103" t="str">
        <f t="shared" si="531"/>
        <v>n1-3-2-1</v>
      </c>
      <c r="F573" s="104">
        <f>ROW()</f>
        <v>573</v>
      </c>
      <c r="G573" s="103"/>
      <c r="H573" s="103"/>
      <c r="I573" s="103"/>
      <c r="J573" s="103"/>
      <c r="K573" s="103" t="str">
        <f t="shared" si="516"/>
        <v>none</v>
      </c>
      <c r="L573" s="103"/>
      <c r="M573" s="103" t="str">
        <f t="shared" si="517"/>
        <v>OpenClose</v>
      </c>
      <c r="N573" s="103"/>
      <c r="O573" s="103"/>
      <c r="P573" s="103"/>
      <c r="Q573" s="103"/>
      <c r="R573" s="103">
        <f t="shared" si="518"/>
        <v>1</v>
      </c>
      <c r="S573" s="103"/>
      <c r="T573" s="103"/>
      <c r="U573" s="103"/>
      <c r="V573" s="103"/>
      <c r="W573" s="103"/>
      <c r="X573" s="103" t="str">
        <f t="shared" si="532"/>
        <v>fadeOn=n1-3-2TOn1-3-2-1,0.6</v>
      </c>
      <c r="Y573" s="103" t="str">
        <f t="shared" si="533"/>
        <v>fadeOff=n1-3-2TOn1-3-2-1,0.6</v>
      </c>
      <c r="Z573" s="103" t="str">
        <f t="shared" si="534"/>
        <v>drawOpen=n1-3-2TOn1-3-2-1,0.8</v>
      </c>
      <c r="AA573" s="103" t="str">
        <f t="shared" si="535"/>
        <v>drawClose=n1-3-2TOn1-3-2-1,0.8</v>
      </c>
      <c r="AB573" s="103" t="str">
        <f t="shared" si="523"/>
        <v>myQtipStyle</v>
      </c>
      <c r="AD573" s="106"/>
      <c r="AE573" s="116"/>
      <c r="AF573" s="75"/>
      <c r="AG573" s="186">
        <f t="shared" si="542"/>
        <v>0</v>
      </c>
      <c r="AH573" s="75" t="str">
        <f t="shared" si="536"/>
        <v>n1-3-2TOn1-3-2-1</v>
      </c>
      <c r="AI573" s="75" t="str">
        <f t="shared" si="537"/>
        <v>n1-3-2TOn1-3-2-1</v>
      </c>
      <c r="AJ573" s="73">
        <f t="shared" si="524"/>
        <v>4</v>
      </c>
      <c r="AX573" s="108"/>
      <c r="AZ573" s="108"/>
      <c r="BB573" s="116"/>
      <c r="BC573" s="116"/>
      <c r="BD573" s="108"/>
      <c r="BE573" s="108"/>
      <c r="BF573" s="109"/>
      <c r="BG573" s="109"/>
      <c r="BH573" s="110" t="str">
        <f t="shared" si="525"/>
        <v>n1-3-2</v>
      </c>
      <c r="BI573" s="111"/>
      <c r="BJ573" s="109" t="s">
        <v>233</v>
      </c>
      <c r="BK573" s="109" t="s">
        <v>239</v>
      </c>
      <c r="BL573" s="109">
        <f t="shared" ca="1" si="526"/>
        <v>0.4</v>
      </c>
      <c r="BM573" s="112"/>
      <c r="BN573" s="112"/>
      <c r="BO573" s="112"/>
      <c r="BP573" s="112"/>
      <c r="BQ573" s="112"/>
      <c r="BR573" s="112">
        <f t="shared" ca="1" si="545"/>
        <v>12</v>
      </c>
      <c r="BS573" s="112">
        <f t="shared" ca="1" si="545"/>
        <v>12</v>
      </c>
      <c r="BT573" s="112"/>
      <c r="BU573" s="112"/>
      <c r="BV573" s="174"/>
      <c r="BW573" s="114"/>
      <c r="BX573" s="109"/>
      <c r="BY573" s="113"/>
      <c r="BZ573" s="113"/>
      <c r="CA573" s="113"/>
      <c r="CB573" s="113"/>
      <c r="CC573" s="112"/>
      <c r="CD573" s="109"/>
      <c r="CE573" s="114"/>
      <c r="CF573" s="109"/>
      <c r="CG573" s="113"/>
      <c r="CH573" s="113"/>
      <c r="CI573" s="113"/>
      <c r="CJ573" s="113"/>
      <c r="CK573" s="112"/>
      <c r="CL573" s="112"/>
      <c r="CM573" s="112"/>
      <c r="CN573" s="115"/>
      <c r="CO573" s="109"/>
      <c r="CP573" s="109"/>
      <c r="CQ573" s="113"/>
      <c r="CR573" s="113"/>
      <c r="CS573" s="113"/>
      <c r="CT573" s="113"/>
      <c r="CW573" s="118" t="str">
        <f t="shared" si="546"/>
        <v>n1-3-2</v>
      </c>
      <c r="CX573" s="118" t="str">
        <f t="shared" si="529"/>
        <v>n1-3-2-1</v>
      </c>
      <c r="CY573" s="119" t="s">
        <v>246</v>
      </c>
      <c r="CZ573" s="120" t="s">
        <v>79</v>
      </c>
      <c r="DA573" s="120" t="s">
        <v>79</v>
      </c>
      <c r="DB573" s="120">
        <f t="shared" ca="1" si="538"/>
        <v>6</v>
      </c>
      <c r="DC573" s="120">
        <f t="shared" ca="1" si="539"/>
        <v>6</v>
      </c>
      <c r="DD573" s="120">
        <f t="shared" ca="1" si="540"/>
        <v>6</v>
      </c>
      <c r="DE573" s="120">
        <f t="shared" ca="1" si="541"/>
        <v>6</v>
      </c>
      <c r="DF573" s="120" t="s">
        <v>74</v>
      </c>
    </row>
    <row r="574" spans="1:110" s="105" customFormat="1" ht="16" customHeight="1">
      <c r="A574" s="75" t="str">
        <f t="shared" si="543"/>
        <v>n1-3-2TOn1-3-2-2</v>
      </c>
      <c r="B574" s="75" t="str">
        <f t="shared" si="544"/>
        <v>n1-3-2TOn1-3-2-2</v>
      </c>
      <c r="C574" s="103" t="s">
        <v>239</v>
      </c>
      <c r="D574" s="103" t="str">
        <f t="shared" si="530"/>
        <v>n1-3-2</v>
      </c>
      <c r="E574" s="103" t="str">
        <f t="shared" si="531"/>
        <v>n1-3-2-2</v>
      </c>
      <c r="F574" s="104">
        <f>ROW()</f>
        <v>574</v>
      </c>
      <c r="G574" s="103"/>
      <c r="H574" s="103"/>
      <c r="I574" s="103"/>
      <c r="J574" s="103"/>
      <c r="K574" s="103" t="str">
        <f t="shared" si="516"/>
        <v>none</v>
      </c>
      <c r="L574" s="103"/>
      <c r="M574" s="103" t="str">
        <f t="shared" si="517"/>
        <v>OpenClose</v>
      </c>
      <c r="N574" s="103"/>
      <c r="O574" s="103"/>
      <c r="P574" s="103"/>
      <c r="Q574" s="103"/>
      <c r="R574" s="103">
        <f t="shared" si="518"/>
        <v>1</v>
      </c>
      <c r="S574" s="103"/>
      <c r="T574" s="103"/>
      <c r="U574" s="103"/>
      <c r="V574" s="103"/>
      <c r="W574" s="103"/>
      <c r="X574" s="103" t="str">
        <f t="shared" si="532"/>
        <v>fadeOn=n1-3-2TOn1-3-2-2,0.6</v>
      </c>
      <c r="Y574" s="103" t="str">
        <f t="shared" si="533"/>
        <v>fadeOff=n1-3-2TOn1-3-2-2,0.6</v>
      </c>
      <c r="Z574" s="103" t="str">
        <f t="shared" si="534"/>
        <v>drawOpen=n1-3-2TOn1-3-2-2,0.8</v>
      </c>
      <c r="AA574" s="103" t="str">
        <f t="shared" si="535"/>
        <v>drawClose=n1-3-2TOn1-3-2-2,0.8</v>
      </c>
      <c r="AB574" s="103" t="str">
        <f t="shared" si="523"/>
        <v>myQtipStyle</v>
      </c>
      <c r="AD574" s="106"/>
      <c r="AE574" s="116"/>
      <c r="AF574" s="75"/>
      <c r="AG574" s="186">
        <f t="shared" si="542"/>
        <v>0</v>
      </c>
      <c r="AH574" s="75" t="str">
        <f t="shared" si="536"/>
        <v>n1-3-2TOn1-3-2-2</v>
      </c>
      <c r="AI574" s="75" t="str">
        <f t="shared" si="537"/>
        <v>n1-3-2TOn1-3-2-2</v>
      </c>
      <c r="AJ574" s="73">
        <f t="shared" si="524"/>
        <v>4</v>
      </c>
      <c r="AX574" s="108"/>
      <c r="AZ574" s="108"/>
      <c r="BB574" s="116"/>
      <c r="BC574" s="116"/>
      <c r="BD574" s="108"/>
      <c r="BE574" s="108"/>
      <c r="BF574" s="109"/>
      <c r="BG574" s="109"/>
      <c r="BH574" s="110" t="str">
        <f t="shared" si="525"/>
        <v>n1-3-2</v>
      </c>
      <c r="BI574" s="111"/>
      <c r="BJ574" s="109" t="s">
        <v>233</v>
      </c>
      <c r="BK574" s="109" t="s">
        <v>239</v>
      </c>
      <c r="BL574" s="109">
        <f t="shared" ca="1" si="526"/>
        <v>0.4</v>
      </c>
      <c r="BM574" s="112"/>
      <c r="BN574" s="112"/>
      <c r="BO574" s="112"/>
      <c r="BP574" s="112"/>
      <c r="BQ574" s="112"/>
      <c r="BR574" s="112">
        <f t="shared" ca="1" si="545"/>
        <v>12</v>
      </c>
      <c r="BS574" s="112">
        <f t="shared" ca="1" si="545"/>
        <v>12</v>
      </c>
      <c r="BT574" s="112"/>
      <c r="BU574" s="112"/>
      <c r="BV574" s="174"/>
      <c r="BW574" s="114"/>
      <c r="BX574" s="109"/>
      <c r="BY574" s="113"/>
      <c r="BZ574" s="113"/>
      <c r="CA574" s="113"/>
      <c r="CB574" s="113"/>
      <c r="CC574" s="112"/>
      <c r="CD574" s="109"/>
      <c r="CE574" s="114"/>
      <c r="CF574" s="109"/>
      <c r="CG574" s="113"/>
      <c r="CH574" s="113"/>
      <c r="CI574" s="113"/>
      <c r="CJ574" s="113"/>
      <c r="CK574" s="112"/>
      <c r="CL574" s="112"/>
      <c r="CM574" s="112"/>
      <c r="CN574" s="115"/>
      <c r="CO574" s="109"/>
      <c r="CP574" s="109"/>
      <c r="CQ574" s="113"/>
      <c r="CR574" s="113"/>
      <c r="CS574" s="113"/>
      <c r="CT574" s="113"/>
      <c r="CW574" s="118" t="str">
        <f t="shared" si="546"/>
        <v>n1-3-2</v>
      </c>
      <c r="CX574" s="118" t="str">
        <f t="shared" si="529"/>
        <v>n1-3-2-2</v>
      </c>
      <c r="CY574" s="119" t="s">
        <v>246</v>
      </c>
      <c r="CZ574" s="120" t="s">
        <v>79</v>
      </c>
      <c r="DA574" s="120" t="s">
        <v>79</v>
      </c>
      <c r="DB574" s="120">
        <f t="shared" ca="1" si="538"/>
        <v>6</v>
      </c>
      <c r="DC574" s="120">
        <f t="shared" ca="1" si="539"/>
        <v>6</v>
      </c>
      <c r="DD574" s="120">
        <f t="shared" ca="1" si="540"/>
        <v>6</v>
      </c>
      <c r="DE574" s="120">
        <f t="shared" ca="1" si="541"/>
        <v>6</v>
      </c>
      <c r="DF574" s="120" t="s">
        <v>74</v>
      </c>
    </row>
    <row r="575" spans="1:110" s="105" customFormat="1" ht="16" customHeight="1">
      <c r="A575" s="75" t="str">
        <f t="shared" si="543"/>
        <v>n1-3-2TOn1-3-2-3</v>
      </c>
      <c r="B575" s="75" t="str">
        <f t="shared" si="544"/>
        <v>n1-3-2TOn1-3-2-3</v>
      </c>
      <c r="C575" s="103" t="s">
        <v>239</v>
      </c>
      <c r="D575" s="103" t="str">
        <f t="shared" si="530"/>
        <v>n1-3-2</v>
      </c>
      <c r="E575" s="103" t="str">
        <f t="shared" si="531"/>
        <v>n1-3-2-3</v>
      </c>
      <c r="F575" s="104">
        <f>ROW()</f>
        <v>575</v>
      </c>
      <c r="G575" s="103"/>
      <c r="H575" s="103"/>
      <c r="I575" s="103"/>
      <c r="J575" s="103"/>
      <c r="K575" s="103" t="str">
        <f t="shared" si="516"/>
        <v>none</v>
      </c>
      <c r="L575" s="103"/>
      <c r="M575" s="103" t="str">
        <f t="shared" si="517"/>
        <v>OpenClose</v>
      </c>
      <c r="N575" s="103"/>
      <c r="O575" s="103"/>
      <c r="P575" s="103"/>
      <c r="Q575" s="103"/>
      <c r="R575" s="103">
        <f t="shared" si="518"/>
        <v>1</v>
      </c>
      <c r="S575" s="103"/>
      <c r="T575" s="103"/>
      <c r="U575" s="103"/>
      <c r="V575" s="103"/>
      <c r="W575" s="103"/>
      <c r="X575" s="103" t="str">
        <f t="shared" si="532"/>
        <v>fadeOn=n1-3-2TOn1-3-2-3,0.6</v>
      </c>
      <c r="Y575" s="103" t="str">
        <f t="shared" si="533"/>
        <v>fadeOff=n1-3-2TOn1-3-2-3,0.6</v>
      </c>
      <c r="Z575" s="103" t="str">
        <f t="shared" si="534"/>
        <v>drawOpen=n1-3-2TOn1-3-2-3,0.8</v>
      </c>
      <c r="AA575" s="103" t="str">
        <f t="shared" si="535"/>
        <v>drawClose=n1-3-2TOn1-3-2-3,0.8</v>
      </c>
      <c r="AB575" s="103" t="str">
        <f t="shared" si="523"/>
        <v>myQtipStyle</v>
      </c>
      <c r="AD575" s="106"/>
      <c r="AE575" s="116"/>
      <c r="AF575" s="75"/>
      <c r="AG575" s="186">
        <f t="shared" si="542"/>
        <v>0</v>
      </c>
      <c r="AH575" s="75" t="str">
        <f t="shared" si="536"/>
        <v>n1-3-2TOn1-3-2-3</v>
      </c>
      <c r="AI575" s="75" t="str">
        <f t="shared" si="537"/>
        <v>n1-3-2TOn1-3-2-3</v>
      </c>
      <c r="AJ575" s="73">
        <f t="shared" si="524"/>
        <v>4</v>
      </c>
      <c r="AX575" s="108"/>
      <c r="AZ575" s="108"/>
      <c r="BB575" s="116"/>
      <c r="BC575" s="116"/>
      <c r="BD575" s="108"/>
      <c r="BE575" s="108"/>
      <c r="BF575" s="109"/>
      <c r="BG575" s="109"/>
      <c r="BH575" s="110" t="str">
        <f t="shared" si="525"/>
        <v>n1-3-2</v>
      </c>
      <c r="BI575" s="111"/>
      <c r="BJ575" s="109" t="s">
        <v>233</v>
      </c>
      <c r="BK575" s="109" t="s">
        <v>239</v>
      </c>
      <c r="BL575" s="109">
        <f t="shared" ca="1" si="526"/>
        <v>0.4</v>
      </c>
      <c r="BM575" s="112"/>
      <c r="BN575" s="112"/>
      <c r="BO575" s="112"/>
      <c r="BP575" s="112"/>
      <c r="BQ575" s="112"/>
      <c r="BR575" s="112">
        <f t="shared" ca="1" si="545"/>
        <v>12</v>
      </c>
      <c r="BS575" s="112">
        <f t="shared" ca="1" si="545"/>
        <v>12</v>
      </c>
      <c r="BT575" s="112"/>
      <c r="BU575" s="112"/>
      <c r="BV575" s="174"/>
      <c r="BW575" s="114"/>
      <c r="BX575" s="109"/>
      <c r="BY575" s="113"/>
      <c r="BZ575" s="113"/>
      <c r="CA575" s="113"/>
      <c r="CB575" s="113"/>
      <c r="CC575" s="112"/>
      <c r="CD575" s="109"/>
      <c r="CE575" s="114"/>
      <c r="CF575" s="109"/>
      <c r="CG575" s="113"/>
      <c r="CH575" s="113"/>
      <c r="CI575" s="113"/>
      <c r="CJ575" s="113"/>
      <c r="CK575" s="112"/>
      <c r="CL575" s="112"/>
      <c r="CM575" s="112"/>
      <c r="CN575" s="115"/>
      <c r="CO575" s="109"/>
      <c r="CP575" s="109"/>
      <c r="CQ575" s="113"/>
      <c r="CR575" s="113"/>
      <c r="CS575" s="113"/>
      <c r="CT575" s="113"/>
      <c r="CW575" s="118" t="str">
        <f t="shared" si="546"/>
        <v>n1-3-2</v>
      </c>
      <c r="CX575" s="118" t="str">
        <f t="shared" si="529"/>
        <v>n1-3-2-3</v>
      </c>
      <c r="CY575" s="119" t="s">
        <v>246</v>
      </c>
      <c r="CZ575" s="120" t="s">
        <v>79</v>
      </c>
      <c r="DA575" s="120" t="s">
        <v>79</v>
      </c>
      <c r="DB575" s="120">
        <f t="shared" ca="1" si="538"/>
        <v>6</v>
      </c>
      <c r="DC575" s="120">
        <f t="shared" ca="1" si="539"/>
        <v>6</v>
      </c>
      <c r="DD575" s="120">
        <f t="shared" ca="1" si="540"/>
        <v>6</v>
      </c>
      <c r="DE575" s="120">
        <f t="shared" ca="1" si="541"/>
        <v>6</v>
      </c>
      <c r="DF575" s="120" t="s">
        <v>74</v>
      </c>
    </row>
    <row r="576" spans="1:110" s="105" customFormat="1" ht="16" customHeight="1">
      <c r="A576" s="75" t="str">
        <f t="shared" si="543"/>
        <v>n1-3TOn1-3-3</v>
      </c>
      <c r="B576" s="75" t="str">
        <f t="shared" si="544"/>
        <v>n1-3TOn1-3-3</v>
      </c>
      <c r="C576" s="103" t="s">
        <v>239</v>
      </c>
      <c r="D576" s="103" t="str">
        <f t="shared" si="530"/>
        <v>n1-3</v>
      </c>
      <c r="E576" s="103" t="str">
        <f t="shared" si="531"/>
        <v>n1-3-3</v>
      </c>
      <c r="F576" s="104">
        <f>ROW()</f>
        <v>576</v>
      </c>
      <c r="G576" s="103"/>
      <c r="H576" s="103"/>
      <c r="I576" s="103"/>
      <c r="J576" s="103"/>
      <c r="K576" s="103" t="str">
        <f t="shared" si="516"/>
        <v>none</v>
      </c>
      <c r="L576" s="103"/>
      <c r="M576" s="103" t="str">
        <f t="shared" si="517"/>
        <v>OpenClose</v>
      </c>
      <c r="N576" s="103"/>
      <c r="O576" s="103"/>
      <c r="P576" s="103"/>
      <c r="Q576" s="103"/>
      <c r="R576" s="103">
        <f t="shared" si="518"/>
        <v>1</v>
      </c>
      <c r="S576" s="103"/>
      <c r="T576" s="103"/>
      <c r="U576" s="103"/>
      <c r="V576" s="103"/>
      <c r="W576" s="103"/>
      <c r="X576" s="103" t="str">
        <f t="shared" si="532"/>
        <v>fadeOn=n1-3TOn1-3-3,0.6</v>
      </c>
      <c r="Y576" s="103" t="str">
        <f t="shared" si="533"/>
        <v>fadeOff=n1-3TOn1-3-3,0.6</v>
      </c>
      <c r="Z576" s="103" t="str">
        <f t="shared" si="534"/>
        <v>drawOpen=n1-3TOn1-3-3,0.8</v>
      </c>
      <c r="AA576" s="103" t="str">
        <f t="shared" si="535"/>
        <v>drawClose=n1-3TOn1-3-3,0.8</v>
      </c>
      <c r="AB576" s="103" t="str">
        <f t="shared" si="523"/>
        <v>myQtipStyle</v>
      </c>
      <c r="AD576" s="106"/>
      <c r="AE576" s="116"/>
      <c r="AF576" s="75"/>
      <c r="AG576" s="186">
        <f t="shared" si="542"/>
        <v>0</v>
      </c>
      <c r="AH576" s="75" t="str">
        <f t="shared" si="536"/>
        <v>n1-3TOn1-3-3</v>
      </c>
      <c r="AI576" s="75" t="str">
        <f t="shared" si="537"/>
        <v>n1-3TOn1-3-3</v>
      </c>
      <c r="AJ576" s="73">
        <f t="shared" si="524"/>
        <v>3</v>
      </c>
      <c r="AX576" s="108"/>
      <c r="AZ576" s="108"/>
      <c r="BB576" s="116"/>
      <c r="BC576" s="116"/>
      <c r="BD576" s="108"/>
      <c r="BE576" s="108"/>
      <c r="BF576" s="109"/>
      <c r="BG576" s="109"/>
      <c r="BH576" s="110" t="str">
        <f t="shared" si="525"/>
        <v>n1-3</v>
      </c>
      <c r="BI576" s="111"/>
      <c r="BJ576" s="109" t="s">
        <v>233</v>
      </c>
      <c r="BK576" s="109" t="s">
        <v>239</v>
      </c>
      <c r="BL576" s="109">
        <f t="shared" ca="1" si="526"/>
        <v>0.7</v>
      </c>
      <c r="BM576" s="112"/>
      <c r="BN576" s="112"/>
      <c r="BO576" s="112"/>
      <c r="BP576" s="112"/>
      <c r="BQ576" s="112"/>
      <c r="BR576" s="112">
        <f t="shared" ca="1" si="545"/>
        <v>35</v>
      </c>
      <c r="BS576" s="112">
        <f t="shared" ca="1" si="545"/>
        <v>35</v>
      </c>
      <c r="BT576" s="112"/>
      <c r="BU576" s="112"/>
      <c r="BV576" s="174"/>
      <c r="BW576" s="114"/>
      <c r="BX576" s="109"/>
      <c r="BY576" s="113"/>
      <c r="BZ576" s="113"/>
      <c r="CA576" s="113"/>
      <c r="CB576" s="113"/>
      <c r="CC576" s="112"/>
      <c r="CD576" s="109"/>
      <c r="CE576" s="114"/>
      <c r="CF576" s="109"/>
      <c r="CG576" s="113"/>
      <c r="CH576" s="113"/>
      <c r="CI576" s="113"/>
      <c r="CJ576" s="113"/>
      <c r="CK576" s="112"/>
      <c r="CL576" s="112"/>
      <c r="CM576" s="112"/>
      <c r="CN576" s="115"/>
      <c r="CO576" s="109"/>
      <c r="CP576" s="109"/>
      <c r="CQ576" s="113"/>
      <c r="CR576" s="113"/>
      <c r="CS576" s="113"/>
      <c r="CT576" s="113"/>
      <c r="CW576" s="118" t="str">
        <f t="shared" si="546"/>
        <v>n1-3</v>
      </c>
      <c r="CX576" s="118" t="str">
        <f t="shared" si="529"/>
        <v>n1-3-3</v>
      </c>
      <c r="CY576" s="119" t="s">
        <v>246</v>
      </c>
      <c r="CZ576" s="120" t="s">
        <v>79</v>
      </c>
      <c r="DA576" s="120" t="s">
        <v>79</v>
      </c>
      <c r="DB576" s="120">
        <f t="shared" ca="1" si="538"/>
        <v>6</v>
      </c>
      <c r="DC576" s="120">
        <f t="shared" ca="1" si="539"/>
        <v>6</v>
      </c>
      <c r="DD576" s="120">
        <f t="shared" ca="1" si="540"/>
        <v>17.5</v>
      </c>
      <c r="DE576" s="120">
        <f t="shared" ca="1" si="541"/>
        <v>17.5</v>
      </c>
      <c r="DF576" s="120" t="s">
        <v>74</v>
      </c>
    </row>
    <row r="577" spans="1:110" s="105" customFormat="1" ht="16" customHeight="1">
      <c r="A577" s="75" t="str">
        <f t="shared" si="543"/>
        <v>n1-3-3TOn1-3-3-1</v>
      </c>
      <c r="B577" s="75" t="str">
        <f t="shared" si="544"/>
        <v>n1-3-3TOn1-3-3-1</v>
      </c>
      <c r="C577" s="103" t="s">
        <v>239</v>
      </c>
      <c r="D577" s="103" t="str">
        <f t="shared" si="530"/>
        <v>n1-3-3</v>
      </c>
      <c r="E577" s="103" t="str">
        <f t="shared" si="531"/>
        <v>n1-3-3-1</v>
      </c>
      <c r="F577" s="104">
        <f>ROW()</f>
        <v>577</v>
      </c>
      <c r="G577" s="103"/>
      <c r="H577" s="103"/>
      <c r="I577" s="103"/>
      <c r="J577" s="103"/>
      <c r="K577" s="103" t="str">
        <f t="shared" si="516"/>
        <v>none</v>
      </c>
      <c r="L577" s="103"/>
      <c r="M577" s="103" t="str">
        <f t="shared" si="517"/>
        <v>OpenClose</v>
      </c>
      <c r="N577" s="103"/>
      <c r="O577" s="103"/>
      <c r="P577" s="103"/>
      <c r="Q577" s="103"/>
      <c r="R577" s="103">
        <f t="shared" si="518"/>
        <v>1</v>
      </c>
      <c r="S577" s="103"/>
      <c r="T577" s="103"/>
      <c r="U577" s="103"/>
      <c r="V577" s="103"/>
      <c r="W577" s="103"/>
      <c r="X577" s="103" t="str">
        <f t="shared" si="532"/>
        <v>fadeOn=n1-3-3TOn1-3-3-1,0.6</v>
      </c>
      <c r="Y577" s="103" t="str">
        <f t="shared" si="533"/>
        <v>fadeOff=n1-3-3TOn1-3-3-1,0.6</v>
      </c>
      <c r="Z577" s="103" t="str">
        <f t="shared" si="534"/>
        <v>drawOpen=n1-3-3TOn1-3-3-1,0.8</v>
      </c>
      <c r="AA577" s="103" t="str">
        <f t="shared" si="535"/>
        <v>drawClose=n1-3-3TOn1-3-3-1,0.8</v>
      </c>
      <c r="AB577" s="103" t="str">
        <f t="shared" si="523"/>
        <v>myQtipStyle</v>
      </c>
      <c r="AD577" s="106"/>
      <c r="AE577" s="116"/>
      <c r="AF577" s="75"/>
      <c r="AG577" s="186">
        <f t="shared" si="542"/>
        <v>0</v>
      </c>
      <c r="AH577" s="75" t="str">
        <f t="shared" si="536"/>
        <v>n1-3-3TOn1-3-3-1</v>
      </c>
      <c r="AI577" s="75" t="str">
        <f t="shared" si="537"/>
        <v>n1-3-3TOn1-3-3-1</v>
      </c>
      <c r="AJ577" s="73">
        <f t="shared" si="524"/>
        <v>4</v>
      </c>
      <c r="AX577" s="108"/>
      <c r="AZ577" s="108"/>
      <c r="BB577" s="116"/>
      <c r="BC577" s="116"/>
      <c r="BD577" s="108"/>
      <c r="BE577" s="108"/>
      <c r="BF577" s="109"/>
      <c r="BG577" s="109"/>
      <c r="BH577" s="110" t="str">
        <f t="shared" si="525"/>
        <v>n1-3-3</v>
      </c>
      <c r="BI577" s="111"/>
      <c r="BJ577" s="109" t="s">
        <v>233</v>
      </c>
      <c r="BK577" s="109" t="s">
        <v>239</v>
      </c>
      <c r="BL577" s="109">
        <f t="shared" ca="1" si="526"/>
        <v>0.4</v>
      </c>
      <c r="BM577" s="112"/>
      <c r="BN577" s="112"/>
      <c r="BO577" s="112"/>
      <c r="BP577" s="112"/>
      <c r="BQ577" s="112"/>
      <c r="BR577" s="112">
        <f t="shared" ca="1" si="545"/>
        <v>12</v>
      </c>
      <c r="BS577" s="112">
        <f t="shared" ca="1" si="545"/>
        <v>12</v>
      </c>
      <c r="BT577" s="112"/>
      <c r="BU577" s="112"/>
      <c r="BV577" s="174"/>
      <c r="BW577" s="114"/>
      <c r="BX577" s="109"/>
      <c r="BY577" s="113"/>
      <c r="BZ577" s="113"/>
      <c r="CA577" s="113"/>
      <c r="CB577" s="113"/>
      <c r="CC577" s="112"/>
      <c r="CD577" s="109"/>
      <c r="CE577" s="114"/>
      <c r="CF577" s="109"/>
      <c r="CG577" s="113"/>
      <c r="CH577" s="113"/>
      <c r="CI577" s="113"/>
      <c r="CJ577" s="113"/>
      <c r="CK577" s="112"/>
      <c r="CL577" s="112"/>
      <c r="CM577" s="112"/>
      <c r="CN577" s="115"/>
      <c r="CO577" s="109"/>
      <c r="CP577" s="109"/>
      <c r="CQ577" s="113"/>
      <c r="CR577" s="113"/>
      <c r="CS577" s="113"/>
      <c r="CT577" s="113"/>
      <c r="CW577" s="118" t="str">
        <f t="shared" si="546"/>
        <v>n1-3-3</v>
      </c>
      <c r="CX577" s="118" t="str">
        <f t="shared" si="529"/>
        <v>n1-3-3-1</v>
      </c>
      <c r="CY577" s="119" t="s">
        <v>246</v>
      </c>
      <c r="CZ577" s="120" t="s">
        <v>79</v>
      </c>
      <c r="DA577" s="120" t="s">
        <v>79</v>
      </c>
      <c r="DB577" s="120">
        <f t="shared" ca="1" si="538"/>
        <v>6</v>
      </c>
      <c r="DC577" s="120">
        <f t="shared" ca="1" si="539"/>
        <v>6</v>
      </c>
      <c r="DD577" s="120">
        <f t="shared" ca="1" si="540"/>
        <v>6</v>
      </c>
      <c r="DE577" s="120">
        <f t="shared" ca="1" si="541"/>
        <v>6</v>
      </c>
      <c r="DF577" s="120" t="s">
        <v>74</v>
      </c>
    </row>
    <row r="578" spans="1:110" s="105" customFormat="1" ht="16" customHeight="1">
      <c r="A578" s="75" t="str">
        <f t="shared" si="543"/>
        <v>n1-3-3TOn1-3-3-2</v>
      </c>
      <c r="B578" s="75" t="str">
        <f t="shared" si="544"/>
        <v>n1-3-3TOn1-3-3-2</v>
      </c>
      <c r="C578" s="103" t="s">
        <v>239</v>
      </c>
      <c r="D578" s="103" t="str">
        <f t="shared" si="530"/>
        <v>n1-3-3</v>
      </c>
      <c r="E578" s="103" t="str">
        <f t="shared" si="531"/>
        <v>n1-3-3-2</v>
      </c>
      <c r="F578" s="104">
        <f>ROW()</f>
        <v>578</v>
      </c>
      <c r="G578" s="103"/>
      <c r="H578" s="103"/>
      <c r="I578" s="103"/>
      <c r="J578" s="103"/>
      <c r="K578" s="103" t="str">
        <f t="shared" si="516"/>
        <v>none</v>
      </c>
      <c r="L578" s="103"/>
      <c r="M578" s="103" t="str">
        <f t="shared" si="517"/>
        <v>OpenClose</v>
      </c>
      <c r="N578" s="103"/>
      <c r="O578" s="103"/>
      <c r="P578" s="103"/>
      <c r="Q578" s="103"/>
      <c r="R578" s="103">
        <f t="shared" si="518"/>
        <v>1</v>
      </c>
      <c r="S578" s="103"/>
      <c r="T578" s="103"/>
      <c r="U578" s="103"/>
      <c r="V578" s="103"/>
      <c r="W578" s="103"/>
      <c r="X578" s="103" t="str">
        <f t="shared" si="532"/>
        <v>fadeOn=n1-3-3TOn1-3-3-2,0.6</v>
      </c>
      <c r="Y578" s="103" t="str">
        <f t="shared" si="533"/>
        <v>fadeOff=n1-3-3TOn1-3-3-2,0.6</v>
      </c>
      <c r="Z578" s="103" t="str">
        <f t="shared" si="534"/>
        <v>drawOpen=n1-3-3TOn1-3-3-2,0.8</v>
      </c>
      <c r="AA578" s="103" t="str">
        <f t="shared" si="535"/>
        <v>drawClose=n1-3-3TOn1-3-3-2,0.8</v>
      </c>
      <c r="AB578" s="103" t="str">
        <f t="shared" si="523"/>
        <v>myQtipStyle</v>
      </c>
      <c r="AD578" s="106"/>
      <c r="AE578" s="116"/>
      <c r="AF578" s="75"/>
      <c r="AG578" s="186">
        <f t="shared" si="542"/>
        <v>0</v>
      </c>
      <c r="AH578" s="75" t="str">
        <f t="shared" si="536"/>
        <v>n1-3-3TOn1-3-3-2</v>
      </c>
      <c r="AI578" s="75" t="str">
        <f t="shared" si="537"/>
        <v>n1-3-3TOn1-3-3-2</v>
      </c>
      <c r="AJ578" s="73">
        <f t="shared" si="524"/>
        <v>4</v>
      </c>
      <c r="AX578" s="108"/>
      <c r="AZ578" s="108"/>
      <c r="BB578" s="116"/>
      <c r="BC578" s="116"/>
      <c r="BD578" s="108"/>
      <c r="BE578" s="108"/>
      <c r="BF578" s="109"/>
      <c r="BG578" s="109"/>
      <c r="BH578" s="110" t="str">
        <f t="shared" si="525"/>
        <v>n1-3-3</v>
      </c>
      <c r="BI578" s="111"/>
      <c r="BJ578" s="109" t="s">
        <v>233</v>
      </c>
      <c r="BK578" s="109" t="s">
        <v>239</v>
      </c>
      <c r="BL578" s="109">
        <f t="shared" ca="1" si="526"/>
        <v>0.4</v>
      </c>
      <c r="BM578" s="112"/>
      <c r="BN578" s="112"/>
      <c r="BO578" s="112"/>
      <c r="BP578" s="112"/>
      <c r="BQ578" s="112"/>
      <c r="BR578" s="112">
        <f t="shared" ca="1" si="545"/>
        <v>12</v>
      </c>
      <c r="BS578" s="112">
        <f t="shared" ca="1" si="545"/>
        <v>12</v>
      </c>
      <c r="BT578" s="112"/>
      <c r="BU578" s="112"/>
      <c r="BV578" s="174"/>
      <c r="BW578" s="114"/>
      <c r="BX578" s="109"/>
      <c r="BY578" s="113"/>
      <c r="BZ578" s="113"/>
      <c r="CA578" s="113"/>
      <c r="CB578" s="113"/>
      <c r="CC578" s="112"/>
      <c r="CD578" s="109"/>
      <c r="CE578" s="114"/>
      <c r="CF578" s="109"/>
      <c r="CG578" s="113"/>
      <c r="CH578" s="113"/>
      <c r="CI578" s="113"/>
      <c r="CJ578" s="113"/>
      <c r="CK578" s="112"/>
      <c r="CL578" s="112"/>
      <c r="CM578" s="112"/>
      <c r="CN578" s="115"/>
      <c r="CO578" s="109"/>
      <c r="CP578" s="109"/>
      <c r="CQ578" s="113"/>
      <c r="CR578" s="113"/>
      <c r="CS578" s="113"/>
      <c r="CT578" s="113"/>
      <c r="CW578" s="118" t="str">
        <f t="shared" si="546"/>
        <v>n1-3-3</v>
      </c>
      <c r="CX578" s="118" t="str">
        <f t="shared" si="529"/>
        <v>n1-3-3-2</v>
      </c>
      <c r="CY578" s="119" t="s">
        <v>246</v>
      </c>
      <c r="CZ578" s="120" t="s">
        <v>79</v>
      </c>
      <c r="DA578" s="120" t="s">
        <v>79</v>
      </c>
      <c r="DB578" s="120">
        <f t="shared" ca="1" si="538"/>
        <v>6</v>
      </c>
      <c r="DC578" s="120">
        <f t="shared" ca="1" si="539"/>
        <v>6</v>
      </c>
      <c r="DD578" s="120">
        <f t="shared" ca="1" si="540"/>
        <v>6</v>
      </c>
      <c r="DE578" s="120">
        <f t="shared" ca="1" si="541"/>
        <v>6</v>
      </c>
      <c r="DF578" s="120" t="s">
        <v>74</v>
      </c>
    </row>
    <row r="579" spans="1:110" s="105" customFormat="1" ht="16" customHeight="1">
      <c r="A579" s="75" t="str">
        <f t="shared" si="543"/>
        <v>n1-3-3TOn1-3-3-3</v>
      </c>
      <c r="B579" s="75" t="str">
        <f t="shared" si="544"/>
        <v>n1-3-3TOn1-3-3-3</v>
      </c>
      <c r="C579" s="103" t="s">
        <v>239</v>
      </c>
      <c r="D579" s="103" t="str">
        <f t="shared" si="530"/>
        <v>n1-3-3</v>
      </c>
      <c r="E579" s="103" t="str">
        <f t="shared" si="531"/>
        <v>n1-3-3-3</v>
      </c>
      <c r="F579" s="104">
        <f>ROW()</f>
        <v>579</v>
      </c>
      <c r="G579" s="103"/>
      <c r="H579" s="103"/>
      <c r="I579" s="103"/>
      <c r="J579" s="103"/>
      <c r="K579" s="103" t="str">
        <f t="shared" si="516"/>
        <v>none</v>
      </c>
      <c r="L579" s="103"/>
      <c r="M579" s="103" t="str">
        <f t="shared" si="517"/>
        <v>OpenClose</v>
      </c>
      <c r="N579" s="103"/>
      <c r="O579" s="103"/>
      <c r="P579" s="103"/>
      <c r="Q579" s="103"/>
      <c r="R579" s="103">
        <f t="shared" si="518"/>
        <v>1</v>
      </c>
      <c r="S579" s="103"/>
      <c r="T579" s="103"/>
      <c r="U579" s="103"/>
      <c r="V579" s="103"/>
      <c r="W579" s="103"/>
      <c r="X579" s="103" t="str">
        <f t="shared" si="532"/>
        <v>fadeOn=n1-3-3TOn1-3-3-3,0.6</v>
      </c>
      <c r="Y579" s="103" t="str">
        <f t="shared" si="533"/>
        <v>fadeOff=n1-3-3TOn1-3-3-3,0.6</v>
      </c>
      <c r="Z579" s="103" t="str">
        <f t="shared" si="534"/>
        <v>drawOpen=n1-3-3TOn1-3-3-3,0.8</v>
      </c>
      <c r="AA579" s="103" t="str">
        <f t="shared" si="535"/>
        <v>drawClose=n1-3-3TOn1-3-3-3,0.8</v>
      </c>
      <c r="AB579" s="103" t="str">
        <f t="shared" si="523"/>
        <v>myQtipStyle</v>
      </c>
      <c r="AD579" s="106"/>
      <c r="AE579" s="116"/>
      <c r="AF579" s="75"/>
      <c r="AG579" s="186">
        <f t="shared" si="542"/>
        <v>0</v>
      </c>
      <c r="AH579" s="75" t="str">
        <f t="shared" si="536"/>
        <v>n1-3-3TOn1-3-3-3</v>
      </c>
      <c r="AI579" s="75" t="str">
        <f t="shared" si="537"/>
        <v>n1-3-3TOn1-3-3-3</v>
      </c>
      <c r="AJ579" s="73">
        <f t="shared" si="524"/>
        <v>4</v>
      </c>
      <c r="AX579" s="108"/>
      <c r="AZ579" s="108"/>
      <c r="BB579" s="116"/>
      <c r="BC579" s="116"/>
      <c r="BD579" s="108"/>
      <c r="BE579" s="108"/>
      <c r="BF579" s="109"/>
      <c r="BG579" s="109"/>
      <c r="BH579" s="110" t="str">
        <f t="shared" si="525"/>
        <v>n1-3-3</v>
      </c>
      <c r="BI579" s="111"/>
      <c r="BJ579" s="109" t="s">
        <v>233</v>
      </c>
      <c r="BK579" s="109" t="s">
        <v>239</v>
      </c>
      <c r="BL579" s="109">
        <f t="shared" ca="1" si="526"/>
        <v>0.4</v>
      </c>
      <c r="BM579" s="112"/>
      <c r="BN579" s="112"/>
      <c r="BO579" s="112"/>
      <c r="BP579" s="112"/>
      <c r="BQ579" s="112"/>
      <c r="BR579" s="112">
        <f t="shared" ca="1" si="545"/>
        <v>12</v>
      </c>
      <c r="BS579" s="112">
        <f t="shared" ca="1" si="545"/>
        <v>12</v>
      </c>
      <c r="BT579" s="112"/>
      <c r="BU579" s="112"/>
      <c r="BV579" s="174"/>
      <c r="BW579" s="114"/>
      <c r="BX579" s="109"/>
      <c r="BY579" s="113"/>
      <c r="BZ579" s="113"/>
      <c r="CA579" s="113"/>
      <c r="CB579" s="113"/>
      <c r="CC579" s="112"/>
      <c r="CD579" s="109"/>
      <c r="CE579" s="114"/>
      <c r="CF579" s="109"/>
      <c r="CG579" s="113"/>
      <c r="CH579" s="113"/>
      <c r="CI579" s="113"/>
      <c r="CJ579" s="113"/>
      <c r="CK579" s="112"/>
      <c r="CL579" s="112"/>
      <c r="CM579" s="112"/>
      <c r="CN579" s="115"/>
      <c r="CO579" s="109"/>
      <c r="CP579" s="109"/>
      <c r="CQ579" s="113"/>
      <c r="CR579" s="113"/>
      <c r="CS579" s="113"/>
      <c r="CT579" s="113"/>
      <c r="CW579" s="118" t="str">
        <f t="shared" si="546"/>
        <v>n1-3-3</v>
      </c>
      <c r="CX579" s="118" t="str">
        <f t="shared" si="529"/>
        <v>n1-3-3-3</v>
      </c>
      <c r="CY579" s="119" t="s">
        <v>246</v>
      </c>
      <c r="CZ579" s="120" t="s">
        <v>79</v>
      </c>
      <c r="DA579" s="120" t="s">
        <v>79</v>
      </c>
      <c r="DB579" s="120">
        <f t="shared" ca="1" si="538"/>
        <v>6</v>
      </c>
      <c r="DC579" s="120">
        <f t="shared" ca="1" si="539"/>
        <v>6</v>
      </c>
      <c r="DD579" s="120">
        <f t="shared" ca="1" si="540"/>
        <v>6</v>
      </c>
      <c r="DE579" s="120">
        <f t="shared" ca="1" si="541"/>
        <v>6</v>
      </c>
      <c r="DF579" s="120" t="s">
        <v>74</v>
      </c>
    </row>
    <row r="580" spans="1:110" s="105" customFormat="1" ht="16" customHeight="1">
      <c r="A580" s="75" t="str">
        <f t="shared" si="543"/>
        <v>n1TOn1-4</v>
      </c>
      <c r="B580" s="75" t="str">
        <f t="shared" si="544"/>
        <v>n1TOn1-4</v>
      </c>
      <c r="C580" s="103" t="s">
        <v>239</v>
      </c>
      <c r="D580" s="103" t="str">
        <f t="shared" si="530"/>
        <v>n1</v>
      </c>
      <c r="E580" s="103" t="str">
        <f t="shared" si="531"/>
        <v>n1-4</v>
      </c>
      <c r="F580" s="104">
        <f>ROW()</f>
        <v>580</v>
      </c>
      <c r="G580" s="103"/>
      <c r="H580" s="103"/>
      <c r="I580" s="103"/>
      <c r="J580" s="103"/>
      <c r="K580" s="103" t="str">
        <f t="shared" si="516"/>
        <v>none</v>
      </c>
      <c r="L580" s="103"/>
      <c r="M580" s="103" t="str">
        <f t="shared" si="517"/>
        <v>OpenClose</v>
      </c>
      <c r="N580" s="103"/>
      <c r="O580" s="103"/>
      <c r="P580" s="103"/>
      <c r="Q580" s="103"/>
      <c r="R580" s="103">
        <f t="shared" si="518"/>
        <v>1</v>
      </c>
      <c r="S580" s="103"/>
      <c r="T580" s="103"/>
      <c r="U580" s="103"/>
      <c r="V580" s="103"/>
      <c r="W580" s="103"/>
      <c r="X580" s="103" t="str">
        <f t="shared" si="532"/>
        <v>fadeOn=n1TOn1-4,0.6</v>
      </c>
      <c r="Y580" s="103" t="str">
        <f t="shared" si="533"/>
        <v>fadeOff=n1TOn1-4,0.6</v>
      </c>
      <c r="Z580" s="103" t="str">
        <f t="shared" si="534"/>
        <v>drawOpen=n1TOn1-4,0.8</v>
      </c>
      <c r="AA580" s="103" t="str">
        <f t="shared" si="535"/>
        <v>drawClose=n1TOn1-4,0.8</v>
      </c>
      <c r="AB580" s="103" t="str">
        <f t="shared" si="523"/>
        <v>myQtipStyle</v>
      </c>
      <c r="AD580" s="106"/>
      <c r="AE580" s="116"/>
      <c r="AF580" s="75"/>
      <c r="AG580" s="186">
        <f t="shared" si="542"/>
        <v>0</v>
      </c>
      <c r="AH580" s="75" t="str">
        <f t="shared" si="536"/>
        <v>n1TOn1-4</v>
      </c>
      <c r="AI580" s="75" t="str">
        <f t="shared" si="537"/>
        <v>n1TOn1-4</v>
      </c>
      <c r="AJ580" s="73">
        <f t="shared" si="524"/>
        <v>2</v>
      </c>
      <c r="AX580" s="108"/>
      <c r="AZ580" s="108"/>
      <c r="BB580" s="116"/>
      <c r="BC580" s="116"/>
      <c r="BD580" s="108"/>
      <c r="BE580" s="108"/>
      <c r="BF580" s="109"/>
      <c r="BG580" s="109"/>
      <c r="BH580" s="110" t="str">
        <f t="shared" si="525"/>
        <v>n1</v>
      </c>
      <c r="BI580" s="111"/>
      <c r="BJ580" s="109" t="s">
        <v>233</v>
      </c>
      <c r="BK580" s="109" t="s">
        <v>239</v>
      </c>
      <c r="BL580" s="109">
        <f t="shared" ca="1" si="526"/>
        <v>1.5</v>
      </c>
      <c r="BM580" s="112"/>
      <c r="BN580" s="112"/>
      <c r="BO580" s="112"/>
      <c r="BP580" s="112"/>
      <c r="BQ580" s="112"/>
      <c r="BR580" s="112">
        <f t="shared" ref="BR580:BS599" ca="1" si="547">BR81</f>
        <v>60</v>
      </c>
      <c r="BS580" s="112">
        <f t="shared" ca="1" si="547"/>
        <v>60</v>
      </c>
      <c r="BT580" s="112"/>
      <c r="BU580" s="112"/>
      <c r="BV580" s="174"/>
      <c r="BW580" s="114"/>
      <c r="BX580" s="109"/>
      <c r="BY580" s="113"/>
      <c r="BZ580" s="113"/>
      <c r="CA580" s="113"/>
      <c r="CB580" s="113"/>
      <c r="CC580" s="112"/>
      <c r="CD580" s="109"/>
      <c r="CE580" s="114"/>
      <c r="CF580" s="109"/>
      <c r="CG580" s="113"/>
      <c r="CH580" s="113"/>
      <c r="CI580" s="113"/>
      <c r="CJ580" s="113"/>
      <c r="CK580" s="112"/>
      <c r="CL580" s="112"/>
      <c r="CM580" s="112"/>
      <c r="CN580" s="115"/>
      <c r="CO580" s="109"/>
      <c r="CP580" s="109"/>
      <c r="CQ580" s="113"/>
      <c r="CR580" s="113"/>
      <c r="CS580" s="113"/>
      <c r="CT580" s="113"/>
      <c r="CW580" s="118" t="str">
        <f t="shared" si="546"/>
        <v>n1</v>
      </c>
      <c r="CX580" s="118" t="str">
        <f t="shared" si="529"/>
        <v>n1-4</v>
      </c>
      <c r="CY580" s="119" t="s">
        <v>246</v>
      </c>
      <c r="CZ580" s="120" t="s">
        <v>79</v>
      </c>
      <c r="DA580" s="120" t="s">
        <v>79</v>
      </c>
      <c r="DB580" s="120">
        <f t="shared" ca="1" si="538"/>
        <v>6</v>
      </c>
      <c r="DC580" s="120">
        <f t="shared" ca="1" si="539"/>
        <v>6</v>
      </c>
      <c r="DD580" s="120">
        <f t="shared" ca="1" si="540"/>
        <v>30</v>
      </c>
      <c r="DE580" s="120">
        <f t="shared" ca="1" si="541"/>
        <v>30</v>
      </c>
      <c r="DF580" s="120" t="s">
        <v>74</v>
      </c>
    </row>
    <row r="581" spans="1:110" s="105" customFormat="1" ht="16" customHeight="1">
      <c r="A581" s="75" t="str">
        <f t="shared" si="543"/>
        <v>n1-4TOn1-4-1</v>
      </c>
      <c r="B581" s="75" t="str">
        <f t="shared" si="544"/>
        <v>n1-4TOn1-4-1</v>
      </c>
      <c r="C581" s="103" t="s">
        <v>239</v>
      </c>
      <c r="D581" s="103" t="str">
        <f t="shared" si="530"/>
        <v>n1-4</v>
      </c>
      <c r="E581" s="103" t="str">
        <f t="shared" si="531"/>
        <v>n1-4-1</v>
      </c>
      <c r="F581" s="104">
        <f>ROW()</f>
        <v>581</v>
      </c>
      <c r="G581" s="103"/>
      <c r="H581" s="103"/>
      <c r="I581" s="103"/>
      <c r="J581" s="103"/>
      <c r="K581" s="103" t="str">
        <f t="shared" si="516"/>
        <v>none</v>
      </c>
      <c r="L581" s="103"/>
      <c r="M581" s="103" t="str">
        <f t="shared" si="517"/>
        <v>OpenClose</v>
      </c>
      <c r="N581" s="103"/>
      <c r="O581" s="103"/>
      <c r="P581" s="103"/>
      <c r="Q581" s="103"/>
      <c r="R581" s="103">
        <f t="shared" si="518"/>
        <v>1</v>
      </c>
      <c r="S581" s="103"/>
      <c r="T581" s="103"/>
      <c r="U581" s="103"/>
      <c r="V581" s="103"/>
      <c r="W581" s="103"/>
      <c r="X581" s="103" t="str">
        <f t="shared" si="532"/>
        <v>fadeOn=n1-4TOn1-4-1,0.6</v>
      </c>
      <c r="Y581" s="103" t="str">
        <f t="shared" si="533"/>
        <v>fadeOff=n1-4TOn1-4-1,0.6</v>
      </c>
      <c r="Z581" s="103" t="str">
        <f t="shared" si="534"/>
        <v>drawOpen=n1-4TOn1-4-1,0.8</v>
      </c>
      <c r="AA581" s="103" t="str">
        <f t="shared" si="535"/>
        <v>drawClose=n1-4TOn1-4-1,0.8</v>
      </c>
      <c r="AB581" s="103" t="str">
        <f t="shared" si="523"/>
        <v>myQtipStyle</v>
      </c>
      <c r="AD581" s="106"/>
      <c r="AE581" s="116"/>
      <c r="AF581" s="75"/>
      <c r="AG581" s="186">
        <f t="shared" si="542"/>
        <v>0</v>
      </c>
      <c r="AH581" s="75" t="str">
        <f t="shared" si="536"/>
        <v>n1-4TOn1-4-1</v>
      </c>
      <c r="AI581" s="75" t="str">
        <f t="shared" si="537"/>
        <v>n1-4TOn1-4-1</v>
      </c>
      <c r="AJ581" s="73">
        <f t="shared" si="524"/>
        <v>3</v>
      </c>
      <c r="AX581" s="108"/>
      <c r="AZ581" s="108"/>
      <c r="BB581" s="116"/>
      <c r="BC581" s="116"/>
      <c r="BD581" s="108"/>
      <c r="BE581" s="108"/>
      <c r="BF581" s="109"/>
      <c r="BG581" s="109"/>
      <c r="BH581" s="110" t="str">
        <f t="shared" si="525"/>
        <v>n1-4</v>
      </c>
      <c r="BI581" s="111"/>
      <c r="BJ581" s="109" t="s">
        <v>233</v>
      </c>
      <c r="BK581" s="109" t="s">
        <v>239</v>
      </c>
      <c r="BL581" s="109">
        <f t="shared" ca="1" si="526"/>
        <v>0.7</v>
      </c>
      <c r="BM581" s="112"/>
      <c r="BN581" s="112"/>
      <c r="BO581" s="112"/>
      <c r="BP581" s="112"/>
      <c r="BQ581" s="112"/>
      <c r="BR581" s="112">
        <f t="shared" ca="1" si="547"/>
        <v>35</v>
      </c>
      <c r="BS581" s="112">
        <f t="shared" ca="1" si="547"/>
        <v>35</v>
      </c>
      <c r="BT581" s="112"/>
      <c r="BU581" s="112"/>
      <c r="BV581" s="174"/>
      <c r="BW581" s="114"/>
      <c r="BX581" s="109"/>
      <c r="BY581" s="113"/>
      <c r="BZ581" s="113"/>
      <c r="CA581" s="113"/>
      <c r="CB581" s="113"/>
      <c r="CC581" s="112"/>
      <c r="CD581" s="109"/>
      <c r="CE581" s="114"/>
      <c r="CF581" s="109"/>
      <c r="CG581" s="113"/>
      <c r="CH581" s="113"/>
      <c r="CI581" s="113"/>
      <c r="CJ581" s="113"/>
      <c r="CK581" s="112"/>
      <c r="CL581" s="112"/>
      <c r="CM581" s="112"/>
      <c r="CN581" s="115"/>
      <c r="CO581" s="109"/>
      <c r="CP581" s="109"/>
      <c r="CQ581" s="113"/>
      <c r="CR581" s="113"/>
      <c r="CS581" s="113"/>
      <c r="CT581" s="113"/>
      <c r="CW581" s="118" t="str">
        <f t="shared" si="546"/>
        <v>n1-4</v>
      </c>
      <c r="CX581" s="118" t="str">
        <f t="shared" si="529"/>
        <v>n1-4-1</v>
      </c>
      <c r="CY581" s="119" t="s">
        <v>246</v>
      </c>
      <c r="CZ581" s="120" t="s">
        <v>79</v>
      </c>
      <c r="DA581" s="120" t="s">
        <v>79</v>
      </c>
      <c r="DB581" s="120">
        <f t="shared" ca="1" si="538"/>
        <v>6</v>
      </c>
      <c r="DC581" s="120">
        <f t="shared" ca="1" si="539"/>
        <v>6</v>
      </c>
      <c r="DD581" s="120">
        <f t="shared" ca="1" si="540"/>
        <v>17.5</v>
      </c>
      <c r="DE581" s="120">
        <f t="shared" ca="1" si="541"/>
        <v>17.5</v>
      </c>
      <c r="DF581" s="120" t="s">
        <v>74</v>
      </c>
    </row>
    <row r="582" spans="1:110" s="105" customFormat="1" ht="16" customHeight="1">
      <c r="A582" s="75" t="str">
        <f t="shared" si="543"/>
        <v>n1-4-1TOn1-4-1-1</v>
      </c>
      <c r="B582" s="75" t="str">
        <f t="shared" si="544"/>
        <v>n1-4-1TOn1-4-1-1</v>
      </c>
      <c r="C582" s="103" t="s">
        <v>239</v>
      </c>
      <c r="D582" s="103" t="str">
        <f t="shared" si="530"/>
        <v>n1-4-1</v>
      </c>
      <c r="E582" s="103" t="str">
        <f t="shared" si="531"/>
        <v>n1-4-1-1</v>
      </c>
      <c r="F582" s="104">
        <f>ROW()</f>
        <v>582</v>
      </c>
      <c r="G582" s="103"/>
      <c r="H582" s="103"/>
      <c r="I582" s="103"/>
      <c r="J582" s="103"/>
      <c r="K582" s="103" t="str">
        <f t="shared" si="516"/>
        <v>none</v>
      </c>
      <c r="L582" s="103"/>
      <c r="M582" s="103" t="str">
        <f t="shared" si="517"/>
        <v>OpenClose</v>
      </c>
      <c r="N582" s="103"/>
      <c r="O582" s="103"/>
      <c r="P582" s="103"/>
      <c r="Q582" s="103"/>
      <c r="R582" s="103">
        <f t="shared" si="518"/>
        <v>1</v>
      </c>
      <c r="S582" s="103"/>
      <c r="T582" s="103"/>
      <c r="U582" s="103"/>
      <c r="V582" s="103"/>
      <c r="W582" s="103"/>
      <c r="X582" s="103" t="str">
        <f t="shared" si="532"/>
        <v>fadeOn=n1-4-1TOn1-4-1-1,0.6</v>
      </c>
      <c r="Y582" s="103" t="str">
        <f t="shared" si="533"/>
        <v>fadeOff=n1-4-1TOn1-4-1-1,0.6</v>
      </c>
      <c r="Z582" s="103" t="str">
        <f t="shared" si="534"/>
        <v>drawOpen=n1-4-1TOn1-4-1-1,0.8</v>
      </c>
      <c r="AA582" s="103" t="str">
        <f t="shared" si="535"/>
        <v>drawClose=n1-4-1TOn1-4-1-1,0.8</v>
      </c>
      <c r="AB582" s="103" t="str">
        <f t="shared" si="523"/>
        <v>myQtipStyle</v>
      </c>
      <c r="AD582" s="106"/>
      <c r="AE582" s="116"/>
      <c r="AF582" s="75"/>
      <c r="AG582" s="186">
        <f t="shared" si="542"/>
        <v>0</v>
      </c>
      <c r="AH582" s="75" t="str">
        <f t="shared" si="536"/>
        <v>n1-4-1TOn1-4-1-1</v>
      </c>
      <c r="AI582" s="75" t="str">
        <f t="shared" si="537"/>
        <v>n1-4-1TOn1-4-1-1</v>
      </c>
      <c r="AJ582" s="73">
        <f t="shared" si="524"/>
        <v>4</v>
      </c>
      <c r="AX582" s="108"/>
      <c r="AZ582" s="108"/>
      <c r="BB582" s="116"/>
      <c r="BC582" s="116"/>
      <c r="BD582" s="108"/>
      <c r="BE582" s="108"/>
      <c r="BF582" s="109"/>
      <c r="BG582" s="109"/>
      <c r="BH582" s="110" t="str">
        <f t="shared" si="525"/>
        <v>n1-4-1</v>
      </c>
      <c r="BI582" s="111"/>
      <c r="BJ582" s="109" t="s">
        <v>233</v>
      </c>
      <c r="BK582" s="109" t="s">
        <v>239</v>
      </c>
      <c r="BL582" s="109">
        <f t="shared" ca="1" si="526"/>
        <v>0.4</v>
      </c>
      <c r="BM582" s="112"/>
      <c r="BN582" s="112"/>
      <c r="BO582" s="112"/>
      <c r="BP582" s="112"/>
      <c r="BQ582" s="112"/>
      <c r="BR582" s="112">
        <f t="shared" ca="1" si="547"/>
        <v>12</v>
      </c>
      <c r="BS582" s="112">
        <f t="shared" ca="1" si="547"/>
        <v>12</v>
      </c>
      <c r="BT582" s="112"/>
      <c r="BU582" s="112"/>
      <c r="BV582" s="174"/>
      <c r="BW582" s="114"/>
      <c r="BX582" s="109"/>
      <c r="BY582" s="113"/>
      <c r="BZ582" s="113"/>
      <c r="CA582" s="113"/>
      <c r="CB582" s="113"/>
      <c r="CC582" s="112"/>
      <c r="CD582" s="109"/>
      <c r="CE582" s="114"/>
      <c r="CF582" s="109"/>
      <c r="CG582" s="113"/>
      <c r="CH582" s="113"/>
      <c r="CI582" s="113"/>
      <c r="CJ582" s="113"/>
      <c r="CK582" s="112"/>
      <c r="CL582" s="112"/>
      <c r="CM582" s="112"/>
      <c r="CN582" s="115"/>
      <c r="CO582" s="109"/>
      <c r="CP582" s="109"/>
      <c r="CQ582" s="113"/>
      <c r="CR582" s="113"/>
      <c r="CS582" s="113"/>
      <c r="CT582" s="113"/>
      <c r="CW582" s="118" t="str">
        <f t="shared" si="546"/>
        <v>n1-4-1</v>
      </c>
      <c r="CX582" s="118" t="str">
        <f t="shared" si="529"/>
        <v>n1-4-1-1</v>
      </c>
      <c r="CY582" s="119" t="s">
        <v>246</v>
      </c>
      <c r="CZ582" s="120" t="s">
        <v>79</v>
      </c>
      <c r="DA582" s="120" t="s">
        <v>79</v>
      </c>
      <c r="DB582" s="120">
        <f t="shared" ca="1" si="538"/>
        <v>6</v>
      </c>
      <c r="DC582" s="120">
        <f t="shared" ca="1" si="539"/>
        <v>6</v>
      </c>
      <c r="DD582" s="120">
        <f t="shared" ca="1" si="540"/>
        <v>6</v>
      </c>
      <c r="DE582" s="120">
        <f t="shared" ca="1" si="541"/>
        <v>6</v>
      </c>
      <c r="DF582" s="120" t="s">
        <v>74</v>
      </c>
    </row>
    <row r="583" spans="1:110" s="105" customFormat="1" ht="16" customHeight="1">
      <c r="A583" s="75" t="str">
        <f t="shared" si="543"/>
        <v>n1-4-1TOn1-4-1-2</v>
      </c>
      <c r="B583" s="75" t="str">
        <f t="shared" si="544"/>
        <v>n1-4-1TOn1-4-1-2</v>
      </c>
      <c r="C583" s="103" t="s">
        <v>239</v>
      </c>
      <c r="D583" s="103" t="str">
        <f t="shared" si="530"/>
        <v>n1-4-1</v>
      </c>
      <c r="E583" s="103" t="str">
        <f t="shared" si="531"/>
        <v>n1-4-1-2</v>
      </c>
      <c r="F583" s="104">
        <f>ROW()</f>
        <v>583</v>
      </c>
      <c r="G583" s="103"/>
      <c r="H583" s="103"/>
      <c r="I583" s="103"/>
      <c r="J583" s="103"/>
      <c r="K583" s="103" t="str">
        <f t="shared" si="516"/>
        <v>none</v>
      </c>
      <c r="L583" s="103"/>
      <c r="M583" s="103" t="str">
        <f t="shared" si="517"/>
        <v>OpenClose</v>
      </c>
      <c r="N583" s="103"/>
      <c r="O583" s="103"/>
      <c r="P583" s="103"/>
      <c r="Q583" s="103"/>
      <c r="R583" s="103">
        <f t="shared" si="518"/>
        <v>1</v>
      </c>
      <c r="S583" s="103"/>
      <c r="T583" s="103"/>
      <c r="U583" s="103"/>
      <c r="V583" s="103"/>
      <c r="W583" s="103"/>
      <c r="X583" s="103" t="str">
        <f t="shared" si="532"/>
        <v>fadeOn=n1-4-1TOn1-4-1-2,0.6</v>
      </c>
      <c r="Y583" s="103" t="str">
        <f t="shared" si="533"/>
        <v>fadeOff=n1-4-1TOn1-4-1-2,0.6</v>
      </c>
      <c r="Z583" s="103" t="str">
        <f t="shared" si="534"/>
        <v>drawOpen=n1-4-1TOn1-4-1-2,0.8</v>
      </c>
      <c r="AA583" s="103" t="str">
        <f t="shared" si="535"/>
        <v>drawClose=n1-4-1TOn1-4-1-2,0.8</v>
      </c>
      <c r="AB583" s="103" t="str">
        <f t="shared" si="523"/>
        <v>myQtipStyle</v>
      </c>
      <c r="AD583" s="106"/>
      <c r="AE583" s="116"/>
      <c r="AF583" s="75"/>
      <c r="AG583" s="186">
        <f t="shared" si="542"/>
        <v>0</v>
      </c>
      <c r="AH583" s="75" t="str">
        <f t="shared" si="536"/>
        <v>n1-4-1TOn1-4-1-2</v>
      </c>
      <c r="AI583" s="75" t="str">
        <f t="shared" si="537"/>
        <v>n1-4-1TOn1-4-1-2</v>
      </c>
      <c r="AJ583" s="73">
        <f t="shared" si="524"/>
        <v>4</v>
      </c>
      <c r="AX583" s="108"/>
      <c r="AZ583" s="108"/>
      <c r="BB583" s="116"/>
      <c r="BC583" s="116"/>
      <c r="BD583" s="108"/>
      <c r="BE583" s="108"/>
      <c r="BF583" s="109"/>
      <c r="BG583" s="109"/>
      <c r="BH583" s="110" t="str">
        <f t="shared" si="525"/>
        <v>n1-4-1</v>
      </c>
      <c r="BI583" s="111"/>
      <c r="BJ583" s="109" t="s">
        <v>233</v>
      </c>
      <c r="BK583" s="109" t="s">
        <v>239</v>
      </c>
      <c r="BL583" s="109">
        <f t="shared" ca="1" si="526"/>
        <v>0.4</v>
      </c>
      <c r="BM583" s="112"/>
      <c r="BN583" s="112"/>
      <c r="BO583" s="112"/>
      <c r="BP583" s="112"/>
      <c r="BQ583" s="112"/>
      <c r="BR583" s="112">
        <f t="shared" ca="1" si="547"/>
        <v>12</v>
      </c>
      <c r="BS583" s="112">
        <f t="shared" ca="1" si="547"/>
        <v>12</v>
      </c>
      <c r="BT583" s="112"/>
      <c r="BU583" s="112"/>
      <c r="BV583" s="174"/>
      <c r="BW583" s="114"/>
      <c r="BX583" s="109"/>
      <c r="BY583" s="113"/>
      <c r="BZ583" s="113"/>
      <c r="CA583" s="113"/>
      <c r="CB583" s="113"/>
      <c r="CC583" s="112"/>
      <c r="CD583" s="109"/>
      <c r="CE583" s="114"/>
      <c r="CF583" s="109"/>
      <c r="CG583" s="113"/>
      <c r="CH583" s="113"/>
      <c r="CI583" s="113"/>
      <c r="CJ583" s="113"/>
      <c r="CK583" s="112"/>
      <c r="CL583" s="112"/>
      <c r="CM583" s="112"/>
      <c r="CN583" s="115"/>
      <c r="CO583" s="109"/>
      <c r="CP583" s="109"/>
      <c r="CQ583" s="113"/>
      <c r="CR583" s="113"/>
      <c r="CS583" s="113"/>
      <c r="CT583" s="113"/>
      <c r="CW583" s="118" t="str">
        <f t="shared" si="546"/>
        <v>n1-4-1</v>
      </c>
      <c r="CX583" s="118" t="str">
        <f t="shared" si="529"/>
        <v>n1-4-1-2</v>
      </c>
      <c r="CY583" s="119" t="s">
        <v>246</v>
      </c>
      <c r="CZ583" s="120" t="s">
        <v>79</v>
      </c>
      <c r="DA583" s="120" t="s">
        <v>79</v>
      </c>
      <c r="DB583" s="120">
        <f t="shared" ca="1" si="538"/>
        <v>6</v>
      </c>
      <c r="DC583" s="120">
        <f t="shared" ca="1" si="539"/>
        <v>6</v>
      </c>
      <c r="DD583" s="120">
        <f t="shared" ca="1" si="540"/>
        <v>6</v>
      </c>
      <c r="DE583" s="120">
        <f t="shared" ca="1" si="541"/>
        <v>6</v>
      </c>
      <c r="DF583" s="120" t="s">
        <v>74</v>
      </c>
    </row>
    <row r="584" spans="1:110" s="105" customFormat="1" ht="16" customHeight="1">
      <c r="A584" s="75" t="str">
        <f t="shared" si="543"/>
        <v>n1-4-1TOn1-4-1-3</v>
      </c>
      <c r="B584" s="75" t="str">
        <f t="shared" si="544"/>
        <v>n1-4-1TOn1-4-1-3</v>
      </c>
      <c r="C584" s="103" t="s">
        <v>239</v>
      </c>
      <c r="D584" s="103" t="str">
        <f t="shared" si="530"/>
        <v>n1-4-1</v>
      </c>
      <c r="E584" s="103" t="str">
        <f t="shared" si="531"/>
        <v>n1-4-1-3</v>
      </c>
      <c r="F584" s="104">
        <f>ROW()</f>
        <v>584</v>
      </c>
      <c r="G584" s="103"/>
      <c r="H584" s="103"/>
      <c r="I584" s="103"/>
      <c r="J584" s="103"/>
      <c r="K584" s="103" t="str">
        <f t="shared" si="516"/>
        <v>none</v>
      </c>
      <c r="L584" s="103"/>
      <c r="M584" s="103" t="str">
        <f t="shared" si="517"/>
        <v>OpenClose</v>
      </c>
      <c r="N584" s="103"/>
      <c r="O584" s="103"/>
      <c r="P584" s="103"/>
      <c r="Q584" s="103"/>
      <c r="R584" s="103">
        <f t="shared" si="518"/>
        <v>1</v>
      </c>
      <c r="S584" s="103"/>
      <c r="T584" s="103"/>
      <c r="U584" s="103"/>
      <c r="V584" s="103"/>
      <c r="W584" s="103"/>
      <c r="X584" s="103" t="str">
        <f t="shared" si="532"/>
        <v>fadeOn=n1-4-1TOn1-4-1-3,0.6</v>
      </c>
      <c r="Y584" s="103" t="str">
        <f t="shared" si="533"/>
        <v>fadeOff=n1-4-1TOn1-4-1-3,0.6</v>
      </c>
      <c r="Z584" s="103" t="str">
        <f t="shared" si="534"/>
        <v>drawOpen=n1-4-1TOn1-4-1-3,0.8</v>
      </c>
      <c r="AA584" s="103" t="str">
        <f t="shared" si="535"/>
        <v>drawClose=n1-4-1TOn1-4-1-3,0.8</v>
      </c>
      <c r="AB584" s="103" t="str">
        <f t="shared" si="523"/>
        <v>myQtipStyle</v>
      </c>
      <c r="AD584" s="106"/>
      <c r="AE584" s="116"/>
      <c r="AF584" s="75"/>
      <c r="AG584" s="186">
        <f t="shared" si="542"/>
        <v>0</v>
      </c>
      <c r="AH584" s="75" t="str">
        <f t="shared" si="536"/>
        <v>n1-4-1TOn1-4-1-3</v>
      </c>
      <c r="AI584" s="75" t="str">
        <f t="shared" si="537"/>
        <v>n1-4-1TOn1-4-1-3</v>
      </c>
      <c r="AJ584" s="73">
        <f t="shared" si="524"/>
        <v>4</v>
      </c>
      <c r="AX584" s="108"/>
      <c r="AZ584" s="108"/>
      <c r="BB584" s="116"/>
      <c r="BC584" s="116"/>
      <c r="BD584" s="108"/>
      <c r="BE584" s="108"/>
      <c r="BF584" s="109"/>
      <c r="BG584" s="109"/>
      <c r="BH584" s="110" t="str">
        <f t="shared" si="525"/>
        <v>n1-4-1</v>
      </c>
      <c r="BI584" s="111"/>
      <c r="BJ584" s="109" t="s">
        <v>233</v>
      </c>
      <c r="BK584" s="109" t="s">
        <v>239</v>
      </c>
      <c r="BL584" s="109">
        <f t="shared" ca="1" si="526"/>
        <v>0.4</v>
      </c>
      <c r="BM584" s="112"/>
      <c r="BN584" s="112"/>
      <c r="BO584" s="112"/>
      <c r="BP584" s="112"/>
      <c r="BQ584" s="112"/>
      <c r="BR584" s="112">
        <f t="shared" ca="1" si="547"/>
        <v>12</v>
      </c>
      <c r="BS584" s="112">
        <f t="shared" ca="1" si="547"/>
        <v>12</v>
      </c>
      <c r="BT584" s="112"/>
      <c r="BU584" s="112"/>
      <c r="BV584" s="174"/>
      <c r="BW584" s="114"/>
      <c r="BX584" s="109"/>
      <c r="BY584" s="113"/>
      <c r="BZ584" s="113"/>
      <c r="CA584" s="113"/>
      <c r="CB584" s="113"/>
      <c r="CC584" s="112"/>
      <c r="CD584" s="109"/>
      <c r="CE584" s="114"/>
      <c r="CF584" s="109"/>
      <c r="CG584" s="113"/>
      <c r="CH584" s="113"/>
      <c r="CI584" s="113"/>
      <c r="CJ584" s="113"/>
      <c r="CK584" s="112"/>
      <c r="CL584" s="112"/>
      <c r="CM584" s="112"/>
      <c r="CN584" s="115"/>
      <c r="CO584" s="109"/>
      <c r="CP584" s="109"/>
      <c r="CQ584" s="113"/>
      <c r="CR584" s="113"/>
      <c r="CS584" s="113"/>
      <c r="CT584" s="113"/>
      <c r="CW584" s="118" t="str">
        <f t="shared" si="546"/>
        <v>n1-4-1</v>
      </c>
      <c r="CX584" s="118" t="str">
        <f t="shared" si="529"/>
        <v>n1-4-1-3</v>
      </c>
      <c r="CY584" s="119" t="s">
        <v>246</v>
      </c>
      <c r="CZ584" s="120" t="s">
        <v>79</v>
      </c>
      <c r="DA584" s="120" t="s">
        <v>79</v>
      </c>
      <c r="DB584" s="120">
        <f t="shared" ca="1" si="538"/>
        <v>6</v>
      </c>
      <c r="DC584" s="120">
        <f t="shared" ca="1" si="539"/>
        <v>6</v>
      </c>
      <c r="DD584" s="120">
        <f t="shared" ca="1" si="540"/>
        <v>6</v>
      </c>
      <c r="DE584" s="120">
        <f t="shared" ca="1" si="541"/>
        <v>6</v>
      </c>
      <c r="DF584" s="120" t="s">
        <v>74</v>
      </c>
    </row>
    <row r="585" spans="1:110" s="105" customFormat="1" ht="16" customHeight="1">
      <c r="A585" s="75" t="str">
        <f t="shared" si="543"/>
        <v>n1-4TOn1-4-2</v>
      </c>
      <c r="B585" s="75" t="str">
        <f t="shared" si="544"/>
        <v>n1-4TOn1-4-2</v>
      </c>
      <c r="C585" s="103" t="s">
        <v>239</v>
      </c>
      <c r="D585" s="103" t="str">
        <f t="shared" si="530"/>
        <v>n1-4</v>
      </c>
      <c r="E585" s="103" t="str">
        <f t="shared" si="531"/>
        <v>n1-4-2</v>
      </c>
      <c r="F585" s="104">
        <f>ROW()</f>
        <v>585</v>
      </c>
      <c r="G585" s="103"/>
      <c r="H585" s="103"/>
      <c r="I585" s="103"/>
      <c r="J585" s="103"/>
      <c r="K585" s="103" t="str">
        <f t="shared" si="516"/>
        <v>none</v>
      </c>
      <c r="L585" s="103"/>
      <c r="M585" s="103" t="str">
        <f t="shared" si="517"/>
        <v>OpenClose</v>
      </c>
      <c r="N585" s="103"/>
      <c r="O585" s="103"/>
      <c r="P585" s="103"/>
      <c r="Q585" s="103"/>
      <c r="R585" s="103">
        <f t="shared" si="518"/>
        <v>1</v>
      </c>
      <c r="S585" s="103"/>
      <c r="T585" s="103"/>
      <c r="U585" s="103"/>
      <c r="V585" s="103"/>
      <c r="W585" s="103"/>
      <c r="X585" s="103" t="str">
        <f t="shared" si="532"/>
        <v>fadeOn=n1-4TOn1-4-2,0.6</v>
      </c>
      <c r="Y585" s="103" t="str">
        <f t="shared" si="533"/>
        <v>fadeOff=n1-4TOn1-4-2,0.6</v>
      </c>
      <c r="Z585" s="103" t="str">
        <f t="shared" si="534"/>
        <v>drawOpen=n1-4TOn1-4-2,0.8</v>
      </c>
      <c r="AA585" s="103" t="str">
        <f t="shared" si="535"/>
        <v>drawClose=n1-4TOn1-4-2,0.8</v>
      </c>
      <c r="AB585" s="103" t="str">
        <f t="shared" si="523"/>
        <v>myQtipStyle</v>
      </c>
      <c r="AD585" s="106"/>
      <c r="AE585" s="116"/>
      <c r="AF585" s="75"/>
      <c r="AG585" s="186">
        <f t="shared" si="542"/>
        <v>0</v>
      </c>
      <c r="AH585" s="75" t="str">
        <f t="shared" si="536"/>
        <v>n1-4TOn1-4-2</v>
      </c>
      <c r="AI585" s="75" t="str">
        <f t="shared" si="537"/>
        <v>n1-4TOn1-4-2</v>
      </c>
      <c r="AJ585" s="73">
        <f t="shared" si="524"/>
        <v>3</v>
      </c>
      <c r="AX585" s="108"/>
      <c r="AZ585" s="108"/>
      <c r="BB585" s="116"/>
      <c r="BC585" s="116"/>
      <c r="BD585" s="108"/>
      <c r="BE585" s="108"/>
      <c r="BF585" s="109"/>
      <c r="BG585" s="109"/>
      <c r="BH585" s="110" t="str">
        <f t="shared" si="525"/>
        <v>n1-4</v>
      </c>
      <c r="BI585" s="111"/>
      <c r="BJ585" s="109" t="s">
        <v>233</v>
      </c>
      <c r="BK585" s="109" t="s">
        <v>239</v>
      </c>
      <c r="BL585" s="109">
        <f t="shared" ca="1" si="526"/>
        <v>0.7</v>
      </c>
      <c r="BM585" s="112"/>
      <c r="BN585" s="112"/>
      <c r="BO585" s="112"/>
      <c r="BP585" s="112"/>
      <c r="BQ585" s="112"/>
      <c r="BR585" s="112">
        <f t="shared" ca="1" si="547"/>
        <v>35</v>
      </c>
      <c r="BS585" s="112">
        <f t="shared" ca="1" si="547"/>
        <v>35</v>
      </c>
      <c r="BT585" s="112"/>
      <c r="BU585" s="112"/>
      <c r="BV585" s="174"/>
      <c r="BW585" s="114"/>
      <c r="BX585" s="109"/>
      <c r="BY585" s="113"/>
      <c r="BZ585" s="113"/>
      <c r="CA585" s="113"/>
      <c r="CB585" s="113"/>
      <c r="CC585" s="112"/>
      <c r="CD585" s="109"/>
      <c r="CE585" s="114"/>
      <c r="CF585" s="109"/>
      <c r="CG585" s="113"/>
      <c r="CH585" s="113"/>
      <c r="CI585" s="113"/>
      <c r="CJ585" s="113"/>
      <c r="CK585" s="112"/>
      <c r="CL585" s="112"/>
      <c r="CM585" s="112"/>
      <c r="CN585" s="115"/>
      <c r="CO585" s="109"/>
      <c r="CP585" s="109"/>
      <c r="CQ585" s="113"/>
      <c r="CR585" s="113"/>
      <c r="CS585" s="113"/>
      <c r="CT585" s="113"/>
      <c r="CW585" s="118" t="str">
        <f t="shared" si="546"/>
        <v>n1-4</v>
      </c>
      <c r="CX585" s="118" t="str">
        <f t="shared" si="529"/>
        <v>n1-4-2</v>
      </c>
      <c r="CY585" s="119" t="s">
        <v>246</v>
      </c>
      <c r="CZ585" s="120" t="s">
        <v>79</v>
      </c>
      <c r="DA585" s="120" t="s">
        <v>79</v>
      </c>
      <c r="DB585" s="120">
        <f t="shared" ca="1" si="538"/>
        <v>6</v>
      </c>
      <c r="DC585" s="120">
        <f t="shared" ca="1" si="539"/>
        <v>6</v>
      </c>
      <c r="DD585" s="120">
        <f t="shared" ca="1" si="540"/>
        <v>17.5</v>
      </c>
      <c r="DE585" s="120">
        <f t="shared" ca="1" si="541"/>
        <v>17.5</v>
      </c>
      <c r="DF585" s="120" t="s">
        <v>74</v>
      </c>
    </row>
    <row r="586" spans="1:110" s="105" customFormat="1" ht="16" customHeight="1">
      <c r="A586" s="75" t="str">
        <f t="shared" si="543"/>
        <v>n1-4-2TOn1-4-2-1</v>
      </c>
      <c r="B586" s="75" t="str">
        <f t="shared" si="544"/>
        <v>n1-4-2TOn1-4-2-1</v>
      </c>
      <c r="C586" s="103" t="s">
        <v>239</v>
      </c>
      <c r="D586" s="103" t="str">
        <f t="shared" si="530"/>
        <v>n1-4-2</v>
      </c>
      <c r="E586" s="103" t="str">
        <f t="shared" si="531"/>
        <v>n1-4-2-1</v>
      </c>
      <c r="F586" s="104">
        <f>ROW()</f>
        <v>586</v>
      </c>
      <c r="G586" s="103"/>
      <c r="H586" s="103"/>
      <c r="I586" s="103"/>
      <c r="J586" s="103"/>
      <c r="K586" s="103" t="str">
        <f t="shared" si="516"/>
        <v>none</v>
      </c>
      <c r="L586" s="103"/>
      <c r="M586" s="103" t="str">
        <f t="shared" si="517"/>
        <v>OpenClose</v>
      </c>
      <c r="N586" s="103"/>
      <c r="O586" s="103"/>
      <c r="P586" s="103"/>
      <c r="Q586" s="103"/>
      <c r="R586" s="103">
        <f t="shared" si="518"/>
        <v>1</v>
      </c>
      <c r="S586" s="103"/>
      <c r="T586" s="103"/>
      <c r="U586" s="103"/>
      <c r="V586" s="103"/>
      <c r="W586" s="103"/>
      <c r="X586" s="103" t="str">
        <f t="shared" si="532"/>
        <v>fadeOn=n1-4-2TOn1-4-2-1,0.6</v>
      </c>
      <c r="Y586" s="103" t="str">
        <f t="shared" si="533"/>
        <v>fadeOff=n1-4-2TOn1-4-2-1,0.6</v>
      </c>
      <c r="Z586" s="103" t="str">
        <f t="shared" si="534"/>
        <v>drawOpen=n1-4-2TOn1-4-2-1,0.8</v>
      </c>
      <c r="AA586" s="103" t="str">
        <f t="shared" si="535"/>
        <v>drawClose=n1-4-2TOn1-4-2-1,0.8</v>
      </c>
      <c r="AB586" s="103" t="str">
        <f t="shared" si="523"/>
        <v>myQtipStyle</v>
      </c>
      <c r="AD586" s="106"/>
      <c r="AE586" s="116"/>
      <c r="AF586" s="75"/>
      <c r="AG586" s="186">
        <f t="shared" si="542"/>
        <v>0</v>
      </c>
      <c r="AH586" s="75" t="str">
        <f t="shared" si="536"/>
        <v>n1-4-2TOn1-4-2-1</v>
      </c>
      <c r="AI586" s="75" t="str">
        <f t="shared" si="537"/>
        <v>n1-4-2TOn1-4-2-1</v>
      </c>
      <c r="AJ586" s="73">
        <f t="shared" si="524"/>
        <v>4</v>
      </c>
      <c r="AX586" s="108"/>
      <c r="AZ586" s="108"/>
      <c r="BB586" s="116"/>
      <c r="BC586" s="116"/>
      <c r="BD586" s="108"/>
      <c r="BE586" s="108"/>
      <c r="BF586" s="109"/>
      <c r="BG586" s="109"/>
      <c r="BH586" s="110" t="str">
        <f t="shared" si="525"/>
        <v>n1-4-2</v>
      </c>
      <c r="BI586" s="111"/>
      <c r="BJ586" s="109" t="s">
        <v>233</v>
      </c>
      <c r="BK586" s="109" t="s">
        <v>239</v>
      </c>
      <c r="BL586" s="109">
        <f t="shared" ca="1" si="526"/>
        <v>0.4</v>
      </c>
      <c r="BM586" s="112"/>
      <c r="BN586" s="112"/>
      <c r="BO586" s="112"/>
      <c r="BP586" s="112"/>
      <c r="BQ586" s="112"/>
      <c r="BR586" s="112">
        <f t="shared" ca="1" si="547"/>
        <v>12</v>
      </c>
      <c r="BS586" s="112">
        <f t="shared" ca="1" si="547"/>
        <v>12</v>
      </c>
      <c r="BT586" s="112"/>
      <c r="BU586" s="112"/>
      <c r="BV586" s="174"/>
      <c r="BW586" s="114"/>
      <c r="BX586" s="109"/>
      <c r="BY586" s="113"/>
      <c r="BZ586" s="113"/>
      <c r="CA586" s="113"/>
      <c r="CB586" s="113"/>
      <c r="CC586" s="112"/>
      <c r="CD586" s="109"/>
      <c r="CE586" s="114"/>
      <c r="CF586" s="109"/>
      <c r="CG586" s="113"/>
      <c r="CH586" s="113"/>
      <c r="CI586" s="113"/>
      <c r="CJ586" s="113"/>
      <c r="CK586" s="112"/>
      <c r="CL586" s="112"/>
      <c r="CM586" s="112"/>
      <c r="CN586" s="115"/>
      <c r="CO586" s="109"/>
      <c r="CP586" s="109"/>
      <c r="CQ586" s="113"/>
      <c r="CR586" s="113"/>
      <c r="CS586" s="113"/>
      <c r="CT586" s="113"/>
      <c r="CW586" s="118" t="str">
        <f t="shared" si="546"/>
        <v>n1-4-2</v>
      </c>
      <c r="CX586" s="118" t="str">
        <f t="shared" si="529"/>
        <v>n1-4-2-1</v>
      </c>
      <c r="CY586" s="119" t="s">
        <v>246</v>
      </c>
      <c r="CZ586" s="120" t="s">
        <v>79</v>
      </c>
      <c r="DA586" s="120" t="s">
        <v>79</v>
      </c>
      <c r="DB586" s="120">
        <f t="shared" ca="1" si="538"/>
        <v>6</v>
      </c>
      <c r="DC586" s="120">
        <f t="shared" ca="1" si="539"/>
        <v>6</v>
      </c>
      <c r="DD586" s="120">
        <f t="shared" ca="1" si="540"/>
        <v>6</v>
      </c>
      <c r="DE586" s="120">
        <f t="shared" ca="1" si="541"/>
        <v>6</v>
      </c>
      <c r="DF586" s="120" t="s">
        <v>74</v>
      </c>
    </row>
    <row r="587" spans="1:110" s="105" customFormat="1" ht="16" customHeight="1">
      <c r="A587" s="75" t="str">
        <f t="shared" si="543"/>
        <v>n1-4-2TOn1-4-2-2</v>
      </c>
      <c r="B587" s="75" t="str">
        <f t="shared" si="544"/>
        <v>n1-4-2TOn1-4-2-2</v>
      </c>
      <c r="C587" s="103" t="s">
        <v>239</v>
      </c>
      <c r="D587" s="103" t="str">
        <f t="shared" si="530"/>
        <v>n1-4-2</v>
      </c>
      <c r="E587" s="103" t="str">
        <f t="shared" si="531"/>
        <v>n1-4-2-2</v>
      </c>
      <c r="F587" s="104">
        <f>ROW()</f>
        <v>587</v>
      </c>
      <c r="G587" s="103"/>
      <c r="H587" s="103"/>
      <c r="I587" s="103"/>
      <c r="J587" s="103"/>
      <c r="K587" s="103" t="str">
        <f t="shared" si="516"/>
        <v>none</v>
      </c>
      <c r="L587" s="103"/>
      <c r="M587" s="103" t="str">
        <f t="shared" si="517"/>
        <v>OpenClose</v>
      </c>
      <c r="N587" s="103"/>
      <c r="O587" s="103"/>
      <c r="P587" s="103"/>
      <c r="Q587" s="103"/>
      <c r="R587" s="103">
        <f t="shared" si="518"/>
        <v>1</v>
      </c>
      <c r="S587" s="103"/>
      <c r="T587" s="103"/>
      <c r="U587" s="103"/>
      <c r="V587" s="103"/>
      <c r="W587" s="103"/>
      <c r="X587" s="103" t="str">
        <f t="shared" si="532"/>
        <v>fadeOn=n1-4-2TOn1-4-2-2,0.6</v>
      </c>
      <c r="Y587" s="103" t="str">
        <f t="shared" si="533"/>
        <v>fadeOff=n1-4-2TOn1-4-2-2,0.6</v>
      </c>
      <c r="Z587" s="103" t="str">
        <f t="shared" si="534"/>
        <v>drawOpen=n1-4-2TOn1-4-2-2,0.8</v>
      </c>
      <c r="AA587" s="103" t="str">
        <f t="shared" si="535"/>
        <v>drawClose=n1-4-2TOn1-4-2-2,0.8</v>
      </c>
      <c r="AB587" s="103" t="str">
        <f t="shared" si="523"/>
        <v>myQtipStyle</v>
      </c>
      <c r="AD587" s="106"/>
      <c r="AE587" s="116"/>
      <c r="AF587" s="75"/>
      <c r="AG587" s="186">
        <f t="shared" si="542"/>
        <v>0</v>
      </c>
      <c r="AH587" s="75" t="str">
        <f t="shared" si="536"/>
        <v>n1-4-2TOn1-4-2-2</v>
      </c>
      <c r="AI587" s="75" t="str">
        <f t="shared" si="537"/>
        <v>n1-4-2TOn1-4-2-2</v>
      </c>
      <c r="AJ587" s="73">
        <f t="shared" si="524"/>
        <v>4</v>
      </c>
      <c r="AX587" s="108"/>
      <c r="AZ587" s="108"/>
      <c r="BB587" s="116"/>
      <c r="BC587" s="116"/>
      <c r="BD587" s="108"/>
      <c r="BE587" s="108"/>
      <c r="BF587" s="109"/>
      <c r="BG587" s="109"/>
      <c r="BH587" s="110" t="str">
        <f t="shared" si="525"/>
        <v>n1-4-2</v>
      </c>
      <c r="BI587" s="111"/>
      <c r="BJ587" s="109" t="s">
        <v>233</v>
      </c>
      <c r="BK587" s="109" t="s">
        <v>239</v>
      </c>
      <c r="BL587" s="109">
        <f t="shared" ca="1" si="526"/>
        <v>0.4</v>
      </c>
      <c r="BM587" s="112"/>
      <c r="BN587" s="112"/>
      <c r="BO587" s="112"/>
      <c r="BP587" s="112"/>
      <c r="BQ587" s="112"/>
      <c r="BR587" s="112">
        <f t="shared" ca="1" si="547"/>
        <v>12</v>
      </c>
      <c r="BS587" s="112">
        <f t="shared" ca="1" si="547"/>
        <v>12</v>
      </c>
      <c r="BT587" s="112"/>
      <c r="BU587" s="112"/>
      <c r="BV587" s="174"/>
      <c r="BW587" s="114"/>
      <c r="BX587" s="109"/>
      <c r="BY587" s="113"/>
      <c r="BZ587" s="113"/>
      <c r="CA587" s="113"/>
      <c r="CB587" s="113"/>
      <c r="CC587" s="112"/>
      <c r="CD587" s="109"/>
      <c r="CE587" s="114"/>
      <c r="CF587" s="109"/>
      <c r="CG587" s="113"/>
      <c r="CH587" s="113"/>
      <c r="CI587" s="113"/>
      <c r="CJ587" s="113"/>
      <c r="CK587" s="112"/>
      <c r="CL587" s="112"/>
      <c r="CM587" s="112"/>
      <c r="CN587" s="115"/>
      <c r="CO587" s="109"/>
      <c r="CP587" s="109"/>
      <c r="CQ587" s="113"/>
      <c r="CR587" s="113"/>
      <c r="CS587" s="113"/>
      <c r="CT587" s="113"/>
      <c r="CW587" s="118" t="str">
        <f t="shared" si="546"/>
        <v>n1-4-2</v>
      </c>
      <c r="CX587" s="118" t="str">
        <f t="shared" si="529"/>
        <v>n1-4-2-2</v>
      </c>
      <c r="CY587" s="119" t="s">
        <v>246</v>
      </c>
      <c r="CZ587" s="120" t="s">
        <v>79</v>
      </c>
      <c r="DA587" s="120" t="s">
        <v>79</v>
      </c>
      <c r="DB587" s="120">
        <f t="shared" ca="1" si="538"/>
        <v>6</v>
      </c>
      <c r="DC587" s="120">
        <f t="shared" ca="1" si="539"/>
        <v>6</v>
      </c>
      <c r="DD587" s="120">
        <f t="shared" ca="1" si="540"/>
        <v>6</v>
      </c>
      <c r="DE587" s="120">
        <f t="shared" ca="1" si="541"/>
        <v>6</v>
      </c>
      <c r="DF587" s="120" t="s">
        <v>74</v>
      </c>
    </row>
    <row r="588" spans="1:110" s="105" customFormat="1" ht="16" customHeight="1">
      <c r="A588" s="75" t="str">
        <f t="shared" si="543"/>
        <v>n1-4-2TOn1-4-2-3</v>
      </c>
      <c r="B588" s="75" t="str">
        <f t="shared" si="544"/>
        <v>n1-4-2TOn1-4-2-3</v>
      </c>
      <c r="C588" s="103" t="s">
        <v>239</v>
      </c>
      <c r="D588" s="103" t="str">
        <f t="shared" si="530"/>
        <v>n1-4-2</v>
      </c>
      <c r="E588" s="103" t="str">
        <f t="shared" si="531"/>
        <v>n1-4-2-3</v>
      </c>
      <c r="F588" s="104">
        <f>ROW()</f>
        <v>588</v>
      </c>
      <c r="G588" s="103"/>
      <c r="H588" s="103"/>
      <c r="I588" s="103"/>
      <c r="J588" s="103"/>
      <c r="K588" s="103" t="str">
        <f t="shared" si="516"/>
        <v>none</v>
      </c>
      <c r="L588" s="103"/>
      <c r="M588" s="103" t="str">
        <f t="shared" si="517"/>
        <v>OpenClose</v>
      </c>
      <c r="N588" s="103"/>
      <c r="O588" s="103"/>
      <c r="P588" s="103"/>
      <c r="Q588" s="103"/>
      <c r="R588" s="103">
        <f t="shared" si="518"/>
        <v>1</v>
      </c>
      <c r="S588" s="103"/>
      <c r="T588" s="103"/>
      <c r="U588" s="103"/>
      <c r="V588" s="103"/>
      <c r="W588" s="103"/>
      <c r="X588" s="103" t="str">
        <f t="shared" si="532"/>
        <v>fadeOn=n1-4-2TOn1-4-2-3,0.6</v>
      </c>
      <c r="Y588" s="103" t="str">
        <f t="shared" si="533"/>
        <v>fadeOff=n1-4-2TOn1-4-2-3,0.6</v>
      </c>
      <c r="Z588" s="103" t="str">
        <f t="shared" si="534"/>
        <v>drawOpen=n1-4-2TOn1-4-2-3,0.8</v>
      </c>
      <c r="AA588" s="103" t="str">
        <f t="shared" si="535"/>
        <v>drawClose=n1-4-2TOn1-4-2-3,0.8</v>
      </c>
      <c r="AB588" s="103" t="str">
        <f t="shared" si="523"/>
        <v>myQtipStyle</v>
      </c>
      <c r="AD588" s="106"/>
      <c r="AE588" s="116"/>
      <c r="AF588" s="75"/>
      <c r="AG588" s="186">
        <f t="shared" si="542"/>
        <v>0</v>
      </c>
      <c r="AH588" s="75" t="str">
        <f t="shared" si="536"/>
        <v>n1-4-2TOn1-4-2-3</v>
      </c>
      <c r="AI588" s="75" t="str">
        <f t="shared" si="537"/>
        <v>n1-4-2TOn1-4-2-3</v>
      </c>
      <c r="AJ588" s="73">
        <f t="shared" si="524"/>
        <v>4</v>
      </c>
      <c r="AX588" s="108"/>
      <c r="AZ588" s="108"/>
      <c r="BB588" s="116"/>
      <c r="BC588" s="116"/>
      <c r="BD588" s="108"/>
      <c r="BE588" s="108"/>
      <c r="BF588" s="109"/>
      <c r="BG588" s="109"/>
      <c r="BH588" s="110" t="str">
        <f t="shared" si="525"/>
        <v>n1-4-2</v>
      </c>
      <c r="BI588" s="111"/>
      <c r="BJ588" s="109" t="s">
        <v>233</v>
      </c>
      <c r="BK588" s="109" t="s">
        <v>239</v>
      </c>
      <c r="BL588" s="109">
        <f t="shared" ca="1" si="526"/>
        <v>0.4</v>
      </c>
      <c r="BM588" s="112"/>
      <c r="BN588" s="112"/>
      <c r="BO588" s="112"/>
      <c r="BP588" s="112"/>
      <c r="BQ588" s="112"/>
      <c r="BR588" s="112">
        <f t="shared" ca="1" si="547"/>
        <v>12</v>
      </c>
      <c r="BS588" s="112">
        <f t="shared" ca="1" si="547"/>
        <v>12</v>
      </c>
      <c r="BT588" s="112"/>
      <c r="BU588" s="112"/>
      <c r="BV588" s="174"/>
      <c r="BW588" s="114"/>
      <c r="BX588" s="109"/>
      <c r="BY588" s="113"/>
      <c r="BZ588" s="113"/>
      <c r="CA588" s="113"/>
      <c r="CB588" s="113"/>
      <c r="CC588" s="112"/>
      <c r="CD588" s="109"/>
      <c r="CE588" s="114"/>
      <c r="CF588" s="109"/>
      <c r="CG588" s="113"/>
      <c r="CH588" s="113"/>
      <c r="CI588" s="113"/>
      <c r="CJ588" s="113"/>
      <c r="CK588" s="112"/>
      <c r="CL588" s="112"/>
      <c r="CM588" s="112"/>
      <c r="CN588" s="115"/>
      <c r="CO588" s="109"/>
      <c r="CP588" s="109"/>
      <c r="CQ588" s="113"/>
      <c r="CR588" s="113"/>
      <c r="CS588" s="113"/>
      <c r="CT588" s="113"/>
      <c r="CW588" s="118" t="str">
        <f t="shared" si="546"/>
        <v>n1-4-2</v>
      </c>
      <c r="CX588" s="118" t="str">
        <f t="shared" si="529"/>
        <v>n1-4-2-3</v>
      </c>
      <c r="CY588" s="119" t="s">
        <v>246</v>
      </c>
      <c r="CZ588" s="120" t="s">
        <v>79</v>
      </c>
      <c r="DA588" s="120" t="s">
        <v>79</v>
      </c>
      <c r="DB588" s="120">
        <f t="shared" ca="1" si="538"/>
        <v>6</v>
      </c>
      <c r="DC588" s="120">
        <f t="shared" ca="1" si="539"/>
        <v>6</v>
      </c>
      <c r="DD588" s="120">
        <f t="shared" ca="1" si="540"/>
        <v>6</v>
      </c>
      <c r="DE588" s="120">
        <f t="shared" ca="1" si="541"/>
        <v>6</v>
      </c>
      <c r="DF588" s="120" t="s">
        <v>74</v>
      </c>
    </row>
    <row r="589" spans="1:110" s="105" customFormat="1" ht="16" customHeight="1">
      <c r="A589" s="75" t="str">
        <f t="shared" si="543"/>
        <v>n1-4TOn1-4-3</v>
      </c>
      <c r="B589" s="75" t="str">
        <f t="shared" si="544"/>
        <v>n1-4TOn1-4-3</v>
      </c>
      <c r="C589" s="103" t="s">
        <v>239</v>
      </c>
      <c r="D589" s="103" t="str">
        <f t="shared" si="530"/>
        <v>n1-4</v>
      </c>
      <c r="E589" s="103" t="str">
        <f t="shared" si="531"/>
        <v>n1-4-3</v>
      </c>
      <c r="F589" s="104">
        <f>ROW()</f>
        <v>589</v>
      </c>
      <c r="G589" s="103"/>
      <c r="H589" s="103"/>
      <c r="I589" s="103"/>
      <c r="J589" s="103"/>
      <c r="K589" s="103" t="str">
        <f t="shared" si="516"/>
        <v>none</v>
      </c>
      <c r="L589" s="103"/>
      <c r="M589" s="103" t="str">
        <f t="shared" si="517"/>
        <v>OpenClose</v>
      </c>
      <c r="N589" s="103"/>
      <c r="O589" s="103"/>
      <c r="P589" s="103"/>
      <c r="Q589" s="103"/>
      <c r="R589" s="103">
        <f t="shared" si="518"/>
        <v>1</v>
      </c>
      <c r="S589" s="103"/>
      <c r="T589" s="103"/>
      <c r="U589" s="103"/>
      <c r="V589" s="103"/>
      <c r="W589" s="103"/>
      <c r="X589" s="103" t="str">
        <f t="shared" si="532"/>
        <v>fadeOn=n1-4TOn1-4-3,0.6</v>
      </c>
      <c r="Y589" s="103" t="str">
        <f t="shared" si="533"/>
        <v>fadeOff=n1-4TOn1-4-3,0.6</v>
      </c>
      <c r="Z589" s="103" t="str">
        <f t="shared" si="534"/>
        <v>drawOpen=n1-4TOn1-4-3,0.8</v>
      </c>
      <c r="AA589" s="103" t="str">
        <f t="shared" si="535"/>
        <v>drawClose=n1-4TOn1-4-3,0.8</v>
      </c>
      <c r="AB589" s="103" t="str">
        <f t="shared" si="523"/>
        <v>myQtipStyle</v>
      </c>
      <c r="AD589" s="106"/>
      <c r="AE589" s="116"/>
      <c r="AF589" s="75"/>
      <c r="AG589" s="186">
        <f t="shared" si="542"/>
        <v>0</v>
      </c>
      <c r="AH589" s="75" t="str">
        <f t="shared" si="536"/>
        <v>n1-4TOn1-4-3</v>
      </c>
      <c r="AI589" s="75" t="str">
        <f t="shared" si="537"/>
        <v>n1-4TOn1-4-3</v>
      </c>
      <c r="AJ589" s="73">
        <f t="shared" si="524"/>
        <v>3</v>
      </c>
      <c r="AX589" s="108"/>
      <c r="AZ589" s="108"/>
      <c r="BB589" s="116"/>
      <c r="BC589" s="116"/>
      <c r="BD589" s="108"/>
      <c r="BE589" s="108"/>
      <c r="BF589" s="109"/>
      <c r="BG589" s="109"/>
      <c r="BH589" s="110" t="str">
        <f t="shared" si="525"/>
        <v>n1-4</v>
      </c>
      <c r="BI589" s="111"/>
      <c r="BJ589" s="109" t="s">
        <v>233</v>
      </c>
      <c r="BK589" s="109" t="s">
        <v>239</v>
      </c>
      <c r="BL589" s="109">
        <f t="shared" ca="1" si="526"/>
        <v>0.7</v>
      </c>
      <c r="BM589" s="112"/>
      <c r="BN589" s="112"/>
      <c r="BO589" s="112"/>
      <c r="BP589" s="112"/>
      <c r="BQ589" s="112"/>
      <c r="BR589" s="112">
        <f t="shared" ca="1" si="547"/>
        <v>35</v>
      </c>
      <c r="BS589" s="112">
        <f t="shared" ca="1" si="547"/>
        <v>35</v>
      </c>
      <c r="BT589" s="112"/>
      <c r="BU589" s="112"/>
      <c r="BV589" s="174"/>
      <c r="BW589" s="114"/>
      <c r="BX589" s="109"/>
      <c r="BY589" s="113"/>
      <c r="BZ589" s="113"/>
      <c r="CA589" s="113"/>
      <c r="CB589" s="113"/>
      <c r="CC589" s="112"/>
      <c r="CD589" s="109"/>
      <c r="CE589" s="114"/>
      <c r="CF589" s="109"/>
      <c r="CG589" s="113"/>
      <c r="CH589" s="113"/>
      <c r="CI589" s="113"/>
      <c r="CJ589" s="113"/>
      <c r="CK589" s="112"/>
      <c r="CL589" s="112"/>
      <c r="CM589" s="112"/>
      <c r="CN589" s="115"/>
      <c r="CO589" s="109"/>
      <c r="CP589" s="109"/>
      <c r="CQ589" s="113"/>
      <c r="CR589" s="113"/>
      <c r="CS589" s="113"/>
      <c r="CT589" s="113"/>
      <c r="CW589" s="118" t="str">
        <f t="shared" si="546"/>
        <v>n1-4</v>
      </c>
      <c r="CX589" s="118" t="str">
        <f t="shared" si="529"/>
        <v>n1-4-3</v>
      </c>
      <c r="CY589" s="119" t="s">
        <v>246</v>
      </c>
      <c r="CZ589" s="120" t="s">
        <v>79</v>
      </c>
      <c r="DA589" s="120" t="s">
        <v>79</v>
      </c>
      <c r="DB589" s="120">
        <f t="shared" ca="1" si="538"/>
        <v>6</v>
      </c>
      <c r="DC589" s="120">
        <f t="shared" ca="1" si="539"/>
        <v>6</v>
      </c>
      <c r="DD589" s="120">
        <f t="shared" ca="1" si="540"/>
        <v>17.5</v>
      </c>
      <c r="DE589" s="120">
        <f t="shared" ca="1" si="541"/>
        <v>17.5</v>
      </c>
      <c r="DF589" s="120" t="s">
        <v>74</v>
      </c>
    </row>
    <row r="590" spans="1:110" s="105" customFormat="1" ht="16" customHeight="1">
      <c r="A590" s="75" t="str">
        <f t="shared" si="543"/>
        <v>n1-4-3TOn1-4-3-1</v>
      </c>
      <c r="B590" s="75" t="str">
        <f t="shared" si="544"/>
        <v>n1-4-3TOn1-4-3-1</v>
      </c>
      <c r="C590" s="103" t="s">
        <v>239</v>
      </c>
      <c r="D590" s="103" t="str">
        <f t="shared" si="530"/>
        <v>n1-4-3</v>
      </c>
      <c r="E590" s="103" t="str">
        <f t="shared" si="531"/>
        <v>n1-4-3-1</v>
      </c>
      <c r="F590" s="104">
        <f>ROW()</f>
        <v>590</v>
      </c>
      <c r="G590" s="103"/>
      <c r="H590" s="103"/>
      <c r="I590" s="103"/>
      <c r="J590" s="103"/>
      <c r="K590" s="103" t="str">
        <f t="shared" si="516"/>
        <v>none</v>
      </c>
      <c r="L590" s="103"/>
      <c r="M590" s="103" t="str">
        <f t="shared" si="517"/>
        <v>OpenClose</v>
      </c>
      <c r="N590" s="103"/>
      <c r="O590" s="103"/>
      <c r="P590" s="103"/>
      <c r="Q590" s="103"/>
      <c r="R590" s="103">
        <f t="shared" si="518"/>
        <v>1</v>
      </c>
      <c r="S590" s="103"/>
      <c r="T590" s="103"/>
      <c r="U590" s="103"/>
      <c r="V590" s="103"/>
      <c r="W590" s="103"/>
      <c r="X590" s="103" t="str">
        <f t="shared" si="532"/>
        <v>fadeOn=n1-4-3TOn1-4-3-1,0.6</v>
      </c>
      <c r="Y590" s="103" t="str">
        <f t="shared" si="533"/>
        <v>fadeOff=n1-4-3TOn1-4-3-1,0.6</v>
      </c>
      <c r="Z590" s="103" t="str">
        <f t="shared" si="534"/>
        <v>drawOpen=n1-4-3TOn1-4-3-1,0.8</v>
      </c>
      <c r="AA590" s="103" t="str">
        <f t="shared" si="535"/>
        <v>drawClose=n1-4-3TOn1-4-3-1,0.8</v>
      </c>
      <c r="AB590" s="103" t="str">
        <f t="shared" si="523"/>
        <v>myQtipStyle</v>
      </c>
      <c r="AD590" s="106"/>
      <c r="AE590" s="116"/>
      <c r="AF590" s="75"/>
      <c r="AG590" s="186">
        <f t="shared" si="542"/>
        <v>0</v>
      </c>
      <c r="AH590" s="75" t="str">
        <f t="shared" si="536"/>
        <v>n1-4-3TOn1-4-3-1</v>
      </c>
      <c r="AI590" s="75" t="str">
        <f t="shared" si="537"/>
        <v>n1-4-3TOn1-4-3-1</v>
      </c>
      <c r="AJ590" s="73">
        <f t="shared" si="524"/>
        <v>4</v>
      </c>
      <c r="AX590" s="108"/>
      <c r="AZ590" s="108"/>
      <c r="BB590" s="116"/>
      <c r="BC590" s="116"/>
      <c r="BD590" s="108"/>
      <c r="BE590" s="108"/>
      <c r="BF590" s="109"/>
      <c r="BG590" s="109"/>
      <c r="BH590" s="110" t="str">
        <f t="shared" si="525"/>
        <v>n1-4-3</v>
      </c>
      <c r="BI590" s="111"/>
      <c r="BJ590" s="109" t="s">
        <v>233</v>
      </c>
      <c r="BK590" s="109" t="s">
        <v>239</v>
      </c>
      <c r="BL590" s="109">
        <f t="shared" ca="1" si="526"/>
        <v>0.4</v>
      </c>
      <c r="BM590" s="112"/>
      <c r="BN590" s="112"/>
      <c r="BO590" s="112"/>
      <c r="BP590" s="112"/>
      <c r="BQ590" s="112"/>
      <c r="BR590" s="112">
        <f t="shared" ca="1" si="547"/>
        <v>12</v>
      </c>
      <c r="BS590" s="112">
        <f t="shared" ca="1" si="547"/>
        <v>12</v>
      </c>
      <c r="BT590" s="112"/>
      <c r="BU590" s="112"/>
      <c r="BV590" s="174"/>
      <c r="BW590" s="114"/>
      <c r="BX590" s="109"/>
      <c r="BY590" s="113"/>
      <c r="BZ590" s="113"/>
      <c r="CA590" s="113"/>
      <c r="CB590" s="113"/>
      <c r="CC590" s="112"/>
      <c r="CD590" s="109"/>
      <c r="CE590" s="114"/>
      <c r="CF590" s="109"/>
      <c r="CG590" s="113"/>
      <c r="CH590" s="113"/>
      <c r="CI590" s="113"/>
      <c r="CJ590" s="113"/>
      <c r="CK590" s="112"/>
      <c r="CL590" s="112"/>
      <c r="CM590" s="112"/>
      <c r="CN590" s="115"/>
      <c r="CO590" s="109"/>
      <c r="CP590" s="109"/>
      <c r="CQ590" s="113"/>
      <c r="CR590" s="113"/>
      <c r="CS590" s="113"/>
      <c r="CT590" s="113"/>
      <c r="CW590" s="118" t="str">
        <f t="shared" si="546"/>
        <v>n1-4-3</v>
      </c>
      <c r="CX590" s="118" t="str">
        <f t="shared" si="529"/>
        <v>n1-4-3-1</v>
      </c>
      <c r="CY590" s="119" t="s">
        <v>246</v>
      </c>
      <c r="CZ590" s="120" t="s">
        <v>79</v>
      </c>
      <c r="DA590" s="120" t="s">
        <v>79</v>
      </c>
      <c r="DB590" s="120">
        <f t="shared" ca="1" si="538"/>
        <v>6</v>
      </c>
      <c r="DC590" s="120">
        <f t="shared" ca="1" si="539"/>
        <v>6</v>
      </c>
      <c r="DD590" s="120">
        <f t="shared" ca="1" si="540"/>
        <v>6</v>
      </c>
      <c r="DE590" s="120">
        <f t="shared" ca="1" si="541"/>
        <v>6</v>
      </c>
      <c r="DF590" s="120" t="s">
        <v>74</v>
      </c>
    </row>
    <row r="591" spans="1:110" s="105" customFormat="1" ht="16" customHeight="1">
      <c r="A591" s="75" t="str">
        <f t="shared" si="543"/>
        <v>n1-4-3TOn1-4-3-2</v>
      </c>
      <c r="B591" s="75" t="str">
        <f t="shared" si="544"/>
        <v>n1-4-3TOn1-4-3-2</v>
      </c>
      <c r="C591" s="103" t="s">
        <v>239</v>
      </c>
      <c r="D591" s="103" t="str">
        <f t="shared" si="530"/>
        <v>n1-4-3</v>
      </c>
      <c r="E591" s="103" t="str">
        <f t="shared" si="531"/>
        <v>n1-4-3-2</v>
      </c>
      <c r="F591" s="104">
        <f>ROW()</f>
        <v>591</v>
      </c>
      <c r="G591" s="103"/>
      <c r="H591" s="103"/>
      <c r="I591" s="103"/>
      <c r="J591" s="103"/>
      <c r="K591" s="103" t="str">
        <f t="shared" si="516"/>
        <v>none</v>
      </c>
      <c r="L591" s="103"/>
      <c r="M591" s="103" t="str">
        <f t="shared" si="517"/>
        <v>OpenClose</v>
      </c>
      <c r="N591" s="103"/>
      <c r="O591" s="103"/>
      <c r="P591" s="103"/>
      <c r="Q591" s="103"/>
      <c r="R591" s="103">
        <f t="shared" si="518"/>
        <v>1</v>
      </c>
      <c r="S591" s="103"/>
      <c r="T591" s="103"/>
      <c r="U591" s="103"/>
      <c r="V591" s="103"/>
      <c r="W591" s="103"/>
      <c r="X591" s="103" t="str">
        <f t="shared" si="532"/>
        <v>fadeOn=n1-4-3TOn1-4-3-2,0.6</v>
      </c>
      <c r="Y591" s="103" t="str">
        <f t="shared" si="533"/>
        <v>fadeOff=n1-4-3TOn1-4-3-2,0.6</v>
      </c>
      <c r="Z591" s="103" t="str">
        <f t="shared" si="534"/>
        <v>drawOpen=n1-4-3TOn1-4-3-2,0.8</v>
      </c>
      <c r="AA591" s="103" t="str">
        <f t="shared" si="535"/>
        <v>drawClose=n1-4-3TOn1-4-3-2,0.8</v>
      </c>
      <c r="AB591" s="103" t="str">
        <f t="shared" si="523"/>
        <v>myQtipStyle</v>
      </c>
      <c r="AD591" s="106"/>
      <c r="AE591" s="116"/>
      <c r="AF591" s="75"/>
      <c r="AG591" s="186">
        <f t="shared" si="542"/>
        <v>0</v>
      </c>
      <c r="AH591" s="75" t="str">
        <f t="shared" si="536"/>
        <v>n1-4-3TOn1-4-3-2</v>
      </c>
      <c r="AI591" s="75" t="str">
        <f t="shared" si="537"/>
        <v>n1-4-3TOn1-4-3-2</v>
      </c>
      <c r="AJ591" s="73">
        <f t="shared" si="524"/>
        <v>4</v>
      </c>
      <c r="AX591" s="108"/>
      <c r="AZ591" s="108"/>
      <c r="BB591" s="116"/>
      <c r="BC591" s="116"/>
      <c r="BD591" s="108"/>
      <c r="BE591" s="108"/>
      <c r="BF591" s="109"/>
      <c r="BG591" s="109"/>
      <c r="BH591" s="110" t="str">
        <f t="shared" si="525"/>
        <v>n1-4-3</v>
      </c>
      <c r="BI591" s="111"/>
      <c r="BJ591" s="109" t="s">
        <v>233</v>
      </c>
      <c r="BK591" s="109" t="s">
        <v>239</v>
      </c>
      <c r="BL591" s="109">
        <f t="shared" ca="1" si="526"/>
        <v>0.4</v>
      </c>
      <c r="BM591" s="112"/>
      <c r="BN591" s="112"/>
      <c r="BO591" s="112"/>
      <c r="BP591" s="112"/>
      <c r="BQ591" s="112"/>
      <c r="BR591" s="112">
        <f t="shared" ca="1" si="547"/>
        <v>12</v>
      </c>
      <c r="BS591" s="112">
        <f t="shared" ca="1" si="547"/>
        <v>12</v>
      </c>
      <c r="BT591" s="112"/>
      <c r="BU591" s="112"/>
      <c r="BV591" s="174"/>
      <c r="BW591" s="114"/>
      <c r="BX591" s="109"/>
      <c r="BY591" s="113"/>
      <c r="BZ591" s="113"/>
      <c r="CA591" s="113"/>
      <c r="CB591" s="113"/>
      <c r="CC591" s="112"/>
      <c r="CD591" s="109"/>
      <c r="CE591" s="114"/>
      <c r="CF591" s="109"/>
      <c r="CG591" s="113"/>
      <c r="CH591" s="113"/>
      <c r="CI591" s="113"/>
      <c r="CJ591" s="113"/>
      <c r="CK591" s="112"/>
      <c r="CL591" s="112"/>
      <c r="CM591" s="112"/>
      <c r="CN591" s="115"/>
      <c r="CO591" s="109"/>
      <c r="CP591" s="109"/>
      <c r="CQ591" s="113"/>
      <c r="CR591" s="113"/>
      <c r="CS591" s="113"/>
      <c r="CT591" s="113"/>
      <c r="CW591" s="118" t="str">
        <f t="shared" si="546"/>
        <v>n1-4-3</v>
      </c>
      <c r="CX591" s="118" t="str">
        <f t="shared" si="529"/>
        <v>n1-4-3-2</v>
      </c>
      <c r="CY591" s="119" t="s">
        <v>246</v>
      </c>
      <c r="CZ591" s="120" t="s">
        <v>79</v>
      </c>
      <c r="DA591" s="120" t="s">
        <v>79</v>
      </c>
      <c r="DB591" s="120">
        <f t="shared" ca="1" si="538"/>
        <v>6</v>
      </c>
      <c r="DC591" s="120">
        <f t="shared" ca="1" si="539"/>
        <v>6</v>
      </c>
      <c r="DD591" s="120">
        <f t="shared" ca="1" si="540"/>
        <v>6</v>
      </c>
      <c r="DE591" s="120">
        <f t="shared" ca="1" si="541"/>
        <v>6</v>
      </c>
      <c r="DF591" s="120" t="s">
        <v>74</v>
      </c>
    </row>
    <row r="592" spans="1:110" s="105" customFormat="1" ht="16" customHeight="1">
      <c r="A592" s="75" t="str">
        <f t="shared" si="543"/>
        <v>n1-4-3TOn1-4-3-3</v>
      </c>
      <c r="B592" s="75" t="str">
        <f t="shared" si="544"/>
        <v>n1-4-3TOn1-4-3-3</v>
      </c>
      <c r="C592" s="103" t="s">
        <v>239</v>
      </c>
      <c r="D592" s="103" t="str">
        <f t="shared" si="530"/>
        <v>n1-4-3</v>
      </c>
      <c r="E592" s="103" t="str">
        <f t="shared" si="531"/>
        <v>n1-4-3-3</v>
      </c>
      <c r="F592" s="104">
        <f>ROW()</f>
        <v>592</v>
      </c>
      <c r="G592" s="103"/>
      <c r="H592" s="103"/>
      <c r="I592" s="103"/>
      <c r="J592" s="103"/>
      <c r="K592" s="103" t="str">
        <f t="shared" si="516"/>
        <v>none</v>
      </c>
      <c r="L592" s="103"/>
      <c r="M592" s="103" t="str">
        <f t="shared" si="517"/>
        <v>OpenClose</v>
      </c>
      <c r="N592" s="103"/>
      <c r="O592" s="103"/>
      <c r="P592" s="103"/>
      <c r="Q592" s="103"/>
      <c r="R592" s="103">
        <f t="shared" si="518"/>
        <v>1</v>
      </c>
      <c r="S592" s="103"/>
      <c r="T592" s="103"/>
      <c r="U592" s="103"/>
      <c r="V592" s="103"/>
      <c r="W592" s="103"/>
      <c r="X592" s="103" t="str">
        <f t="shared" si="532"/>
        <v>fadeOn=n1-4-3TOn1-4-3-3,0.6</v>
      </c>
      <c r="Y592" s="103" t="str">
        <f t="shared" si="533"/>
        <v>fadeOff=n1-4-3TOn1-4-3-3,0.6</v>
      </c>
      <c r="Z592" s="103" t="str">
        <f t="shared" si="534"/>
        <v>drawOpen=n1-4-3TOn1-4-3-3,0.8</v>
      </c>
      <c r="AA592" s="103" t="str">
        <f t="shared" si="535"/>
        <v>drawClose=n1-4-3TOn1-4-3-3,0.8</v>
      </c>
      <c r="AB592" s="103" t="str">
        <f t="shared" si="523"/>
        <v>myQtipStyle</v>
      </c>
      <c r="AD592" s="106"/>
      <c r="AE592" s="116"/>
      <c r="AF592" s="75"/>
      <c r="AG592" s="186">
        <f t="shared" si="542"/>
        <v>0</v>
      </c>
      <c r="AH592" s="75" t="str">
        <f t="shared" si="536"/>
        <v>n1-4-3TOn1-4-3-3</v>
      </c>
      <c r="AI592" s="75" t="str">
        <f t="shared" si="537"/>
        <v>n1-4-3TOn1-4-3-3</v>
      </c>
      <c r="AJ592" s="73">
        <f t="shared" si="524"/>
        <v>4</v>
      </c>
      <c r="AX592" s="108"/>
      <c r="AZ592" s="108"/>
      <c r="BB592" s="116"/>
      <c r="BC592" s="116"/>
      <c r="BD592" s="108"/>
      <c r="BE592" s="108"/>
      <c r="BF592" s="109"/>
      <c r="BG592" s="109"/>
      <c r="BH592" s="110" t="str">
        <f t="shared" si="525"/>
        <v>n1-4-3</v>
      </c>
      <c r="BI592" s="111"/>
      <c r="BJ592" s="109" t="s">
        <v>233</v>
      </c>
      <c r="BK592" s="109" t="s">
        <v>239</v>
      </c>
      <c r="BL592" s="109">
        <f t="shared" ca="1" si="526"/>
        <v>0.4</v>
      </c>
      <c r="BM592" s="112"/>
      <c r="BN592" s="112"/>
      <c r="BO592" s="112"/>
      <c r="BP592" s="112"/>
      <c r="BQ592" s="112"/>
      <c r="BR592" s="112">
        <f t="shared" ca="1" si="547"/>
        <v>12</v>
      </c>
      <c r="BS592" s="112">
        <f t="shared" ca="1" si="547"/>
        <v>12</v>
      </c>
      <c r="BT592" s="112"/>
      <c r="BU592" s="112"/>
      <c r="BV592" s="174"/>
      <c r="BW592" s="114"/>
      <c r="BX592" s="109"/>
      <c r="BY592" s="113"/>
      <c r="BZ592" s="113"/>
      <c r="CA592" s="113"/>
      <c r="CB592" s="113"/>
      <c r="CC592" s="112"/>
      <c r="CD592" s="109"/>
      <c r="CE592" s="114"/>
      <c r="CF592" s="109"/>
      <c r="CG592" s="113"/>
      <c r="CH592" s="113"/>
      <c r="CI592" s="113"/>
      <c r="CJ592" s="113"/>
      <c r="CK592" s="112"/>
      <c r="CL592" s="112"/>
      <c r="CM592" s="112"/>
      <c r="CN592" s="115"/>
      <c r="CO592" s="109"/>
      <c r="CP592" s="109"/>
      <c r="CQ592" s="113"/>
      <c r="CR592" s="113"/>
      <c r="CS592" s="113"/>
      <c r="CT592" s="113"/>
      <c r="CW592" s="118" t="str">
        <f t="shared" si="546"/>
        <v>n1-4-3</v>
      </c>
      <c r="CX592" s="118" t="str">
        <f t="shared" si="529"/>
        <v>n1-4-3-3</v>
      </c>
      <c r="CY592" s="119" t="s">
        <v>246</v>
      </c>
      <c r="CZ592" s="120" t="s">
        <v>79</v>
      </c>
      <c r="DA592" s="120" t="s">
        <v>79</v>
      </c>
      <c r="DB592" s="120">
        <f t="shared" ca="1" si="538"/>
        <v>6</v>
      </c>
      <c r="DC592" s="120">
        <f t="shared" ca="1" si="539"/>
        <v>6</v>
      </c>
      <c r="DD592" s="120">
        <f t="shared" ca="1" si="540"/>
        <v>6</v>
      </c>
      <c r="DE592" s="120">
        <f t="shared" ca="1" si="541"/>
        <v>6</v>
      </c>
      <c r="DF592" s="120" t="s">
        <v>74</v>
      </c>
    </row>
    <row r="593" spans="1:110" s="105" customFormat="1" ht="16" customHeight="1">
      <c r="A593" s="75" t="str">
        <f t="shared" si="543"/>
        <v>n0TOn2</v>
      </c>
      <c r="B593" s="75" t="str">
        <f t="shared" si="544"/>
        <v>n0TOn2</v>
      </c>
      <c r="C593" s="103" t="s">
        <v>239</v>
      </c>
      <c r="D593" s="103" t="str">
        <f t="shared" si="530"/>
        <v>n0</v>
      </c>
      <c r="E593" s="103" t="str">
        <f t="shared" si="531"/>
        <v>n2</v>
      </c>
      <c r="F593" s="104">
        <f>ROW()</f>
        <v>593</v>
      </c>
      <c r="G593" s="103"/>
      <c r="H593" s="103"/>
      <c r="I593" s="103"/>
      <c r="J593" s="103"/>
      <c r="K593" s="103" t="str">
        <f t="shared" si="516"/>
        <v>none</v>
      </c>
      <c r="L593" s="103"/>
      <c r="M593" s="103" t="str">
        <f t="shared" si="517"/>
        <v>OpenClose</v>
      </c>
      <c r="N593" s="103"/>
      <c r="O593" s="103"/>
      <c r="P593" s="103"/>
      <c r="Q593" s="103"/>
      <c r="R593" s="103">
        <f t="shared" si="518"/>
        <v>1</v>
      </c>
      <c r="S593" s="103"/>
      <c r="T593" s="103"/>
      <c r="U593" s="103"/>
      <c r="V593" s="103"/>
      <c r="W593" s="103"/>
      <c r="X593" s="103" t="str">
        <f t="shared" si="532"/>
        <v>fadeOn=n0TOn2,0.6</v>
      </c>
      <c r="Y593" s="103" t="str">
        <f t="shared" si="533"/>
        <v>fadeOff=n0TOn2,0.6</v>
      </c>
      <c r="Z593" s="103" t="str">
        <f t="shared" si="534"/>
        <v>drawOpen=n0TOn2,0.8</v>
      </c>
      <c r="AA593" s="103" t="str">
        <f t="shared" si="535"/>
        <v>drawClose=n0TOn2,0.8</v>
      </c>
      <c r="AB593" s="103" t="str">
        <f t="shared" si="523"/>
        <v>myQtipStyle</v>
      </c>
      <c r="AD593" s="106"/>
      <c r="AE593" s="116"/>
      <c r="AF593" s="75"/>
      <c r="AG593" s="186">
        <f t="shared" si="542"/>
        <v>0</v>
      </c>
      <c r="AH593" s="75" t="str">
        <f t="shared" si="536"/>
        <v>n0TOn2</v>
      </c>
      <c r="AI593" s="75" t="str">
        <f t="shared" si="537"/>
        <v>n0TOn2</v>
      </c>
      <c r="AJ593" s="73">
        <f t="shared" si="524"/>
        <v>1</v>
      </c>
      <c r="AX593" s="108"/>
      <c r="AZ593" s="108"/>
      <c r="BB593" s="116"/>
      <c r="BC593" s="116"/>
      <c r="BD593" s="108"/>
      <c r="BE593" s="108"/>
      <c r="BF593" s="109"/>
      <c r="BG593" s="109"/>
      <c r="BH593" s="110" t="str">
        <f t="shared" si="525"/>
        <v>n0</v>
      </c>
      <c r="BI593" s="111"/>
      <c r="BJ593" s="109" t="s">
        <v>233</v>
      </c>
      <c r="BK593" s="109" t="s">
        <v>239</v>
      </c>
      <c r="BL593" s="109">
        <f t="shared" ca="1" si="526"/>
        <v>2</v>
      </c>
      <c r="BM593" s="112"/>
      <c r="BN593" s="112"/>
      <c r="BO593" s="112"/>
      <c r="BP593" s="112"/>
      <c r="BQ593" s="112"/>
      <c r="BR593" s="112">
        <f t="shared" ca="1" si="547"/>
        <v>95</v>
      </c>
      <c r="BS593" s="112">
        <f t="shared" ca="1" si="547"/>
        <v>95</v>
      </c>
      <c r="BT593" s="112"/>
      <c r="BU593" s="112"/>
      <c r="BV593" s="174"/>
      <c r="BW593" s="114"/>
      <c r="BX593" s="109"/>
      <c r="BY593" s="113"/>
      <c r="BZ593" s="113"/>
      <c r="CA593" s="113"/>
      <c r="CB593" s="113"/>
      <c r="CC593" s="112"/>
      <c r="CD593" s="109"/>
      <c r="CE593" s="114"/>
      <c r="CF593" s="109"/>
      <c r="CG593" s="113"/>
      <c r="CH593" s="113"/>
      <c r="CI593" s="113"/>
      <c r="CJ593" s="113"/>
      <c r="CK593" s="112"/>
      <c r="CL593" s="112"/>
      <c r="CM593" s="112"/>
      <c r="CN593" s="115"/>
      <c r="CO593" s="109"/>
      <c r="CP593" s="109"/>
      <c r="CQ593" s="113"/>
      <c r="CR593" s="113"/>
      <c r="CS593" s="113"/>
      <c r="CT593" s="113"/>
      <c r="CW593" s="118" t="str">
        <f t="shared" si="546"/>
        <v>n0</v>
      </c>
      <c r="CX593" s="118" t="str">
        <f t="shared" si="529"/>
        <v>n2</v>
      </c>
      <c r="CY593" s="119" t="s">
        <v>246</v>
      </c>
      <c r="CZ593" s="120" t="s">
        <v>79</v>
      </c>
      <c r="DA593" s="120" t="s">
        <v>79</v>
      </c>
      <c r="DB593" s="120">
        <f t="shared" ca="1" si="538"/>
        <v>6</v>
      </c>
      <c r="DC593" s="120">
        <f t="shared" ca="1" si="539"/>
        <v>6</v>
      </c>
      <c r="DD593" s="120">
        <f t="shared" ca="1" si="540"/>
        <v>47.5</v>
      </c>
      <c r="DE593" s="120">
        <f t="shared" ca="1" si="541"/>
        <v>47.5</v>
      </c>
      <c r="DF593" s="120" t="s">
        <v>74</v>
      </c>
    </row>
    <row r="594" spans="1:110" s="105" customFormat="1" ht="16" customHeight="1">
      <c r="A594" s="75" t="str">
        <f t="shared" si="543"/>
        <v>n1-4-3-3TOn2-1</v>
      </c>
      <c r="B594" s="75" t="str">
        <f t="shared" si="544"/>
        <v>n1-4-3-3TOn2-1</v>
      </c>
      <c r="C594" s="103" t="s">
        <v>239</v>
      </c>
      <c r="D594" s="103" t="str">
        <f t="shared" si="530"/>
        <v>n1-4-3-3</v>
      </c>
      <c r="E594" s="103" t="str">
        <f t="shared" si="531"/>
        <v>n2-1</v>
      </c>
      <c r="F594" s="104">
        <f>ROW()</f>
        <v>594</v>
      </c>
      <c r="G594" s="103"/>
      <c r="H594" s="103"/>
      <c r="I594" s="103"/>
      <c r="J594" s="103"/>
      <c r="K594" s="103" t="str">
        <f t="shared" si="516"/>
        <v>none</v>
      </c>
      <c r="L594" s="103"/>
      <c r="M594" s="103" t="str">
        <f t="shared" si="517"/>
        <v>OpenClose</v>
      </c>
      <c r="N594" s="103"/>
      <c r="O594" s="103"/>
      <c r="P594" s="103"/>
      <c r="Q594" s="103"/>
      <c r="R594" s="103">
        <f t="shared" si="518"/>
        <v>1</v>
      </c>
      <c r="S594" s="103"/>
      <c r="T594" s="103"/>
      <c r="U594" s="103"/>
      <c r="V594" s="103"/>
      <c r="W594" s="103"/>
      <c r="X594" s="103" t="str">
        <f t="shared" si="532"/>
        <v>fadeOn=n1-4-3-3TOn2-1,0.6</v>
      </c>
      <c r="Y594" s="103" t="str">
        <f t="shared" si="533"/>
        <v>fadeOff=n1-4-3-3TOn2-1,0.6</v>
      </c>
      <c r="Z594" s="103" t="str">
        <f t="shared" si="534"/>
        <v>drawOpen=n1-4-3-3TOn2-1,0.8</v>
      </c>
      <c r="AA594" s="103" t="str">
        <f t="shared" si="535"/>
        <v>drawClose=n1-4-3-3TOn2-1,0.8</v>
      </c>
      <c r="AB594" s="103" t="str">
        <f t="shared" si="523"/>
        <v>myQtipStyle</v>
      </c>
      <c r="AD594" s="106"/>
      <c r="AE594" s="116"/>
      <c r="AF594" s="75"/>
      <c r="AG594" s="186">
        <f t="shared" si="542"/>
        <v>0</v>
      </c>
      <c r="AH594" s="75" t="str">
        <f t="shared" si="536"/>
        <v>n1-4-3-3TOn2-1</v>
      </c>
      <c r="AI594" s="75" t="str">
        <f t="shared" si="537"/>
        <v>n1-4-3-3TOn2-1</v>
      </c>
      <c r="AJ594" s="73">
        <f t="shared" si="524"/>
        <v>2</v>
      </c>
      <c r="AX594" s="108"/>
      <c r="AZ594" s="108"/>
      <c r="BB594" s="116"/>
      <c r="BC594" s="116"/>
      <c r="BD594" s="108"/>
      <c r="BE594" s="108"/>
      <c r="BF594" s="109"/>
      <c r="BG594" s="109"/>
      <c r="BH594" s="110" t="str">
        <f t="shared" si="525"/>
        <v>n1-4-3-3</v>
      </c>
      <c r="BI594" s="111"/>
      <c r="BJ594" s="109" t="s">
        <v>233</v>
      </c>
      <c r="BK594" s="109" t="s">
        <v>239</v>
      </c>
      <c r="BL594" s="109">
        <f t="shared" ca="1" si="526"/>
        <v>1.5</v>
      </c>
      <c r="BM594" s="112"/>
      <c r="BN594" s="112"/>
      <c r="BO594" s="112"/>
      <c r="BP594" s="112"/>
      <c r="BQ594" s="112"/>
      <c r="BR594" s="112">
        <f t="shared" ca="1" si="547"/>
        <v>60</v>
      </c>
      <c r="BS594" s="112">
        <f t="shared" ca="1" si="547"/>
        <v>60</v>
      </c>
      <c r="BT594" s="112"/>
      <c r="BU594" s="112"/>
      <c r="BV594" s="174"/>
      <c r="BW594" s="114"/>
      <c r="BX594" s="109"/>
      <c r="BY594" s="113"/>
      <c r="BZ594" s="113"/>
      <c r="CA594" s="113"/>
      <c r="CB594" s="113"/>
      <c r="CC594" s="112"/>
      <c r="CD594" s="109"/>
      <c r="CE594" s="114"/>
      <c r="CF594" s="109"/>
      <c r="CG594" s="113"/>
      <c r="CH594" s="113"/>
      <c r="CI594" s="113"/>
      <c r="CJ594" s="113"/>
      <c r="CK594" s="112"/>
      <c r="CL594" s="112"/>
      <c r="CM594" s="112"/>
      <c r="CN594" s="115"/>
      <c r="CO594" s="109"/>
      <c r="CP594" s="109"/>
      <c r="CQ594" s="113"/>
      <c r="CR594" s="113"/>
      <c r="CS594" s="113"/>
      <c r="CT594" s="113"/>
      <c r="CW594" s="118" t="str">
        <f t="shared" si="546"/>
        <v>n1-4-3-3</v>
      </c>
      <c r="CX594" s="118" t="str">
        <f t="shared" si="529"/>
        <v>n2-1</v>
      </c>
      <c r="CY594" s="119" t="s">
        <v>246</v>
      </c>
      <c r="CZ594" s="120" t="s">
        <v>79</v>
      </c>
      <c r="DA594" s="120" t="s">
        <v>79</v>
      </c>
      <c r="DB594" s="120">
        <f t="shared" ca="1" si="538"/>
        <v>6</v>
      </c>
      <c r="DC594" s="120">
        <f t="shared" ca="1" si="539"/>
        <v>6</v>
      </c>
      <c r="DD594" s="120">
        <f t="shared" ca="1" si="540"/>
        <v>30</v>
      </c>
      <c r="DE594" s="120">
        <f t="shared" ca="1" si="541"/>
        <v>30</v>
      </c>
      <c r="DF594" s="120" t="s">
        <v>74</v>
      </c>
    </row>
    <row r="595" spans="1:110" s="105" customFormat="1" ht="16" customHeight="1">
      <c r="A595" s="75" t="str">
        <f t="shared" si="543"/>
        <v>n2-1TOn2-1-1</v>
      </c>
      <c r="B595" s="75" t="str">
        <f t="shared" si="544"/>
        <v>n2-1TOn2-1-1</v>
      </c>
      <c r="C595" s="103" t="s">
        <v>239</v>
      </c>
      <c r="D595" s="103" t="str">
        <f t="shared" si="530"/>
        <v>n2-1</v>
      </c>
      <c r="E595" s="103" t="str">
        <f t="shared" si="531"/>
        <v>n2-1-1</v>
      </c>
      <c r="F595" s="104">
        <f>ROW()</f>
        <v>595</v>
      </c>
      <c r="G595" s="103"/>
      <c r="H595" s="103"/>
      <c r="I595" s="103"/>
      <c r="J595" s="103"/>
      <c r="K595" s="103" t="str">
        <f t="shared" si="516"/>
        <v>none</v>
      </c>
      <c r="L595" s="103"/>
      <c r="M595" s="103" t="str">
        <f t="shared" si="517"/>
        <v>OpenClose</v>
      </c>
      <c r="N595" s="103"/>
      <c r="O595" s="103"/>
      <c r="P595" s="103"/>
      <c r="Q595" s="103"/>
      <c r="R595" s="103">
        <f t="shared" si="518"/>
        <v>1</v>
      </c>
      <c r="S595" s="103"/>
      <c r="T595" s="103"/>
      <c r="U595" s="103"/>
      <c r="V595" s="103"/>
      <c r="W595" s="103"/>
      <c r="X595" s="103" t="str">
        <f t="shared" si="532"/>
        <v>fadeOn=n2-1TOn2-1-1,0.6</v>
      </c>
      <c r="Y595" s="103" t="str">
        <f t="shared" si="533"/>
        <v>fadeOff=n2-1TOn2-1-1,0.6</v>
      </c>
      <c r="Z595" s="103" t="str">
        <f t="shared" si="534"/>
        <v>drawOpen=n2-1TOn2-1-1,0.8</v>
      </c>
      <c r="AA595" s="103" t="str">
        <f t="shared" si="535"/>
        <v>drawClose=n2-1TOn2-1-1,0.8</v>
      </c>
      <c r="AB595" s="103" t="str">
        <f t="shared" si="523"/>
        <v>myQtipStyle</v>
      </c>
      <c r="AD595" s="106"/>
      <c r="AE595" s="116"/>
      <c r="AF595" s="75"/>
      <c r="AG595" s="186">
        <f t="shared" si="542"/>
        <v>0</v>
      </c>
      <c r="AH595" s="75" t="str">
        <f t="shared" si="536"/>
        <v>n2-1TOn2-1-1</v>
      </c>
      <c r="AI595" s="75" t="str">
        <f t="shared" si="537"/>
        <v>n2-1TOn2-1-1</v>
      </c>
      <c r="AJ595" s="73">
        <f t="shared" si="524"/>
        <v>3</v>
      </c>
      <c r="AX595" s="108"/>
      <c r="AZ595" s="108"/>
      <c r="BB595" s="116"/>
      <c r="BC595" s="116"/>
      <c r="BD595" s="108"/>
      <c r="BE595" s="108"/>
      <c r="BF595" s="109"/>
      <c r="BG595" s="109"/>
      <c r="BH595" s="110" t="str">
        <f t="shared" si="525"/>
        <v>n2-1</v>
      </c>
      <c r="BI595" s="111"/>
      <c r="BJ595" s="109" t="s">
        <v>233</v>
      </c>
      <c r="BK595" s="109" t="s">
        <v>239</v>
      </c>
      <c r="BL595" s="109">
        <f t="shared" ca="1" si="526"/>
        <v>0.7</v>
      </c>
      <c r="BM595" s="112"/>
      <c r="BN595" s="112"/>
      <c r="BO595" s="112"/>
      <c r="BP595" s="112"/>
      <c r="BQ595" s="112"/>
      <c r="BR595" s="112">
        <f t="shared" ca="1" si="547"/>
        <v>35</v>
      </c>
      <c r="BS595" s="112">
        <f t="shared" ca="1" si="547"/>
        <v>35</v>
      </c>
      <c r="BT595" s="112"/>
      <c r="BU595" s="112"/>
      <c r="BV595" s="174"/>
      <c r="BW595" s="114"/>
      <c r="BX595" s="109"/>
      <c r="BY595" s="113"/>
      <c r="BZ595" s="113"/>
      <c r="CA595" s="113"/>
      <c r="CB595" s="113"/>
      <c r="CC595" s="112"/>
      <c r="CD595" s="109"/>
      <c r="CE595" s="114"/>
      <c r="CF595" s="109"/>
      <c r="CG595" s="113"/>
      <c r="CH595" s="113"/>
      <c r="CI595" s="113"/>
      <c r="CJ595" s="113"/>
      <c r="CK595" s="112"/>
      <c r="CL595" s="112"/>
      <c r="CM595" s="112"/>
      <c r="CN595" s="115"/>
      <c r="CO595" s="109"/>
      <c r="CP595" s="109"/>
      <c r="CQ595" s="113"/>
      <c r="CR595" s="113"/>
      <c r="CS595" s="113"/>
      <c r="CT595" s="113"/>
      <c r="CW595" s="118" t="str">
        <f t="shared" si="546"/>
        <v>n2-1</v>
      </c>
      <c r="CX595" s="118" t="str">
        <f t="shared" si="529"/>
        <v>n2-1-1</v>
      </c>
      <c r="CY595" s="119" t="s">
        <v>246</v>
      </c>
      <c r="CZ595" s="120" t="s">
        <v>79</v>
      </c>
      <c r="DA595" s="120" t="s">
        <v>79</v>
      </c>
      <c r="DB595" s="120">
        <f t="shared" si="538"/>
        <v>0</v>
      </c>
      <c r="DC595" s="120">
        <f t="shared" si="539"/>
        <v>0</v>
      </c>
      <c r="DD595" s="120">
        <f t="shared" ca="1" si="540"/>
        <v>17.5</v>
      </c>
      <c r="DE595" s="120">
        <f t="shared" ca="1" si="541"/>
        <v>17.5</v>
      </c>
      <c r="DF595" s="120" t="s">
        <v>74</v>
      </c>
    </row>
    <row r="596" spans="1:110" s="105" customFormat="1" ht="16" customHeight="1">
      <c r="A596" s="75" t="str">
        <f t="shared" si="543"/>
        <v>n2-1-1TOn2-1-1-1</v>
      </c>
      <c r="B596" s="75" t="str">
        <f t="shared" si="544"/>
        <v>n2-1-1TOn2-1-1-1</v>
      </c>
      <c r="C596" s="103" t="s">
        <v>239</v>
      </c>
      <c r="D596" s="103" t="str">
        <f t="shared" si="530"/>
        <v>n2-1-1</v>
      </c>
      <c r="E596" s="103" t="str">
        <f t="shared" si="531"/>
        <v>n2-1-1-1</v>
      </c>
      <c r="F596" s="104">
        <f>ROW()</f>
        <v>596</v>
      </c>
      <c r="G596" s="103"/>
      <c r="H596" s="103"/>
      <c r="I596" s="103"/>
      <c r="J596" s="103"/>
      <c r="K596" s="103" t="str">
        <f t="shared" si="516"/>
        <v>none</v>
      </c>
      <c r="L596" s="103"/>
      <c r="M596" s="103" t="str">
        <f t="shared" si="517"/>
        <v>OpenClose</v>
      </c>
      <c r="N596" s="103"/>
      <c r="O596" s="103"/>
      <c r="P596" s="103"/>
      <c r="Q596" s="103"/>
      <c r="R596" s="103">
        <f t="shared" si="518"/>
        <v>1</v>
      </c>
      <c r="S596" s="103"/>
      <c r="T596" s="103"/>
      <c r="U596" s="103"/>
      <c r="V596" s="103"/>
      <c r="W596" s="103"/>
      <c r="X596" s="103" t="str">
        <f t="shared" si="532"/>
        <v>fadeOn=n2-1-1TOn2-1-1-1,0.6</v>
      </c>
      <c r="Y596" s="103" t="str">
        <f t="shared" si="533"/>
        <v>fadeOff=n2-1-1TOn2-1-1-1,0.6</v>
      </c>
      <c r="Z596" s="103" t="str">
        <f t="shared" si="534"/>
        <v>drawOpen=n2-1-1TOn2-1-1-1,0.8</v>
      </c>
      <c r="AA596" s="103" t="str">
        <f t="shared" si="535"/>
        <v>drawClose=n2-1-1TOn2-1-1-1,0.8</v>
      </c>
      <c r="AB596" s="103" t="str">
        <f t="shared" si="523"/>
        <v>myQtipStyle</v>
      </c>
      <c r="AD596" s="106"/>
      <c r="AE596" s="116"/>
      <c r="AF596" s="75"/>
      <c r="AG596" s="186">
        <f t="shared" si="542"/>
        <v>0</v>
      </c>
      <c r="AH596" s="75" t="str">
        <f t="shared" si="536"/>
        <v>n2-1-1TOn2-1-1-1</v>
      </c>
      <c r="AI596" s="75" t="str">
        <f t="shared" si="537"/>
        <v>n2-1-1TOn2-1-1-1</v>
      </c>
      <c r="AJ596" s="73">
        <f t="shared" si="524"/>
        <v>4</v>
      </c>
      <c r="AX596" s="108"/>
      <c r="AZ596" s="108"/>
      <c r="BB596" s="116"/>
      <c r="BC596" s="116"/>
      <c r="BD596" s="108"/>
      <c r="BE596" s="108"/>
      <c r="BF596" s="109"/>
      <c r="BG596" s="109"/>
      <c r="BH596" s="110" t="str">
        <f t="shared" si="525"/>
        <v>n2-1-1</v>
      </c>
      <c r="BI596" s="111"/>
      <c r="BJ596" s="109" t="s">
        <v>233</v>
      </c>
      <c r="BK596" s="109" t="s">
        <v>239</v>
      </c>
      <c r="BL596" s="109">
        <f t="shared" ca="1" si="526"/>
        <v>0.4</v>
      </c>
      <c r="BM596" s="112"/>
      <c r="BN596" s="112"/>
      <c r="BO596" s="112"/>
      <c r="BP596" s="112"/>
      <c r="BQ596" s="112"/>
      <c r="BR596" s="112">
        <f t="shared" ca="1" si="547"/>
        <v>12</v>
      </c>
      <c r="BS596" s="112">
        <f t="shared" ca="1" si="547"/>
        <v>12</v>
      </c>
      <c r="BT596" s="112"/>
      <c r="BU596" s="112"/>
      <c r="BV596" s="174"/>
      <c r="BW596" s="114"/>
      <c r="BX596" s="109"/>
      <c r="BY596" s="113"/>
      <c r="BZ596" s="113"/>
      <c r="CA596" s="113"/>
      <c r="CB596" s="113"/>
      <c r="CC596" s="112"/>
      <c r="CD596" s="109"/>
      <c r="CE596" s="114"/>
      <c r="CF596" s="109"/>
      <c r="CG596" s="113"/>
      <c r="CH596" s="113"/>
      <c r="CI596" s="113"/>
      <c r="CJ596" s="113"/>
      <c r="CK596" s="112"/>
      <c r="CL596" s="112"/>
      <c r="CM596" s="112"/>
      <c r="CN596" s="115"/>
      <c r="CO596" s="109"/>
      <c r="CP596" s="109"/>
      <c r="CQ596" s="113"/>
      <c r="CR596" s="113"/>
      <c r="CS596" s="113"/>
      <c r="CT596" s="113"/>
      <c r="CW596" s="118" t="str">
        <f t="shared" si="546"/>
        <v>n2-1-1</v>
      </c>
      <c r="CX596" s="118" t="str">
        <f t="shared" si="529"/>
        <v>n2-1-1-1</v>
      </c>
      <c r="CY596" s="119" t="s">
        <v>246</v>
      </c>
      <c r="CZ596" s="120" t="s">
        <v>79</v>
      </c>
      <c r="DA596" s="120" t="s">
        <v>79</v>
      </c>
      <c r="DB596" s="120">
        <f t="shared" si="538"/>
        <v>0</v>
      </c>
      <c r="DC596" s="120">
        <f t="shared" si="539"/>
        <v>0</v>
      </c>
      <c r="DD596" s="120">
        <f t="shared" ca="1" si="540"/>
        <v>6</v>
      </c>
      <c r="DE596" s="120">
        <f t="shared" ca="1" si="541"/>
        <v>6</v>
      </c>
      <c r="DF596" s="120" t="s">
        <v>74</v>
      </c>
    </row>
    <row r="597" spans="1:110" s="105" customFormat="1" ht="16" customHeight="1">
      <c r="A597" s="75" t="str">
        <f t="shared" si="543"/>
        <v>n2-1-1TOn2-1-1-2</v>
      </c>
      <c r="B597" s="75" t="str">
        <f t="shared" si="544"/>
        <v>n2-1-1TOn2-1-1-2</v>
      </c>
      <c r="C597" s="103" t="s">
        <v>239</v>
      </c>
      <c r="D597" s="103" t="str">
        <f t="shared" si="530"/>
        <v>n2-1-1</v>
      </c>
      <c r="E597" s="103" t="str">
        <f t="shared" si="531"/>
        <v>n2-1-1-2</v>
      </c>
      <c r="F597" s="104">
        <f>ROW()</f>
        <v>597</v>
      </c>
      <c r="G597" s="103"/>
      <c r="H597" s="103"/>
      <c r="I597" s="103"/>
      <c r="J597" s="103"/>
      <c r="K597" s="103" t="str">
        <f t="shared" si="516"/>
        <v>none</v>
      </c>
      <c r="L597" s="103"/>
      <c r="M597" s="103" t="str">
        <f t="shared" si="517"/>
        <v>OpenClose</v>
      </c>
      <c r="N597" s="103"/>
      <c r="O597" s="103"/>
      <c r="P597" s="103"/>
      <c r="Q597" s="103"/>
      <c r="R597" s="103">
        <f t="shared" si="518"/>
        <v>1</v>
      </c>
      <c r="S597" s="103"/>
      <c r="T597" s="103"/>
      <c r="U597" s="103"/>
      <c r="V597" s="103"/>
      <c r="W597" s="103"/>
      <c r="X597" s="103" t="str">
        <f t="shared" si="532"/>
        <v>fadeOn=n2-1-1TOn2-1-1-2,0.6</v>
      </c>
      <c r="Y597" s="103" t="str">
        <f t="shared" si="533"/>
        <v>fadeOff=n2-1-1TOn2-1-1-2,0.6</v>
      </c>
      <c r="Z597" s="103" t="str">
        <f t="shared" si="534"/>
        <v>drawOpen=n2-1-1TOn2-1-1-2,0.8</v>
      </c>
      <c r="AA597" s="103" t="str">
        <f t="shared" si="535"/>
        <v>drawClose=n2-1-1TOn2-1-1-2,0.8</v>
      </c>
      <c r="AB597" s="103" t="str">
        <f t="shared" si="523"/>
        <v>myQtipStyle</v>
      </c>
      <c r="AD597" s="106"/>
      <c r="AE597" s="116"/>
      <c r="AF597" s="75"/>
      <c r="AG597" s="186">
        <f t="shared" si="542"/>
        <v>0</v>
      </c>
      <c r="AH597" s="75" t="str">
        <f t="shared" si="536"/>
        <v>n2-1-1TOn2-1-1-2</v>
      </c>
      <c r="AI597" s="75" t="str">
        <f t="shared" si="537"/>
        <v>n2-1-1TOn2-1-1-2</v>
      </c>
      <c r="AJ597" s="73">
        <f t="shared" si="524"/>
        <v>4</v>
      </c>
      <c r="AX597" s="108"/>
      <c r="AZ597" s="108"/>
      <c r="BB597" s="116"/>
      <c r="BC597" s="116"/>
      <c r="BD597" s="108"/>
      <c r="BE597" s="108"/>
      <c r="BF597" s="109"/>
      <c r="BG597" s="109"/>
      <c r="BH597" s="110" t="str">
        <f t="shared" si="525"/>
        <v>n2-1-1</v>
      </c>
      <c r="BI597" s="111"/>
      <c r="BJ597" s="109" t="s">
        <v>233</v>
      </c>
      <c r="BK597" s="109" t="s">
        <v>239</v>
      </c>
      <c r="BL597" s="109">
        <f t="shared" ca="1" si="526"/>
        <v>0.4</v>
      </c>
      <c r="BM597" s="112"/>
      <c r="BN597" s="112"/>
      <c r="BO597" s="112"/>
      <c r="BP597" s="112"/>
      <c r="BQ597" s="112"/>
      <c r="BR597" s="112">
        <f t="shared" ca="1" si="547"/>
        <v>12</v>
      </c>
      <c r="BS597" s="112">
        <f t="shared" ca="1" si="547"/>
        <v>12</v>
      </c>
      <c r="BT597" s="112"/>
      <c r="BU597" s="112"/>
      <c r="BV597" s="174"/>
      <c r="BW597" s="114"/>
      <c r="BX597" s="109"/>
      <c r="BY597" s="113"/>
      <c r="BZ597" s="113"/>
      <c r="CA597" s="113"/>
      <c r="CB597" s="113"/>
      <c r="CC597" s="112"/>
      <c r="CD597" s="109"/>
      <c r="CE597" s="114"/>
      <c r="CF597" s="109"/>
      <c r="CG597" s="113"/>
      <c r="CH597" s="113"/>
      <c r="CI597" s="113"/>
      <c r="CJ597" s="113"/>
      <c r="CK597" s="112"/>
      <c r="CL597" s="112"/>
      <c r="CM597" s="112"/>
      <c r="CN597" s="115"/>
      <c r="CO597" s="109"/>
      <c r="CP597" s="109"/>
      <c r="CQ597" s="113"/>
      <c r="CR597" s="113"/>
      <c r="CS597" s="113"/>
      <c r="CT597" s="113"/>
      <c r="CW597" s="118" t="str">
        <f t="shared" si="546"/>
        <v>n2-1-1</v>
      </c>
      <c r="CX597" s="118" t="str">
        <f t="shared" si="529"/>
        <v>n2-1-1-2</v>
      </c>
      <c r="CY597" s="119" t="s">
        <v>246</v>
      </c>
      <c r="CZ597" s="120" t="s">
        <v>79</v>
      </c>
      <c r="DA597" s="120" t="s">
        <v>79</v>
      </c>
      <c r="DB597" s="120">
        <f t="shared" si="538"/>
        <v>0</v>
      </c>
      <c r="DC597" s="120">
        <f t="shared" si="539"/>
        <v>0</v>
      </c>
      <c r="DD597" s="120">
        <f t="shared" ca="1" si="540"/>
        <v>6</v>
      </c>
      <c r="DE597" s="120">
        <f t="shared" ca="1" si="541"/>
        <v>6</v>
      </c>
      <c r="DF597" s="120" t="s">
        <v>74</v>
      </c>
    </row>
    <row r="598" spans="1:110" s="105" customFormat="1" ht="16" customHeight="1">
      <c r="A598" s="75" t="str">
        <f t="shared" si="543"/>
        <v>n2-1-1TOn2-1-1-3</v>
      </c>
      <c r="B598" s="75" t="str">
        <f t="shared" si="544"/>
        <v>n2-1-1TOn2-1-1-3</v>
      </c>
      <c r="C598" s="103" t="s">
        <v>239</v>
      </c>
      <c r="D598" s="103" t="str">
        <f t="shared" si="530"/>
        <v>n2-1-1</v>
      </c>
      <c r="E598" s="103" t="str">
        <f t="shared" si="531"/>
        <v>n2-1-1-3</v>
      </c>
      <c r="F598" s="104">
        <f>ROW()</f>
        <v>598</v>
      </c>
      <c r="G598" s="103"/>
      <c r="H598" s="103"/>
      <c r="I598" s="103"/>
      <c r="J598" s="103"/>
      <c r="K598" s="103" t="str">
        <f t="shared" si="516"/>
        <v>none</v>
      </c>
      <c r="L598" s="103"/>
      <c r="M598" s="103" t="str">
        <f t="shared" si="517"/>
        <v>OpenClose</v>
      </c>
      <c r="N598" s="103"/>
      <c r="O598" s="103"/>
      <c r="P598" s="103"/>
      <c r="Q598" s="103"/>
      <c r="R598" s="103">
        <f t="shared" si="518"/>
        <v>1</v>
      </c>
      <c r="S598" s="103"/>
      <c r="T598" s="103"/>
      <c r="U598" s="103"/>
      <c r="V598" s="103"/>
      <c r="W598" s="103"/>
      <c r="X598" s="103" t="str">
        <f t="shared" si="532"/>
        <v>fadeOn=n2-1-1TOn2-1-1-3,0.6</v>
      </c>
      <c r="Y598" s="103" t="str">
        <f t="shared" si="533"/>
        <v>fadeOff=n2-1-1TOn2-1-1-3,0.6</v>
      </c>
      <c r="Z598" s="103" t="str">
        <f t="shared" si="534"/>
        <v>drawOpen=n2-1-1TOn2-1-1-3,0.8</v>
      </c>
      <c r="AA598" s="103" t="str">
        <f t="shared" si="535"/>
        <v>drawClose=n2-1-1TOn2-1-1-3,0.8</v>
      </c>
      <c r="AB598" s="103" t="str">
        <f t="shared" si="523"/>
        <v>myQtipStyle</v>
      </c>
      <c r="AD598" s="106"/>
      <c r="AE598" s="116"/>
      <c r="AF598" s="75"/>
      <c r="AG598" s="186">
        <f t="shared" si="542"/>
        <v>0</v>
      </c>
      <c r="AH598" s="75" t="str">
        <f t="shared" si="536"/>
        <v>n2-1-1TOn2-1-1-3</v>
      </c>
      <c r="AI598" s="75" t="str">
        <f t="shared" si="537"/>
        <v>n2-1-1TOn2-1-1-3</v>
      </c>
      <c r="AJ598" s="73">
        <f t="shared" si="524"/>
        <v>4</v>
      </c>
      <c r="AX598" s="108"/>
      <c r="AZ598" s="108"/>
      <c r="BB598" s="116"/>
      <c r="BC598" s="116"/>
      <c r="BD598" s="108"/>
      <c r="BE598" s="108"/>
      <c r="BF598" s="109"/>
      <c r="BG598" s="109"/>
      <c r="BH598" s="110" t="str">
        <f t="shared" si="525"/>
        <v>n2-1-1</v>
      </c>
      <c r="BI598" s="111"/>
      <c r="BJ598" s="109" t="s">
        <v>233</v>
      </c>
      <c r="BK598" s="109" t="s">
        <v>239</v>
      </c>
      <c r="BL598" s="109">
        <f t="shared" ca="1" si="526"/>
        <v>0.4</v>
      </c>
      <c r="BM598" s="112"/>
      <c r="BN598" s="112"/>
      <c r="BO598" s="112"/>
      <c r="BP598" s="112"/>
      <c r="BQ598" s="112"/>
      <c r="BR598" s="112">
        <f t="shared" ca="1" si="547"/>
        <v>12</v>
      </c>
      <c r="BS598" s="112">
        <f t="shared" ca="1" si="547"/>
        <v>12</v>
      </c>
      <c r="BT598" s="112"/>
      <c r="BU598" s="112"/>
      <c r="BV598" s="174"/>
      <c r="BW598" s="114"/>
      <c r="BX598" s="109"/>
      <c r="BY598" s="113"/>
      <c r="BZ598" s="113"/>
      <c r="CA598" s="113"/>
      <c r="CB598" s="113"/>
      <c r="CC598" s="112"/>
      <c r="CD598" s="109"/>
      <c r="CE598" s="114"/>
      <c r="CF598" s="109"/>
      <c r="CG598" s="113"/>
      <c r="CH598" s="113"/>
      <c r="CI598" s="113"/>
      <c r="CJ598" s="113"/>
      <c r="CK598" s="112"/>
      <c r="CL598" s="112"/>
      <c r="CM598" s="112"/>
      <c r="CN598" s="115"/>
      <c r="CO598" s="109"/>
      <c r="CP598" s="109"/>
      <c r="CQ598" s="113"/>
      <c r="CR598" s="113"/>
      <c r="CS598" s="113"/>
      <c r="CT598" s="113"/>
      <c r="CW598" s="118" t="str">
        <f t="shared" ref="CW598:CW661" si="548">BH598</f>
        <v>n2-1-1</v>
      </c>
      <c r="CX598" s="118" t="str">
        <f t="shared" si="529"/>
        <v>n2-1-1-3</v>
      </c>
      <c r="CY598" s="119" t="s">
        <v>246</v>
      </c>
      <c r="CZ598" s="120" t="s">
        <v>79</v>
      </c>
      <c r="DA598" s="120" t="s">
        <v>79</v>
      </c>
      <c r="DB598" s="120">
        <f t="shared" si="538"/>
        <v>0</v>
      </c>
      <c r="DC598" s="120">
        <f t="shared" si="539"/>
        <v>0</v>
      </c>
      <c r="DD598" s="120">
        <f t="shared" ca="1" si="540"/>
        <v>6</v>
      </c>
      <c r="DE598" s="120">
        <f t="shared" ca="1" si="541"/>
        <v>6</v>
      </c>
      <c r="DF598" s="120" t="s">
        <v>74</v>
      </c>
    </row>
    <row r="599" spans="1:110" s="105" customFormat="1" ht="16" customHeight="1">
      <c r="A599" s="75" t="str">
        <f t="shared" si="543"/>
        <v>n2-1TOn2-1-2</v>
      </c>
      <c r="B599" s="75" t="str">
        <f t="shared" si="544"/>
        <v>n2-1TOn2-1-2</v>
      </c>
      <c r="C599" s="103" t="s">
        <v>239</v>
      </c>
      <c r="D599" s="103" t="str">
        <f t="shared" si="530"/>
        <v>n2-1</v>
      </c>
      <c r="E599" s="103" t="str">
        <f t="shared" si="531"/>
        <v>n2-1-2</v>
      </c>
      <c r="F599" s="104">
        <f>ROW()</f>
        <v>599</v>
      </c>
      <c r="G599" s="103"/>
      <c r="H599" s="103"/>
      <c r="I599" s="103"/>
      <c r="J599" s="103"/>
      <c r="K599" s="103" t="str">
        <f t="shared" si="516"/>
        <v>none</v>
      </c>
      <c r="L599" s="103"/>
      <c r="M599" s="103" t="str">
        <f t="shared" si="517"/>
        <v>OpenClose</v>
      </c>
      <c r="N599" s="103"/>
      <c r="O599" s="103"/>
      <c r="P599" s="103"/>
      <c r="Q599" s="103"/>
      <c r="R599" s="103">
        <f t="shared" si="518"/>
        <v>1</v>
      </c>
      <c r="S599" s="103"/>
      <c r="T599" s="103"/>
      <c r="U599" s="103"/>
      <c r="V599" s="103"/>
      <c r="W599" s="103"/>
      <c r="X599" s="103" t="str">
        <f t="shared" si="532"/>
        <v>fadeOn=n2-1TOn2-1-2,0.6</v>
      </c>
      <c r="Y599" s="103" t="str">
        <f t="shared" si="533"/>
        <v>fadeOff=n2-1TOn2-1-2,0.6</v>
      </c>
      <c r="Z599" s="103" t="str">
        <f t="shared" si="534"/>
        <v>drawOpen=n2-1TOn2-1-2,0.8</v>
      </c>
      <c r="AA599" s="103" t="str">
        <f t="shared" si="535"/>
        <v>drawClose=n2-1TOn2-1-2,0.8</v>
      </c>
      <c r="AB599" s="103" t="str">
        <f t="shared" si="523"/>
        <v>myQtipStyle</v>
      </c>
      <c r="AD599" s="106"/>
      <c r="AE599" s="116"/>
      <c r="AF599" s="75"/>
      <c r="AG599" s="186">
        <f t="shared" si="542"/>
        <v>0</v>
      </c>
      <c r="AH599" s="75" t="str">
        <f t="shared" si="536"/>
        <v>n2-1TOn2-1-2</v>
      </c>
      <c r="AI599" s="75" t="str">
        <f t="shared" si="537"/>
        <v>n2-1TOn2-1-2</v>
      </c>
      <c r="AJ599" s="73">
        <f t="shared" si="524"/>
        <v>3</v>
      </c>
      <c r="AX599" s="108"/>
      <c r="AZ599" s="108"/>
      <c r="BB599" s="116"/>
      <c r="BC599" s="116"/>
      <c r="BD599" s="108"/>
      <c r="BE599" s="108"/>
      <c r="BF599" s="109"/>
      <c r="BG599" s="109"/>
      <c r="BH599" s="110" t="str">
        <f t="shared" si="525"/>
        <v>n2-1</v>
      </c>
      <c r="BI599" s="111"/>
      <c r="BJ599" s="109" t="s">
        <v>233</v>
      </c>
      <c r="BK599" s="109" t="s">
        <v>239</v>
      </c>
      <c r="BL599" s="109">
        <f t="shared" ca="1" si="526"/>
        <v>0.7</v>
      </c>
      <c r="BM599" s="112"/>
      <c r="BN599" s="112"/>
      <c r="BO599" s="112"/>
      <c r="BP599" s="112"/>
      <c r="BQ599" s="112"/>
      <c r="BR599" s="112">
        <f t="shared" ca="1" si="547"/>
        <v>35</v>
      </c>
      <c r="BS599" s="112">
        <f t="shared" ca="1" si="547"/>
        <v>35</v>
      </c>
      <c r="BT599" s="112"/>
      <c r="BU599" s="112"/>
      <c r="BV599" s="174"/>
      <c r="BW599" s="114"/>
      <c r="BX599" s="109"/>
      <c r="BY599" s="113"/>
      <c r="BZ599" s="113"/>
      <c r="CA599" s="113"/>
      <c r="CB599" s="113"/>
      <c r="CC599" s="112"/>
      <c r="CD599" s="109"/>
      <c r="CE599" s="114"/>
      <c r="CF599" s="109"/>
      <c r="CG599" s="113"/>
      <c r="CH599" s="113"/>
      <c r="CI599" s="113"/>
      <c r="CJ599" s="113"/>
      <c r="CK599" s="112"/>
      <c r="CL599" s="112"/>
      <c r="CM599" s="112"/>
      <c r="CN599" s="115"/>
      <c r="CO599" s="109"/>
      <c r="CP599" s="109"/>
      <c r="CQ599" s="113"/>
      <c r="CR599" s="113"/>
      <c r="CS599" s="113"/>
      <c r="CT599" s="113"/>
      <c r="CW599" s="118" t="str">
        <f t="shared" si="548"/>
        <v>n2-1</v>
      </c>
      <c r="CX599" s="118" t="str">
        <f t="shared" si="529"/>
        <v>n2-1-2</v>
      </c>
      <c r="CY599" s="119" t="s">
        <v>246</v>
      </c>
      <c r="CZ599" s="120" t="s">
        <v>79</v>
      </c>
      <c r="DA599" s="120" t="s">
        <v>79</v>
      </c>
      <c r="DB599" s="120">
        <f t="shared" si="538"/>
        <v>0</v>
      </c>
      <c r="DC599" s="120">
        <f t="shared" si="539"/>
        <v>0</v>
      </c>
      <c r="DD599" s="120">
        <f t="shared" ca="1" si="540"/>
        <v>17.5</v>
      </c>
      <c r="DE599" s="120">
        <f t="shared" ca="1" si="541"/>
        <v>17.5</v>
      </c>
      <c r="DF599" s="120" t="s">
        <v>74</v>
      </c>
    </row>
    <row r="600" spans="1:110" s="105" customFormat="1" ht="16" customHeight="1">
      <c r="A600" s="75" t="str">
        <f t="shared" si="543"/>
        <v>n2-1-2TOn2-1-2-1</v>
      </c>
      <c r="B600" s="75" t="str">
        <f t="shared" si="544"/>
        <v>n2-1-2TOn2-1-2-1</v>
      </c>
      <c r="C600" s="103" t="s">
        <v>239</v>
      </c>
      <c r="D600" s="103" t="str">
        <f t="shared" si="530"/>
        <v>n2-1-2</v>
      </c>
      <c r="E600" s="103" t="str">
        <f t="shared" si="531"/>
        <v>n2-1-2-1</v>
      </c>
      <c r="F600" s="104">
        <f>ROW()</f>
        <v>600</v>
      </c>
      <c r="G600" s="103"/>
      <c r="H600" s="103"/>
      <c r="I600" s="103"/>
      <c r="J600" s="103"/>
      <c r="K600" s="103" t="str">
        <f t="shared" si="516"/>
        <v>none</v>
      </c>
      <c r="L600" s="103"/>
      <c r="M600" s="103" t="str">
        <f t="shared" si="517"/>
        <v>OpenClose</v>
      </c>
      <c r="N600" s="103"/>
      <c r="O600" s="103"/>
      <c r="P600" s="103"/>
      <c r="Q600" s="103"/>
      <c r="R600" s="103">
        <f t="shared" si="518"/>
        <v>1</v>
      </c>
      <c r="S600" s="103"/>
      <c r="T600" s="103"/>
      <c r="U600" s="103"/>
      <c r="V600" s="103"/>
      <c r="W600" s="103"/>
      <c r="X600" s="103" t="str">
        <f t="shared" si="532"/>
        <v>fadeOn=n2-1-2TOn2-1-2-1,0.6</v>
      </c>
      <c r="Y600" s="103" t="str">
        <f t="shared" si="533"/>
        <v>fadeOff=n2-1-2TOn2-1-2-1,0.6</v>
      </c>
      <c r="Z600" s="103" t="str">
        <f t="shared" si="534"/>
        <v>drawOpen=n2-1-2TOn2-1-2-1,0.8</v>
      </c>
      <c r="AA600" s="103" t="str">
        <f t="shared" si="535"/>
        <v>drawClose=n2-1-2TOn2-1-2-1,0.8</v>
      </c>
      <c r="AB600" s="103" t="str">
        <f t="shared" si="523"/>
        <v>myQtipStyle</v>
      </c>
      <c r="AD600" s="106"/>
      <c r="AE600" s="116"/>
      <c r="AF600" s="75"/>
      <c r="AG600" s="186">
        <f t="shared" si="542"/>
        <v>0</v>
      </c>
      <c r="AH600" s="75" t="str">
        <f t="shared" si="536"/>
        <v>n2-1-2TOn2-1-2-1</v>
      </c>
      <c r="AI600" s="75" t="str">
        <f t="shared" si="537"/>
        <v>n2-1-2TOn2-1-2-1</v>
      </c>
      <c r="AJ600" s="73">
        <f t="shared" si="524"/>
        <v>4</v>
      </c>
      <c r="AX600" s="108"/>
      <c r="AZ600" s="108"/>
      <c r="BB600" s="116"/>
      <c r="BC600" s="116"/>
      <c r="BD600" s="108"/>
      <c r="BE600" s="108"/>
      <c r="BF600" s="109"/>
      <c r="BG600" s="109"/>
      <c r="BH600" s="110" t="str">
        <f t="shared" si="525"/>
        <v>n2-1-2</v>
      </c>
      <c r="BI600" s="111"/>
      <c r="BJ600" s="109" t="s">
        <v>233</v>
      </c>
      <c r="BK600" s="109" t="s">
        <v>239</v>
      </c>
      <c r="BL600" s="109">
        <f t="shared" ca="1" si="526"/>
        <v>0.4</v>
      </c>
      <c r="BM600" s="112"/>
      <c r="BN600" s="112"/>
      <c r="BO600" s="112"/>
      <c r="BP600" s="112"/>
      <c r="BQ600" s="112"/>
      <c r="BR600" s="112">
        <f t="shared" ref="BR600:BS619" ca="1" si="549">BR101</f>
        <v>12</v>
      </c>
      <c r="BS600" s="112">
        <f t="shared" ca="1" si="549"/>
        <v>12</v>
      </c>
      <c r="BT600" s="112"/>
      <c r="BU600" s="112"/>
      <c r="BV600" s="174"/>
      <c r="BW600" s="114"/>
      <c r="BX600" s="109"/>
      <c r="BY600" s="113"/>
      <c r="BZ600" s="113"/>
      <c r="CA600" s="113"/>
      <c r="CB600" s="113"/>
      <c r="CC600" s="112"/>
      <c r="CD600" s="109"/>
      <c r="CE600" s="114"/>
      <c r="CF600" s="109"/>
      <c r="CG600" s="113"/>
      <c r="CH600" s="113"/>
      <c r="CI600" s="113"/>
      <c r="CJ600" s="113"/>
      <c r="CK600" s="112"/>
      <c r="CL600" s="112"/>
      <c r="CM600" s="112"/>
      <c r="CN600" s="115"/>
      <c r="CO600" s="109"/>
      <c r="CP600" s="109"/>
      <c r="CQ600" s="113"/>
      <c r="CR600" s="113"/>
      <c r="CS600" s="113"/>
      <c r="CT600" s="113"/>
      <c r="CW600" s="118" t="str">
        <f t="shared" si="548"/>
        <v>n2-1-2</v>
      </c>
      <c r="CX600" s="118" t="str">
        <f t="shared" si="529"/>
        <v>n2-1-2-1</v>
      </c>
      <c r="CY600" s="119" t="s">
        <v>246</v>
      </c>
      <c r="CZ600" s="120" t="s">
        <v>79</v>
      </c>
      <c r="DA600" s="120" t="s">
        <v>79</v>
      </c>
      <c r="DB600" s="120">
        <f t="shared" si="538"/>
        <v>0</v>
      </c>
      <c r="DC600" s="120">
        <f t="shared" si="539"/>
        <v>0</v>
      </c>
      <c r="DD600" s="120">
        <f t="shared" ca="1" si="540"/>
        <v>6</v>
      </c>
      <c r="DE600" s="120">
        <f t="shared" ca="1" si="541"/>
        <v>6</v>
      </c>
      <c r="DF600" s="120" t="s">
        <v>74</v>
      </c>
    </row>
    <row r="601" spans="1:110" s="105" customFormat="1" ht="16" customHeight="1">
      <c r="A601" s="75" t="str">
        <f t="shared" si="543"/>
        <v>n2-1-2TOn2-1-2-2</v>
      </c>
      <c r="B601" s="75" t="str">
        <f t="shared" si="544"/>
        <v>n2-1-2TOn2-1-2-2</v>
      </c>
      <c r="C601" s="103" t="s">
        <v>239</v>
      </c>
      <c r="D601" s="103" t="str">
        <f t="shared" si="530"/>
        <v>n2-1-2</v>
      </c>
      <c r="E601" s="103" t="str">
        <f t="shared" si="531"/>
        <v>n2-1-2-2</v>
      </c>
      <c r="F601" s="104">
        <f>ROW()</f>
        <v>601</v>
      </c>
      <c r="G601" s="103"/>
      <c r="H601" s="103"/>
      <c r="I601" s="103"/>
      <c r="J601" s="103"/>
      <c r="K601" s="103" t="str">
        <f t="shared" si="516"/>
        <v>none</v>
      </c>
      <c r="L601" s="103"/>
      <c r="M601" s="103" t="str">
        <f t="shared" si="517"/>
        <v>OpenClose</v>
      </c>
      <c r="N601" s="103"/>
      <c r="O601" s="103"/>
      <c r="P601" s="103"/>
      <c r="Q601" s="103"/>
      <c r="R601" s="103">
        <f t="shared" si="518"/>
        <v>1</v>
      </c>
      <c r="S601" s="103"/>
      <c r="T601" s="103"/>
      <c r="U601" s="103"/>
      <c r="V601" s="103"/>
      <c r="W601" s="103"/>
      <c r="X601" s="103" t="str">
        <f t="shared" si="532"/>
        <v>fadeOn=n2-1-2TOn2-1-2-2,0.6</v>
      </c>
      <c r="Y601" s="103" t="str">
        <f t="shared" si="533"/>
        <v>fadeOff=n2-1-2TOn2-1-2-2,0.6</v>
      </c>
      <c r="Z601" s="103" t="str">
        <f t="shared" si="534"/>
        <v>drawOpen=n2-1-2TOn2-1-2-2,0.8</v>
      </c>
      <c r="AA601" s="103" t="str">
        <f t="shared" si="535"/>
        <v>drawClose=n2-1-2TOn2-1-2-2,0.8</v>
      </c>
      <c r="AB601" s="103" t="str">
        <f t="shared" si="523"/>
        <v>myQtipStyle</v>
      </c>
      <c r="AD601" s="106"/>
      <c r="AE601" s="116"/>
      <c r="AF601" s="75"/>
      <c r="AG601" s="186">
        <f t="shared" si="542"/>
        <v>0</v>
      </c>
      <c r="AH601" s="75" t="str">
        <f t="shared" si="536"/>
        <v>n2-1-2TOn2-1-2-2</v>
      </c>
      <c r="AI601" s="75" t="str">
        <f t="shared" si="537"/>
        <v>n2-1-2TOn2-1-2-2</v>
      </c>
      <c r="AJ601" s="73">
        <f t="shared" si="524"/>
        <v>4</v>
      </c>
      <c r="AX601" s="108"/>
      <c r="AZ601" s="108"/>
      <c r="BB601" s="116"/>
      <c r="BC601" s="116"/>
      <c r="BD601" s="108"/>
      <c r="BE601" s="108"/>
      <c r="BF601" s="109"/>
      <c r="BG601" s="109"/>
      <c r="BH601" s="110" t="str">
        <f t="shared" si="525"/>
        <v>n2-1-2</v>
      </c>
      <c r="BI601" s="111"/>
      <c r="BJ601" s="109" t="s">
        <v>233</v>
      </c>
      <c r="BK601" s="109" t="s">
        <v>239</v>
      </c>
      <c r="BL601" s="109">
        <f t="shared" ca="1" si="526"/>
        <v>0.4</v>
      </c>
      <c r="BM601" s="112"/>
      <c r="BN601" s="112"/>
      <c r="BO601" s="112"/>
      <c r="BP601" s="112"/>
      <c r="BQ601" s="112"/>
      <c r="BR601" s="112">
        <f t="shared" ca="1" si="549"/>
        <v>12</v>
      </c>
      <c r="BS601" s="112">
        <f t="shared" ca="1" si="549"/>
        <v>12</v>
      </c>
      <c r="BT601" s="112"/>
      <c r="BU601" s="112"/>
      <c r="BV601" s="174"/>
      <c r="BW601" s="114"/>
      <c r="BX601" s="109"/>
      <c r="BY601" s="113"/>
      <c r="BZ601" s="113"/>
      <c r="CA601" s="113"/>
      <c r="CB601" s="113"/>
      <c r="CC601" s="112"/>
      <c r="CD601" s="109"/>
      <c r="CE601" s="114"/>
      <c r="CF601" s="109"/>
      <c r="CG601" s="113"/>
      <c r="CH601" s="113"/>
      <c r="CI601" s="113"/>
      <c r="CJ601" s="113"/>
      <c r="CK601" s="112"/>
      <c r="CL601" s="112"/>
      <c r="CM601" s="112"/>
      <c r="CN601" s="115"/>
      <c r="CO601" s="109"/>
      <c r="CP601" s="109"/>
      <c r="CQ601" s="113"/>
      <c r="CR601" s="113"/>
      <c r="CS601" s="113"/>
      <c r="CT601" s="113"/>
      <c r="CW601" s="118" t="str">
        <f t="shared" si="548"/>
        <v>n2-1-2</v>
      </c>
      <c r="CX601" s="118" t="str">
        <f t="shared" si="529"/>
        <v>n2-1-2-2</v>
      </c>
      <c r="CY601" s="119" t="s">
        <v>246</v>
      </c>
      <c r="CZ601" s="120" t="s">
        <v>79</v>
      </c>
      <c r="DA601" s="120" t="s">
        <v>79</v>
      </c>
      <c r="DB601" s="120">
        <f t="shared" si="538"/>
        <v>0</v>
      </c>
      <c r="DC601" s="120">
        <f t="shared" si="539"/>
        <v>0</v>
      </c>
      <c r="DD601" s="120">
        <f t="shared" ca="1" si="540"/>
        <v>6</v>
      </c>
      <c r="DE601" s="120">
        <f t="shared" ca="1" si="541"/>
        <v>6</v>
      </c>
      <c r="DF601" s="120" t="s">
        <v>74</v>
      </c>
    </row>
    <row r="602" spans="1:110" s="105" customFormat="1" ht="16" customHeight="1">
      <c r="A602" s="75" t="str">
        <f t="shared" si="543"/>
        <v>n2-1-2TOn2-1-2-3</v>
      </c>
      <c r="B602" s="75" t="str">
        <f t="shared" si="544"/>
        <v>n2-1-2TOn2-1-2-3</v>
      </c>
      <c r="C602" s="103" t="s">
        <v>239</v>
      </c>
      <c r="D602" s="103" t="str">
        <f t="shared" si="530"/>
        <v>n2-1-2</v>
      </c>
      <c r="E602" s="103" t="str">
        <f t="shared" si="531"/>
        <v>n2-1-2-3</v>
      </c>
      <c r="F602" s="104">
        <f>ROW()</f>
        <v>602</v>
      </c>
      <c r="G602" s="103"/>
      <c r="H602" s="103"/>
      <c r="I602" s="103"/>
      <c r="J602" s="103"/>
      <c r="K602" s="103" t="str">
        <f t="shared" si="516"/>
        <v>none</v>
      </c>
      <c r="L602" s="103"/>
      <c r="M602" s="103" t="str">
        <f t="shared" si="517"/>
        <v>OpenClose</v>
      </c>
      <c r="N602" s="103"/>
      <c r="O602" s="103"/>
      <c r="P602" s="103"/>
      <c r="Q602" s="103"/>
      <c r="R602" s="103">
        <f t="shared" si="518"/>
        <v>1</v>
      </c>
      <c r="S602" s="103"/>
      <c r="T602" s="103"/>
      <c r="U602" s="103"/>
      <c r="V602" s="103"/>
      <c r="W602" s="103"/>
      <c r="X602" s="103" t="str">
        <f t="shared" si="532"/>
        <v>fadeOn=n2-1-2TOn2-1-2-3,0.6</v>
      </c>
      <c r="Y602" s="103" t="str">
        <f t="shared" si="533"/>
        <v>fadeOff=n2-1-2TOn2-1-2-3,0.6</v>
      </c>
      <c r="Z602" s="103" t="str">
        <f t="shared" si="534"/>
        <v>drawOpen=n2-1-2TOn2-1-2-3,0.8</v>
      </c>
      <c r="AA602" s="103" t="str">
        <f t="shared" si="535"/>
        <v>drawClose=n2-1-2TOn2-1-2-3,0.8</v>
      </c>
      <c r="AB602" s="103" t="str">
        <f t="shared" si="523"/>
        <v>myQtipStyle</v>
      </c>
      <c r="AD602" s="106"/>
      <c r="AE602" s="116"/>
      <c r="AF602" s="75"/>
      <c r="AG602" s="186">
        <f t="shared" si="542"/>
        <v>0</v>
      </c>
      <c r="AH602" s="75" t="str">
        <f t="shared" si="536"/>
        <v>n2-1-2TOn2-1-2-3</v>
      </c>
      <c r="AI602" s="75" t="str">
        <f t="shared" si="537"/>
        <v>n2-1-2TOn2-1-2-3</v>
      </c>
      <c r="AJ602" s="73">
        <f t="shared" si="524"/>
        <v>4</v>
      </c>
      <c r="AX602" s="108"/>
      <c r="AZ602" s="108"/>
      <c r="BB602" s="116"/>
      <c r="BC602" s="116"/>
      <c r="BD602" s="108"/>
      <c r="BE602" s="108"/>
      <c r="BF602" s="109"/>
      <c r="BG602" s="109"/>
      <c r="BH602" s="110" t="str">
        <f t="shared" si="525"/>
        <v>n2-1-2</v>
      </c>
      <c r="BI602" s="111"/>
      <c r="BJ602" s="109" t="s">
        <v>233</v>
      </c>
      <c r="BK602" s="109" t="s">
        <v>239</v>
      </c>
      <c r="BL602" s="109">
        <f t="shared" ca="1" si="526"/>
        <v>0.4</v>
      </c>
      <c r="BM602" s="112"/>
      <c r="BN602" s="112"/>
      <c r="BO602" s="112"/>
      <c r="BP602" s="112"/>
      <c r="BQ602" s="112"/>
      <c r="BR602" s="112">
        <f t="shared" ca="1" si="549"/>
        <v>12</v>
      </c>
      <c r="BS602" s="112">
        <f t="shared" ca="1" si="549"/>
        <v>12</v>
      </c>
      <c r="BT602" s="112"/>
      <c r="BU602" s="112"/>
      <c r="BV602" s="174"/>
      <c r="BW602" s="114"/>
      <c r="BX602" s="109"/>
      <c r="BY602" s="113"/>
      <c r="BZ602" s="113"/>
      <c r="CA602" s="113"/>
      <c r="CB602" s="113"/>
      <c r="CC602" s="112"/>
      <c r="CD602" s="109"/>
      <c r="CE602" s="114"/>
      <c r="CF602" s="109"/>
      <c r="CG602" s="113"/>
      <c r="CH602" s="113"/>
      <c r="CI602" s="113"/>
      <c r="CJ602" s="113"/>
      <c r="CK602" s="112"/>
      <c r="CL602" s="112"/>
      <c r="CM602" s="112"/>
      <c r="CN602" s="115"/>
      <c r="CO602" s="109"/>
      <c r="CP602" s="109"/>
      <c r="CQ602" s="113"/>
      <c r="CR602" s="113"/>
      <c r="CS602" s="113"/>
      <c r="CT602" s="113"/>
      <c r="CW602" s="118" t="str">
        <f t="shared" si="548"/>
        <v>n2-1-2</v>
      </c>
      <c r="CX602" s="118" t="str">
        <f t="shared" si="529"/>
        <v>n2-1-2-3</v>
      </c>
      <c r="CY602" s="119" t="s">
        <v>246</v>
      </c>
      <c r="CZ602" s="120" t="s">
        <v>79</v>
      </c>
      <c r="DA602" s="120" t="s">
        <v>79</v>
      </c>
      <c r="DB602" s="120">
        <f t="shared" si="538"/>
        <v>0</v>
      </c>
      <c r="DC602" s="120">
        <f t="shared" si="539"/>
        <v>0</v>
      </c>
      <c r="DD602" s="120">
        <f t="shared" ca="1" si="540"/>
        <v>6</v>
      </c>
      <c r="DE602" s="120">
        <f t="shared" ca="1" si="541"/>
        <v>6</v>
      </c>
      <c r="DF602" s="120" t="s">
        <v>74</v>
      </c>
    </row>
    <row r="603" spans="1:110" s="105" customFormat="1" ht="16" customHeight="1">
      <c r="A603" s="75" t="str">
        <f t="shared" si="543"/>
        <v>n2-1TOn2-1-3</v>
      </c>
      <c r="B603" s="75" t="str">
        <f t="shared" si="544"/>
        <v>n2-1TOn2-1-3</v>
      </c>
      <c r="C603" s="103" t="s">
        <v>239</v>
      </c>
      <c r="D603" s="103" t="str">
        <f t="shared" si="530"/>
        <v>n2-1</v>
      </c>
      <c r="E603" s="103" t="str">
        <f t="shared" si="531"/>
        <v>n2-1-3</v>
      </c>
      <c r="F603" s="104">
        <f>ROW()</f>
        <v>603</v>
      </c>
      <c r="G603" s="103"/>
      <c r="H603" s="103"/>
      <c r="I603" s="103"/>
      <c r="J603" s="103"/>
      <c r="K603" s="103" t="str">
        <f t="shared" si="516"/>
        <v>none</v>
      </c>
      <c r="L603" s="103"/>
      <c r="M603" s="103" t="str">
        <f t="shared" si="517"/>
        <v>OpenClose</v>
      </c>
      <c r="N603" s="103"/>
      <c r="O603" s="103"/>
      <c r="P603" s="103"/>
      <c r="Q603" s="103"/>
      <c r="R603" s="103">
        <f t="shared" si="518"/>
        <v>1</v>
      </c>
      <c r="S603" s="103"/>
      <c r="T603" s="103"/>
      <c r="U603" s="103"/>
      <c r="V603" s="103"/>
      <c r="W603" s="103"/>
      <c r="X603" s="103" t="str">
        <f t="shared" si="532"/>
        <v>fadeOn=n2-1TOn2-1-3,0.6</v>
      </c>
      <c r="Y603" s="103" t="str">
        <f t="shared" si="533"/>
        <v>fadeOff=n2-1TOn2-1-3,0.6</v>
      </c>
      <c r="Z603" s="103" t="str">
        <f t="shared" si="534"/>
        <v>drawOpen=n2-1TOn2-1-3,0.8</v>
      </c>
      <c r="AA603" s="103" t="str">
        <f t="shared" si="535"/>
        <v>drawClose=n2-1TOn2-1-3,0.8</v>
      </c>
      <c r="AB603" s="103" t="str">
        <f t="shared" si="523"/>
        <v>myQtipStyle</v>
      </c>
      <c r="AD603" s="106"/>
      <c r="AE603" s="116"/>
      <c r="AF603" s="75"/>
      <c r="AG603" s="186">
        <f t="shared" si="542"/>
        <v>0</v>
      </c>
      <c r="AH603" s="75" t="str">
        <f t="shared" si="536"/>
        <v>n2-1TOn2-1-3</v>
      </c>
      <c r="AI603" s="75" t="str">
        <f t="shared" si="537"/>
        <v>n2-1TOn2-1-3</v>
      </c>
      <c r="AJ603" s="73">
        <f t="shared" si="524"/>
        <v>3</v>
      </c>
      <c r="AX603" s="108"/>
      <c r="AZ603" s="108"/>
      <c r="BB603" s="116"/>
      <c r="BC603" s="116"/>
      <c r="BD603" s="108"/>
      <c r="BE603" s="108"/>
      <c r="BF603" s="109"/>
      <c r="BG603" s="109"/>
      <c r="BH603" s="110" t="str">
        <f t="shared" si="525"/>
        <v>n2-1</v>
      </c>
      <c r="BI603" s="111"/>
      <c r="BJ603" s="109" t="s">
        <v>233</v>
      </c>
      <c r="BK603" s="109" t="s">
        <v>239</v>
      </c>
      <c r="BL603" s="109">
        <f t="shared" ca="1" si="526"/>
        <v>0.7</v>
      </c>
      <c r="BM603" s="112"/>
      <c r="BN603" s="112"/>
      <c r="BO603" s="112"/>
      <c r="BP603" s="112"/>
      <c r="BQ603" s="112"/>
      <c r="BR603" s="112">
        <f t="shared" ca="1" si="549"/>
        <v>35</v>
      </c>
      <c r="BS603" s="112">
        <f t="shared" ca="1" si="549"/>
        <v>35</v>
      </c>
      <c r="BT603" s="112"/>
      <c r="BU603" s="112"/>
      <c r="BV603" s="174"/>
      <c r="BW603" s="114"/>
      <c r="BX603" s="109"/>
      <c r="BY603" s="113"/>
      <c r="BZ603" s="113"/>
      <c r="CA603" s="113"/>
      <c r="CB603" s="113"/>
      <c r="CC603" s="112"/>
      <c r="CD603" s="109"/>
      <c r="CE603" s="114"/>
      <c r="CF603" s="109"/>
      <c r="CG603" s="113"/>
      <c r="CH603" s="113"/>
      <c r="CI603" s="113"/>
      <c r="CJ603" s="113"/>
      <c r="CK603" s="112"/>
      <c r="CL603" s="112"/>
      <c r="CM603" s="112"/>
      <c r="CN603" s="115"/>
      <c r="CO603" s="109"/>
      <c r="CP603" s="109"/>
      <c r="CQ603" s="113"/>
      <c r="CR603" s="113"/>
      <c r="CS603" s="113"/>
      <c r="CT603" s="113"/>
      <c r="CW603" s="118" t="str">
        <f t="shared" si="548"/>
        <v>n2-1</v>
      </c>
      <c r="CX603" s="118" t="str">
        <f t="shared" si="529"/>
        <v>n2-1-3</v>
      </c>
      <c r="CY603" s="119" t="s">
        <v>246</v>
      </c>
      <c r="CZ603" s="120" t="s">
        <v>79</v>
      </c>
      <c r="DA603" s="120" t="s">
        <v>79</v>
      </c>
      <c r="DB603" s="120">
        <f t="shared" si="538"/>
        <v>0</v>
      </c>
      <c r="DC603" s="120">
        <f t="shared" si="539"/>
        <v>0</v>
      </c>
      <c r="DD603" s="120">
        <f t="shared" ca="1" si="540"/>
        <v>17.5</v>
      </c>
      <c r="DE603" s="120">
        <f t="shared" ca="1" si="541"/>
        <v>17.5</v>
      </c>
      <c r="DF603" s="120" t="s">
        <v>74</v>
      </c>
    </row>
    <row r="604" spans="1:110" s="105" customFormat="1" ht="16" customHeight="1">
      <c r="A604" s="75" t="str">
        <f t="shared" si="543"/>
        <v>n2-1-3TOn2-1-3-1</v>
      </c>
      <c r="B604" s="75" t="str">
        <f t="shared" si="544"/>
        <v>n2-1-3TOn2-1-3-1</v>
      </c>
      <c r="C604" s="103" t="s">
        <v>239</v>
      </c>
      <c r="D604" s="103" t="str">
        <f t="shared" si="530"/>
        <v>n2-1-3</v>
      </c>
      <c r="E604" s="103" t="str">
        <f t="shared" si="531"/>
        <v>n2-1-3-1</v>
      </c>
      <c r="F604" s="104">
        <f>ROW()</f>
        <v>604</v>
      </c>
      <c r="G604" s="103"/>
      <c r="H604" s="103"/>
      <c r="I604" s="103"/>
      <c r="J604" s="103"/>
      <c r="K604" s="103" t="str">
        <f t="shared" ref="K604:K667" si="550">$K$12</f>
        <v>none</v>
      </c>
      <c r="L604" s="103"/>
      <c r="M604" s="103" t="str">
        <f t="shared" ref="M604:M667" si="551">$M$12</f>
        <v>OpenClose</v>
      </c>
      <c r="N604" s="103"/>
      <c r="O604" s="103"/>
      <c r="P604" s="103"/>
      <c r="Q604" s="103"/>
      <c r="R604" s="103">
        <f t="shared" ref="R604:R667" si="552">$R$12</f>
        <v>1</v>
      </c>
      <c r="S604" s="103"/>
      <c r="T604" s="103"/>
      <c r="U604" s="103"/>
      <c r="V604" s="103"/>
      <c r="W604" s="103"/>
      <c r="X604" s="103" t="str">
        <f t="shared" si="532"/>
        <v>fadeOn=n2-1-3TOn2-1-3-1,0.6</v>
      </c>
      <c r="Y604" s="103" t="str">
        <f t="shared" si="533"/>
        <v>fadeOff=n2-1-3TOn2-1-3-1,0.6</v>
      </c>
      <c r="Z604" s="103" t="str">
        <f t="shared" si="534"/>
        <v>drawOpen=n2-1-3TOn2-1-3-1,0.8</v>
      </c>
      <c r="AA604" s="103" t="str">
        <f t="shared" si="535"/>
        <v>drawClose=n2-1-3TOn2-1-3-1,0.8</v>
      </c>
      <c r="AB604" s="103" t="str">
        <f t="shared" ref="AB604:AB667" si="553">$AB$12</f>
        <v>myQtipStyle</v>
      </c>
      <c r="AD604" s="106"/>
      <c r="AE604" s="116"/>
      <c r="AF604" s="75"/>
      <c r="AG604" s="186">
        <f t="shared" si="542"/>
        <v>0</v>
      </c>
      <c r="AH604" s="75" t="str">
        <f t="shared" ref="AH604:AH667" si="554">BH105&amp;"TO"&amp;AH105</f>
        <v>n2-1-3TOn2-1-3-1</v>
      </c>
      <c r="AI604" s="75" t="str">
        <f t="shared" si="537"/>
        <v>n2-1-3TOn2-1-3-1</v>
      </c>
      <c r="AJ604" s="73">
        <f t="shared" ref="AJ604:AJ667" si="555">AJ105</f>
        <v>4</v>
      </c>
      <c r="AX604" s="108"/>
      <c r="AZ604" s="108"/>
      <c r="BB604" s="116"/>
      <c r="BC604" s="116"/>
      <c r="BD604" s="108"/>
      <c r="BE604" s="108"/>
      <c r="BF604" s="109"/>
      <c r="BG604" s="109"/>
      <c r="BH604" s="110" t="str">
        <f t="shared" ref="BH604:BH667" si="556">BH105</f>
        <v>n2-1-3</v>
      </c>
      <c r="BI604" s="111"/>
      <c r="BJ604" s="109" t="s">
        <v>233</v>
      </c>
      <c r="BK604" s="109" t="s">
        <v>239</v>
      </c>
      <c r="BL604" s="109">
        <f t="shared" ref="BL604:BL667" ca="1" si="557">INDIRECT("BL"&amp;20+AJ105)</f>
        <v>0.4</v>
      </c>
      <c r="BM604" s="112"/>
      <c r="BN604" s="112"/>
      <c r="BO604" s="112"/>
      <c r="BP604" s="112"/>
      <c r="BQ604" s="112"/>
      <c r="BR604" s="112">
        <f t="shared" ca="1" si="549"/>
        <v>12</v>
      </c>
      <c r="BS604" s="112">
        <f t="shared" ca="1" si="549"/>
        <v>12</v>
      </c>
      <c r="BT604" s="112"/>
      <c r="BU604" s="112"/>
      <c r="BV604" s="174"/>
      <c r="BW604" s="114"/>
      <c r="BX604" s="109"/>
      <c r="BY604" s="113"/>
      <c r="BZ604" s="113"/>
      <c r="CA604" s="113"/>
      <c r="CB604" s="113"/>
      <c r="CC604" s="112"/>
      <c r="CD604" s="109"/>
      <c r="CE604" s="114"/>
      <c r="CF604" s="109"/>
      <c r="CG604" s="113"/>
      <c r="CH604" s="113"/>
      <c r="CI604" s="113"/>
      <c r="CJ604" s="113"/>
      <c r="CK604" s="112"/>
      <c r="CL604" s="112"/>
      <c r="CM604" s="112"/>
      <c r="CN604" s="115"/>
      <c r="CO604" s="109"/>
      <c r="CP604" s="109"/>
      <c r="CQ604" s="113"/>
      <c r="CR604" s="113"/>
      <c r="CS604" s="113"/>
      <c r="CT604" s="113"/>
      <c r="CW604" s="118" t="str">
        <f t="shared" si="548"/>
        <v>n2-1-3</v>
      </c>
      <c r="CX604" s="118" t="str">
        <f t="shared" ref="CX604:CX667" si="558">AH105</f>
        <v>n2-1-3-1</v>
      </c>
      <c r="CY604" s="119" t="s">
        <v>246</v>
      </c>
      <c r="CZ604" s="120" t="s">
        <v>79</v>
      </c>
      <c r="DA604" s="120" t="s">
        <v>79</v>
      </c>
      <c r="DB604" s="120">
        <f t="shared" si="538"/>
        <v>0</v>
      </c>
      <c r="DC604" s="120">
        <f t="shared" si="539"/>
        <v>0</v>
      </c>
      <c r="DD604" s="120">
        <f t="shared" ca="1" si="540"/>
        <v>6</v>
      </c>
      <c r="DE604" s="120">
        <f t="shared" ca="1" si="541"/>
        <v>6</v>
      </c>
      <c r="DF604" s="120" t="s">
        <v>74</v>
      </c>
    </row>
    <row r="605" spans="1:110" s="105" customFormat="1" ht="16" customHeight="1">
      <c r="A605" s="75" t="str">
        <f t="shared" si="543"/>
        <v>n2-1-3TOn2-1-3-2</v>
      </c>
      <c r="B605" s="75" t="str">
        <f t="shared" si="544"/>
        <v>n2-1-3TOn2-1-3-2</v>
      </c>
      <c r="C605" s="103" t="s">
        <v>239</v>
      </c>
      <c r="D605" s="103" t="str">
        <f t="shared" ref="D605:D668" si="559">BH106</f>
        <v>n2-1-3</v>
      </c>
      <c r="E605" s="103" t="str">
        <f t="shared" ref="E605:E668" si="560">AH106</f>
        <v>n2-1-3-2</v>
      </c>
      <c r="F605" s="104">
        <f>ROW()</f>
        <v>605</v>
      </c>
      <c r="G605" s="103"/>
      <c r="H605" s="103"/>
      <c r="I605" s="103"/>
      <c r="J605" s="103"/>
      <c r="K605" s="103" t="str">
        <f t="shared" si="550"/>
        <v>none</v>
      </c>
      <c r="L605" s="103"/>
      <c r="M605" s="103" t="str">
        <f t="shared" si="551"/>
        <v>OpenClose</v>
      </c>
      <c r="N605" s="103"/>
      <c r="O605" s="103"/>
      <c r="P605" s="103"/>
      <c r="Q605" s="103"/>
      <c r="R605" s="103">
        <f t="shared" si="552"/>
        <v>1</v>
      </c>
      <c r="S605" s="103"/>
      <c r="T605" s="103"/>
      <c r="U605" s="103"/>
      <c r="V605" s="103"/>
      <c r="W605" s="103"/>
      <c r="X605" s="103" t="str">
        <f t="shared" ref="X605:X668" si="561">$X$12&amp;A605&amp;","&amp;$X$13</f>
        <v>fadeOn=n2-1-3TOn2-1-3-2,0.6</v>
      </c>
      <c r="Y605" s="103" t="str">
        <f t="shared" ref="Y605:Y668" si="562">$Y$12&amp;A605&amp;","&amp;$Y$13</f>
        <v>fadeOff=n2-1-3TOn2-1-3-2,0.6</v>
      </c>
      <c r="Z605" s="103" t="str">
        <f t="shared" ref="Z605:Z668" si="563">$Z$12&amp;A605&amp;","&amp;$Z$13</f>
        <v>drawOpen=n2-1-3TOn2-1-3-2,0.8</v>
      </c>
      <c r="AA605" s="103" t="str">
        <f t="shared" ref="AA605:AA668" si="564">$AA$12&amp;A605&amp;","&amp;$AA$13</f>
        <v>drawClose=n2-1-3TOn2-1-3-2,0.8</v>
      </c>
      <c r="AB605" s="103" t="str">
        <f t="shared" si="553"/>
        <v>myQtipStyle</v>
      </c>
      <c r="AD605" s="106"/>
      <c r="AE605" s="116"/>
      <c r="AF605" s="75"/>
      <c r="AG605" s="186">
        <f t="shared" si="542"/>
        <v>0</v>
      </c>
      <c r="AH605" s="75" t="str">
        <f t="shared" si="554"/>
        <v>n2-1-3TOn2-1-3-2</v>
      </c>
      <c r="AI605" s="75" t="str">
        <f t="shared" ref="AI605:AI668" si="565">AH605</f>
        <v>n2-1-3TOn2-1-3-2</v>
      </c>
      <c r="AJ605" s="73">
        <f t="shared" si="555"/>
        <v>4</v>
      </c>
      <c r="AX605" s="108"/>
      <c r="AZ605" s="108"/>
      <c r="BB605" s="116"/>
      <c r="BC605" s="116"/>
      <c r="BD605" s="108"/>
      <c r="BE605" s="108"/>
      <c r="BF605" s="109"/>
      <c r="BG605" s="109"/>
      <c r="BH605" s="110" t="str">
        <f t="shared" si="556"/>
        <v>n2-1-3</v>
      </c>
      <c r="BI605" s="111"/>
      <c r="BJ605" s="109" t="s">
        <v>233</v>
      </c>
      <c r="BK605" s="109" t="s">
        <v>239</v>
      </c>
      <c r="BL605" s="109">
        <f t="shared" ca="1" si="557"/>
        <v>0.4</v>
      </c>
      <c r="BM605" s="112"/>
      <c r="BN605" s="112"/>
      <c r="BO605" s="112"/>
      <c r="BP605" s="112"/>
      <c r="BQ605" s="112"/>
      <c r="BR605" s="112">
        <f t="shared" ca="1" si="549"/>
        <v>12</v>
      </c>
      <c r="BS605" s="112">
        <f t="shared" ca="1" si="549"/>
        <v>12</v>
      </c>
      <c r="BT605" s="112"/>
      <c r="BU605" s="112"/>
      <c r="BV605" s="174"/>
      <c r="BW605" s="114"/>
      <c r="BX605" s="109"/>
      <c r="BY605" s="113"/>
      <c r="BZ605" s="113"/>
      <c r="CA605" s="113"/>
      <c r="CB605" s="113"/>
      <c r="CC605" s="112"/>
      <c r="CD605" s="109"/>
      <c r="CE605" s="114"/>
      <c r="CF605" s="109"/>
      <c r="CG605" s="113"/>
      <c r="CH605" s="113"/>
      <c r="CI605" s="113"/>
      <c r="CJ605" s="113"/>
      <c r="CK605" s="112"/>
      <c r="CL605" s="112"/>
      <c r="CM605" s="112"/>
      <c r="CN605" s="115"/>
      <c r="CO605" s="109"/>
      <c r="CP605" s="109"/>
      <c r="CQ605" s="113"/>
      <c r="CR605" s="113"/>
      <c r="CS605" s="113"/>
      <c r="CT605" s="113"/>
      <c r="CW605" s="118" t="str">
        <f t="shared" si="548"/>
        <v>n2-1-3</v>
      </c>
      <c r="CX605" s="118" t="str">
        <f t="shared" si="558"/>
        <v>n2-1-3-2</v>
      </c>
      <c r="CY605" s="119" t="s">
        <v>246</v>
      </c>
      <c r="CZ605" s="120" t="s">
        <v>79</v>
      </c>
      <c r="DA605" s="120" t="s">
        <v>79</v>
      </c>
      <c r="DB605" s="120">
        <f t="shared" ref="DB605:DB668" si="566">VLOOKUP(BH605,$AI$40:$BR$499,36)/2</f>
        <v>0</v>
      </c>
      <c r="DC605" s="120">
        <f t="shared" ref="DC605:DC668" si="567">VLOOKUP(BH605,$AI$40:$BS$499,37)/2</f>
        <v>0</v>
      </c>
      <c r="DD605" s="120">
        <f t="shared" ref="DD605:DD668" ca="1" si="568">BR605/2</f>
        <v>6</v>
      </c>
      <c r="DE605" s="120">
        <f t="shared" ref="DE605:DE668" ca="1" si="569">BS605/2</f>
        <v>6</v>
      </c>
      <c r="DF605" s="120" t="s">
        <v>74</v>
      </c>
    </row>
    <row r="606" spans="1:110" s="105" customFormat="1" ht="16" customHeight="1">
      <c r="A606" s="75" t="str">
        <f t="shared" si="543"/>
        <v>n2-1-3TOn2-1-3-3</v>
      </c>
      <c r="B606" s="75" t="str">
        <f t="shared" si="544"/>
        <v>n2-1-3TOn2-1-3-3</v>
      </c>
      <c r="C606" s="103" t="s">
        <v>239</v>
      </c>
      <c r="D606" s="103" t="str">
        <f t="shared" si="559"/>
        <v>n2-1-3</v>
      </c>
      <c r="E606" s="103" t="str">
        <f t="shared" si="560"/>
        <v>n2-1-3-3</v>
      </c>
      <c r="F606" s="104">
        <f>ROW()</f>
        <v>606</v>
      </c>
      <c r="G606" s="103"/>
      <c r="H606" s="103"/>
      <c r="I606" s="103"/>
      <c r="J606" s="103"/>
      <c r="K606" s="103" t="str">
        <f t="shared" si="550"/>
        <v>none</v>
      </c>
      <c r="L606" s="103"/>
      <c r="M606" s="103" t="str">
        <f t="shared" si="551"/>
        <v>OpenClose</v>
      </c>
      <c r="N606" s="103"/>
      <c r="O606" s="103"/>
      <c r="P606" s="103"/>
      <c r="Q606" s="103"/>
      <c r="R606" s="103">
        <f t="shared" si="552"/>
        <v>1</v>
      </c>
      <c r="S606" s="103"/>
      <c r="T606" s="103"/>
      <c r="U606" s="103"/>
      <c r="V606" s="103"/>
      <c r="W606" s="103"/>
      <c r="X606" s="103" t="str">
        <f t="shared" si="561"/>
        <v>fadeOn=n2-1-3TOn2-1-3-3,0.6</v>
      </c>
      <c r="Y606" s="103" t="str">
        <f t="shared" si="562"/>
        <v>fadeOff=n2-1-3TOn2-1-3-3,0.6</v>
      </c>
      <c r="Z606" s="103" t="str">
        <f t="shared" si="563"/>
        <v>drawOpen=n2-1-3TOn2-1-3-3,0.8</v>
      </c>
      <c r="AA606" s="103" t="str">
        <f t="shared" si="564"/>
        <v>drawClose=n2-1-3TOn2-1-3-3,0.8</v>
      </c>
      <c r="AB606" s="103" t="str">
        <f t="shared" si="553"/>
        <v>myQtipStyle</v>
      </c>
      <c r="AD606" s="106"/>
      <c r="AE606" s="116"/>
      <c r="AF606" s="75"/>
      <c r="AG606" s="186">
        <f t="shared" ref="AG606:AG669" si="570">AG605</f>
        <v>0</v>
      </c>
      <c r="AH606" s="75" t="str">
        <f t="shared" si="554"/>
        <v>n2-1-3TOn2-1-3-3</v>
      </c>
      <c r="AI606" s="75" t="str">
        <f t="shared" si="565"/>
        <v>n2-1-3TOn2-1-3-3</v>
      </c>
      <c r="AJ606" s="73">
        <f t="shared" si="555"/>
        <v>4</v>
      </c>
      <c r="AX606" s="108"/>
      <c r="AZ606" s="108"/>
      <c r="BB606" s="116"/>
      <c r="BC606" s="116"/>
      <c r="BD606" s="108"/>
      <c r="BE606" s="108"/>
      <c r="BF606" s="109"/>
      <c r="BG606" s="109"/>
      <c r="BH606" s="110" t="str">
        <f t="shared" si="556"/>
        <v>n2-1-3</v>
      </c>
      <c r="BI606" s="111"/>
      <c r="BJ606" s="109" t="s">
        <v>233</v>
      </c>
      <c r="BK606" s="109" t="s">
        <v>239</v>
      </c>
      <c r="BL606" s="109">
        <f t="shared" ca="1" si="557"/>
        <v>0.4</v>
      </c>
      <c r="BM606" s="112"/>
      <c r="BN606" s="112"/>
      <c r="BO606" s="112"/>
      <c r="BP606" s="112"/>
      <c r="BQ606" s="112"/>
      <c r="BR606" s="112">
        <f t="shared" ca="1" si="549"/>
        <v>12</v>
      </c>
      <c r="BS606" s="112">
        <f t="shared" ca="1" si="549"/>
        <v>12</v>
      </c>
      <c r="BT606" s="112"/>
      <c r="BU606" s="112"/>
      <c r="BV606" s="174"/>
      <c r="BW606" s="114"/>
      <c r="BX606" s="109"/>
      <c r="BY606" s="113"/>
      <c r="BZ606" s="113"/>
      <c r="CA606" s="113"/>
      <c r="CB606" s="113"/>
      <c r="CC606" s="112"/>
      <c r="CD606" s="109"/>
      <c r="CE606" s="114"/>
      <c r="CF606" s="109"/>
      <c r="CG606" s="113"/>
      <c r="CH606" s="113"/>
      <c r="CI606" s="113"/>
      <c r="CJ606" s="113"/>
      <c r="CK606" s="112"/>
      <c r="CL606" s="112"/>
      <c r="CM606" s="112"/>
      <c r="CN606" s="115"/>
      <c r="CO606" s="109"/>
      <c r="CP606" s="109"/>
      <c r="CQ606" s="113"/>
      <c r="CR606" s="113"/>
      <c r="CS606" s="113"/>
      <c r="CT606" s="113"/>
      <c r="CW606" s="118" t="str">
        <f t="shared" si="548"/>
        <v>n2-1-3</v>
      </c>
      <c r="CX606" s="118" t="str">
        <f t="shared" si="558"/>
        <v>n2-1-3-3</v>
      </c>
      <c r="CY606" s="119" t="s">
        <v>246</v>
      </c>
      <c r="CZ606" s="120" t="s">
        <v>79</v>
      </c>
      <c r="DA606" s="120" t="s">
        <v>79</v>
      </c>
      <c r="DB606" s="120">
        <f t="shared" si="566"/>
        <v>0</v>
      </c>
      <c r="DC606" s="120">
        <f t="shared" si="567"/>
        <v>0</v>
      </c>
      <c r="DD606" s="120">
        <f t="shared" ca="1" si="568"/>
        <v>6</v>
      </c>
      <c r="DE606" s="120">
        <f t="shared" ca="1" si="569"/>
        <v>6</v>
      </c>
      <c r="DF606" s="120" t="s">
        <v>74</v>
      </c>
    </row>
    <row r="607" spans="1:110" s="105" customFormat="1" ht="16" customHeight="1">
      <c r="A607" s="75" t="str">
        <f t="shared" si="543"/>
        <v>n1-4-3-3TOn2-2</v>
      </c>
      <c r="B607" s="75" t="str">
        <f t="shared" si="544"/>
        <v>n1-4-3-3TOn2-2</v>
      </c>
      <c r="C607" s="103" t="s">
        <v>239</v>
      </c>
      <c r="D607" s="103" t="str">
        <f t="shared" si="559"/>
        <v>n1-4-3-3</v>
      </c>
      <c r="E607" s="103" t="str">
        <f t="shared" si="560"/>
        <v>n2-2</v>
      </c>
      <c r="F607" s="104">
        <f>ROW()</f>
        <v>607</v>
      </c>
      <c r="G607" s="103"/>
      <c r="H607" s="103"/>
      <c r="I607" s="103"/>
      <c r="J607" s="103"/>
      <c r="K607" s="103" t="str">
        <f t="shared" si="550"/>
        <v>none</v>
      </c>
      <c r="L607" s="103"/>
      <c r="M607" s="103" t="str">
        <f t="shared" si="551"/>
        <v>OpenClose</v>
      </c>
      <c r="N607" s="103"/>
      <c r="O607" s="103"/>
      <c r="P607" s="103"/>
      <c r="Q607" s="103"/>
      <c r="R607" s="103">
        <f t="shared" si="552"/>
        <v>1</v>
      </c>
      <c r="S607" s="103"/>
      <c r="T607" s="103"/>
      <c r="U607" s="103"/>
      <c r="V607" s="103"/>
      <c r="W607" s="103"/>
      <c r="X607" s="103" t="str">
        <f t="shared" si="561"/>
        <v>fadeOn=n1-4-3-3TOn2-2,0.6</v>
      </c>
      <c r="Y607" s="103" t="str">
        <f t="shared" si="562"/>
        <v>fadeOff=n1-4-3-3TOn2-2,0.6</v>
      </c>
      <c r="Z607" s="103" t="str">
        <f t="shared" si="563"/>
        <v>drawOpen=n1-4-3-3TOn2-2,0.8</v>
      </c>
      <c r="AA607" s="103" t="str">
        <f t="shared" si="564"/>
        <v>drawClose=n1-4-3-3TOn2-2,0.8</v>
      </c>
      <c r="AB607" s="103" t="str">
        <f t="shared" si="553"/>
        <v>myQtipStyle</v>
      </c>
      <c r="AD607" s="106"/>
      <c r="AE607" s="116"/>
      <c r="AF607" s="75"/>
      <c r="AG607" s="186">
        <f t="shared" si="570"/>
        <v>0</v>
      </c>
      <c r="AH607" s="75" t="str">
        <f t="shared" si="554"/>
        <v>n1-4-3-3TOn2-2</v>
      </c>
      <c r="AI607" s="75" t="str">
        <f t="shared" si="565"/>
        <v>n1-4-3-3TOn2-2</v>
      </c>
      <c r="AJ607" s="73">
        <f t="shared" si="555"/>
        <v>2</v>
      </c>
      <c r="AX607" s="108"/>
      <c r="AZ607" s="108"/>
      <c r="BB607" s="116"/>
      <c r="BC607" s="116"/>
      <c r="BD607" s="108"/>
      <c r="BE607" s="108"/>
      <c r="BF607" s="109"/>
      <c r="BG607" s="109"/>
      <c r="BH607" s="110" t="str">
        <f t="shared" si="556"/>
        <v>n1-4-3-3</v>
      </c>
      <c r="BI607" s="111"/>
      <c r="BJ607" s="109" t="s">
        <v>233</v>
      </c>
      <c r="BK607" s="109" t="s">
        <v>239</v>
      </c>
      <c r="BL607" s="109">
        <f t="shared" ca="1" si="557"/>
        <v>1.5</v>
      </c>
      <c r="BM607" s="112"/>
      <c r="BN607" s="112"/>
      <c r="BO607" s="112"/>
      <c r="BP607" s="112"/>
      <c r="BQ607" s="112"/>
      <c r="BR607" s="112">
        <f t="shared" ca="1" si="549"/>
        <v>60</v>
      </c>
      <c r="BS607" s="112">
        <f t="shared" ca="1" si="549"/>
        <v>60</v>
      </c>
      <c r="BT607" s="112"/>
      <c r="BU607" s="112"/>
      <c r="BV607" s="174"/>
      <c r="BW607" s="114"/>
      <c r="BX607" s="109"/>
      <c r="BY607" s="113"/>
      <c r="BZ607" s="113"/>
      <c r="CA607" s="113"/>
      <c r="CB607" s="113"/>
      <c r="CC607" s="112"/>
      <c r="CD607" s="109"/>
      <c r="CE607" s="114"/>
      <c r="CF607" s="109"/>
      <c r="CG607" s="113"/>
      <c r="CH607" s="113"/>
      <c r="CI607" s="113"/>
      <c r="CJ607" s="113"/>
      <c r="CK607" s="112"/>
      <c r="CL607" s="112"/>
      <c r="CM607" s="112"/>
      <c r="CN607" s="115"/>
      <c r="CO607" s="109"/>
      <c r="CP607" s="109"/>
      <c r="CQ607" s="113"/>
      <c r="CR607" s="113"/>
      <c r="CS607" s="113"/>
      <c r="CT607" s="113"/>
      <c r="CW607" s="118" t="str">
        <f t="shared" si="548"/>
        <v>n1-4-3-3</v>
      </c>
      <c r="CX607" s="118" t="str">
        <f t="shared" si="558"/>
        <v>n2-2</v>
      </c>
      <c r="CY607" s="119" t="s">
        <v>246</v>
      </c>
      <c r="CZ607" s="120" t="s">
        <v>79</v>
      </c>
      <c r="DA607" s="120" t="s">
        <v>79</v>
      </c>
      <c r="DB607" s="120">
        <f t="shared" ca="1" si="566"/>
        <v>6</v>
      </c>
      <c r="DC607" s="120">
        <f t="shared" ca="1" si="567"/>
        <v>6</v>
      </c>
      <c r="DD607" s="120">
        <f t="shared" ca="1" si="568"/>
        <v>30</v>
      </c>
      <c r="DE607" s="120">
        <f t="shared" ca="1" si="569"/>
        <v>30</v>
      </c>
      <c r="DF607" s="120" t="s">
        <v>74</v>
      </c>
    </row>
    <row r="608" spans="1:110" s="105" customFormat="1" ht="16" customHeight="1">
      <c r="A608" s="75" t="str">
        <f t="shared" si="543"/>
        <v>n2-2TOn2-2-1</v>
      </c>
      <c r="B608" s="75" t="str">
        <f t="shared" si="544"/>
        <v>n2-2TOn2-2-1</v>
      </c>
      <c r="C608" s="103" t="s">
        <v>239</v>
      </c>
      <c r="D608" s="103" t="str">
        <f t="shared" si="559"/>
        <v>n2-2</v>
      </c>
      <c r="E608" s="103" t="str">
        <f t="shared" si="560"/>
        <v>n2-2-1</v>
      </c>
      <c r="F608" s="104">
        <f>ROW()</f>
        <v>608</v>
      </c>
      <c r="G608" s="103"/>
      <c r="H608" s="103"/>
      <c r="I608" s="103"/>
      <c r="J608" s="103"/>
      <c r="K608" s="103" t="str">
        <f t="shared" si="550"/>
        <v>none</v>
      </c>
      <c r="L608" s="103"/>
      <c r="M608" s="103" t="str">
        <f t="shared" si="551"/>
        <v>OpenClose</v>
      </c>
      <c r="N608" s="103"/>
      <c r="O608" s="103"/>
      <c r="P608" s="103"/>
      <c r="Q608" s="103"/>
      <c r="R608" s="103">
        <f t="shared" si="552"/>
        <v>1</v>
      </c>
      <c r="S608" s="103"/>
      <c r="T608" s="103"/>
      <c r="U608" s="103"/>
      <c r="V608" s="103"/>
      <c r="W608" s="103"/>
      <c r="X608" s="103" t="str">
        <f t="shared" si="561"/>
        <v>fadeOn=n2-2TOn2-2-1,0.6</v>
      </c>
      <c r="Y608" s="103" t="str">
        <f t="shared" si="562"/>
        <v>fadeOff=n2-2TOn2-2-1,0.6</v>
      </c>
      <c r="Z608" s="103" t="str">
        <f t="shared" si="563"/>
        <v>drawOpen=n2-2TOn2-2-1,0.8</v>
      </c>
      <c r="AA608" s="103" t="str">
        <f t="shared" si="564"/>
        <v>drawClose=n2-2TOn2-2-1,0.8</v>
      </c>
      <c r="AB608" s="103" t="str">
        <f t="shared" si="553"/>
        <v>myQtipStyle</v>
      </c>
      <c r="AD608" s="106"/>
      <c r="AE608" s="116"/>
      <c r="AF608" s="75"/>
      <c r="AG608" s="186">
        <f t="shared" si="570"/>
        <v>0</v>
      </c>
      <c r="AH608" s="75" t="str">
        <f t="shared" si="554"/>
        <v>n2-2TOn2-2-1</v>
      </c>
      <c r="AI608" s="75" t="str">
        <f t="shared" si="565"/>
        <v>n2-2TOn2-2-1</v>
      </c>
      <c r="AJ608" s="73">
        <f t="shared" si="555"/>
        <v>3</v>
      </c>
      <c r="AX608" s="108"/>
      <c r="AZ608" s="108"/>
      <c r="BB608" s="116"/>
      <c r="BC608" s="116"/>
      <c r="BD608" s="108"/>
      <c r="BE608" s="108"/>
      <c r="BF608" s="109"/>
      <c r="BG608" s="109"/>
      <c r="BH608" s="110" t="str">
        <f t="shared" si="556"/>
        <v>n2-2</v>
      </c>
      <c r="BI608" s="111"/>
      <c r="BJ608" s="109" t="s">
        <v>233</v>
      </c>
      <c r="BK608" s="109" t="s">
        <v>239</v>
      </c>
      <c r="BL608" s="109">
        <f t="shared" ca="1" si="557"/>
        <v>0.7</v>
      </c>
      <c r="BM608" s="112"/>
      <c r="BN608" s="112"/>
      <c r="BO608" s="112"/>
      <c r="BP608" s="112"/>
      <c r="BQ608" s="112"/>
      <c r="BR608" s="112">
        <f t="shared" ca="1" si="549"/>
        <v>35</v>
      </c>
      <c r="BS608" s="112">
        <f t="shared" ca="1" si="549"/>
        <v>35</v>
      </c>
      <c r="BT608" s="112"/>
      <c r="BU608" s="112"/>
      <c r="BV608" s="174"/>
      <c r="BW608" s="114"/>
      <c r="BX608" s="109"/>
      <c r="BY608" s="113"/>
      <c r="BZ608" s="113"/>
      <c r="CA608" s="113"/>
      <c r="CB608" s="113"/>
      <c r="CC608" s="112"/>
      <c r="CD608" s="109"/>
      <c r="CE608" s="114"/>
      <c r="CF608" s="109"/>
      <c r="CG608" s="113"/>
      <c r="CH608" s="113"/>
      <c r="CI608" s="113"/>
      <c r="CJ608" s="113"/>
      <c r="CK608" s="112"/>
      <c r="CL608" s="112"/>
      <c r="CM608" s="112"/>
      <c r="CN608" s="115"/>
      <c r="CO608" s="109"/>
      <c r="CP608" s="109"/>
      <c r="CQ608" s="113"/>
      <c r="CR608" s="113"/>
      <c r="CS608" s="113"/>
      <c r="CT608" s="113"/>
      <c r="CW608" s="118" t="str">
        <f t="shared" si="548"/>
        <v>n2-2</v>
      </c>
      <c r="CX608" s="118" t="str">
        <f t="shared" si="558"/>
        <v>n2-2-1</v>
      </c>
      <c r="CY608" s="119" t="s">
        <v>246</v>
      </c>
      <c r="CZ608" s="120" t="s">
        <v>79</v>
      </c>
      <c r="DA608" s="120" t="s">
        <v>79</v>
      </c>
      <c r="DB608" s="120">
        <f t="shared" si="566"/>
        <v>0</v>
      </c>
      <c r="DC608" s="120">
        <f t="shared" si="567"/>
        <v>0</v>
      </c>
      <c r="DD608" s="120">
        <f t="shared" ca="1" si="568"/>
        <v>17.5</v>
      </c>
      <c r="DE608" s="120">
        <f t="shared" ca="1" si="569"/>
        <v>17.5</v>
      </c>
      <c r="DF608" s="120" t="s">
        <v>74</v>
      </c>
    </row>
    <row r="609" spans="1:110" s="105" customFormat="1" ht="16" customHeight="1">
      <c r="A609" s="75" t="str">
        <f t="shared" si="543"/>
        <v>n2-2-1TOn2-2-1-1</v>
      </c>
      <c r="B609" s="75" t="str">
        <f t="shared" si="544"/>
        <v>n2-2-1TOn2-2-1-1</v>
      </c>
      <c r="C609" s="103" t="s">
        <v>239</v>
      </c>
      <c r="D609" s="103" t="str">
        <f t="shared" si="559"/>
        <v>n2-2-1</v>
      </c>
      <c r="E609" s="103" t="str">
        <f t="shared" si="560"/>
        <v>n2-2-1-1</v>
      </c>
      <c r="F609" s="104">
        <f>ROW()</f>
        <v>609</v>
      </c>
      <c r="G609" s="103"/>
      <c r="H609" s="103"/>
      <c r="I609" s="103"/>
      <c r="J609" s="103"/>
      <c r="K609" s="103" t="str">
        <f t="shared" si="550"/>
        <v>none</v>
      </c>
      <c r="L609" s="103"/>
      <c r="M609" s="103" t="str">
        <f t="shared" si="551"/>
        <v>OpenClose</v>
      </c>
      <c r="N609" s="103"/>
      <c r="O609" s="103"/>
      <c r="P609" s="103"/>
      <c r="Q609" s="103"/>
      <c r="R609" s="103">
        <f t="shared" si="552"/>
        <v>1</v>
      </c>
      <c r="S609" s="103"/>
      <c r="T609" s="103"/>
      <c r="U609" s="103"/>
      <c r="V609" s="103"/>
      <c r="W609" s="103"/>
      <c r="X609" s="103" t="str">
        <f t="shared" si="561"/>
        <v>fadeOn=n2-2-1TOn2-2-1-1,0.6</v>
      </c>
      <c r="Y609" s="103" t="str">
        <f t="shared" si="562"/>
        <v>fadeOff=n2-2-1TOn2-2-1-1,0.6</v>
      </c>
      <c r="Z609" s="103" t="str">
        <f t="shared" si="563"/>
        <v>drawOpen=n2-2-1TOn2-2-1-1,0.8</v>
      </c>
      <c r="AA609" s="103" t="str">
        <f t="shared" si="564"/>
        <v>drawClose=n2-2-1TOn2-2-1-1,0.8</v>
      </c>
      <c r="AB609" s="103" t="str">
        <f t="shared" si="553"/>
        <v>myQtipStyle</v>
      </c>
      <c r="AD609" s="106"/>
      <c r="AE609" s="116"/>
      <c r="AF609" s="75"/>
      <c r="AG609" s="186">
        <f t="shared" si="570"/>
        <v>0</v>
      </c>
      <c r="AH609" s="75" t="str">
        <f t="shared" si="554"/>
        <v>n2-2-1TOn2-2-1-1</v>
      </c>
      <c r="AI609" s="75" t="str">
        <f t="shared" si="565"/>
        <v>n2-2-1TOn2-2-1-1</v>
      </c>
      <c r="AJ609" s="73">
        <f t="shared" si="555"/>
        <v>4</v>
      </c>
      <c r="AX609" s="108"/>
      <c r="AZ609" s="108"/>
      <c r="BB609" s="116"/>
      <c r="BC609" s="116"/>
      <c r="BD609" s="108"/>
      <c r="BE609" s="108"/>
      <c r="BF609" s="109"/>
      <c r="BG609" s="109"/>
      <c r="BH609" s="110" t="str">
        <f t="shared" si="556"/>
        <v>n2-2-1</v>
      </c>
      <c r="BI609" s="111"/>
      <c r="BJ609" s="109" t="s">
        <v>233</v>
      </c>
      <c r="BK609" s="109" t="s">
        <v>239</v>
      </c>
      <c r="BL609" s="109">
        <f t="shared" ca="1" si="557"/>
        <v>0.4</v>
      </c>
      <c r="BM609" s="112"/>
      <c r="BN609" s="112"/>
      <c r="BO609" s="112"/>
      <c r="BP609" s="112"/>
      <c r="BQ609" s="112"/>
      <c r="BR609" s="112">
        <f t="shared" ca="1" si="549"/>
        <v>12</v>
      </c>
      <c r="BS609" s="112">
        <f t="shared" ca="1" si="549"/>
        <v>12</v>
      </c>
      <c r="BT609" s="112"/>
      <c r="BU609" s="112"/>
      <c r="BV609" s="174"/>
      <c r="BW609" s="114"/>
      <c r="BX609" s="109"/>
      <c r="BY609" s="113"/>
      <c r="BZ609" s="113"/>
      <c r="CA609" s="113"/>
      <c r="CB609" s="113"/>
      <c r="CC609" s="112"/>
      <c r="CD609" s="109"/>
      <c r="CE609" s="114"/>
      <c r="CF609" s="109"/>
      <c r="CG609" s="113"/>
      <c r="CH609" s="113"/>
      <c r="CI609" s="113"/>
      <c r="CJ609" s="113"/>
      <c r="CK609" s="112"/>
      <c r="CL609" s="112"/>
      <c r="CM609" s="112"/>
      <c r="CN609" s="115"/>
      <c r="CO609" s="109"/>
      <c r="CP609" s="109"/>
      <c r="CQ609" s="113"/>
      <c r="CR609" s="113"/>
      <c r="CS609" s="113"/>
      <c r="CT609" s="113"/>
      <c r="CW609" s="118" t="str">
        <f t="shared" si="548"/>
        <v>n2-2-1</v>
      </c>
      <c r="CX609" s="118" t="str">
        <f t="shared" si="558"/>
        <v>n2-2-1-1</v>
      </c>
      <c r="CY609" s="119" t="s">
        <v>246</v>
      </c>
      <c r="CZ609" s="120" t="s">
        <v>79</v>
      </c>
      <c r="DA609" s="120" t="s">
        <v>79</v>
      </c>
      <c r="DB609" s="120">
        <f t="shared" si="566"/>
        <v>0</v>
      </c>
      <c r="DC609" s="120">
        <f t="shared" si="567"/>
        <v>0</v>
      </c>
      <c r="DD609" s="120">
        <f t="shared" ca="1" si="568"/>
        <v>6</v>
      </c>
      <c r="DE609" s="120">
        <f t="shared" ca="1" si="569"/>
        <v>6</v>
      </c>
      <c r="DF609" s="120" t="s">
        <v>74</v>
      </c>
    </row>
    <row r="610" spans="1:110" s="105" customFormat="1" ht="16" customHeight="1">
      <c r="A610" s="75" t="str">
        <f t="shared" si="543"/>
        <v>n2-2-1TOn2-2-1-2</v>
      </c>
      <c r="B610" s="75" t="str">
        <f t="shared" si="544"/>
        <v>n2-2-1TOn2-2-1-2</v>
      </c>
      <c r="C610" s="103" t="s">
        <v>239</v>
      </c>
      <c r="D610" s="103" t="str">
        <f t="shared" si="559"/>
        <v>n2-2-1</v>
      </c>
      <c r="E610" s="103" t="str">
        <f t="shared" si="560"/>
        <v>n2-2-1-2</v>
      </c>
      <c r="F610" s="104">
        <f>ROW()</f>
        <v>610</v>
      </c>
      <c r="G610" s="103"/>
      <c r="H610" s="103"/>
      <c r="I610" s="103"/>
      <c r="J610" s="103"/>
      <c r="K610" s="103" t="str">
        <f t="shared" si="550"/>
        <v>none</v>
      </c>
      <c r="L610" s="103"/>
      <c r="M610" s="103" t="str">
        <f t="shared" si="551"/>
        <v>OpenClose</v>
      </c>
      <c r="N610" s="103"/>
      <c r="O610" s="103"/>
      <c r="P610" s="103"/>
      <c r="Q610" s="103"/>
      <c r="R610" s="103">
        <f t="shared" si="552"/>
        <v>1</v>
      </c>
      <c r="S610" s="103"/>
      <c r="T610" s="103"/>
      <c r="U610" s="103"/>
      <c r="V610" s="103"/>
      <c r="W610" s="103"/>
      <c r="X610" s="103" t="str">
        <f t="shared" si="561"/>
        <v>fadeOn=n2-2-1TOn2-2-1-2,0.6</v>
      </c>
      <c r="Y610" s="103" t="str">
        <f t="shared" si="562"/>
        <v>fadeOff=n2-2-1TOn2-2-1-2,0.6</v>
      </c>
      <c r="Z610" s="103" t="str">
        <f t="shared" si="563"/>
        <v>drawOpen=n2-2-1TOn2-2-1-2,0.8</v>
      </c>
      <c r="AA610" s="103" t="str">
        <f t="shared" si="564"/>
        <v>drawClose=n2-2-1TOn2-2-1-2,0.8</v>
      </c>
      <c r="AB610" s="103" t="str">
        <f t="shared" si="553"/>
        <v>myQtipStyle</v>
      </c>
      <c r="AD610" s="106"/>
      <c r="AE610" s="116"/>
      <c r="AF610" s="75"/>
      <c r="AG610" s="186">
        <f t="shared" si="570"/>
        <v>0</v>
      </c>
      <c r="AH610" s="75" t="str">
        <f t="shared" si="554"/>
        <v>n2-2-1TOn2-2-1-2</v>
      </c>
      <c r="AI610" s="75" t="str">
        <f t="shared" si="565"/>
        <v>n2-2-1TOn2-2-1-2</v>
      </c>
      <c r="AJ610" s="73">
        <f t="shared" si="555"/>
        <v>4</v>
      </c>
      <c r="AX610" s="108"/>
      <c r="AZ610" s="108"/>
      <c r="BB610" s="116"/>
      <c r="BC610" s="116"/>
      <c r="BD610" s="108"/>
      <c r="BE610" s="108"/>
      <c r="BF610" s="109"/>
      <c r="BG610" s="109"/>
      <c r="BH610" s="110" t="str">
        <f t="shared" si="556"/>
        <v>n2-2-1</v>
      </c>
      <c r="BI610" s="111"/>
      <c r="BJ610" s="109" t="s">
        <v>233</v>
      </c>
      <c r="BK610" s="109" t="s">
        <v>239</v>
      </c>
      <c r="BL610" s="109">
        <f t="shared" ca="1" si="557"/>
        <v>0.4</v>
      </c>
      <c r="BM610" s="112"/>
      <c r="BN610" s="112"/>
      <c r="BO610" s="112"/>
      <c r="BP610" s="112"/>
      <c r="BQ610" s="112"/>
      <c r="BR610" s="112">
        <f t="shared" ca="1" si="549"/>
        <v>12</v>
      </c>
      <c r="BS610" s="112">
        <f t="shared" ca="1" si="549"/>
        <v>12</v>
      </c>
      <c r="BT610" s="112"/>
      <c r="BU610" s="112"/>
      <c r="BV610" s="174"/>
      <c r="BW610" s="114"/>
      <c r="BX610" s="109"/>
      <c r="BY610" s="113"/>
      <c r="BZ610" s="113"/>
      <c r="CA610" s="113"/>
      <c r="CB610" s="113"/>
      <c r="CC610" s="112"/>
      <c r="CD610" s="109"/>
      <c r="CE610" s="114"/>
      <c r="CF610" s="109"/>
      <c r="CG610" s="113"/>
      <c r="CH610" s="113"/>
      <c r="CI610" s="113"/>
      <c r="CJ610" s="113"/>
      <c r="CK610" s="112"/>
      <c r="CL610" s="112"/>
      <c r="CM610" s="112"/>
      <c r="CN610" s="115"/>
      <c r="CO610" s="109"/>
      <c r="CP610" s="109"/>
      <c r="CQ610" s="113"/>
      <c r="CR610" s="113"/>
      <c r="CS610" s="113"/>
      <c r="CT610" s="113"/>
      <c r="CW610" s="118" t="str">
        <f t="shared" si="548"/>
        <v>n2-2-1</v>
      </c>
      <c r="CX610" s="118" t="str">
        <f t="shared" si="558"/>
        <v>n2-2-1-2</v>
      </c>
      <c r="CY610" s="119" t="s">
        <v>246</v>
      </c>
      <c r="CZ610" s="120" t="s">
        <v>79</v>
      </c>
      <c r="DA610" s="120" t="s">
        <v>79</v>
      </c>
      <c r="DB610" s="120">
        <f t="shared" si="566"/>
        <v>0</v>
      </c>
      <c r="DC610" s="120">
        <f t="shared" si="567"/>
        <v>0</v>
      </c>
      <c r="DD610" s="120">
        <f t="shared" ca="1" si="568"/>
        <v>6</v>
      </c>
      <c r="DE610" s="120">
        <f t="shared" ca="1" si="569"/>
        <v>6</v>
      </c>
      <c r="DF610" s="120" t="s">
        <v>74</v>
      </c>
    </row>
    <row r="611" spans="1:110" s="105" customFormat="1" ht="16" customHeight="1">
      <c r="A611" s="75" t="str">
        <f t="shared" si="543"/>
        <v>n2-2-1TOn2-2-1-3</v>
      </c>
      <c r="B611" s="75" t="str">
        <f t="shared" si="544"/>
        <v>n2-2-1TOn2-2-1-3</v>
      </c>
      <c r="C611" s="103" t="s">
        <v>239</v>
      </c>
      <c r="D611" s="103" t="str">
        <f t="shared" si="559"/>
        <v>n2-2-1</v>
      </c>
      <c r="E611" s="103" t="str">
        <f t="shared" si="560"/>
        <v>n2-2-1-3</v>
      </c>
      <c r="F611" s="104">
        <f>ROW()</f>
        <v>611</v>
      </c>
      <c r="G611" s="103"/>
      <c r="H611" s="103"/>
      <c r="I611" s="103"/>
      <c r="J611" s="103"/>
      <c r="K611" s="103" t="str">
        <f t="shared" si="550"/>
        <v>none</v>
      </c>
      <c r="L611" s="103"/>
      <c r="M611" s="103" t="str">
        <f t="shared" si="551"/>
        <v>OpenClose</v>
      </c>
      <c r="N611" s="103"/>
      <c r="O611" s="103"/>
      <c r="P611" s="103"/>
      <c r="Q611" s="103"/>
      <c r="R611" s="103">
        <f t="shared" si="552"/>
        <v>1</v>
      </c>
      <c r="S611" s="103"/>
      <c r="T611" s="103"/>
      <c r="U611" s="103"/>
      <c r="V611" s="103"/>
      <c r="W611" s="103"/>
      <c r="X611" s="103" t="str">
        <f t="shared" si="561"/>
        <v>fadeOn=n2-2-1TOn2-2-1-3,0.6</v>
      </c>
      <c r="Y611" s="103" t="str">
        <f t="shared" si="562"/>
        <v>fadeOff=n2-2-1TOn2-2-1-3,0.6</v>
      </c>
      <c r="Z611" s="103" t="str">
        <f t="shared" si="563"/>
        <v>drawOpen=n2-2-1TOn2-2-1-3,0.8</v>
      </c>
      <c r="AA611" s="103" t="str">
        <f t="shared" si="564"/>
        <v>drawClose=n2-2-1TOn2-2-1-3,0.8</v>
      </c>
      <c r="AB611" s="103" t="str">
        <f t="shared" si="553"/>
        <v>myQtipStyle</v>
      </c>
      <c r="AD611" s="106"/>
      <c r="AE611" s="116"/>
      <c r="AF611" s="75"/>
      <c r="AG611" s="186">
        <f t="shared" si="570"/>
        <v>0</v>
      </c>
      <c r="AH611" s="75" t="str">
        <f t="shared" si="554"/>
        <v>n2-2-1TOn2-2-1-3</v>
      </c>
      <c r="AI611" s="75" t="str">
        <f t="shared" si="565"/>
        <v>n2-2-1TOn2-2-1-3</v>
      </c>
      <c r="AJ611" s="73">
        <f t="shared" si="555"/>
        <v>4</v>
      </c>
      <c r="AX611" s="108"/>
      <c r="AZ611" s="108"/>
      <c r="BB611" s="116"/>
      <c r="BC611" s="116"/>
      <c r="BD611" s="108"/>
      <c r="BE611" s="108"/>
      <c r="BF611" s="109"/>
      <c r="BG611" s="109"/>
      <c r="BH611" s="110" t="str">
        <f t="shared" si="556"/>
        <v>n2-2-1</v>
      </c>
      <c r="BI611" s="111"/>
      <c r="BJ611" s="109" t="s">
        <v>233</v>
      </c>
      <c r="BK611" s="109" t="s">
        <v>239</v>
      </c>
      <c r="BL611" s="109">
        <f t="shared" ca="1" si="557"/>
        <v>0.4</v>
      </c>
      <c r="BM611" s="112"/>
      <c r="BN611" s="112"/>
      <c r="BO611" s="112"/>
      <c r="BP611" s="112"/>
      <c r="BQ611" s="112"/>
      <c r="BR611" s="112">
        <f t="shared" ca="1" si="549"/>
        <v>12</v>
      </c>
      <c r="BS611" s="112">
        <f t="shared" ca="1" si="549"/>
        <v>12</v>
      </c>
      <c r="BT611" s="112"/>
      <c r="BU611" s="112"/>
      <c r="BV611" s="174"/>
      <c r="BW611" s="114"/>
      <c r="BX611" s="109"/>
      <c r="BY611" s="113"/>
      <c r="BZ611" s="113"/>
      <c r="CA611" s="113"/>
      <c r="CB611" s="113"/>
      <c r="CC611" s="112"/>
      <c r="CD611" s="109"/>
      <c r="CE611" s="114"/>
      <c r="CF611" s="109"/>
      <c r="CG611" s="113"/>
      <c r="CH611" s="113"/>
      <c r="CI611" s="113"/>
      <c r="CJ611" s="113"/>
      <c r="CK611" s="112"/>
      <c r="CL611" s="112"/>
      <c r="CM611" s="112"/>
      <c r="CN611" s="115"/>
      <c r="CO611" s="109"/>
      <c r="CP611" s="109"/>
      <c r="CQ611" s="113"/>
      <c r="CR611" s="113"/>
      <c r="CS611" s="113"/>
      <c r="CT611" s="113"/>
      <c r="CW611" s="118" t="str">
        <f t="shared" si="548"/>
        <v>n2-2-1</v>
      </c>
      <c r="CX611" s="118" t="str">
        <f t="shared" si="558"/>
        <v>n2-2-1-3</v>
      </c>
      <c r="CY611" s="119" t="s">
        <v>246</v>
      </c>
      <c r="CZ611" s="120" t="s">
        <v>79</v>
      </c>
      <c r="DA611" s="120" t="s">
        <v>79</v>
      </c>
      <c r="DB611" s="120">
        <f t="shared" si="566"/>
        <v>0</v>
      </c>
      <c r="DC611" s="120">
        <f t="shared" si="567"/>
        <v>0</v>
      </c>
      <c r="DD611" s="120">
        <f t="shared" ca="1" si="568"/>
        <v>6</v>
      </c>
      <c r="DE611" s="120">
        <f t="shared" ca="1" si="569"/>
        <v>6</v>
      </c>
      <c r="DF611" s="120" t="s">
        <v>74</v>
      </c>
    </row>
    <row r="612" spans="1:110" s="105" customFormat="1" ht="16" customHeight="1">
      <c r="A612" s="75" t="str">
        <f t="shared" si="543"/>
        <v>n2-2TOn2-2-2</v>
      </c>
      <c r="B612" s="75" t="str">
        <f t="shared" si="544"/>
        <v>n2-2TOn2-2-2</v>
      </c>
      <c r="C612" s="103" t="s">
        <v>239</v>
      </c>
      <c r="D612" s="103" t="str">
        <f t="shared" si="559"/>
        <v>n2-2</v>
      </c>
      <c r="E612" s="103" t="str">
        <f t="shared" si="560"/>
        <v>n2-2-2</v>
      </c>
      <c r="F612" s="104">
        <f>ROW()</f>
        <v>612</v>
      </c>
      <c r="G612" s="103"/>
      <c r="H612" s="103"/>
      <c r="I612" s="103"/>
      <c r="J612" s="103"/>
      <c r="K612" s="103" t="str">
        <f t="shared" si="550"/>
        <v>none</v>
      </c>
      <c r="L612" s="103"/>
      <c r="M612" s="103" t="str">
        <f t="shared" si="551"/>
        <v>OpenClose</v>
      </c>
      <c r="N612" s="103"/>
      <c r="O612" s="103"/>
      <c r="P612" s="103"/>
      <c r="Q612" s="103"/>
      <c r="R612" s="103">
        <f t="shared" si="552"/>
        <v>1</v>
      </c>
      <c r="S612" s="103"/>
      <c r="T612" s="103"/>
      <c r="U612" s="103"/>
      <c r="V612" s="103"/>
      <c r="W612" s="103"/>
      <c r="X612" s="103" t="str">
        <f t="shared" si="561"/>
        <v>fadeOn=n2-2TOn2-2-2,0.6</v>
      </c>
      <c r="Y612" s="103" t="str">
        <f t="shared" si="562"/>
        <v>fadeOff=n2-2TOn2-2-2,0.6</v>
      </c>
      <c r="Z612" s="103" t="str">
        <f t="shared" si="563"/>
        <v>drawOpen=n2-2TOn2-2-2,0.8</v>
      </c>
      <c r="AA612" s="103" t="str">
        <f t="shared" si="564"/>
        <v>drawClose=n2-2TOn2-2-2,0.8</v>
      </c>
      <c r="AB612" s="103" t="str">
        <f t="shared" si="553"/>
        <v>myQtipStyle</v>
      </c>
      <c r="AD612" s="106"/>
      <c r="AE612" s="116"/>
      <c r="AF612" s="75"/>
      <c r="AG612" s="186">
        <f t="shared" si="570"/>
        <v>0</v>
      </c>
      <c r="AH612" s="75" t="str">
        <f t="shared" si="554"/>
        <v>n2-2TOn2-2-2</v>
      </c>
      <c r="AI612" s="75" t="str">
        <f t="shared" si="565"/>
        <v>n2-2TOn2-2-2</v>
      </c>
      <c r="AJ612" s="73">
        <f t="shared" si="555"/>
        <v>3</v>
      </c>
      <c r="AX612" s="108"/>
      <c r="AZ612" s="108"/>
      <c r="BB612" s="116"/>
      <c r="BC612" s="116"/>
      <c r="BD612" s="108"/>
      <c r="BE612" s="108"/>
      <c r="BF612" s="109"/>
      <c r="BG612" s="109"/>
      <c r="BH612" s="110" t="str">
        <f t="shared" si="556"/>
        <v>n2-2</v>
      </c>
      <c r="BI612" s="111"/>
      <c r="BJ612" s="109" t="s">
        <v>233</v>
      </c>
      <c r="BK612" s="109" t="s">
        <v>239</v>
      </c>
      <c r="BL612" s="109">
        <f t="shared" ca="1" si="557"/>
        <v>0.7</v>
      </c>
      <c r="BM612" s="112"/>
      <c r="BN612" s="112"/>
      <c r="BO612" s="112"/>
      <c r="BP612" s="112"/>
      <c r="BQ612" s="112"/>
      <c r="BR612" s="112">
        <f t="shared" ca="1" si="549"/>
        <v>35</v>
      </c>
      <c r="BS612" s="112">
        <f t="shared" ca="1" si="549"/>
        <v>35</v>
      </c>
      <c r="BT612" s="112"/>
      <c r="BU612" s="112"/>
      <c r="BV612" s="174"/>
      <c r="BW612" s="114"/>
      <c r="BX612" s="109"/>
      <c r="BY612" s="113"/>
      <c r="BZ612" s="113"/>
      <c r="CA612" s="113"/>
      <c r="CB612" s="113"/>
      <c r="CC612" s="112"/>
      <c r="CD612" s="109"/>
      <c r="CE612" s="114"/>
      <c r="CF612" s="109"/>
      <c r="CG612" s="113"/>
      <c r="CH612" s="113"/>
      <c r="CI612" s="113"/>
      <c r="CJ612" s="113"/>
      <c r="CK612" s="112"/>
      <c r="CL612" s="112"/>
      <c r="CM612" s="112"/>
      <c r="CN612" s="115"/>
      <c r="CO612" s="109"/>
      <c r="CP612" s="109"/>
      <c r="CQ612" s="113"/>
      <c r="CR612" s="113"/>
      <c r="CS612" s="113"/>
      <c r="CT612" s="113"/>
      <c r="CW612" s="118" t="str">
        <f t="shared" si="548"/>
        <v>n2-2</v>
      </c>
      <c r="CX612" s="118" t="str">
        <f t="shared" si="558"/>
        <v>n2-2-2</v>
      </c>
      <c r="CY612" s="119" t="s">
        <v>246</v>
      </c>
      <c r="CZ612" s="120" t="s">
        <v>79</v>
      </c>
      <c r="DA612" s="120" t="s">
        <v>79</v>
      </c>
      <c r="DB612" s="120">
        <f t="shared" si="566"/>
        <v>0</v>
      </c>
      <c r="DC612" s="120">
        <f t="shared" si="567"/>
        <v>0</v>
      </c>
      <c r="DD612" s="120">
        <f t="shared" ca="1" si="568"/>
        <v>17.5</v>
      </c>
      <c r="DE612" s="120">
        <f t="shared" ca="1" si="569"/>
        <v>17.5</v>
      </c>
      <c r="DF612" s="120" t="s">
        <v>74</v>
      </c>
    </row>
    <row r="613" spans="1:110" s="105" customFormat="1" ht="16" customHeight="1">
      <c r="A613" s="75" t="str">
        <f t="shared" si="543"/>
        <v>n2-2-2TOn2-2-2-1</v>
      </c>
      <c r="B613" s="75" t="str">
        <f t="shared" si="544"/>
        <v>n2-2-2TOn2-2-2-1</v>
      </c>
      <c r="C613" s="103" t="s">
        <v>239</v>
      </c>
      <c r="D613" s="103" t="str">
        <f t="shared" si="559"/>
        <v>n2-2-2</v>
      </c>
      <c r="E613" s="103" t="str">
        <f t="shared" si="560"/>
        <v>n2-2-2-1</v>
      </c>
      <c r="F613" s="104">
        <f>ROW()</f>
        <v>613</v>
      </c>
      <c r="G613" s="103"/>
      <c r="H613" s="103"/>
      <c r="I613" s="103"/>
      <c r="J613" s="103"/>
      <c r="K613" s="103" t="str">
        <f t="shared" si="550"/>
        <v>none</v>
      </c>
      <c r="L613" s="103"/>
      <c r="M613" s="103" t="str">
        <f t="shared" si="551"/>
        <v>OpenClose</v>
      </c>
      <c r="N613" s="103"/>
      <c r="O613" s="103"/>
      <c r="P613" s="103"/>
      <c r="Q613" s="103"/>
      <c r="R613" s="103">
        <f t="shared" si="552"/>
        <v>1</v>
      </c>
      <c r="S613" s="103"/>
      <c r="T613" s="103"/>
      <c r="U613" s="103"/>
      <c r="V613" s="103"/>
      <c r="W613" s="103"/>
      <c r="X613" s="103" t="str">
        <f t="shared" si="561"/>
        <v>fadeOn=n2-2-2TOn2-2-2-1,0.6</v>
      </c>
      <c r="Y613" s="103" t="str">
        <f t="shared" si="562"/>
        <v>fadeOff=n2-2-2TOn2-2-2-1,0.6</v>
      </c>
      <c r="Z613" s="103" t="str">
        <f t="shared" si="563"/>
        <v>drawOpen=n2-2-2TOn2-2-2-1,0.8</v>
      </c>
      <c r="AA613" s="103" t="str">
        <f t="shared" si="564"/>
        <v>drawClose=n2-2-2TOn2-2-2-1,0.8</v>
      </c>
      <c r="AB613" s="103" t="str">
        <f t="shared" si="553"/>
        <v>myQtipStyle</v>
      </c>
      <c r="AD613" s="106"/>
      <c r="AE613" s="116"/>
      <c r="AF613" s="75"/>
      <c r="AG613" s="186">
        <f t="shared" si="570"/>
        <v>0</v>
      </c>
      <c r="AH613" s="75" t="str">
        <f t="shared" si="554"/>
        <v>n2-2-2TOn2-2-2-1</v>
      </c>
      <c r="AI613" s="75" t="str">
        <f t="shared" si="565"/>
        <v>n2-2-2TOn2-2-2-1</v>
      </c>
      <c r="AJ613" s="73">
        <f t="shared" si="555"/>
        <v>4</v>
      </c>
      <c r="AX613" s="108"/>
      <c r="AZ613" s="108"/>
      <c r="BB613" s="116"/>
      <c r="BC613" s="116"/>
      <c r="BD613" s="108"/>
      <c r="BE613" s="108"/>
      <c r="BF613" s="109"/>
      <c r="BG613" s="109"/>
      <c r="BH613" s="110" t="str">
        <f t="shared" si="556"/>
        <v>n2-2-2</v>
      </c>
      <c r="BI613" s="111"/>
      <c r="BJ613" s="109" t="s">
        <v>233</v>
      </c>
      <c r="BK613" s="109" t="s">
        <v>239</v>
      </c>
      <c r="BL613" s="109">
        <f t="shared" ca="1" si="557"/>
        <v>0.4</v>
      </c>
      <c r="BM613" s="112"/>
      <c r="BN613" s="112"/>
      <c r="BO613" s="112"/>
      <c r="BP613" s="112"/>
      <c r="BQ613" s="112"/>
      <c r="BR613" s="112">
        <f t="shared" ca="1" si="549"/>
        <v>12</v>
      </c>
      <c r="BS613" s="112">
        <f t="shared" ca="1" si="549"/>
        <v>12</v>
      </c>
      <c r="BT613" s="112"/>
      <c r="BU613" s="112"/>
      <c r="BV613" s="174"/>
      <c r="BW613" s="114"/>
      <c r="BX613" s="109"/>
      <c r="BY613" s="113"/>
      <c r="BZ613" s="113"/>
      <c r="CA613" s="113"/>
      <c r="CB613" s="113"/>
      <c r="CC613" s="112"/>
      <c r="CD613" s="109"/>
      <c r="CE613" s="114"/>
      <c r="CF613" s="109"/>
      <c r="CG613" s="113"/>
      <c r="CH613" s="113"/>
      <c r="CI613" s="113"/>
      <c r="CJ613" s="113"/>
      <c r="CK613" s="112"/>
      <c r="CL613" s="112"/>
      <c r="CM613" s="112"/>
      <c r="CN613" s="115"/>
      <c r="CO613" s="109"/>
      <c r="CP613" s="109"/>
      <c r="CQ613" s="113"/>
      <c r="CR613" s="113"/>
      <c r="CS613" s="113"/>
      <c r="CT613" s="113"/>
      <c r="CW613" s="118" t="str">
        <f t="shared" si="548"/>
        <v>n2-2-2</v>
      </c>
      <c r="CX613" s="118" t="str">
        <f t="shared" si="558"/>
        <v>n2-2-2-1</v>
      </c>
      <c r="CY613" s="119" t="s">
        <v>246</v>
      </c>
      <c r="CZ613" s="120" t="s">
        <v>79</v>
      </c>
      <c r="DA613" s="120" t="s">
        <v>79</v>
      </c>
      <c r="DB613" s="120">
        <f t="shared" si="566"/>
        <v>0</v>
      </c>
      <c r="DC613" s="120">
        <f t="shared" si="567"/>
        <v>0</v>
      </c>
      <c r="DD613" s="120">
        <f t="shared" ca="1" si="568"/>
        <v>6</v>
      </c>
      <c r="DE613" s="120">
        <f t="shared" ca="1" si="569"/>
        <v>6</v>
      </c>
      <c r="DF613" s="120" t="s">
        <v>74</v>
      </c>
    </row>
    <row r="614" spans="1:110" s="105" customFormat="1" ht="16" customHeight="1">
      <c r="A614" s="75" t="str">
        <f t="shared" si="543"/>
        <v>n2-2-2TOn2-2-2-2</v>
      </c>
      <c r="B614" s="75" t="str">
        <f t="shared" si="544"/>
        <v>n2-2-2TOn2-2-2-2</v>
      </c>
      <c r="C614" s="103" t="s">
        <v>239</v>
      </c>
      <c r="D614" s="103" t="str">
        <f t="shared" si="559"/>
        <v>n2-2-2</v>
      </c>
      <c r="E614" s="103" t="str">
        <f t="shared" si="560"/>
        <v>n2-2-2-2</v>
      </c>
      <c r="F614" s="104">
        <f>ROW()</f>
        <v>614</v>
      </c>
      <c r="G614" s="103"/>
      <c r="H614" s="103"/>
      <c r="I614" s="103"/>
      <c r="J614" s="103"/>
      <c r="K614" s="103" t="str">
        <f t="shared" si="550"/>
        <v>none</v>
      </c>
      <c r="L614" s="103"/>
      <c r="M614" s="103" t="str">
        <f t="shared" si="551"/>
        <v>OpenClose</v>
      </c>
      <c r="N614" s="103"/>
      <c r="O614" s="103"/>
      <c r="P614" s="103"/>
      <c r="Q614" s="103"/>
      <c r="R614" s="103">
        <f t="shared" si="552"/>
        <v>1</v>
      </c>
      <c r="S614" s="103"/>
      <c r="T614" s="103"/>
      <c r="U614" s="103"/>
      <c r="V614" s="103"/>
      <c r="W614" s="103"/>
      <c r="X614" s="103" t="str">
        <f t="shared" si="561"/>
        <v>fadeOn=n2-2-2TOn2-2-2-2,0.6</v>
      </c>
      <c r="Y614" s="103" t="str">
        <f t="shared" si="562"/>
        <v>fadeOff=n2-2-2TOn2-2-2-2,0.6</v>
      </c>
      <c r="Z614" s="103" t="str">
        <f t="shared" si="563"/>
        <v>drawOpen=n2-2-2TOn2-2-2-2,0.8</v>
      </c>
      <c r="AA614" s="103" t="str">
        <f t="shared" si="564"/>
        <v>drawClose=n2-2-2TOn2-2-2-2,0.8</v>
      </c>
      <c r="AB614" s="103" t="str">
        <f t="shared" si="553"/>
        <v>myQtipStyle</v>
      </c>
      <c r="AD614" s="106"/>
      <c r="AE614" s="116"/>
      <c r="AF614" s="75"/>
      <c r="AG614" s="186">
        <f t="shared" si="570"/>
        <v>0</v>
      </c>
      <c r="AH614" s="75" t="str">
        <f t="shared" si="554"/>
        <v>n2-2-2TOn2-2-2-2</v>
      </c>
      <c r="AI614" s="75" t="str">
        <f t="shared" si="565"/>
        <v>n2-2-2TOn2-2-2-2</v>
      </c>
      <c r="AJ614" s="73">
        <f t="shared" si="555"/>
        <v>4</v>
      </c>
      <c r="AX614" s="108"/>
      <c r="AZ614" s="108"/>
      <c r="BB614" s="116"/>
      <c r="BC614" s="116"/>
      <c r="BD614" s="108"/>
      <c r="BE614" s="108"/>
      <c r="BF614" s="109"/>
      <c r="BG614" s="109"/>
      <c r="BH614" s="110" t="str">
        <f t="shared" si="556"/>
        <v>n2-2-2</v>
      </c>
      <c r="BI614" s="111"/>
      <c r="BJ614" s="109" t="s">
        <v>233</v>
      </c>
      <c r="BK614" s="109" t="s">
        <v>239</v>
      </c>
      <c r="BL614" s="109">
        <f t="shared" ca="1" si="557"/>
        <v>0.4</v>
      </c>
      <c r="BM614" s="112"/>
      <c r="BN614" s="112"/>
      <c r="BO614" s="112"/>
      <c r="BP614" s="112"/>
      <c r="BQ614" s="112"/>
      <c r="BR614" s="112">
        <f t="shared" ca="1" si="549"/>
        <v>12</v>
      </c>
      <c r="BS614" s="112">
        <f t="shared" ca="1" si="549"/>
        <v>12</v>
      </c>
      <c r="BT614" s="112"/>
      <c r="BU614" s="112"/>
      <c r="BV614" s="174"/>
      <c r="BW614" s="114"/>
      <c r="BX614" s="109"/>
      <c r="BY614" s="113"/>
      <c r="BZ614" s="113"/>
      <c r="CA614" s="113"/>
      <c r="CB614" s="113"/>
      <c r="CC614" s="112"/>
      <c r="CD614" s="109"/>
      <c r="CE614" s="114"/>
      <c r="CF614" s="109"/>
      <c r="CG614" s="113"/>
      <c r="CH614" s="113"/>
      <c r="CI614" s="113"/>
      <c r="CJ614" s="113"/>
      <c r="CK614" s="112"/>
      <c r="CL614" s="112"/>
      <c r="CM614" s="112"/>
      <c r="CN614" s="115"/>
      <c r="CO614" s="109"/>
      <c r="CP614" s="109"/>
      <c r="CQ614" s="113"/>
      <c r="CR614" s="113"/>
      <c r="CS614" s="113"/>
      <c r="CT614" s="113"/>
      <c r="CW614" s="118" t="str">
        <f t="shared" si="548"/>
        <v>n2-2-2</v>
      </c>
      <c r="CX614" s="118" t="str">
        <f t="shared" si="558"/>
        <v>n2-2-2-2</v>
      </c>
      <c r="CY614" s="119" t="s">
        <v>246</v>
      </c>
      <c r="CZ614" s="120" t="s">
        <v>79</v>
      </c>
      <c r="DA614" s="120" t="s">
        <v>79</v>
      </c>
      <c r="DB614" s="120">
        <f t="shared" si="566"/>
        <v>0</v>
      </c>
      <c r="DC614" s="120">
        <f t="shared" si="567"/>
        <v>0</v>
      </c>
      <c r="DD614" s="120">
        <f t="shared" ca="1" si="568"/>
        <v>6</v>
      </c>
      <c r="DE614" s="120">
        <f t="shared" ca="1" si="569"/>
        <v>6</v>
      </c>
      <c r="DF614" s="120" t="s">
        <v>74</v>
      </c>
    </row>
    <row r="615" spans="1:110" s="105" customFormat="1" ht="16" customHeight="1">
      <c r="A615" s="75" t="str">
        <f t="shared" si="543"/>
        <v>n2-2-2TOn2-2-2-3</v>
      </c>
      <c r="B615" s="75" t="str">
        <f t="shared" si="544"/>
        <v>n2-2-2TOn2-2-2-3</v>
      </c>
      <c r="C615" s="103" t="s">
        <v>239</v>
      </c>
      <c r="D615" s="103" t="str">
        <f t="shared" si="559"/>
        <v>n2-2-2</v>
      </c>
      <c r="E615" s="103" t="str">
        <f t="shared" si="560"/>
        <v>n2-2-2-3</v>
      </c>
      <c r="F615" s="104">
        <f>ROW()</f>
        <v>615</v>
      </c>
      <c r="G615" s="103"/>
      <c r="H615" s="103"/>
      <c r="I615" s="103"/>
      <c r="J615" s="103"/>
      <c r="K615" s="103" t="str">
        <f t="shared" si="550"/>
        <v>none</v>
      </c>
      <c r="L615" s="103"/>
      <c r="M615" s="103" t="str">
        <f t="shared" si="551"/>
        <v>OpenClose</v>
      </c>
      <c r="N615" s="103"/>
      <c r="O615" s="103"/>
      <c r="P615" s="103"/>
      <c r="Q615" s="103"/>
      <c r="R615" s="103">
        <f t="shared" si="552"/>
        <v>1</v>
      </c>
      <c r="S615" s="103"/>
      <c r="T615" s="103"/>
      <c r="U615" s="103"/>
      <c r="V615" s="103"/>
      <c r="W615" s="103"/>
      <c r="X615" s="103" t="str">
        <f t="shared" si="561"/>
        <v>fadeOn=n2-2-2TOn2-2-2-3,0.6</v>
      </c>
      <c r="Y615" s="103" t="str">
        <f t="shared" si="562"/>
        <v>fadeOff=n2-2-2TOn2-2-2-3,0.6</v>
      </c>
      <c r="Z615" s="103" t="str">
        <f t="shared" si="563"/>
        <v>drawOpen=n2-2-2TOn2-2-2-3,0.8</v>
      </c>
      <c r="AA615" s="103" t="str">
        <f t="shared" si="564"/>
        <v>drawClose=n2-2-2TOn2-2-2-3,0.8</v>
      </c>
      <c r="AB615" s="103" t="str">
        <f t="shared" si="553"/>
        <v>myQtipStyle</v>
      </c>
      <c r="AD615" s="106"/>
      <c r="AE615" s="116"/>
      <c r="AF615" s="75"/>
      <c r="AG615" s="186">
        <f t="shared" si="570"/>
        <v>0</v>
      </c>
      <c r="AH615" s="75" t="str">
        <f t="shared" si="554"/>
        <v>n2-2-2TOn2-2-2-3</v>
      </c>
      <c r="AI615" s="75" t="str">
        <f t="shared" si="565"/>
        <v>n2-2-2TOn2-2-2-3</v>
      </c>
      <c r="AJ615" s="73">
        <f t="shared" si="555"/>
        <v>4</v>
      </c>
      <c r="AX615" s="108"/>
      <c r="AZ615" s="108"/>
      <c r="BB615" s="116"/>
      <c r="BC615" s="116"/>
      <c r="BD615" s="108"/>
      <c r="BE615" s="108"/>
      <c r="BF615" s="109"/>
      <c r="BG615" s="109"/>
      <c r="BH615" s="110" t="str">
        <f t="shared" si="556"/>
        <v>n2-2-2</v>
      </c>
      <c r="BI615" s="111"/>
      <c r="BJ615" s="109" t="s">
        <v>233</v>
      </c>
      <c r="BK615" s="109" t="s">
        <v>239</v>
      </c>
      <c r="BL615" s="109">
        <f t="shared" ca="1" si="557"/>
        <v>0.4</v>
      </c>
      <c r="BM615" s="112"/>
      <c r="BN615" s="112"/>
      <c r="BO615" s="112"/>
      <c r="BP615" s="112"/>
      <c r="BQ615" s="112"/>
      <c r="BR615" s="112">
        <f t="shared" ca="1" si="549"/>
        <v>12</v>
      </c>
      <c r="BS615" s="112">
        <f t="shared" ca="1" si="549"/>
        <v>12</v>
      </c>
      <c r="BT615" s="112"/>
      <c r="BU615" s="112"/>
      <c r="BV615" s="174"/>
      <c r="BW615" s="114"/>
      <c r="BX615" s="109"/>
      <c r="BY615" s="113"/>
      <c r="BZ615" s="113"/>
      <c r="CA615" s="113"/>
      <c r="CB615" s="113"/>
      <c r="CC615" s="112"/>
      <c r="CD615" s="109"/>
      <c r="CE615" s="114"/>
      <c r="CF615" s="109"/>
      <c r="CG615" s="113"/>
      <c r="CH615" s="113"/>
      <c r="CI615" s="113"/>
      <c r="CJ615" s="113"/>
      <c r="CK615" s="112"/>
      <c r="CL615" s="112"/>
      <c r="CM615" s="112"/>
      <c r="CN615" s="115"/>
      <c r="CO615" s="109"/>
      <c r="CP615" s="109"/>
      <c r="CQ615" s="113"/>
      <c r="CR615" s="113"/>
      <c r="CS615" s="113"/>
      <c r="CT615" s="113"/>
      <c r="CW615" s="118" t="str">
        <f t="shared" si="548"/>
        <v>n2-2-2</v>
      </c>
      <c r="CX615" s="118" t="str">
        <f t="shared" si="558"/>
        <v>n2-2-2-3</v>
      </c>
      <c r="CY615" s="119" t="s">
        <v>246</v>
      </c>
      <c r="CZ615" s="120" t="s">
        <v>79</v>
      </c>
      <c r="DA615" s="120" t="s">
        <v>79</v>
      </c>
      <c r="DB615" s="120">
        <f t="shared" si="566"/>
        <v>0</v>
      </c>
      <c r="DC615" s="120">
        <f t="shared" si="567"/>
        <v>0</v>
      </c>
      <c r="DD615" s="120">
        <f t="shared" ca="1" si="568"/>
        <v>6</v>
      </c>
      <c r="DE615" s="120">
        <f t="shared" ca="1" si="569"/>
        <v>6</v>
      </c>
      <c r="DF615" s="120" t="s">
        <v>74</v>
      </c>
    </row>
    <row r="616" spans="1:110" s="105" customFormat="1" ht="16" customHeight="1">
      <c r="A616" s="75" t="str">
        <f t="shared" si="543"/>
        <v>n2-2TOn2-2-3</v>
      </c>
      <c r="B616" s="75" t="str">
        <f t="shared" si="544"/>
        <v>n2-2TOn2-2-3</v>
      </c>
      <c r="C616" s="103" t="s">
        <v>239</v>
      </c>
      <c r="D616" s="103" t="str">
        <f t="shared" si="559"/>
        <v>n2-2</v>
      </c>
      <c r="E616" s="103" t="str">
        <f t="shared" si="560"/>
        <v>n2-2-3</v>
      </c>
      <c r="F616" s="104">
        <f>ROW()</f>
        <v>616</v>
      </c>
      <c r="G616" s="103"/>
      <c r="H616" s="103"/>
      <c r="I616" s="103"/>
      <c r="J616" s="103"/>
      <c r="K616" s="103" t="str">
        <f t="shared" si="550"/>
        <v>none</v>
      </c>
      <c r="L616" s="103"/>
      <c r="M616" s="103" t="str">
        <f t="shared" si="551"/>
        <v>OpenClose</v>
      </c>
      <c r="N616" s="103"/>
      <c r="O616" s="103"/>
      <c r="P616" s="103"/>
      <c r="Q616" s="103"/>
      <c r="R616" s="103">
        <f t="shared" si="552"/>
        <v>1</v>
      </c>
      <c r="S616" s="103"/>
      <c r="T616" s="103"/>
      <c r="U616" s="103"/>
      <c r="V616" s="103"/>
      <c r="W616" s="103"/>
      <c r="X616" s="103" t="str">
        <f t="shared" si="561"/>
        <v>fadeOn=n2-2TOn2-2-3,0.6</v>
      </c>
      <c r="Y616" s="103" t="str">
        <f t="shared" si="562"/>
        <v>fadeOff=n2-2TOn2-2-3,0.6</v>
      </c>
      <c r="Z616" s="103" t="str">
        <f t="shared" si="563"/>
        <v>drawOpen=n2-2TOn2-2-3,0.8</v>
      </c>
      <c r="AA616" s="103" t="str">
        <f t="shared" si="564"/>
        <v>drawClose=n2-2TOn2-2-3,0.8</v>
      </c>
      <c r="AB616" s="103" t="str">
        <f t="shared" si="553"/>
        <v>myQtipStyle</v>
      </c>
      <c r="AD616" s="106"/>
      <c r="AE616" s="116"/>
      <c r="AF616" s="75"/>
      <c r="AG616" s="186">
        <f t="shared" si="570"/>
        <v>0</v>
      </c>
      <c r="AH616" s="75" t="str">
        <f t="shared" si="554"/>
        <v>n2-2TOn2-2-3</v>
      </c>
      <c r="AI616" s="75" t="str">
        <f t="shared" si="565"/>
        <v>n2-2TOn2-2-3</v>
      </c>
      <c r="AJ616" s="73">
        <f t="shared" si="555"/>
        <v>3</v>
      </c>
      <c r="AX616" s="108"/>
      <c r="AZ616" s="108"/>
      <c r="BB616" s="116"/>
      <c r="BC616" s="116"/>
      <c r="BD616" s="108"/>
      <c r="BE616" s="108"/>
      <c r="BF616" s="109"/>
      <c r="BG616" s="109"/>
      <c r="BH616" s="110" t="str">
        <f t="shared" si="556"/>
        <v>n2-2</v>
      </c>
      <c r="BI616" s="111"/>
      <c r="BJ616" s="109" t="s">
        <v>233</v>
      </c>
      <c r="BK616" s="109" t="s">
        <v>239</v>
      </c>
      <c r="BL616" s="109">
        <f t="shared" ca="1" si="557"/>
        <v>0.7</v>
      </c>
      <c r="BM616" s="112"/>
      <c r="BN616" s="112"/>
      <c r="BO616" s="112"/>
      <c r="BP616" s="112"/>
      <c r="BQ616" s="112"/>
      <c r="BR616" s="112">
        <f t="shared" ca="1" si="549"/>
        <v>35</v>
      </c>
      <c r="BS616" s="112">
        <f t="shared" ca="1" si="549"/>
        <v>35</v>
      </c>
      <c r="BT616" s="112"/>
      <c r="BU616" s="112"/>
      <c r="BV616" s="174"/>
      <c r="BW616" s="114"/>
      <c r="BX616" s="109"/>
      <c r="BY616" s="113"/>
      <c r="BZ616" s="113"/>
      <c r="CA616" s="113"/>
      <c r="CB616" s="113"/>
      <c r="CC616" s="112"/>
      <c r="CD616" s="109"/>
      <c r="CE616" s="114"/>
      <c r="CF616" s="109"/>
      <c r="CG616" s="113"/>
      <c r="CH616" s="113"/>
      <c r="CI616" s="113"/>
      <c r="CJ616" s="113"/>
      <c r="CK616" s="112"/>
      <c r="CL616" s="112"/>
      <c r="CM616" s="112"/>
      <c r="CN616" s="115"/>
      <c r="CO616" s="109"/>
      <c r="CP616" s="109"/>
      <c r="CQ616" s="113"/>
      <c r="CR616" s="113"/>
      <c r="CS616" s="113"/>
      <c r="CT616" s="113"/>
      <c r="CW616" s="118" t="str">
        <f t="shared" si="548"/>
        <v>n2-2</v>
      </c>
      <c r="CX616" s="118" t="str">
        <f t="shared" si="558"/>
        <v>n2-2-3</v>
      </c>
      <c r="CY616" s="119" t="s">
        <v>246</v>
      </c>
      <c r="CZ616" s="120" t="s">
        <v>79</v>
      </c>
      <c r="DA616" s="120" t="s">
        <v>79</v>
      </c>
      <c r="DB616" s="120">
        <f t="shared" si="566"/>
        <v>0</v>
      </c>
      <c r="DC616" s="120">
        <f t="shared" si="567"/>
        <v>0</v>
      </c>
      <c r="DD616" s="120">
        <f t="shared" ca="1" si="568"/>
        <v>17.5</v>
      </c>
      <c r="DE616" s="120">
        <f t="shared" ca="1" si="569"/>
        <v>17.5</v>
      </c>
      <c r="DF616" s="120" t="s">
        <v>74</v>
      </c>
    </row>
    <row r="617" spans="1:110" s="105" customFormat="1" ht="16" customHeight="1">
      <c r="A617" s="75" t="str">
        <f t="shared" ref="A617:A680" si="571">AH617</f>
        <v>n2-2-3TOn2-2-3-1</v>
      </c>
      <c r="B617" s="75" t="str">
        <f t="shared" ref="B617:B680" si="572">AI617</f>
        <v>n2-2-3TOn2-2-3-1</v>
      </c>
      <c r="C617" s="103" t="s">
        <v>239</v>
      </c>
      <c r="D617" s="103" t="str">
        <f t="shared" si="559"/>
        <v>n2-2-3</v>
      </c>
      <c r="E617" s="103" t="str">
        <f t="shared" si="560"/>
        <v>n2-2-3-1</v>
      </c>
      <c r="F617" s="104">
        <f>ROW()</f>
        <v>617</v>
      </c>
      <c r="G617" s="103"/>
      <c r="H617" s="103"/>
      <c r="I617" s="103"/>
      <c r="J617" s="103"/>
      <c r="K617" s="103" t="str">
        <f t="shared" si="550"/>
        <v>none</v>
      </c>
      <c r="L617" s="103"/>
      <c r="M617" s="103" t="str">
        <f t="shared" si="551"/>
        <v>OpenClose</v>
      </c>
      <c r="N617" s="103"/>
      <c r="O617" s="103"/>
      <c r="P617" s="103"/>
      <c r="Q617" s="103"/>
      <c r="R617" s="103">
        <f t="shared" si="552"/>
        <v>1</v>
      </c>
      <c r="S617" s="103"/>
      <c r="T617" s="103"/>
      <c r="U617" s="103"/>
      <c r="V617" s="103"/>
      <c r="W617" s="103"/>
      <c r="X617" s="103" t="str">
        <f t="shared" si="561"/>
        <v>fadeOn=n2-2-3TOn2-2-3-1,0.6</v>
      </c>
      <c r="Y617" s="103" t="str">
        <f t="shared" si="562"/>
        <v>fadeOff=n2-2-3TOn2-2-3-1,0.6</v>
      </c>
      <c r="Z617" s="103" t="str">
        <f t="shared" si="563"/>
        <v>drawOpen=n2-2-3TOn2-2-3-1,0.8</v>
      </c>
      <c r="AA617" s="103" t="str">
        <f t="shared" si="564"/>
        <v>drawClose=n2-2-3TOn2-2-3-1,0.8</v>
      </c>
      <c r="AB617" s="103" t="str">
        <f t="shared" si="553"/>
        <v>myQtipStyle</v>
      </c>
      <c r="AD617" s="106"/>
      <c r="AE617" s="116"/>
      <c r="AF617" s="75"/>
      <c r="AG617" s="186">
        <f t="shared" si="570"/>
        <v>0</v>
      </c>
      <c r="AH617" s="75" t="str">
        <f t="shared" si="554"/>
        <v>n2-2-3TOn2-2-3-1</v>
      </c>
      <c r="AI617" s="75" t="str">
        <f t="shared" si="565"/>
        <v>n2-2-3TOn2-2-3-1</v>
      </c>
      <c r="AJ617" s="73">
        <f t="shared" si="555"/>
        <v>4</v>
      </c>
      <c r="AX617" s="108"/>
      <c r="AZ617" s="108"/>
      <c r="BB617" s="116"/>
      <c r="BC617" s="116"/>
      <c r="BD617" s="108"/>
      <c r="BE617" s="108"/>
      <c r="BF617" s="109"/>
      <c r="BG617" s="109"/>
      <c r="BH617" s="110" t="str">
        <f t="shared" si="556"/>
        <v>n2-2-3</v>
      </c>
      <c r="BI617" s="111"/>
      <c r="BJ617" s="109" t="s">
        <v>233</v>
      </c>
      <c r="BK617" s="109" t="s">
        <v>239</v>
      </c>
      <c r="BL617" s="109">
        <f t="shared" ca="1" si="557"/>
        <v>0.4</v>
      </c>
      <c r="BM617" s="112"/>
      <c r="BN617" s="112"/>
      <c r="BO617" s="112"/>
      <c r="BP617" s="112"/>
      <c r="BQ617" s="112"/>
      <c r="BR617" s="112">
        <f t="shared" ca="1" si="549"/>
        <v>12</v>
      </c>
      <c r="BS617" s="112">
        <f t="shared" ca="1" si="549"/>
        <v>12</v>
      </c>
      <c r="BT617" s="112"/>
      <c r="BU617" s="112"/>
      <c r="BV617" s="174"/>
      <c r="BW617" s="114"/>
      <c r="BX617" s="109"/>
      <c r="BY617" s="113"/>
      <c r="BZ617" s="113"/>
      <c r="CA617" s="113"/>
      <c r="CB617" s="113"/>
      <c r="CC617" s="112"/>
      <c r="CD617" s="109"/>
      <c r="CE617" s="114"/>
      <c r="CF617" s="109"/>
      <c r="CG617" s="113"/>
      <c r="CH617" s="113"/>
      <c r="CI617" s="113"/>
      <c r="CJ617" s="113"/>
      <c r="CK617" s="112"/>
      <c r="CL617" s="112"/>
      <c r="CM617" s="112"/>
      <c r="CN617" s="115"/>
      <c r="CO617" s="109"/>
      <c r="CP617" s="109"/>
      <c r="CQ617" s="113"/>
      <c r="CR617" s="113"/>
      <c r="CS617" s="113"/>
      <c r="CT617" s="113"/>
      <c r="CW617" s="118" t="str">
        <f t="shared" si="548"/>
        <v>n2-2-3</v>
      </c>
      <c r="CX617" s="118" t="str">
        <f t="shared" si="558"/>
        <v>n2-2-3-1</v>
      </c>
      <c r="CY617" s="119" t="s">
        <v>246</v>
      </c>
      <c r="CZ617" s="120" t="s">
        <v>79</v>
      </c>
      <c r="DA617" s="120" t="s">
        <v>79</v>
      </c>
      <c r="DB617" s="120">
        <f t="shared" si="566"/>
        <v>0</v>
      </c>
      <c r="DC617" s="120">
        <f t="shared" si="567"/>
        <v>0</v>
      </c>
      <c r="DD617" s="120">
        <f t="shared" ca="1" si="568"/>
        <v>6</v>
      </c>
      <c r="DE617" s="120">
        <f t="shared" ca="1" si="569"/>
        <v>6</v>
      </c>
      <c r="DF617" s="120" t="s">
        <v>74</v>
      </c>
    </row>
    <row r="618" spans="1:110" s="105" customFormat="1" ht="16" customHeight="1">
      <c r="A618" s="75" t="str">
        <f t="shared" si="571"/>
        <v>n2-2-3TOn2-2-3-2</v>
      </c>
      <c r="B618" s="75" t="str">
        <f t="shared" si="572"/>
        <v>n2-2-3TOn2-2-3-2</v>
      </c>
      <c r="C618" s="103" t="s">
        <v>239</v>
      </c>
      <c r="D618" s="103" t="str">
        <f t="shared" si="559"/>
        <v>n2-2-3</v>
      </c>
      <c r="E618" s="103" t="str">
        <f t="shared" si="560"/>
        <v>n2-2-3-2</v>
      </c>
      <c r="F618" s="104">
        <f>ROW()</f>
        <v>618</v>
      </c>
      <c r="G618" s="103"/>
      <c r="H618" s="103"/>
      <c r="I618" s="103"/>
      <c r="J618" s="103"/>
      <c r="K618" s="103" t="str">
        <f t="shared" si="550"/>
        <v>none</v>
      </c>
      <c r="L618" s="103"/>
      <c r="M618" s="103" t="str">
        <f t="shared" si="551"/>
        <v>OpenClose</v>
      </c>
      <c r="N618" s="103"/>
      <c r="O618" s="103"/>
      <c r="P618" s="103"/>
      <c r="Q618" s="103"/>
      <c r="R618" s="103">
        <f t="shared" si="552"/>
        <v>1</v>
      </c>
      <c r="S618" s="103"/>
      <c r="T618" s="103"/>
      <c r="U618" s="103"/>
      <c r="V618" s="103"/>
      <c r="W618" s="103"/>
      <c r="X618" s="103" t="str">
        <f t="shared" si="561"/>
        <v>fadeOn=n2-2-3TOn2-2-3-2,0.6</v>
      </c>
      <c r="Y618" s="103" t="str">
        <f t="shared" si="562"/>
        <v>fadeOff=n2-2-3TOn2-2-3-2,0.6</v>
      </c>
      <c r="Z618" s="103" t="str">
        <f t="shared" si="563"/>
        <v>drawOpen=n2-2-3TOn2-2-3-2,0.8</v>
      </c>
      <c r="AA618" s="103" t="str">
        <f t="shared" si="564"/>
        <v>drawClose=n2-2-3TOn2-2-3-2,0.8</v>
      </c>
      <c r="AB618" s="103" t="str">
        <f t="shared" si="553"/>
        <v>myQtipStyle</v>
      </c>
      <c r="AD618" s="106"/>
      <c r="AE618" s="116"/>
      <c r="AF618" s="75"/>
      <c r="AG618" s="186">
        <f t="shared" si="570"/>
        <v>0</v>
      </c>
      <c r="AH618" s="75" t="str">
        <f t="shared" si="554"/>
        <v>n2-2-3TOn2-2-3-2</v>
      </c>
      <c r="AI618" s="75" t="str">
        <f t="shared" si="565"/>
        <v>n2-2-3TOn2-2-3-2</v>
      </c>
      <c r="AJ618" s="73">
        <f t="shared" si="555"/>
        <v>4</v>
      </c>
      <c r="AX618" s="108"/>
      <c r="AZ618" s="108"/>
      <c r="BB618" s="116"/>
      <c r="BC618" s="116"/>
      <c r="BD618" s="108"/>
      <c r="BE618" s="108"/>
      <c r="BF618" s="109"/>
      <c r="BG618" s="109"/>
      <c r="BH618" s="110" t="str">
        <f t="shared" si="556"/>
        <v>n2-2-3</v>
      </c>
      <c r="BI618" s="111"/>
      <c r="BJ618" s="109" t="s">
        <v>233</v>
      </c>
      <c r="BK618" s="109" t="s">
        <v>239</v>
      </c>
      <c r="BL618" s="109">
        <f t="shared" ca="1" si="557"/>
        <v>0.4</v>
      </c>
      <c r="BM618" s="112"/>
      <c r="BN618" s="112"/>
      <c r="BO618" s="112"/>
      <c r="BP618" s="112"/>
      <c r="BQ618" s="112"/>
      <c r="BR618" s="112">
        <f t="shared" ca="1" si="549"/>
        <v>12</v>
      </c>
      <c r="BS618" s="112">
        <f t="shared" ca="1" si="549"/>
        <v>12</v>
      </c>
      <c r="BT618" s="112"/>
      <c r="BU618" s="112"/>
      <c r="BV618" s="174"/>
      <c r="BW618" s="114"/>
      <c r="BX618" s="109"/>
      <c r="BY618" s="113"/>
      <c r="BZ618" s="113"/>
      <c r="CA618" s="113"/>
      <c r="CB618" s="113"/>
      <c r="CC618" s="112"/>
      <c r="CD618" s="109"/>
      <c r="CE618" s="114"/>
      <c r="CF618" s="109"/>
      <c r="CG618" s="113"/>
      <c r="CH618" s="113"/>
      <c r="CI618" s="113"/>
      <c r="CJ618" s="113"/>
      <c r="CK618" s="112"/>
      <c r="CL618" s="112"/>
      <c r="CM618" s="112"/>
      <c r="CN618" s="115"/>
      <c r="CO618" s="109"/>
      <c r="CP618" s="109"/>
      <c r="CQ618" s="113"/>
      <c r="CR618" s="113"/>
      <c r="CS618" s="113"/>
      <c r="CT618" s="113"/>
      <c r="CW618" s="118" t="str">
        <f t="shared" si="548"/>
        <v>n2-2-3</v>
      </c>
      <c r="CX618" s="118" t="str">
        <f t="shared" si="558"/>
        <v>n2-2-3-2</v>
      </c>
      <c r="CY618" s="119" t="s">
        <v>246</v>
      </c>
      <c r="CZ618" s="120" t="s">
        <v>79</v>
      </c>
      <c r="DA618" s="120" t="s">
        <v>79</v>
      </c>
      <c r="DB618" s="120">
        <f t="shared" si="566"/>
        <v>0</v>
      </c>
      <c r="DC618" s="120">
        <f t="shared" si="567"/>
        <v>0</v>
      </c>
      <c r="DD618" s="120">
        <f t="shared" ca="1" si="568"/>
        <v>6</v>
      </c>
      <c r="DE618" s="120">
        <f t="shared" ca="1" si="569"/>
        <v>6</v>
      </c>
      <c r="DF618" s="120" t="s">
        <v>74</v>
      </c>
    </row>
    <row r="619" spans="1:110" s="105" customFormat="1" ht="16" customHeight="1">
      <c r="A619" s="75" t="str">
        <f t="shared" si="571"/>
        <v>n2-2-3TOn2-2-3-3</v>
      </c>
      <c r="B619" s="75" t="str">
        <f t="shared" si="572"/>
        <v>n2-2-3TOn2-2-3-3</v>
      </c>
      <c r="C619" s="103" t="s">
        <v>239</v>
      </c>
      <c r="D619" s="103" t="str">
        <f t="shared" si="559"/>
        <v>n2-2-3</v>
      </c>
      <c r="E619" s="103" t="str">
        <f t="shared" si="560"/>
        <v>n2-2-3-3</v>
      </c>
      <c r="F619" s="104">
        <f>ROW()</f>
        <v>619</v>
      </c>
      <c r="G619" s="103"/>
      <c r="H619" s="103"/>
      <c r="I619" s="103"/>
      <c r="J619" s="103"/>
      <c r="K619" s="103" t="str">
        <f t="shared" si="550"/>
        <v>none</v>
      </c>
      <c r="L619" s="103"/>
      <c r="M619" s="103" t="str">
        <f t="shared" si="551"/>
        <v>OpenClose</v>
      </c>
      <c r="N619" s="103"/>
      <c r="O619" s="103"/>
      <c r="P619" s="103"/>
      <c r="Q619" s="103"/>
      <c r="R619" s="103">
        <f t="shared" si="552"/>
        <v>1</v>
      </c>
      <c r="S619" s="103"/>
      <c r="T619" s="103"/>
      <c r="U619" s="103"/>
      <c r="V619" s="103"/>
      <c r="W619" s="103"/>
      <c r="X619" s="103" t="str">
        <f t="shared" si="561"/>
        <v>fadeOn=n2-2-3TOn2-2-3-3,0.6</v>
      </c>
      <c r="Y619" s="103" t="str">
        <f t="shared" si="562"/>
        <v>fadeOff=n2-2-3TOn2-2-3-3,0.6</v>
      </c>
      <c r="Z619" s="103" t="str">
        <f t="shared" si="563"/>
        <v>drawOpen=n2-2-3TOn2-2-3-3,0.8</v>
      </c>
      <c r="AA619" s="103" t="str">
        <f t="shared" si="564"/>
        <v>drawClose=n2-2-3TOn2-2-3-3,0.8</v>
      </c>
      <c r="AB619" s="103" t="str">
        <f t="shared" si="553"/>
        <v>myQtipStyle</v>
      </c>
      <c r="AD619" s="106"/>
      <c r="AE619" s="116"/>
      <c r="AF619" s="75"/>
      <c r="AG619" s="186">
        <f t="shared" si="570"/>
        <v>0</v>
      </c>
      <c r="AH619" s="75" t="str">
        <f t="shared" si="554"/>
        <v>n2-2-3TOn2-2-3-3</v>
      </c>
      <c r="AI619" s="75" t="str">
        <f t="shared" si="565"/>
        <v>n2-2-3TOn2-2-3-3</v>
      </c>
      <c r="AJ619" s="73">
        <f t="shared" si="555"/>
        <v>4</v>
      </c>
      <c r="AX619" s="108"/>
      <c r="AZ619" s="108"/>
      <c r="BB619" s="116"/>
      <c r="BC619" s="116"/>
      <c r="BD619" s="108"/>
      <c r="BE619" s="108"/>
      <c r="BF619" s="109"/>
      <c r="BG619" s="109"/>
      <c r="BH619" s="110" t="str">
        <f t="shared" si="556"/>
        <v>n2-2-3</v>
      </c>
      <c r="BI619" s="111"/>
      <c r="BJ619" s="109" t="s">
        <v>233</v>
      </c>
      <c r="BK619" s="109" t="s">
        <v>239</v>
      </c>
      <c r="BL619" s="109">
        <f t="shared" ca="1" si="557"/>
        <v>0.4</v>
      </c>
      <c r="BM619" s="112"/>
      <c r="BN619" s="112"/>
      <c r="BO619" s="112"/>
      <c r="BP619" s="112"/>
      <c r="BQ619" s="112"/>
      <c r="BR619" s="112">
        <f t="shared" ca="1" si="549"/>
        <v>12</v>
      </c>
      <c r="BS619" s="112">
        <f t="shared" ca="1" si="549"/>
        <v>12</v>
      </c>
      <c r="BT619" s="112"/>
      <c r="BU619" s="112"/>
      <c r="BV619" s="174"/>
      <c r="BW619" s="114"/>
      <c r="BX619" s="109"/>
      <c r="BY619" s="113"/>
      <c r="BZ619" s="113"/>
      <c r="CA619" s="113"/>
      <c r="CB619" s="113"/>
      <c r="CC619" s="112"/>
      <c r="CD619" s="109"/>
      <c r="CE619" s="114"/>
      <c r="CF619" s="109"/>
      <c r="CG619" s="113"/>
      <c r="CH619" s="113"/>
      <c r="CI619" s="113"/>
      <c r="CJ619" s="113"/>
      <c r="CK619" s="112"/>
      <c r="CL619" s="112"/>
      <c r="CM619" s="112"/>
      <c r="CN619" s="115"/>
      <c r="CO619" s="109"/>
      <c r="CP619" s="109"/>
      <c r="CQ619" s="113"/>
      <c r="CR619" s="113"/>
      <c r="CS619" s="113"/>
      <c r="CT619" s="113"/>
      <c r="CW619" s="118" t="str">
        <f t="shared" si="548"/>
        <v>n2-2-3</v>
      </c>
      <c r="CX619" s="118" t="str">
        <f t="shared" si="558"/>
        <v>n2-2-3-3</v>
      </c>
      <c r="CY619" s="119" t="s">
        <v>246</v>
      </c>
      <c r="CZ619" s="120" t="s">
        <v>79</v>
      </c>
      <c r="DA619" s="120" t="s">
        <v>79</v>
      </c>
      <c r="DB619" s="120">
        <f t="shared" si="566"/>
        <v>0</v>
      </c>
      <c r="DC619" s="120">
        <f t="shared" si="567"/>
        <v>0</v>
      </c>
      <c r="DD619" s="120">
        <f t="shared" ca="1" si="568"/>
        <v>6</v>
      </c>
      <c r="DE619" s="120">
        <f t="shared" ca="1" si="569"/>
        <v>6</v>
      </c>
      <c r="DF619" s="120" t="s">
        <v>74</v>
      </c>
    </row>
    <row r="620" spans="1:110" s="105" customFormat="1" ht="16" customHeight="1">
      <c r="A620" s="75" t="str">
        <f t="shared" si="571"/>
        <v>n1-4-3-3TOn2-3</v>
      </c>
      <c r="B620" s="75" t="str">
        <f t="shared" si="572"/>
        <v>n1-4-3-3TOn2-3</v>
      </c>
      <c r="C620" s="103" t="s">
        <v>239</v>
      </c>
      <c r="D620" s="103" t="str">
        <f t="shared" si="559"/>
        <v>n1-4-3-3</v>
      </c>
      <c r="E620" s="103" t="str">
        <f t="shared" si="560"/>
        <v>n2-3</v>
      </c>
      <c r="F620" s="104">
        <f>ROW()</f>
        <v>620</v>
      </c>
      <c r="G620" s="103"/>
      <c r="H620" s="103"/>
      <c r="I620" s="103"/>
      <c r="J620" s="103"/>
      <c r="K620" s="103" t="str">
        <f t="shared" si="550"/>
        <v>none</v>
      </c>
      <c r="L620" s="103"/>
      <c r="M620" s="103" t="str">
        <f t="shared" si="551"/>
        <v>OpenClose</v>
      </c>
      <c r="N620" s="103"/>
      <c r="O620" s="103"/>
      <c r="P620" s="103"/>
      <c r="Q620" s="103"/>
      <c r="R620" s="103">
        <f t="shared" si="552"/>
        <v>1</v>
      </c>
      <c r="S620" s="103"/>
      <c r="T620" s="103"/>
      <c r="U620" s="103"/>
      <c r="V620" s="103"/>
      <c r="W620" s="103"/>
      <c r="X620" s="103" t="str">
        <f t="shared" si="561"/>
        <v>fadeOn=n1-4-3-3TOn2-3,0.6</v>
      </c>
      <c r="Y620" s="103" t="str">
        <f t="shared" si="562"/>
        <v>fadeOff=n1-4-3-3TOn2-3,0.6</v>
      </c>
      <c r="Z620" s="103" t="str">
        <f t="shared" si="563"/>
        <v>drawOpen=n1-4-3-3TOn2-3,0.8</v>
      </c>
      <c r="AA620" s="103" t="str">
        <f t="shared" si="564"/>
        <v>drawClose=n1-4-3-3TOn2-3,0.8</v>
      </c>
      <c r="AB620" s="103" t="str">
        <f t="shared" si="553"/>
        <v>myQtipStyle</v>
      </c>
      <c r="AD620" s="106"/>
      <c r="AE620" s="116"/>
      <c r="AF620" s="75"/>
      <c r="AG620" s="186">
        <f t="shared" si="570"/>
        <v>0</v>
      </c>
      <c r="AH620" s="75" t="str">
        <f t="shared" si="554"/>
        <v>n1-4-3-3TOn2-3</v>
      </c>
      <c r="AI620" s="75" t="str">
        <f t="shared" si="565"/>
        <v>n1-4-3-3TOn2-3</v>
      </c>
      <c r="AJ620" s="73">
        <f t="shared" si="555"/>
        <v>2</v>
      </c>
      <c r="AX620" s="108"/>
      <c r="AZ620" s="108"/>
      <c r="BB620" s="116"/>
      <c r="BC620" s="116"/>
      <c r="BD620" s="108"/>
      <c r="BE620" s="108"/>
      <c r="BF620" s="109"/>
      <c r="BG620" s="109"/>
      <c r="BH620" s="110" t="str">
        <f t="shared" si="556"/>
        <v>n1-4-3-3</v>
      </c>
      <c r="BI620" s="111"/>
      <c r="BJ620" s="109" t="s">
        <v>233</v>
      </c>
      <c r="BK620" s="109" t="s">
        <v>239</v>
      </c>
      <c r="BL620" s="109">
        <f t="shared" ca="1" si="557"/>
        <v>1.5</v>
      </c>
      <c r="BM620" s="112"/>
      <c r="BN620" s="112"/>
      <c r="BO620" s="112"/>
      <c r="BP620" s="112"/>
      <c r="BQ620" s="112"/>
      <c r="BR620" s="112">
        <f t="shared" ref="BR620:BS639" ca="1" si="573">BR121</f>
        <v>60</v>
      </c>
      <c r="BS620" s="112">
        <f t="shared" ca="1" si="573"/>
        <v>60</v>
      </c>
      <c r="BT620" s="112"/>
      <c r="BU620" s="112"/>
      <c r="BV620" s="174"/>
      <c r="BW620" s="114"/>
      <c r="BX620" s="109"/>
      <c r="BY620" s="113"/>
      <c r="BZ620" s="113"/>
      <c r="CA620" s="113"/>
      <c r="CB620" s="113"/>
      <c r="CC620" s="112"/>
      <c r="CD620" s="109"/>
      <c r="CE620" s="114"/>
      <c r="CF620" s="109"/>
      <c r="CG620" s="113"/>
      <c r="CH620" s="113"/>
      <c r="CI620" s="113"/>
      <c r="CJ620" s="113"/>
      <c r="CK620" s="112"/>
      <c r="CL620" s="112"/>
      <c r="CM620" s="112"/>
      <c r="CN620" s="115"/>
      <c r="CO620" s="109"/>
      <c r="CP620" s="109"/>
      <c r="CQ620" s="113"/>
      <c r="CR620" s="113"/>
      <c r="CS620" s="113"/>
      <c r="CT620" s="113"/>
      <c r="CW620" s="118" t="str">
        <f t="shared" si="548"/>
        <v>n1-4-3-3</v>
      </c>
      <c r="CX620" s="118" t="str">
        <f t="shared" si="558"/>
        <v>n2-3</v>
      </c>
      <c r="CY620" s="119" t="s">
        <v>246</v>
      </c>
      <c r="CZ620" s="120" t="s">
        <v>79</v>
      </c>
      <c r="DA620" s="120" t="s">
        <v>79</v>
      </c>
      <c r="DB620" s="120">
        <f t="shared" ca="1" si="566"/>
        <v>6</v>
      </c>
      <c r="DC620" s="120">
        <f t="shared" ca="1" si="567"/>
        <v>6</v>
      </c>
      <c r="DD620" s="120">
        <f t="shared" ca="1" si="568"/>
        <v>30</v>
      </c>
      <c r="DE620" s="120">
        <f t="shared" ca="1" si="569"/>
        <v>30</v>
      </c>
      <c r="DF620" s="120" t="s">
        <v>74</v>
      </c>
    </row>
    <row r="621" spans="1:110" s="105" customFormat="1" ht="16" customHeight="1">
      <c r="A621" s="75" t="str">
        <f t="shared" si="571"/>
        <v>n2-3TOn2-3-1</v>
      </c>
      <c r="B621" s="75" t="str">
        <f t="shared" si="572"/>
        <v>n2-3TOn2-3-1</v>
      </c>
      <c r="C621" s="103" t="s">
        <v>239</v>
      </c>
      <c r="D621" s="103" t="str">
        <f t="shared" si="559"/>
        <v>n2-3</v>
      </c>
      <c r="E621" s="103" t="str">
        <f t="shared" si="560"/>
        <v>n2-3-1</v>
      </c>
      <c r="F621" s="104">
        <f>ROW()</f>
        <v>621</v>
      </c>
      <c r="G621" s="103"/>
      <c r="H621" s="103"/>
      <c r="I621" s="103"/>
      <c r="J621" s="103"/>
      <c r="K621" s="103" t="str">
        <f t="shared" si="550"/>
        <v>none</v>
      </c>
      <c r="L621" s="103"/>
      <c r="M621" s="103" t="str">
        <f t="shared" si="551"/>
        <v>OpenClose</v>
      </c>
      <c r="N621" s="103"/>
      <c r="O621" s="103"/>
      <c r="P621" s="103"/>
      <c r="Q621" s="103"/>
      <c r="R621" s="103">
        <f t="shared" si="552"/>
        <v>1</v>
      </c>
      <c r="S621" s="103"/>
      <c r="T621" s="103"/>
      <c r="U621" s="103"/>
      <c r="V621" s="103"/>
      <c r="W621" s="103"/>
      <c r="X621" s="103" t="str">
        <f t="shared" si="561"/>
        <v>fadeOn=n2-3TOn2-3-1,0.6</v>
      </c>
      <c r="Y621" s="103" t="str">
        <f t="shared" si="562"/>
        <v>fadeOff=n2-3TOn2-3-1,0.6</v>
      </c>
      <c r="Z621" s="103" t="str">
        <f t="shared" si="563"/>
        <v>drawOpen=n2-3TOn2-3-1,0.8</v>
      </c>
      <c r="AA621" s="103" t="str">
        <f t="shared" si="564"/>
        <v>drawClose=n2-3TOn2-3-1,0.8</v>
      </c>
      <c r="AB621" s="103" t="str">
        <f t="shared" si="553"/>
        <v>myQtipStyle</v>
      </c>
      <c r="AD621" s="106"/>
      <c r="AE621" s="116"/>
      <c r="AF621" s="75"/>
      <c r="AG621" s="186">
        <f t="shared" si="570"/>
        <v>0</v>
      </c>
      <c r="AH621" s="75" t="str">
        <f t="shared" si="554"/>
        <v>n2-3TOn2-3-1</v>
      </c>
      <c r="AI621" s="75" t="str">
        <f t="shared" si="565"/>
        <v>n2-3TOn2-3-1</v>
      </c>
      <c r="AJ621" s="73">
        <f t="shared" si="555"/>
        <v>3</v>
      </c>
      <c r="AX621" s="108"/>
      <c r="AZ621" s="108"/>
      <c r="BB621" s="116"/>
      <c r="BC621" s="116"/>
      <c r="BD621" s="108"/>
      <c r="BE621" s="108"/>
      <c r="BF621" s="109"/>
      <c r="BG621" s="109"/>
      <c r="BH621" s="110" t="str">
        <f t="shared" si="556"/>
        <v>n2-3</v>
      </c>
      <c r="BI621" s="111"/>
      <c r="BJ621" s="109" t="s">
        <v>233</v>
      </c>
      <c r="BK621" s="109" t="s">
        <v>239</v>
      </c>
      <c r="BL621" s="109">
        <f t="shared" ca="1" si="557"/>
        <v>0.7</v>
      </c>
      <c r="BM621" s="112"/>
      <c r="BN621" s="112"/>
      <c r="BO621" s="112"/>
      <c r="BP621" s="112"/>
      <c r="BQ621" s="112"/>
      <c r="BR621" s="112">
        <f t="shared" ca="1" si="573"/>
        <v>35</v>
      </c>
      <c r="BS621" s="112">
        <f t="shared" ca="1" si="573"/>
        <v>35</v>
      </c>
      <c r="BT621" s="112"/>
      <c r="BU621" s="112"/>
      <c r="BV621" s="174"/>
      <c r="BW621" s="114"/>
      <c r="BX621" s="109"/>
      <c r="BY621" s="113"/>
      <c r="BZ621" s="113"/>
      <c r="CA621" s="113"/>
      <c r="CB621" s="113"/>
      <c r="CC621" s="112"/>
      <c r="CD621" s="109"/>
      <c r="CE621" s="114"/>
      <c r="CF621" s="109"/>
      <c r="CG621" s="113"/>
      <c r="CH621" s="113"/>
      <c r="CI621" s="113"/>
      <c r="CJ621" s="113"/>
      <c r="CK621" s="112"/>
      <c r="CL621" s="112"/>
      <c r="CM621" s="112"/>
      <c r="CN621" s="115"/>
      <c r="CO621" s="109"/>
      <c r="CP621" s="109"/>
      <c r="CQ621" s="113"/>
      <c r="CR621" s="113"/>
      <c r="CS621" s="113"/>
      <c r="CT621" s="113"/>
      <c r="CW621" s="118" t="str">
        <f t="shared" si="548"/>
        <v>n2-3</v>
      </c>
      <c r="CX621" s="118" t="str">
        <f t="shared" si="558"/>
        <v>n2-3-1</v>
      </c>
      <c r="CY621" s="119" t="s">
        <v>246</v>
      </c>
      <c r="CZ621" s="120" t="s">
        <v>79</v>
      </c>
      <c r="DA621" s="120" t="s">
        <v>79</v>
      </c>
      <c r="DB621" s="120">
        <f t="shared" si="566"/>
        <v>0</v>
      </c>
      <c r="DC621" s="120">
        <f t="shared" si="567"/>
        <v>0</v>
      </c>
      <c r="DD621" s="120">
        <f t="shared" ca="1" si="568"/>
        <v>17.5</v>
      </c>
      <c r="DE621" s="120">
        <f t="shared" ca="1" si="569"/>
        <v>17.5</v>
      </c>
      <c r="DF621" s="120" t="s">
        <v>74</v>
      </c>
    </row>
    <row r="622" spans="1:110" s="105" customFormat="1" ht="16" customHeight="1">
      <c r="A622" s="75" t="str">
        <f t="shared" si="571"/>
        <v>n2-3-1TOn2-3-1-1</v>
      </c>
      <c r="B622" s="75" t="str">
        <f t="shared" si="572"/>
        <v>n2-3-1TOn2-3-1-1</v>
      </c>
      <c r="C622" s="103" t="s">
        <v>239</v>
      </c>
      <c r="D622" s="103" t="str">
        <f t="shared" si="559"/>
        <v>n2-3-1</v>
      </c>
      <c r="E622" s="103" t="str">
        <f t="shared" si="560"/>
        <v>n2-3-1-1</v>
      </c>
      <c r="F622" s="104">
        <f>ROW()</f>
        <v>622</v>
      </c>
      <c r="G622" s="103"/>
      <c r="H622" s="103"/>
      <c r="I622" s="103"/>
      <c r="J622" s="103"/>
      <c r="K622" s="103" t="str">
        <f t="shared" si="550"/>
        <v>none</v>
      </c>
      <c r="L622" s="103"/>
      <c r="M622" s="103" t="str">
        <f t="shared" si="551"/>
        <v>OpenClose</v>
      </c>
      <c r="N622" s="103"/>
      <c r="O622" s="103"/>
      <c r="P622" s="103"/>
      <c r="Q622" s="103"/>
      <c r="R622" s="103">
        <f t="shared" si="552"/>
        <v>1</v>
      </c>
      <c r="S622" s="103"/>
      <c r="T622" s="103"/>
      <c r="U622" s="103"/>
      <c r="V622" s="103"/>
      <c r="W622" s="103"/>
      <c r="X622" s="103" t="str">
        <f t="shared" si="561"/>
        <v>fadeOn=n2-3-1TOn2-3-1-1,0.6</v>
      </c>
      <c r="Y622" s="103" t="str">
        <f t="shared" si="562"/>
        <v>fadeOff=n2-3-1TOn2-3-1-1,0.6</v>
      </c>
      <c r="Z622" s="103" t="str">
        <f t="shared" si="563"/>
        <v>drawOpen=n2-3-1TOn2-3-1-1,0.8</v>
      </c>
      <c r="AA622" s="103" t="str">
        <f t="shared" si="564"/>
        <v>drawClose=n2-3-1TOn2-3-1-1,0.8</v>
      </c>
      <c r="AB622" s="103" t="str">
        <f t="shared" si="553"/>
        <v>myQtipStyle</v>
      </c>
      <c r="AD622" s="106"/>
      <c r="AE622" s="116"/>
      <c r="AF622" s="75"/>
      <c r="AG622" s="186">
        <f t="shared" si="570"/>
        <v>0</v>
      </c>
      <c r="AH622" s="75" t="str">
        <f t="shared" si="554"/>
        <v>n2-3-1TOn2-3-1-1</v>
      </c>
      <c r="AI622" s="75" t="str">
        <f t="shared" si="565"/>
        <v>n2-3-1TOn2-3-1-1</v>
      </c>
      <c r="AJ622" s="73">
        <f t="shared" si="555"/>
        <v>4</v>
      </c>
      <c r="AX622" s="108"/>
      <c r="AZ622" s="108"/>
      <c r="BB622" s="116"/>
      <c r="BC622" s="116"/>
      <c r="BD622" s="108"/>
      <c r="BE622" s="108"/>
      <c r="BF622" s="109"/>
      <c r="BG622" s="109"/>
      <c r="BH622" s="110" t="str">
        <f t="shared" si="556"/>
        <v>n2-3-1</v>
      </c>
      <c r="BI622" s="111"/>
      <c r="BJ622" s="109" t="s">
        <v>233</v>
      </c>
      <c r="BK622" s="109" t="s">
        <v>239</v>
      </c>
      <c r="BL622" s="109">
        <f t="shared" ca="1" si="557"/>
        <v>0.4</v>
      </c>
      <c r="BM622" s="112"/>
      <c r="BN622" s="112"/>
      <c r="BO622" s="112"/>
      <c r="BP622" s="112"/>
      <c r="BQ622" s="112"/>
      <c r="BR622" s="112">
        <f t="shared" ca="1" si="573"/>
        <v>12</v>
      </c>
      <c r="BS622" s="112">
        <f t="shared" ca="1" si="573"/>
        <v>12</v>
      </c>
      <c r="BT622" s="112"/>
      <c r="BU622" s="112"/>
      <c r="BV622" s="174"/>
      <c r="BW622" s="114"/>
      <c r="BX622" s="109"/>
      <c r="BY622" s="113"/>
      <c r="BZ622" s="113"/>
      <c r="CA622" s="113"/>
      <c r="CB622" s="113"/>
      <c r="CC622" s="112"/>
      <c r="CD622" s="109"/>
      <c r="CE622" s="114"/>
      <c r="CF622" s="109"/>
      <c r="CG622" s="113"/>
      <c r="CH622" s="113"/>
      <c r="CI622" s="113"/>
      <c r="CJ622" s="113"/>
      <c r="CK622" s="112"/>
      <c r="CL622" s="112"/>
      <c r="CM622" s="112"/>
      <c r="CN622" s="115"/>
      <c r="CO622" s="109"/>
      <c r="CP622" s="109"/>
      <c r="CQ622" s="113"/>
      <c r="CR622" s="113"/>
      <c r="CS622" s="113"/>
      <c r="CT622" s="113"/>
      <c r="CW622" s="118" t="str">
        <f t="shared" si="548"/>
        <v>n2-3-1</v>
      </c>
      <c r="CX622" s="118" t="str">
        <f t="shared" si="558"/>
        <v>n2-3-1-1</v>
      </c>
      <c r="CY622" s="119" t="s">
        <v>246</v>
      </c>
      <c r="CZ622" s="120" t="s">
        <v>79</v>
      </c>
      <c r="DA622" s="120" t="s">
        <v>79</v>
      </c>
      <c r="DB622" s="120">
        <f t="shared" si="566"/>
        <v>0</v>
      </c>
      <c r="DC622" s="120">
        <f t="shared" si="567"/>
        <v>0</v>
      </c>
      <c r="DD622" s="120">
        <f t="shared" ca="1" si="568"/>
        <v>6</v>
      </c>
      <c r="DE622" s="120">
        <f t="shared" ca="1" si="569"/>
        <v>6</v>
      </c>
      <c r="DF622" s="120" t="s">
        <v>74</v>
      </c>
    </row>
    <row r="623" spans="1:110" s="105" customFormat="1" ht="16" customHeight="1">
      <c r="A623" s="75" t="str">
        <f t="shared" si="571"/>
        <v>n2-3-1TOn2-3-1-2</v>
      </c>
      <c r="B623" s="75" t="str">
        <f t="shared" si="572"/>
        <v>n2-3-1TOn2-3-1-2</v>
      </c>
      <c r="C623" s="103" t="s">
        <v>239</v>
      </c>
      <c r="D623" s="103" t="str">
        <f t="shared" si="559"/>
        <v>n2-3-1</v>
      </c>
      <c r="E623" s="103" t="str">
        <f t="shared" si="560"/>
        <v>n2-3-1-2</v>
      </c>
      <c r="F623" s="104">
        <f>ROW()</f>
        <v>623</v>
      </c>
      <c r="G623" s="103"/>
      <c r="H623" s="103"/>
      <c r="I623" s="103"/>
      <c r="J623" s="103"/>
      <c r="K623" s="103" t="str">
        <f t="shared" si="550"/>
        <v>none</v>
      </c>
      <c r="L623" s="103"/>
      <c r="M623" s="103" t="str">
        <f t="shared" si="551"/>
        <v>OpenClose</v>
      </c>
      <c r="N623" s="103"/>
      <c r="O623" s="103"/>
      <c r="P623" s="103"/>
      <c r="Q623" s="103"/>
      <c r="R623" s="103">
        <f t="shared" si="552"/>
        <v>1</v>
      </c>
      <c r="S623" s="103"/>
      <c r="T623" s="103"/>
      <c r="U623" s="103"/>
      <c r="V623" s="103"/>
      <c r="W623" s="103"/>
      <c r="X623" s="103" t="str">
        <f t="shared" si="561"/>
        <v>fadeOn=n2-3-1TOn2-3-1-2,0.6</v>
      </c>
      <c r="Y623" s="103" t="str">
        <f t="shared" si="562"/>
        <v>fadeOff=n2-3-1TOn2-3-1-2,0.6</v>
      </c>
      <c r="Z623" s="103" t="str">
        <f t="shared" si="563"/>
        <v>drawOpen=n2-3-1TOn2-3-1-2,0.8</v>
      </c>
      <c r="AA623" s="103" t="str">
        <f t="shared" si="564"/>
        <v>drawClose=n2-3-1TOn2-3-1-2,0.8</v>
      </c>
      <c r="AB623" s="103" t="str">
        <f t="shared" si="553"/>
        <v>myQtipStyle</v>
      </c>
      <c r="AD623" s="106"/>
      <c r="AE623" s="116"/>
      <c r="AF623" s="75"/>
      <c r="AG623" s="186">
        <f t="shared" si="570"/>
        <v>0</v>
      </c>
      <c r="AH623" s="75" t="str">
        <f t="shared" si="554"/>
        <v>n2-3-1TOn2-3-1-2</v>
      </c>
      <c r="AI623" s="75" t="str">
        <f t="shared" si="565"/>
        <v>n2-3-1TOn2-3-1-2</v>
      </c>
      <c r="AJ623" s="73">
        <f t="shared" si="555"/>
        <v>4</v>
      </c>
      <c r="AX623" s="108"/>
      <c r="AZ623" s="108"/>
      <c r="BB623" s="116"/>
      <c r="BC623" s="116"/>
      <c r="BD623" s="108"/>
      <c r="BE623" s="108"/>
      <c r="BF623" s="109"/>
      <c r="BG623" s="109"/>
      <c r="BH623" s="110" t="str">
        <f t="shared" si="556"/>
        <v>n2-3-1</v>
      </c>
      <c r="BI623" s="111"/>
      <c r="BJ623" s="109" t="s">
        <v>233</v>
      </c>
      <c r="BK623" s="109" t="s">
        <v>239</v>
      </c>
      <c r="BL623" s="109">
        <f t="shared" ca="1" si="557"/>
        <v>0.4</v>
      </c>
      <c r="BM623" s="112"/>
      <c r="BN623" s="112"/>
      <c r="BO623" s="112"/>
      <c r="BP623" s="112"/>
      <c r="BQ623" s="112"/>
      <c r="BR623" s="112">
        <f t="shared" ca="1" si="573"/>
        <v>12</v>
      </c>
      <c r="BS623" s="112">
        <f t="shared" ca="1" si="573"/>
        <v>12</v>
      </c>
      <c r="BT623" s="112"/>
      <c r="BU623" s="112"/>
      <c r="BV623" s="174"/>
      <c r="BW623" s="114"/>
      <c r="BX623" s="109"/>
      <c r="BY623" s="113"/>
      <c r="BZ623" s="113"/>
      <c r="CA623" s="113"/>
      <c r="CB623" s="113"/>
      <c r="CC623" s="112"/>
      <c r="CD623" s="109"/>
      <c r="CE623" s="114"/>
      <c r="CF623" s="109"/>
      <c r="CG623" s="113"/>
      <c r="CH623" s="113"/>
      <c r="CI623" s="113"/>
      <c r="CJ623" s="113"/>
      <c r="CK623" s="112"/>
      <c r="CL623" s="112"/>
      <c r="CM623" s="112"/>
      <c r="CN623" s="115"/>
      <c r="CO623" s="109"/>
      <c r="CP623" s="109"/>
      <c r="CQ623" s="113"/>
      <c r="CR623" s="113"/>
      <c r="CS623" s="113"/>
      <c r="CT623" s="113"/>
      <c r="CW623" s="118" t="str">
        <f t="shared" si="548"/>
        <v>n2-3-1</v>
      </c>
      <c r="CX623" s="118" t="str">
        <f t="shared" si="558"/>
        <v>n2-3-1-2</v>
      </c>
      <c r="CY623" s="119" t="s">
        <v>246</v>
      </c>
      <c r="CZ623" s="120" t="s">
        <v>79</v>
      </c>
      <c r="DA623" s="120" t="s">
        <v>79</v>
      </c>
      <c r="DB623" s="120">
        <f t="shared" si="566"/>
        <v>0</v>
      </c>
      <c r="DC623" s="120">
        <f t="shared" si="567"/>
        <v>0</v>
      </c>
      <c r="DD623" s="120">
        <f t="shared" ca="1" si="568"/>
        <v>6</v>
      </c>
      <c r="DE623" s="120">
        <f t="shared" ca="1" si="569"/>
        <v>6</v>
      </c>
      <c r="DF623" s="120" t="s">
        <v>74</v>
      </c>
    </row>
    <row r="624" spans="1:110" s="105" customFormat="1" ht="16" customHeight="1">
      <c r="A624" s="75" t="str">
        <f t="shared" si="571"/>
        <v>n2-3-1TOn2-3-1-3</v>
      </c>
      <c r="B624" s="75" t="str">
        <f t="shared" si="572"/>
        <v>n2-3-1TOn2-3-1-3</v>
      </c>
      <c r="C624" s="103" t="s">
        <v>239</v>
      </c>
      <c r="D624" s="103" t="str">
        <f t="shared" si="559"/>
        <v>n2-3-1</v>
      </c>
      <c r="E624" s="103" t="str">
        <f t="shared" si="560"/>
        <v>n2-3-1-3</v>
      </c>
      <c r="F624" s="104">
        <f>ROW()</f>
        <v>624</v>
      </c>
      <c r="G624" s="103"/>
      <c r="H624" s="103"/>
      <c r="I624" s="103"/>
      <c r="J624" s="103"/>
      <c r="K624" s="103" t="str">
        <f t="shared" si="550"/>
        <v>none</v>
      </c>
      <c r="L624" s="103"/>
      <c r="M624" s="103" t="str">
        <f t="shared" si="551"/>
        <v>OpenClose</v>
      </c>
      <c r="N624" s="103"/>
      <c r="O624" s="103"/>
      <c r="P624" s="103"/>
      <c r="Q624" s="103"/>
      <c r="R624" s="103">
        <f t="shared" si="552"/>
        <v>1</v>
      </c>
      <c r="S624" s="103"/>
      <c r="T624" s="103"/>
      <c r="U624" s="103"/>
      <c r="V624" s="103"/>
      <c r="W624" s="103"/>
      <c r="X624" s="103" t="str">
        <f t="shared" si="561"/>
        <v>fadeOn=n2-3-1TOn2-3-1-3,0.6</v>
      </c>
      <c r="Y624" s="103" t="str">
        <f t="shared" si="562"/>
        <v>fadeOff=n2-3-1TOn2-3-1-3,0.6</v>
      </c>
      <c r="Z624" s="103" t="str">
        <f t="shared" si="563"/>
        <v>drawOpen=n2-3-1TOn2-3-1-3,0.8</v>
      </c>
      <c r="AA624" s="103" t="str">
        <f t="shared" si="564"/>
        <v>drawClose=n2-3-1TOn2-3-1-3,0.8</v>
      </c>
      <c r="AB624" s="103" t="str">
        <f t="shared" si="553"/>
        <v>myQtipStyle</v>
      </c>
      <c r="AD624" s="106"/>
      <c r="AE624" s="116"/>
      <c r="AF624" s="75"/>
      <c r="AG624" s="186">
        <f t="shared" si="570"/>
        <v>0</v>
      </c>
      <c r="AH624" s="75" t="str">
        <f t="shared" si="554"/>
        <v>n2-3-1TOn2-3-1-3</v>
      </c>
      <c r="AI624" s="75" t="str">
        <f t="shared" si="565"/>
        <v>n2-3-1TOn2-3-1-3</v>
      </c>
      <c r="AJ624" s="73">
        <f t="shared" si="555"/>
        <v>4</v>
      </c>
      <c r="AX624" s="108"/>
      <c r="AZ624" s="108"/>
      <c r="BB624" s="116"/>
      <c r="BC624" s="116"/>
      <c r="BD624" s="108"/>
      <c r="BE624" s="108"/>
      <c r="BF624" s="109"/>
      <c r="BG624" s="109"/>
      <c r="BH624" s="110" t="str">
        <f t="shared" si="556"/>
        <v>n2-3-1</v>
      </c>
      <c r="BI624" s="111"/>
      <c r="BJ624" s="109" t="s">
        <v>233</v>
      </c>
      <c r="BK624" s="109" t="s">
        <v>239</v>
      </c>
      <c r="BL624" s="109">
        <f t="shared" ca="1" si="557"/>
        <v>0.4</v>
      </c>
      <c r="BM624" s="112"/>
      <c r="BN624" s="112"/>
      <c r="BO624" s="112"/>
      <c r="BP624" s="112"/>
      <c r="BQ624" s="112"/>
      <c r="BR624" s="112">
        <f t="shared" ca="1" si="573"/>
        <v>12</v>
      </c>
      <c r="BS624" s="112">
        <f t="shared" ca="1" si="573"/>
        <v>12</v>
      </c>
      <c r="BT624" s="112"/>
      <c r="BU624" s="112"/>
      <c r="BV624" s="174"/>
      <c r="BW624" s="114"/>
      <c r="BX624" s="109"/>
      <c r="BY624" s="113"/>
      <c r="BZ624" s="113"/>
      <c r="CA624" s="113"/>
      <c r="CB624" s="113"/>
      <c r="CC624" s="112"/>
      <c r="CD624" s="109"/>
      <c r="CE624" s="114"/>
      <c r="CF624" s="109"/>
      <c r="CG624" s="113"/>
      <c r="CH624" s="113"/>
      <c r="CI624" s="113"/>
      <c r="CJ624" s="113"/>
      <c r="CK624" s="112"/>
      <c r="CL624" s="112"/>
      <c r="CM624" s="112"/>
      <c r="CN624" s="115"/>
      <c r="CO624" s="109"/>
      <c r="CP624" s="109"/>
      <c r="CQ624" s="113"/>
      <c r="CR624" s="113"/>
      <c r="CS624" s="113"/>
      <c r="CT624" s="113"/>
      <c r="CW624" s="118" t="str">
        <f t="shared" si="548"/>
        <v>n2-3-1</v>
      </c>
      <c r="CX624" s="118" t="str">
        <f t="shared" si="558"/>
        <v>n2-3-1-3</v>
      </c>
      <c r="CY624" s="119" t="s">
        <v>246</v>
      </c>
      <c r="CZ624" s="120" t="s">
        <v>79</v>
      </c>
      <c r="DA624" s="120" t="s">
        <v>79</v>
      </c>
      <c r="DB624" s="120">
        <f t="shared" si="566"/>
        <v>0</v>
      </c>
      <c r="DC624" s="120">
        <f t="shared" si="567"/>
        <v>0</v>
      </c>
      <c r="DD624" s="120">
        <f t="shared" ca="1" si="568"/>
        <v>6</v>
      </c>
      <c r="DE624" s="120">
        <f t="shared" ca="1" si="569"/>
        <v>6</v>
      </c>
      <c r="DF624" s="120" t="s">
        <v>74</v>
      </c>
    </row>
    <row r="625" spans="1:110" s="105" customFormat="1" ht="16" customHeight="1">
      <c r="A625" s="75" t="str">
        <f t="shared" si="571"/>
        <v>n2-3TOn2-3-2</v>
      </c>
      <c r="B625" s="75" t="str">
        <f t="shared" si="572"/>
        <v>n2-3TOn2-3-2</v>
      </c>
      <c r="C625" s="103" t="s">
        <v>239</v>
      </c>
      <c r="D625" s="103" t="str">
        <f t="shared" si="559"/>
        <v>n2-3</v>
      </c>
      <c r="E625" s="103" t="str">
        <f t="shared" si="560"/>
        <v>n2-3-2</v>
      </c>
      <c r="F625" s="104">
        <f>ROW()</f>
        <v>625</v>
      </c>
      <c r="G625" s="103"/>
      <c r="H625" s="103"/>
      <c r="I625" s="103"/>
      <c r="J625" s="103"/>
      <c r="K625" s="103" t="str">
        <f t="shared" si="550"/>
        <v>none</v>
      </c>
      <c r="L625" s="103"/>
      <c r="M625" s="103" t="str">
        <f t="shared" si="551"/>
        <v>OpenClose</v>
      </c>
      <c r="N625" s="103"/>
      <c r="O625" s="103"/>
      <c r="P625" s="103"/>
      <c r="Q625" s="103"/>
      <c r="R625" s="103">
        <f t="shared" si="552"/>
        <v>1</v>
      </c>
      <c r="S625" s="103"/>
      <c r="T625" s="103"/>
      <c r="U625" s="103"/>
      <c r="V625" s="103"/>
      <c r="W625" s="103"/>
      <c r="X625" s="103" t="str">
        <f t="shared" si="561"/>
        <v>fadeOn=n2-3TOn2-3-2,0.6</v>
      </c>
      <c r="Y625" s="103" t="str">
        <f t="shared" si="562"/>
        <v>fadeOff=n2-3TOn2-3-2,0.6</v>
      </c>
      <c r="Z625" s="103" t="str">
        <f t="shared" si="563"/>
        <v>drawOpen=n2-3TOn2-3-2,0.8</v>
      </c>
      <c r="AA625" s="103" t="str">
        <f t="shared" si="564"/>
        <v>drawClose=n2-3TOn2-3-2,0.8</v>
      </c>
      <c r="AB625" s="103" t="str">
        <f t="shared" si="553"/>
        <v>myQtipStyle</v>
      </c>
      <c r="AD625" s="106"/>
      <c r="AE625" s="116"/>
      <c r="AF625" s="75"/>
      <c r="AG625" s="186">
        <f t="shared" si="570"/>
        <v>0</v>
      </c>
      <c r="AH625" s="75" t="str">
        <f t="shared" si="554"/>
        <v>n2-3TOn2-3-2</v>
      </c>
      <c r="AI625" s="75" t="str">
        <f t="shared" si="565"/>
        <v>n2-3TOn2-3-2</v>
      </c>
      <c r="AJ625" s="73">
        <f t="shared" si="555"/>
        <v>3</v>
      </c>
      <c r="AX625" s="108"/>
      <c r="AZ625" s="108"/>
      <c r="BB625" s="116"/>
      <c r="BC625" s="116"/>
      <c r="BD625" s="108"/>
      <c r="BE625" s="108"/>
      <c r="BF625" s="109"/>
      <c r="BG625" s="109"/>
      <c r="BH625" s="110" t="str">
        <f t="shared" si="556"/>
        <v>n2-3</v>
      </c>
      <c r="BI625" s="111"/>
      <c r="BJ625" s="109" t="s">
        <v>233</v>
      </c>
      <c r="BK625" s="109" t="s">
        <v>239</v>
      </c>
      <c r="BL625" s="109">
        <f t="shared" ca="1" si="557"/>
        <v>0.7</v>
      </c>
      <c r="BM625" s="112"/>
      <c r="BN625" s="112"/>
      <c r="BO625" s="112"/>
      <c r="BP625" s="112"/>
      <c r="BQ625" s="112"/>
      <c r="BR625" s="112">
        <f t="shared" ca="1" si="573"/>
        <v>35</v>
      </c>
      <c r="BS625" s="112">
        <f t="shared" ca="1" si="573"/>
        <v>35</v>
      </c>
      <c r="BT625" s="112"/>
      <c r="BU625" s="112"/>
      <c r="BV625" s="174"/>
      <c r="BW625" s="114"/>
      <c r="BX625" s="109"/>
      <c r="BY625" s="113"/>
      <c r="BZ625" s="113"/>
      <c r="CA625" s="113"/>
      <c r="CB625" s="113"/>
      <c r="CC625" s="112"/>
      <c r="CD625" s="109"/>
      <c r="CE625" s="114"/>
      <c r="CF625" s="109"/>
      <c r="CG625" s="113"/>
      <c r="CH625" s="113"/>
      <c r="CI625" s="113"/>
      <c r="CJ625" s="113"/>
      <c r="CK625" s="112"/>
      <c r="CL625" s="112"/>
      <c r="CM625" s="112"/>
      <c r="CN625" s="115"/>
      <c r="CO625" s="109"/>
      <c r="CP625" s="109"/>
      <c r="CQ625" s="113"/>
      <c r="CR625" s="113"/>
      <c r="CS625" s="113"/>
      <c r="CT625" s="113"/>
      <c r="CW625" s="118" t="str">
        <f t="shared" si="548"/>
        <v>n2-3</v>
      </c>
      <c r="CX625" s="118" t="str">
        <f t="shared" si="558"/>
        <v>n2-3-2</v>
      </c>
      <c r="CY625" s="119" t="s">
        <v>246</v>
      </c>
      <c r="CZ625" s="120" t="s">
        <v>79</v>
      </c>
      <c r="DA625" s="120" t="s">
        <v>79</v>
      </c>
      <c r="DB625" s="120">
        <f t="shared" si="566"/>
        <v>0</v>
      </c>
      <c r="DC625" s="120">
        <f t="shared" si="567"/>
        <v>0</v>
      </c>
      <c r="DD625" s="120">
        <f t="shared" ca="1" si="568"/>
        <v>17.5</v>
      </c>
      <c r="DE625" s="120">
        <f t="shared" ca="1" si="569"/>
        <v>17.5</v>
      </c>
      <c r="DF625" s="120" t="s">
        <v>74</v>
      </c>
    </row>
    <row r="626" spans="1:110" s="105" customFormat="1" ht="16" customHeight="1">
      <c r="A626" s="75" t="str">
        <f t="shared" si="571"/>
        <v>n2-3-2TOn2-3-2-1</v>
      </c>
      <c r="B626" s="75" t="str">
        <f t="shared" si="572"/>
        <v>n2-3-2TOn2-3-2-1</v>
      </c>
      <c r="C626" s="103" t="s">
        <v>239</v>
      </c>
      <c r="D626" s="103" t="str">
        <f t="shared" si="559"/>
        <v>n2-3-2</v>
      </c>
      <c r="E626" s="103" t="str">
        <f t="shared" si="560"/>
        <v>n2-3-2-1</v>
      </c>
      <c r="F626" s="104">
        <f>ROW()</f>
        <v>626</v>
      </c>
      <c r="G626" s="103"/>
      <c r="H626" s="103"/>
      <c r="I626" s="103"/>
      <c r="J626" s="103"/>
      <c r="K626" s="103" t="str">
        <f t="shared" si="550"/>
        <v>none</v>
      </c>
      <c r="L626" s="103"/>
      <c r="M626" s="103" t="str">
        <f t="shared" si="551"/>
        <v>OpenClose</v>
      </c>
      <c r="N626" s="103"/>
      <c r="O626" s="103"/>
      <c r="P626" s="103"/>
      <c r="Q626" s="103"/>
      <c r="R626" s="103">
        <f t="shared" si="552"/>
        <v>1</v>
      </c>
      <c r="S626" s="103"/>
      <c r="T626" s="103"/>
      <c r="U626" s="103"/>
      <c r="V626" s="103"/>
      <c r="W626" s="103"/>
      <c r="X626" s="103" t="str">
        <f t="shared" si="561"/>
        <v>fadeOn=n2-3-2TOn2-3-2-1,0.6</v>
      </c>
      <c r="Y626" s="103" t="str">
        <f t="shared" si="562"/>
        <v>fadeOff=n2-3-2TOn2-3-2-1,0.6</v>
      </c>
      <c r="Z626" s="103" t="str">
        <f t="shared" si="563"/>
        <v>drawOpen=n2-3-2TOn2-3-2-1,0.8</v>
      </c>
      <c r="AA626" s="103" t="str">
        <f t="shared" si="564"/>
        <v>drawClose=n2-3-2TOn2-3-2-1,0.8</v>
      </c>
      <c r="AB626" s="103" t="str">
        <f t="shared" si="553"/>
        <v>myQtipStyle</v>
      </c>
      <c r="AD626" s="106"/>
      <c r="AE626" s="116"/>
      <c r="AF626" s="75"/>
      <c r="AG626" s="186">
        <f t="shared" si="570"/>
        <v>0</v>
      </c>
      <c r="AH626" s="75" t="str">
        <f t="shared" si="554"/>
        <v>n2-3-2TOn2-3-2-1</v>
      </c>
      <c r="AI626" s="75" t="str">
        <f t="shared" si="565"/>
        <v>n2-3-2TOn2-3-2-1</v>
      </c>
      <c r="AJ626" s="73">
        <f t="shared" si="555"/>
        <v>4</v>
      </c>
      <c r="AX626" s="108"/>
      <c r="AZ626" s="108"/>
      <c r="BB626" s="116"/>
      <c r="BC626" s="116"/>
      <c r="BD626" s="108"/>
      <c r="BE626" s="108"/>
      <c r="BF626" s="109"/>
      <c r="BG626" s="109"/>
      <c r="BH626" s="110" t="str">
        <f t="shared" si="556"/>
        <v>n2-3-2</v>
      </c>
      <c r="BI626" s="111"/>
      <c r="BJ626" s="109" t="s">
        <v>233</v>
      </c>
      <c r="BK626" s="109" t="s">
        <v>239</v>
      </c>
      <c r="BL626" s="109">
        <f t="shared" ca="1" si="557"/>
        <v>0.4</v>
      </c>
      <c r="BM626" s="112"/>
      <c r="BN626" s="112"/>
      <c r="BO626" s="112"/>
      <c r="BP626" s="112"/>
      <c r="BQ626" s="112"/>
      <c r="BR626" s="112">
        <f t="shared" ca="1" si="573"/>
        <v>12</v>
      </c>
      <c r="BS626" s="112">
        <f t="shared" ca="1" si="573"/>
        <v>12</v>
      </c>
      <c r="BT626" s="112"/>
      <c r="BU626" s="112"/>
      <c r="BV626" s="174"/>
      <c r="BW626" s="114"/>
      <c r="BX626" s="109"/>
      <c r="BY626" s="113"/>
      <c r="BZ626" s="113"/>
      <c r="CA626" s="113"/>
      <c r="CB626" s="113"/>
      <c r="CC626" s="112"/>
      <c r="CD626" s="109"/>
      <c r="CE626" s="114"/>
      <c r="CF626" s="109"/>
      <c r="CG626" s="113"/>
      <c r="CH626" s="113"/>
      <c r="CI626" s="113"/>
      <c r="CJ626" s="113"/>
      <c r="CK626" s="112"/>
      <c r="CL626" s="112"/>
      <c r="CM626" s="112"/>
      <c r="CN626" s="115"/>
      <c r="CO626" s="109"/>
      <c r="CP626" s="109"/>
      <c r="CQ626" s="113"/>
      <c r="CR626" s="113"/>
      <c r="CS626" s="113"/>
      <c r="CT626" s="113"/>
      <c r="CW626" s="118" t="str">
        <f t="shared" si="548"/>
        <v>n2-3-2</v>
      </c>
      <c r="CX626" s="118" t="str">
        <f t="shared" si="558"/>
        <v>n2-3-2-1</v>
      </c>
      <c r="CY626" s="119" t="s">
        <v>246</v>
      </c>
      <c r="CZ626" s="120" t="s">
        <v>79</v>
      </c>
      <c r="DA626" s="120" t="s">
        <v>79</v>
      </c>
      <c r="DB626" s="120">
        <f t="shared" si="566"/>
        <v>0</v>
      </c>
      <c r="DC626" s="120">
        <f t="shared" si="567"/>
        <v>0</v>
      </c>
      <c r="DD626" s="120">
        <f t="shared" ca="1" si="568"/>
        <v>6</v>
      </c>
      <c r="DE626" s="120">
        <f t="shared" ca="1" si="569"/>
        <v>6</v>
      </c>
      <c r="DF626" s="120" t="s">
        <v>74</v>
      </c>
    </row>
    <row r="627" spans="1:110" s="105" customFormat="1" ht="16" customHeight="1">
      <c r="A627" s="75" t="str">
        <f t="shared" si="571"/>
        <v>n2-3-2TOn2-3-2-2</v>
      </c>
      <c r="B627" s="75" t="str">
        <f t="shared" si="572"/>
        <v>n2-3-2TOn2-3-2-2</v>
      </c>
      <c r="C627" s="103" t="s">
        <v>239</v>
      </c>
      <c r="D627" s="103" t="str">
        <f t="shared" si="559"/>
        <v>n2-3-2</v>
      </c>
      <c r="E627" s="103" t="str">
        <f t="shared" si="560"/>
        <v>n2-3-2-2</v>
      </c>
      <c r="F627" s="104">
        <f>ROW()</f>
        <v>627</v>
      </c>
      <c r="G627" s="103"/>
      <c r="H627" s="103"/>
      <c r="I627" s="103"/>
      <c r="J627" s="103"/>
      <c r="K627" s="103" t="str">
        <f t="shared" si="550"/>
        <v>none</v>
      </c>
      <c r="L627" s="103"/>
      <c r="M627" s="103" t="str">
        <f t="shared" si="551"/>
        <v>OpenClose</v>
      </c>
      <c r="N627" s="103"/>
      <c r="O627" s="103"/>
      <c r="P627" s="103"/>
      <c r="Q627" s="103"/>
      <c r="R627" s="103">
        <f t="shared" si="552"/>
        <v>1</v>
      </c>
      <c r="S627" s="103"/>
      <c r="T627" s="103"/>
      <c r="U627" s="103"/>
      <c r="V627" s="103"/>
      <c r="W627" s="103"/>
      <c r="X627" s="103" t="str">
        <f t="shared" si="561"/>
        <v>fadeOn=n2-3-2TOn2-3-2-2,0.6</v>
      </c>
      <c r="Y627" s="103" t="str">
        <f t="shared" si="562"/>
        <v>fadeOff=n2-3-2TOn2-3-2-2,0.6</v>
      </c>
      <c r="Z627" s="103" t="str">
        <f t="shared" si="563"/>
        <v>drawOpen=n2-3-2TOn2-3-2-2,0.8</v>
      </c>
      <c r="AA627" s="103" t="str">
        <f t="shared" si="564"/>
        <v>drawClose=n2-3-2TOn2-3-2-2,0.8</v>
      </c>
      <c r="AB627" s="103" t="str">
        <f t="shared" si="553"/>
        <v>myQtipStyle</v>
      </c>
      <c r="AD627" s="106"/>
      <c r="AE627" s="116"/>
      <c r="AF627" s="75"/>
      <c r="AG627" s="186">
        <f t="shared" si="570"/>
        <v>0</v>
      </c>
      <c r="AH627" s="75" t="str">
        <f t="shared" si="554"/>
        <v>n2-3-2TOn2-3-2-2</v>
      </c>
      <c r="AI627" s="75" t="str">
        <f t="shared" si="565"/>
        <v>n2-3-2TOn2-3-2-2</v>
      </c>
      <c r="AJ627" s="73">
        <f t="shared" si="555"/>
        <v>4</v>
      </c>
      <c r="AX627" s="108"/>
      <c r="AZ627" s="108"/>
      <c r="BB627" s="116"/>
      <c r="BC627" s="116"/>
      <c r="BD627" s="108"/>
      <c r="BE627" s="108"/>
      <c r="BF627" s="109"/>
      <c r="BG627" s="109"/>
      <c r="BH627" s="110" t="str">
        <f t="shared" si="556"/>
        <v>n2-3-2</v>
      </c>
      <c r="BI627" s="111"/>
      <c r="BJ627" s="109" t="s">
        <v>233</v>
      </c>
      <c r="BK627" s="109" t="s">
        <v>239</v>
      </c>
      <c r="BL627" s="109">
        <f t="shared" ca="1" si="557"/>
        <v>0.4</v>
      </c>
      <c r="BM627" s="112"/>
      <c r="BN627" s="112"/>
      <c r="BO627" s="112"/>
      <c r="BP627" s="112"/>
      <c r="BQ627" s="112"/>
      <c r="BR627" s="112">
        <f t="shared" ca="1" si="573"/>
        <v>12</v>
      </c>
      <c r="BS627" s="112">
        <f t="shared" ca="1" si="573"/>
        <v>12</v>
      </c>
      <c r="BT627" s="112"/>
      <c r="BU627" s="112"/>
      <c r="BV627" s="174"/>
      <c r="BW627" s="114"/>
      <c r="BX627" s="109"/>
      <c r="BY627" s="113"/>
      <c r="BZ627" s="113"/>
      <c r="CA627" s="113"/>
      <c r="CB627" s="113"/>
      <c r="CC627" s="112"/>
      <c r="CD627" s="109"/>
      <c r="CE627" s="114"/>
      <c r="CF627" s="109"/>
      <c r="CG627" s="113"/>
      <c r="CH627" s="113"/>
      <c r="CI627" s="113"/>
      <c r="CJ627" s="113"/>
      <c r="CK627" s="112"/>
      <c r="CL627" s="112"/>
      <c r="CM627" s="112"/>
      <c r="CN627" s="115"/>
      <c r="CO627" s="109"/>
      <c r="CP627" s="109"/>
      <c r="CQ627" s="113"/>
      <c r="CR627" s="113"/>
      <c r="CS627" s="113"/>
      <c r="CT627" s="113"/>
      <c r="CW627" s="118" t="str">
        <f t="shared" si="548"/>
        <v>n2-3-2</v>
      </c>
      <c r="CX627" s="118" t="str">
        <f t="shared" si="558"/>
        <v>n2-3-2-2</v>
      </c>
      <c r="CY627" s="119" t="s">
        <v>246</v>
      </c>
      <c r="CZ627" s="120" t="s">
        <v>79</v>
      </c>
      <c r="DA627" s="120" t="s">
        <v>79</v>
      </c>
      <c r="DB627" s="120">
        <f t="shared" si="566"/>
        <v>0</v>
      </c>
      <c r="DC627" s="120">
        <f t="shared" si="567"/>
        <v>0</v>
      </c>
      <c r="DD627" s="120">
        <f t="shared" ca="1" si="568"/>
        <v>6</v>
      </c>
      <c r="DE627" s="120">
        <f t="shared" ca="1" si="569"/>
        <v>6</v>
      </c>
      <c r="DF627" s="120" t="s">
        <v>74</v>
      </c>
    </row>
    <row r="628" spans="1:110" s="105" customFormat="1" ht="16" customHeight="1">
      <c r="A628" s="75" t="str">
        <f t="shared" si="571"/>
        <v>n2-3-2TOn2-3-2-3</v>
      </c>
      <c r="B628" s="75" t="str">
        <f t="shared" si="572"/>
        <v>n2-3-2TOn2-3-2-3</v>
      </c>
      <c r="C628" s="103" t="s">
        <v>239</v>
      </c>
      <c r="D628" s="103" t="str">
        <f t="shared" si="559"/>
        <v>n2-3-2</v>
      </c>
      <c r="E628" s="103" t="str">
        <f t="shared" si="560"/>
        <v>n2-3-2-3</v>
      </c>
      <c r="F628" s="104">
        <f>ROW()</f>
        <v>628</v>
      </c>
      <c r="G628" s="103"/>
      <c r="H628" s="103"/>
      <c r="I628" s="103"/>
      <c r="J628" s="103"/>
      <c r="K628" s="103" t="str">
        <f t="shared" si="550"/>
        <v>none</v>
      </c>
      <c r="L628" s="103"/>
      <c r="M628" s="103" t="str">
        <f t="shared" si="551"/>
        <v>OpenClose</v>
      </c>
      <c r="N628" s="103"/>
      <c r="O628" s="103"/>
      <c r="P628" s="103"/>
      <c r="Q628" s="103"/>
      <c r="R628" s="103">
        <f t="shared" si="552"/>
        <v>1</v>
      </c>
      <c r="S628" s="103"/>
      <c r="T628" s="103"/>
      <c r="U628" s="103"/>
      <c r="V628" s="103"/>
      <c r="W628" s="103"/>
      <c r="X628" s="103" t="str">
        <f t="shared" si="561"/>
        <v>fadeOn=n2-3-2TOn2-3-2-3,0.6</v>
      </c>
      <c r="Y628" s="103" t="str">
        <f t="shared" si="562"/>
        <v>fadeOff=n2-3-2TOn2-3-2-3,0.6</v>
      </c>
      <c r="Z628" s="103" t="str">
        <f t="shared" si="563"/>
        <v>drawOpen=n2-3-2TOn2-3-2-3,0.8</v>
      </c>
      <c r="AA628" s="103" t="str">
        <f t="shared" si="564"/>
        <v>drawClose=n2-3-2TOn2-3-2-3,0.8</v>
      </c>
      <c r="AB628" s="103" t="str">
        <f t="shared" si="553"/>
        <v>myQtipStyle</v>
      </c>
      <c r="AD628" s="106"/>
      <c r="AE628" s="116"/>
      <c r="AF628" s="75"/>
      <c r="AG628" s="186">
        <f t="shared" si="570"/>
        <v>0</v>
      </c>
      <c r="AH628" s="75" t="str">
        <f t="shared" si="554"/>
        <v>n2-3-2TOn2-3-2-3</v>
      </c>
      <c r="AI628" s="75" t="str">
        <f t="shared" si="565"/>
        <v>n2-3-2TOn2-3-2-3</v>
      </c>
      <c r="AJ628" s="73">
        <f t="shared" si="555"/>
        <v>4</v>
      </c>
      <c r="AX628" s="108"/>
      <c r="AZ628" s="108"/>
      <c r="BB628" s="116"/>
      <c r="BC628" s="116"/>
      <c r="BD628" s="108"/>
      <c r="BE628" s="108"/>
      <c r="BF628" s="109"/>
      <c r="BG628" s="109"/>
      <c r="BH628" s="110" t="str">
        <f t="shared" si="556"/>
        <v>n2-3-2</v>
      </c>
      <c r="BI628" s="111"/>
      <c r="BJ628" s="109" t="s">
        <v>233</v>
      </c>
      <c r="BK628" s="109" t="s">
        <v>239</v>
      </c>
      <c r="BL628" s="109">
        <f t="shared" ca="1" si="557"/>
        <v>0.4</v>
      </c>
      <c r="BM628" s="112"/>
      <c r="BN628" s="112"/>
      <c r="BO628" s="112"/>
      <c r="BP628" s="112"/>
      <c r="BQ628" s="112"/>
      <c r="BR628" s="112">
        <f t="shared" ca="1" si="573"/>
        <v>12</v>
      </c>
      <c r="BS628" s="112">
        <f t="shared" ca="1" si="573"/>
        <v>12</v>
      </c>
      <c r="BT628" s="112"/>
      <c r="BU628" s="112"/>
      <c r="BV628" s="174"/>
      <c r="BW628" s="114"/>
      <c r="BX628" s="109"/>
      <c r="BY628" s="113"/>
      <c r="BZ628" s="113"/>
      <c r="CA628" s="113"/>
      <c r="CB628" s="113"/>
      <c r="CC628" s="112"/>
      <c r="CD628" s="109"/>
      <c r="CE628" s="114"/>
      <c r="CF628" s="109"/>
      <c r="CG628" s="113"/>
      <c r="CH628" s="113"/>
      <c r="CI628" s="113"/>
      <c r="CJ628" s="113"/>
      <c r="CK628" s="112"/>
      <c r="CL628" s="112"/>
      <c r="CM628" s="112"/>
      <c r="CN628" s="115"/>
      <c r="CO628" s="109"/>
      <c r="CP628" s="109"/>
      <c r="CQ628" s="113"/>
      <c r="CR628" s="113"/>
      <c r="CS628" s="113"/>
      <c r="CT628" s="113"/>
      <c r="CW628" s="118" t="str">
        <f t="shared" si="548"/>
        <v>n2-3-2</v>
      </c>
      <c r="CX628" s="118" t="str">
        <f t="shared" si="558"/>
        <v>n2-3-2-3</v>
      </c>
      <c r="CY628" s="119" t="s">
        <v>246</v>
      </c>
      <c r="CZ628" s="120" t="s">
        <v>79</v>
      </c>
      <c r="DA628" s="120" t="s">
        <v>79</v>
      </c>
      <c r="DB628" s="120">
        <f t="shared" si="566"/>
        <v>0</v>
      </c>
      <c r="DC628" s="120">
        <f t="shared" si="567"/>
        <v>0</v>
      </c>
      <c r="DD628" s="120">
        <f t="shared" ca="1" si="568"/>
        <v>6</v>
      </c>
      <c r="DE628" s="120">
        <f t="shared" ca="1" si="569"/>
        <v>6</v>
      </c>
      <c r="DF628" s="120" t="s">
        <v>74</v>
      </c>
    </row>
    <row r="629" spans="1:110" s="105" customFormat="1" ht="16" customHeight="1">
      <c r="A629" s="75" t="str">
        <f t="shared" si="571"/>
        <v>n2-3TOn2-3-3</v>
      </c>
      <c r="B629" s="75" t="str">
        <f t="shared" si="572"/>
        <v>n2-3TOn2-3-3</v>
      </c>
      <c r="C629" s="103" t="s">
        <v>239</v>
      </c>
      <c r="D629" s="103" t="str">
        <f t="shared" si="559"/>
        <v>n2-3</v>
      </c>
      <c r="E629" s="103" t="str">
        <f t="shared" si="560"/>
        <v>n2-3-3</v>
      </c>
      <c r="F629" s="104">
        <f>ROW()</f>
        <v>629</v>
      </c>
      <c r="G629" s="103"/>
      <c r="H629" s="103"/>
      <c r="I629" s="103"/>
      <c r="J629" s="103"/>
      <c r="K629" s="103" t="str">
        <f t="shared" si="550"/>
        <v>none</v>
      </c>
      <c r="L629" s="103"/>
      <c r="M629" s="103" t="str">
        <f t="shared" si="551"/>
        <v>OpenClose</v>
      </c>
      <c r="N629" s="103"/>
      <c r="O629" s="103"/>
      <c r="P629" s="103"/>
      <c r="Q629" s="103"/>
      <c r="R629" s="103">
        <f t="shared" si="552"/>
        <v>1</v>
      </c>
      <c r="S629" s="103"/>
      <c r="T629" s="103"/>
      <c r="U629" s="103"/>
      <c r="V629" s="103"/>
      <c r="W629" s="103"/>
      <c r="X629" s="103" t="str">
        <f t="shared" si="561"/>
        <v>fadeOn=n2-3TOn2-3-3,0.6</v>
      </c>
      <c r="Y629" s="103" t="str">
        <f t="shared" si="562"/>
        <v>fadeOff=n2-3TOn2-3-3,0.6</v>
      </c>
      <c r="Z629" s="103" t="str">
        <f t="shared" si="563"/>
        <v>drawOpen=n2-3TOn2-3-3,0.8</v>
      </c>
      <c r="AA629" s="103" t="str">
        <f t="shared" si="564"/>
        <v>drawClose=n2-3TOn2-3-3,0.8</v>
      </c>
      <c r="AB629" s="103" t="str">
        <f t="shared" si="553"/>
        <v>myQtipStyle</v>
      </c>
      <c r="AD629" s="106"/>
      <c r="AE629" s="116"/>
      <c r="AF629" s="75"/>
      <c r="AG629" s="186">
        <f t="shared" si="570"/>
        <v>0</v>
      </c>
      <c r="AH629" s="75" t="str">
        <f t="shared" si="554"/>
        <v>n2-3TOn2-3-3</v>
      </c>
      <c r="AI629" s="75" t="str">
        <f t="shared" si="565"/>
        <v>n2-3TOn2-3-3</v>
      </c>
      <c r="AJ629" s="73">
        <f t="shared" si="555"/>
        <v>3</v>
      </c>
      <c r="AX629" s="108"/>
      <c r="AZ629" s="108"/>
      <c r="BB629" s="116"/>
      <c r="BC629" s="116"/>
      <c r="BD629" s="108"/>
      <c r="BE629" s="108"/>
      <c r="BF629" s="109"/>
      <c r="BG629" s="109"/>
      <c r="BH629" s="110" t="str">
        <f t="shared" si="556"/>
        <v>n2-3</v>
      </c>
      <c r="BI629" s="111"/>
      <c r="BJ629" s="109" t="s">
        <v>233</v>
      </c>
      <c r="BK629" s="109" t="s">
        <v>239</v>
      </c>
      <c r="BL629" s="109">
        <f t="shared" ca="1" si="557"/>
        <v>0.7</v>
      </c>
      <c r="BM629" s="112"/>
      <c r="BN629" s="112"/>
      <c r="BO629" s="112"/>
      <c r="BP629" s="112"/>
      <c r="BQ629" s="112"/>
      <c r="BR629" s="112">
        <f t="shared" ca="1" si="573"/>
        <v>35</v>
      </c>
      <c r="BS629" s="112">
        <f t="shared" ca="1" si="573"/>
        <v>35</v>
      </c>
      <c r="BT629" s="112"/>
      <c r="BU629" s="112"/>
      <c r="BV629" s="174"/>
      <c r="BW629" s="114"/>
      <c r="BX629" s="109"/>
      <c r="BY629" s="113"/>
      <c r="BZ629" s="113"/>
      <c r="CA629" s="113"/>
      <c r="CB629" s="113"/>
      <c r="CC629" s="112"/>
      <c r="CD629" s="109"/>
      <c r="CE629" s="114"/>
      <c r="CF629" s="109"/>
      <c r="CG629" s="113"/>
      <c r="CH629" s="113"/>
      <c r="CI629" s="113"/>
      <c r="CJ629" s="113"/>
      <c r="CK629" s="112"/>
      <c r="CL629" s="112"/>
      <c r="CM629" s="112"/>
      <c r="CN629" s="115"/>
      <c r="CO629" s="109"/>
      <c r="CP629" s="109"/>
      <c r="CQ629" s="113"/>
      <c r="CR629" s="113"/>
      <c r="CS629" s="113"/>
      <c r="CT629" s="113"/>
      <c r="CW629" s="118" t="str">
        <f t="shared" si="548"/>
        <v>n2-3</v>
      </c>
      <c r="CX629" s="118" t="str">
        <f t="shared" si="558"/>
        <v>n2-3-3</v>
      </c>
      <c r="CY629" s="119" t="s">
        <v>246</v>
      </c>
      <c r="CZ629" s="120" t="s">
        <v>79</v>
      </c>
      <c r="DA629" s="120" t="s">
        <v>79</v>
      </c>
      <c r="DB629" s="120">
        <f t="shared" si="566"/>
        <v>0</v>
      </c>
      <c r="DC629" s="120">
        <f t="shared" si="567"/>
        <v>0</v>
      </c>
      <c r="DD629" s="120">
        <f t="shared" ca="1" si="568"/>
        <v>17.5</v>
      </c>
      <c r="DE629" s="120">
        <f t="shared" ca="1" si="569"/>
        <v>17.5</v>
      </c>
      <c r="DF629" s="120" t="s">
        <v>74</v>
      </c>
    </row>
    <row r="630" spans="1:110" s="105" customFormat="1" ht="16" customHeight="1">
      <c r="A630" s="75" t="str">
        <f t="shared" si="571"/>
        <v>n2-3-3TOn2-3-3-1</v>
      </c>
      <c r="B630" s="75" t="str">
        <f t="shared" si="572"/>
        <v>n2-3-3TOn2-3-3-1</v>
      </c>
      <c r="C630" s="103" t="s">
        <v>239</v>
      </c>
      <c r="D630" s="103" t="str">
        <f t="shared" si="559"/>
        <v>n2-3-3</v>
      </c>
      <c r="E630" s="103" t="str">
        <f t="shared" si="560"/>
        <v>n2-3-3-1</v>
      </c>
      <c r="F630" s="104">
        <f>ROW()</f>
        <v>630</v>
      </c>
      <c r="G630" s="103"/>
      <c r="H630" s="103"/>
      <c r="I630" s="103"/>
      <c r="J630" s="103"/>
      <c r="K630" s="103" t="str">
        <f t="shared" si="550"/>
        <v>none</v>
      </c>
      <c r="L630" s="103"/>
      <c r="M630" s="103" t="str">
        <f t="shared" si="551"/>
        <v>OpenClose</v>
      </c>
      <c r="N630" s="103"/>
      <c r="O630" s="103"/>
      <c r="P630" s="103"/>
      <c r="Q630" s="103"/>
      <c r="R630" s="103">
        <f t="shared" si="552"/>
        <v>1</v>
      </c>
      <c r="S630" s="103"/>
      <c r="T630" s="103"/>
      <c r="U630" s="103"/>
      <c r="V630" s="103"/>
      <c r="W630" s="103"/>
      <c r="X630" s="103" t="str">
        <f t="shared" si="561"/>
        <v>fadeOn=n2-3-3TOn2-3-3-1,0.6</v>
      </c>
      <c r="Y630" s="103" t="str">
        <f t="shared" si="562"/>
        <v>fadeOff=n2-3-3TOn2-3-3-1,0.6</v>
      </c>
      <c r="Z630" s="103" t="str">
        <f t="shared" si="563"/>
        <v>drawOpen=n2-3-3TOn2-3-3-1,0.8</v>
      </c>
      <c r="AA630" s="103" t="str">
        <f t="shared" si="564"/>
        <v>drawClose=n2-3-3TOn2-3-3-1,0.8</v>
      </c>
      <c r="AB630" s="103" t="str">
        <f t="shared" si="553"/>
        <v>myQtipStyle</v>
      </c>
      <c r="AD630" s="106"/>
      <c r="AE630" s="116"/>
      <c r="AF630" s="75"/>
      <c r="AG630" s="186">
        <f t="shared" si="570"/>
        <v>0</v>
      </c>
      <c r="AH630" s="75" t="str">
        <f t="shared" si="554"/>
        <v>n2-3-3TOn2-3-3-1</v>
      </c>
      <c r="AI630" s="75" t="str">
        <f t="shared" si="565"/>
        <v>n2-3-3TOn2-3-3-1</v>
      </c>
      <c r="AJ630" s="73">
        <f t="shared" si="555"/>
        <v>4</v>
      </c>
      <c r="AX630" s="108"/>
      <c r="AZ630" s="108"/>
      <c r="BB630" s="116"/>
      <c r="BC630" s="116"/>
      <c r="BD630" s="108"/>
      <c r="BE630" s="108"/>
      <c r="BF630" s="109"/>
      <c r="BG630" s="109"/>
      <c r="BH630" s="110" t="str">
        <f t="shared" si="556"/>
        <v>n2-3-3</v>
      </c>
      <c r="BI630" s="111"/>
      <c r="BJ630" s="109" t="s">
        <v>233</v>
      </c>
      <c r="BK630" s="109" t="s">
        <v>239</v>
      </c>
      <c r="BL630" s="109">
        <f t="shared" ca="1" si="557"/>
        <v>0.4</v>
      </c>
      <c r="BM630" s="112"/>
      <c r="BN630" s="112"/>
      <c r="BO630" s="112"/>
      <c r="BP630" s="112"/>
      <c r="BQ630" s="112"/>
      <c r="BR630" s="112">
        <f t="shared" ca="1" si="573"/>
        <v>12</v>
      </c>
      <c r="BS630" s="112">
        <f t="shared" ca="1" si="573"/>
        <v>12</v>
      </c>
      <c r="BT630" s="112"/>
      <c r="BU630" s="112"/>
      <c r="BV630" s="174"/>
      <c r="BW630" s="114"/>
      <c r="BX630" s="109"/>
      <c r="BY630" s="113"/>
      <c r="BZ630" s="113"/>
      <c r="CA630" s="113"/>
      <c r="CB630" s="113"/>
      <c r="CC630" s="112"/>
      <c r="CD630" s="109"/>
      <c r="CE630" s="114"/>
      <c r="CF630" s="109"/>
      <c r="CG630" s="113"/>
      <c r="CH630" s="113"/>
      <c r="CI630" s="113"/>
      <c r="CJ630" s="113"/>
      <c r="CK630" s="112"/>
      <c r="CL630" s="112"/>
      <c r="CM630" s="112"/>
      <c r="CN630" s="115"/>
      <c r="CO630" s="109"/>
      <c r="CP630" s="109"/>
      <c r="CQ630" s="113"/>
      <c r="CR630" s="113"/>
      <c r="CS630" s="113"/>
      <c r="CT630" s="113"/>
      <c r="CW630" s="118" t="str">
        <f t="shared" si="548"/>
        <v>n2-3-3</v>
      </c>
      <c r="CX630" s="118" t="str">
        <f t="shared" si="558"/>
        <v>n2-3-3-1</v>
      </c>
      <c r="CY630" s="119" t="s">
        <v>246</v>
      </c>
      <c r="CZ630" s="120" t="s">
        <v>79</v>
      </c>
      <c r="DA630" s="120" t="s">
        <v>79</v>
      </c>
      <c r="DB630" s="120">
        <f t="shared" si="566"/>
        <v>0</v>
      </c>
      <c r="DC630" s="120">
        <f t="shared" si="567"/>
        <v>0</v>
      </c>
      <c r="DD630" s="120">
        <f t="shared" ca="1" si="568"/>
        <v>6</v>
      </c>
      <c r="DE630" s="120">
        <f t="shared" ca="1" si="569"/>
        <v>6</v>
      </c>
      <c r="DF630" s="120" t="s">
        <v>74</v>
      </c>
    </row>
    <row r="631" spans="1:110" s="105" customFormat="1" ht="16" customHeight="1">
      <c r="A631" s="75" t="str">
        <f t="shared" si="571"/>
        <v>n2-3-3TOn2-3-3-2</v>
      </c>
      <c r="B631" s="75" t="str">
        <f t="shared" si="572"/>
        <v>n2-3-3TOn2-3-3-2</v>
      </c>
      <c r="C631" s="103" t="s">
        <v>239</v>
      </c>
      <c r="D631" s="103" t="str">
        <f t="shared" si="559"/>
        <v>n2-3-3</v>
      </c>
      <c r="E631" s="103" t="str">
        <f t="shared" si="560"/>
        <v>n2-3-3-2</v>
      </c>
      <c r="F631" s="104">
        <f>ROW()</f>
        <v>631</v>
      </c>
      <c r="G631" s="103"/>
      <c r="H631" s="103"/>
      <c r="I631" s="103"/>
      <c r="J631" s="103"/>
      <c r="K631" s="103" t="str">
        <f t="shared" si="550"/>
        <v>none</v>
      </c>
      <c r="L631" s="103"/>
      <c r="M631" s="103" t="str">
        <f t="shared" si="551"/>
        <v>OpenClose</v>
      </c>
      <c r="N631" s="103"/>
      <c r="O631" s="103"/>
      <c r="P631" s="103"/>
      <c r="Q631" s="103"/>
      <c r="R631" s="103">
        <f t="shared" si="552"/>
        <v>1</v>
      </c>
      <c r="S631" s="103"/>
      <c r="T631" s="103"/>
      <c r="U631" s="103"/>
      <c r="V631" s="103"/>
      <c r="W631" s="103"/>
      <c r="X631" s="103" t="str">
        <f t="shared" si="561"/>
        <v>fadeOn=n2-3-3TOn2-3-3-2,0.6</v>
      </c>
      <c r="Y631" s="103" t="str">
        <f t="shared" si="562"/>
        <v>fadeOff=n2-3-3TOn2-3-3-2,0.6</v>
      </c>
      <c r="Z631" s="103" t="str">
        <f t="shared" si="563"/>
        <v>drawOpen=n2-3-3TOn2-3-3-2,0.8</v>
      </c>
      <c r="AA631" s="103" t="str">
        <f t="shared" si="564"/>
        <v>drawClose=n2-3-3TOn2-3-3-2,0.8</v>
      </c>
      <c r="AB631" s="103" t="str">
        <f t="shared" si="553"/>
        <v>myQtipStyle</v>
      </c>
      <c r="AD631" s="106"/>
      <c r="AE631" s="116"/>
      <c r="AF631" s="75"/>
      <c r="AG631" s="186">
        <f t="shared" si="570"/>
        <v>0</v>
      </c>
      <c r="AH631" s="75" t="str">
        <f t="shared" si="554"/>
        <v>n2-3-3TOn2-3-3-2</v>
      </c>
      <c r="AI631" s="75" t="str">
        <f t="shared" si="565"/>
        <v>n2-3-3TOn2-3-3-2</v>
      </c>
      <c r="AJ631" s="73">
        <f t="shared" si="555"/>
        <v>4</v>
      </c>
      <c r="AX631" s="108"/>
      <c r="AZ631" s="108"/>
      <c r="BB631" s="116"/>
      <c r="BC631" s="116"/>
      <c r="BD631" s="108"/>
      <c r="BE631" s="108"/>
      <c r="BF631" s="109"/>
      <c r="BG631" s="109"/>
      <c r="BH631" s="110" t="str">
        <f t="shared" si="556"/>
        <v>n2-3-3</v>
      </c>
      <c r="BI631" s="111"/>
      <c r="BJ631" s="109" t="s">
        <v>233</v>
      </c>
      <c r="BK631" s="109" t="s">
        <v>239</v>
      </c>
      <c r="BL631" s="109">
        <f t="shared" ca="1" si="557"/>
        <v>0.4</v>
      </c>
      <c r="BM631" s="112"/>
      <c r="BN631" s="112"/>
      <c r="BO631" s="112"/>
      <c r="BP631" s="112"/>
      <c r="BQ631" s="112"/>
      <c r="BR631" s="112">
        <f t="shared" ca="1" si="573"/>
        <v>12</v>
      </c>
      <c r="BS631" s="112">
        <f t="shared" ca="1" si="573"/>
        <v>12</v>
      </c>
      <c r="BT631" s="112"/>
      <c r="BU631" s="112"/>
      <c r="BV631" s="174"/>
      <c r="BW631" s="114"/>
      <c r="BX631" s="109"/>
      <c r="BY631" s="113"/>
      <c r="BZ631" s="113"/>
      <c r="CA631" s="113"/>
      <c r="CB631" s="113"/>
      <c r="CC631" s="112"/>
      <c r="CD631" s="109"/>
      <c r="CE631" s="114"/>
      <c r="CF631" s="109"/>
      <c r="CG631" s="113"/>
      <c r="CH631" s="113"/>
      <c r="CI631" s="113"/>
      <c r="CJ631" s="113"/>
      <c r="CK631" s="112"/>
      <c r="CL631" s="112"/>
      <c r="CM631" s="112"/>
      <c r="CN631" s="115"/>
      <c r="CO631" s="109"/>
      <c r="CP631" s="109"/>
      <c r="CQ631" s="113"/>
      <c r="CR631" s="113"/>
      <c r="CS631" s="113"/>
      <c r="CT631" s="113"/>
      <c r="CW631" s="118" t="str">
        <f t="shared" si="548"/>
        <v>n2-3-3</v>
      </c>
      <c r="CX631" s="118" t="str">
        <f t="shared" si="558"/>
        <v>n2-3-3-2</v>
      </c>
      <c r="CY631" s="119" t="s">
        <v>246</v>
      </c>
      <c r="CZ631" s="120" t="s">
        <v>79</v>
      </c>
      <c r="DA631" s="120" t="s">
        <v>79</v>
      </c>
      <c r="DB631" s="120">
        <f t="shared" si="566"/>
        <v>0</v>
      </c>
      <c r="DC631" s="120">
        <f t="shared" si="567"/>
        <v>0</v>
      </c>
      <c r="DD631" s="120">
        <f t="shared" ca="1" si="568"/>
        <v>6</v>
      </c>
      <c r="DE631" s="120">
        <f t="shared" ca="1" si="569"/>
        <v>6</v>
      </c>
      <c r="DF631" s="120" t="s">
        <v>74</v>
      </c>
    </row>
    <row r="632" spans="1:110" s="105" customFormat="1" ht="16" customHeight="1">
      <c r="A632" s="75" t="str">
        <f t="shared" si="571"/>
        <v>n2-3-3TOn2-3-3-3</v>
      </c>
      <c r="B632" s="75" t="str">
        <f t="shared" si="572"/>
        <v>n2-3-3TOn2-3-3-3</v>
      </c>
      <c r="C632" s="103" t="s">
        <v>239</v>
      </c>
      <c r="D632" s="103" t="str">
        <f t="shared" si="559"/>
        <v>n2-3-3</v>
      </c>
      <c r="E632" s="103" t="str">
        <f t="shared" si="560"/>
        <v>n2-3-3-3</v>
      </c>
      <c r="F632" s="104">
        <f>ROW()</f>
        <v>632</v>
      </c>
      <c r="G632" s="103"/>
      <c r="H632" s="103"/>
      <c r="I632" s="103"/>
      <c r="J632" s="103"/>
      <c r="K632" s="103" t="str">
        <f t="shared" si="550"/>
        <v>none</v>
      </c>
      <c r="L632" s="103"/>
      <c r="M632" s="103" t="str">
        <f t="shared" si="551"/>
        <v>OpenClose</v>
      </c>
      <c r="N632" s="103"/>
      <c r="O632" s="103"/>
      <c r="P632" s="103"/>
      <c r="Q632" s="103"/>
      <c r="R632" s="103">
        <f t="shared" si="552"/>
        <v>1</v>
      </c>
      <c r="S632" s="103"/>
      <c r="T632" s="103"/>
      <c r="U632" s="103"/>
      <c r="V632" s="103"/>
      <c r="W632" s="103"/>
      <c r="X632" s="103" t="str">
        <f t="shared" si="561"/>
        <v>fadeOn=n2-3-3TOn2-3-3-3,0.6</v>
      </c>
      <c r="Y632" s="103" t="str">
        <f t="shared" si="562"/>
        <v>fadeOff=n2-3-3TOn2-3-3-3,0.6</v>
      </c>
      <c r="Z632" s="103" t="str">
        <f t="shared" si="563"/>
        <v>drawOpen=n2-3-3TOn2-3-3-3,0.8</v>
      </c>
      <c r="AA632" s="103" t="str">
        <f t="shared" si="564"/>
        <v>drawClose=n2-3-3TOn2-3-3-3,0.8</v>
      </c>
      <c r="AB632" s="103" t="str">
        <f t="shared" si="553"/>
        <v>myQtipStyle</v>
      </c>
      <c r="AD632" s="106"/>
      <c r="AE632" s="116"/>
      <c r="AF632" s="75"/>
      <c r="AG632" s="186">
        <f t="shared" si="570"/>
        <v>0</v>
      </c>
      <c r="AH632" s="75" t="str">
        <f t="shared" si="554"/>
        <v>n2-3-3TOn2-3-3-3</v>
      </c>
      <c r="AI632" s="75" t="str">
        <f t="shared" si="565"/>
        <v>n2-3-3TOn2-3-3-3</v>
      </c>
      <c r="AJ632" s="73">
        <f t="shared" si="555"/>
        <v>4</v>
      </c>
      <c r="AX632" s="108"/>
      <c r="AZ632" s="108"/>
      <c r="BB632" s="116"/>
      <c r="BC632" s="116"/>
      <c r="BD632" s="108"/>
      <c r="BE632" s="108"/>
      <c r="BF632" s="109"/>
      <c r="BG632" s="109"/>
      <c r="BH632" s="110" t="str">
        <f t="shared" si="556"/>
        <v>n2-3-3</v>
      </c>
      <c r="BI632" s="111"/>
      <c r="BJ632" s="109" t="s">
        <v>233</v>
      </c>
      <c r="BK632" s="109" t="s">
        <v>239</v>
      </c>
      <c r="BL632" s="109">
        <f t="shared" ca="1" si="557"/>
        <v>0.4</v>
      </c>
      <c r="BM632" s="112"/>
      <c r="BN632" s="112"/>
      <c r="BO632" s="112"/>
      <c r="BP632" s="112"/>
      <c r="BQ632" s="112"/>
      <c r="BR632" s="112">
        <f t="shared" ca="1" si="573"/>
        <v>12</v>
      </c>
      <c r="BS632" s="112">
        <f t="shared" ca="1" si="573"/>
        <v>12</v>
      </c>
      <c r="BT632" s="112"/>
      <c r="BU632" s="112"/>
      <c r="BV632" s="174"/>
      <c r="BW632" s="114"/>
      <c r="BX632" s="109"/>
      <c r="BY632" s="113"/>
      <c r="BZ632" s="113"/>
      <c r="CA632" s="113"/>
      <c r="CB632" s="113"/>
      <c r="CC632" s="112"/>
      <c r="CD632" s="109"/>
      <c r="CE632" s="114"/>
      <c r="CF632" s="109"/>
      <c r="CG632" s="113"/>
      <c r="CH632" s="113"/>
      <c r="CI632" s="113"/>
      <c r="CJ632" s="113"/>
      <c r="CK632" s="112"/>
      <c r="CL632" s="112"/>
      <c r="CM632" s="112"/>
      <c r="CN632" s="115"/>
      <c r="CO632" s="109"/>
      <c r="CP632" s="109"/>
      <c r="CQ632" s="113"/>
      <c r="CR632" s="113"/>
      <c r="CS632" s="113"/>
      <c r="CT632" s="113"/>
      <c r="CW632" s="118" t="str">
        <f t="shared" si="548"/>
        <v>n2-3-3</v>
      </c>
      <c r="CX632" s="118" t="str">
        <f t="shared" si="558"/>
        <v>n2-3-3-3</v>
      </c>
      <c r="CY632" s="119" t="s">
        <v>246</v>
      </c>
      <c r="CZ632" s="120" t="s">
        <v>79</v>
      </c>
      <c r="DA632" s="120" t="s">
        <v>79</v>
      </c>
      <c r="DB632" s="120">
        <f t="shared" si="566"/>
        <v>0</v>
      </c>
      <c r="DC632" s="120">
        <f t="shared" si="567"/>
        <v>0</v>
      </c>
      <c r="DD632" s="120">
        <f t="shared" ca="1" si="568"/>
        <v>6</v>
      </c>
      <c r="DE632" s="120">
        <f t="shared" ca="1" si="569"/>
        <v>6</v>
      </c>
      <c r="DF632" s="120" t="s">
        <v>74</v>
      </c>
    </row>
    <row r="633" spans="1:110" s="105" customFormat="1" ht="16" customHeight="1">
      <c r="A633" s="75" t="str">
        <f t="shared" si="571"/>
        <v>n1-4-3-3TOn2-4</v>
      </c>
      <c r="B633" s="75" t="str">
        <f t="shared" si="572"/>
        <v>n1-4-3-3TOn2-4</v>
      </c>
      <c r="C633" s="103" t="s">
        <v>239</v>
      </c>
      <c r="D633" s="103" t="str">
        <f t="shared" si="559"/>
        <v>n1-4-3-3</v>
      </c>
      <c r="E633" s="103" t="str">
        <f t="shared" si="560"/>
        <v>n2-4</v>
      </c>
      <c r="F633" s="104">
        <f>ROW()</f>
        <v>633</v>
      </c>
      <c r="G633" s="103"/>
      <c r="H633" s="103"/>
      <c r="I633" s="103"/>
      <c r="J633" s="103"/>
      <c r="K633" s="103" t="str">
        <f t="shared" si="550"/>
        <v>none</v>
      </c>
      <c r="L633" s="103"/>
      <c r="M633" s="103" t="str">
        <f t="shared" si="551"/>
        <v>OpenClose</v>
      </c>
      <c r="N633" s="103"/>
      <c r="O633" s="103"/>
      <c r="P633" s="103"/>
      <c r="Q633" s="103"/>
      <c r="R633" s="103">
        <f t="shared" si="552"/>
        <v>1</v>
      </c>
      <c r="S633" s="103"/>
      <c r="T633" s="103"/>
      <c r="U633" s="103"/>
      <c r="V633" s="103"/>
      <c r="W633" s="103"/>
      <c r="X633" s="103" t="str">
        <f t="shared" si="561"/>
        <v>fadeOn=n1-4-3-3TOn2-4,0.6</v>
      </c>
      <c r="Y633" s="103" t="str">
        <f t="shared" si="562"/>
        <v>fadeOff=n1-4-3-3TOn2-4,0.6</v>
      </c>
      <c r="Z633" s="103" t="str">
        <f t="shared" si="563"/>
        <v>drawOpen=n1-4-3-3TOn2-4,0.8</v>
      </c>
      <c r="AA633" s="103" t="str">
        <f t="shared" si="564"/>
        <v>drawClose=n1-4-3-3TOn2-4,0.8</v>
      </c>
      <c r="AB633" s="103" t="str">
        <f t="shared" si="553"/>
        <v>myQtipStyle</v>
      </c>
      <c r="AD633" s="106"/>
      <c r="AE633" s="116"/>
      <c r="AF633" s="75"/>
      <c r="AG633" s="186">
        <f t="shared" si="570"/>
        <v>0</v>
      </c>
      <c r="AH633" s="75" t="str">
        <f t="shared" si="554"/>
        <v>n1-4-3-3TOn2-4</v>
      </c>
      <c r="AI633" s="75" t="str">
        <f t="shared" si="565"/>
        <v>n1-4-3-3TOn2-4</v>
      </c>
      <c r="AJ633" s="73">
        <f t="shared" si="555"/>
        <v>2</v>
      </c>
      <c r="AX633" s="108"/>
      <c r="AZ633" s="108"/>
      <c r="BB633" s="116"/>
      <c r="BC633" s="116"/>
      <c r="BD633" s="108"/>
      <c r="BE633" s="108"/>
      <c r="BF633" s="109"/>
      <c r="BG633" s="109"/>
      <c r="BH633" s="110" t="str">
        <f t="shared" si="556"/>
        <v>n1-4-3-3</v>
      </c>
      <c r="BI633" s="111"/>
      <c r="BJ633" s="109" t="s">
        <v>233</v>
      </c>
      <c r="BK633" s="109" t="s">
        <v>239</v>
      </c>
      <c r="BL633" s="109">
        <f t="shared" ca="1" si="557"/>
        <v>1.5</v>
      </c>
      <c r="BM633" s="112"/>
      <c r="BN633" s="112"/>
      <c r="BO633" s="112"/>
      <c r="BP633" s="112"/>
      <c r="BQ633" s="112"/>
      <c r="BR633" s="112">
        <f t="shared" ca="1" si="573"/>
        <v>60</v>
      </c>
      <c r="BS633" s="112">
        <f t="shared" ca="1" si="573"/>
        <v>60</v>
      </c>
      <c r="BT633" s="112"/>
      <c r="BU633" s="112"/>
      <c r="BV633" s="174"/>
      <c r="BW633" s="114"/>
      <c r="BX633" s="109"/>
      <c r="BY633" s="113"/>
      <c r="BZ633" s="113"/>
      <c r="CA633" s="113"/>
      <c r="CB633" s="113"/>
      <c r="CC633" s="112"/>
      <c r="CD633" s="109"/>
      <c r="CE633" s="114"/>
      <c r="CF633" s="109"/>
      <c r="CG633" s="113"/>
      <c r="CH633" s="113"/>
      <c r="CI633" s="113"/>
      <c r="CJ633" s="113"/>
      <c r="CK633" s="112"/>
      <c r="CL633" s="112"/>
      <c r="CM633" s="112"/>
      <c r="CN633" s="115"/>
      <c r="CO633" s="109"/>
      <c r="CP633" s="109"/>
      <c r="CQ633" s="113"/>
      <c r="CR633" s="113"/>
      <c r="CS633" s="113"/>
      <c r="CT633" s="113"/>
      <c r="CW633" s="118" t="str">
        <f t="shared" si="548"/>
        <v>n1-4-3-3</v>
      </c>
      <c r="CX633" s="118" t="str">
        <f t="shared" si="558"/>
        <v>n2-4</v>
      </c>
      <c r="CY633" s="119" t="s">
        <v>246</v>
      </c>
      <c r="CZ633" s="120" t="s">
        <v>79</v>
      </c>
      <c r="DA633" s="120" t="s">
        <v>79</v>
      </c>
      <c r="DB633" s="120">
        <f t="shared" ca="1" si="566"/>
        <v>6</v>
      </c>
      <c r="DC633" s="120">
        <f t="shared" ca="1" si="567"/>
        <v>6</v>
      </c>
      <c r="DD633" s="120">
        <f t="shared" ca="1" si="568"/>
        <v>30</v>
      </c>
      <c r="DE633" s="120">
        <f t="shared" ca="1" si="569"/>
        <v>30</v>
      </c>
      <c r="DF633" s="120" t="s">
        <v>74</v>
      </c>
    </row>
    <row r="634" spans="1:110" s="105" customFormat="1" ht="16" customHeight="1">
      <c r="A634" s="75" t="str">
        <f t="shared" si="571"/>
        <v>n2-4TOn2-4-1</v>
      </c>
      <c r="B634" s="75" t="str">
        <f t="shared" si="572"/>
        <v>n2-4TOn2-4-1</v>
      </c>
      <c r="C634" s="103" t="s">
        <v>239</v>
      </c>
      <c r="D634" s="103" t="str">
        <f t="shared" si="559"/>
        <v>n2-4</v>
      </c>
      <c r="E634" s="103" t="str">
        <f t="shared" si="560"/>
        <v>n2-4-1</v>
      </c>
      <c r="F634" s="104">
        <f>ROW()</f>
        <v>634</v>
      </c>
      <c r="G634" s="103"/>
      <c r="H634" s="103"/>
      <c r="I634" s="103"/>
      <c r="J634" s="103"/>
      <c r="K634" s="103" t="str">
        <f t="shared" si="550"/>
        <v>none</v>
      </c>
      <c r="L634" s="103"/>
      <c r="M634" s="103" t="str">
        <f t="shared" si="551"/>
        <v>OpenClose</v>
      </c>
      <c r="N634" s="103"/>
      <c r="O634" s="103"/>
      <c r="P634" s="103"/>
      <c r="Q634" s="103"/>
      <c r="R634" s="103">
        <f t="shared" si="552"/>
        <v>1</v>
      </c>
      <c r="S634" s="103"/>
      <c r="T634" s="103"/>
      <c r="U634" s="103"/>
      <c r="V634" s="103"/>
      <c r="W634" s="103"/>
      <c r="X634" s="103" t="str">
        <f t="shared" si="561"/>
        <v>fadeOn=n2-4TOn2-4-1,0.6</v>
      </c>
      <c r="Y634" s="103" t="str">
        <f t="shared" si="562"/>
        <v>fadeOff=n2-4TOn2-4-1,0.6</v>
      </c>
      <c r="Z634" s="103" t="str">
        <f t="shared" si="563"/>
        <v>drawOpen=n2-4TOn2-4-1,0.8</v>
      </c>
      <c r="AA634" s="103" t="str">
        <f t="shared" si="564"/>
        <v>drawClose=n2-4TOn2-4-1,0.8</v>
      </c>
      <c r="AB634" s="103" t="str">
        <f t="shared" si="553"/>
        <v>myQtipStyle</v>
      </c>
      <c r="AD634" s="106"/>
      <c r="AE634" s="116"/>
      <c r="AF634" s="75"/>
      <c r="AG634" s="186">
        <f t="shared" si="570"/>
        <v>0</v>
      </c>
      <c r="AH634" s="75" t="str">
        <f t="shared" si="554"/>
        <v>n2-4TOn2-4-1</v>
      </c>
      <c r="AI634" s="75" t="str">
        <f t="shared" si="565"/>
        <v>n2-4TOn2-4-1</v>
      </c>
      <c r="AJ634" s="73">
        <f t="shared" si="555"/>
        <v>3</v>
      </c>
      <c r="AX634" s="108"/>
      <c r="AZ634" s="108"/>
      <c r="BB634" s="116"/>
      <c r="BC634" s="116"/>
      <c r="BD634" s="108"/>
      <c r="BE634" s="108"/>
      <c r="BF634" s="109"/>
      <c r="BG634" s="109"/>
      <c r="BH634" s="110" t="str">
        <f t="shared" si="556"/>
        <v>n2-4</v>
      </c>
      <c r="BI634" s="111"/>
      <c r="BJ634" s="109" t="s">
        <v>233</v>
      </c>
      <c r="BK634" s="109" t="s">
        <v>239</v>
      </c>
      <c r="BL634" s="109">
        <f t="shared" ca="1" si="557"/>
        <v>0.7</v>
      </c>
      <c r="BM634" s="112"/>
      <c r="BN634" s="112"/>
      <c r="BO634" s="112"/>
      <c r="BP634" s="112"/>
      <c r="BQ634" s="112"/>
      <c r="BR634" s="112">
        <f t="shared" ca="1" si="573"/>
        <v>35</v>
      </c>
      <c r="BS634" s="112">
        <f t="shared" ca="1" si="573"/>
        <v>35</v>
      </c>
      <c r="BT634" s="112"/>
      <c r="BU634" s="112"/>
      <c r="BV634" s="174"/>
      <c r="BW634" s="114"/>
      <c r="BX634" s="109"/>
      <c r="BY634" s="113"/>
      <c r="BZ634" s="113"/>
      <c r="CA634" s="113"/>
      <c r="CB634" s="113"/>
      <c r="CC634" s="112"/>
      <c r="CD634" s="109"/>
      <c r="CE634" s="114"/>
      <c r="CF634" s="109"/>
      <c r="CG634" s="113"/>
      <c r="CH634" s="113"/>
      <c r="CI634" s="113"/>
      <c r="CJ634" s="113"/>
      <c r="CK634" s="112"/>
      <c r="CL634" s="112"/>
      <c r="CM634" s="112"/>
      <c r="CN634" s="115"/>
      <c r="CO634" s="109"/>
      <c r="CP634" s="109"/>
      <c r="CQ634" s="113"/>
      <c r="CR634" s="113"/>
      <c r="CS634" s="113"/>
      <c r="CT634" s="113"/>
      <c r="CW634" s="118" t="str">
        <f t="shared" si="548"/>
        <v>n2-4</v>
      </c>
      <c r="CX634" s="118" t="str">
        <f t="shared" si="558"/>
        <v>n2-4-1</v>
      </c>
      <c r="CY634" s="119" t="s">
        <v>246</v>
      </c>
      <c r="CZ634" s="120" t="s">
        <v>79</v>
      </c>
      <c r="DA634" s="120" t="s">
        <v>79</v>
      </c>
      <c r="DB634" s="120">
        <f t="shared" si="566"/>
        <v>0</v>
      </c>
      <c r="DC634" s="120">
        <f t="shared" si="567"/>
        <v>0</v>
      </c>
      <c r="DD634" s="120">
        <f t="shared" ca="1" si="568"/>
        <v>17.5</v>
      </c>
      <c r="DE634" s="120">
        <f t="shared" ca="1" si="569"/>
        <v>17.5</v>
      </c>
      <c r="DF634" s="120" t="s">
        <v>74</v>
      </c>
    </row>
    <row r="635" spans="1:110" s="105" customFormat="1" ht="16" customHeight="1">
      <c r="A635" s="75" t="str">
        <f t="shared" si="571"/>
        <v>n2-4-1TOn2-4-1-1</v>
      </c>
      <c r="B635" s="75" t="str">
        <f t="shared" si="572"/>
        <v>n2-4-1TOn2-4-1-1</v>
      </c>
      <c r="C635" s="103" t="s">
        <v>239</v>
      </c>
      <c r="D635" s="103" t="str">
        <f t="shared" si="559"/>
        <v>n2-4-1</v>
      </c>
      <c r="E635" s="103" t="str">
        <f t="shared" si="560"/>
        <v>n2-4-1-1</v>
      </c>
      <c r="F635" s="104">
        <f>ROW()</f>
        <v>635</v>
      </c>
      <c r="G635" s="103"/>
      <c r="H635" s="103"/>
      <c r="I635" s="103"/>
      <c r="J635" s="103"/>
      <c r="K635" s="103" t="str">
        <f t="shared" si="550"/>
        <v>none</v>
      </c>
      <c r="L635" s="103"/>
      <c r="M635" s="103" t="str">
        <f t="shared" si="551"/>
        <v>OpenClose</v>
      </c>
      <c r="N635" s="103"/>
      <c r="O635" s="103"/>
      <c r="P635" s="103"/>
      <c r="Q635" s="103"/>
      <c r="R635" s="103">
        <f t="shared" si="552"/>
        <v>1</v>
      </c>
      <c r="S635" s="103"/>
      <c r="T635" s="103"/>
      <c r="U635" s="103"/>
      <c r="V635" s="103"/>
      <c r="W635" s="103"/>
      <c r="X635" s="103" t="str">
        <f t="shared" si="561"/>
        <v>fadeOn=n2-4-1TOn2-4-1-1,0.6</v>
      </c>
      <c r="Y635" s="103" t="str">
        <f t="shared" si="562"/>
        <v>fadeOff=n2-4-1TOn2-4-1-1,0.6</v>
      </c>
      <c r="Z635" s="103" t="str">
        <f t="shared" si="563"/>
        <v>drawOpen=n2-4-1TOn2-4-1-1,0.8</v>
      </c>
      <c r="AA635" s="103" t="str">
        <f t="shared" si="564"/>
        <v>drawClose=n2-4-1TOn2-4-1-1,0.8</v>
      </c>
      <c r="AB635" s="103" t="str">
        <f t="shared" si="553"/>
        <v>myQtipStyle</v>
      </c>
      <c r="AD635" s="106"/>
      <c r="AE635" s="116"/>
      <c r="AF635" s="75"/>
      <c r="AG635" s="186">
        <f t="shared" si="570"/>
        <v>0</v>
      </c>
      <c r="AH635" s="75" t="str">
        <f t="shared" si="554"/>
        <v>n2-4-1TOn2-4-1-1</v>
      </c>
      <c r="AI635" s="75" t="str">
        <f t="shared" si="565"/>
        <v>n2-4-1TOn2-4-1-1</v>
      </c>
      <c r="AJ635" s="73">
        <f t="shared" si="555"/>
        <v>4</v>
      </c>
      <c r="AX635" s="108"/>
      <c r="AZ635" s="108"/>
      <c r="BB635" s="116"/>
      <c r="BC635" s="116"/>
      <c r="BD635" s="108"/>
      <c r="BE635" s="108"/>
      <c r="BF635" s="109"/>
      <c r="BG635" s="109"/>
      <c r="BH635" s="110" t="str">
        <f t="shared" si="556"/>
        <v>n2-4-1</v>
      </c>
      <c r="BI635" s="111"/>
      <c r="BJ635" s="109" t="s">
        <v>233</v>
      </c>
      <c r="BK635" s="109" t="s">
        <v>239</v>
      </c>
      <c r="BL635" s="109">
        <f t="shared" ca="1" si="557"/>
        <v>0.4</v>
      </c>
      <c r="BM635" s="112"/>
      <c r="BN635" s="112"/>
      <c r="BO635" s="112"/>
      <c r="BP635" s="112"/>
      <c r="BQ635" s="112"/>
      <c r="BR635" s="112">
        <f t="shared" ca="1" si="573"/>
        <v>12</v>
      </c>
      <c r="BS635" s="112">
        <f t="shared" ca="1" si="573"/>
        <v>12</v>
      </c>
      <c r="BT635" s="112"/>
      <c r="BU635" s="112"/>
      <c r="BV635" s="174"/>
      <c r="BW635" s="114"/>
      <c r="BX635" s="109"/>
      <c r="BY635" s="113"/>
      <c r="BZ635" s="113"/>
      <c r="CA635" s="113"/>
      <c r="CB635" s="113"/>
      <c r="CC635" s="112"/>
      <c r="CD635" s="109"/>
      <c r="CE635" s="114"/>
      <c r="CF635" s="109"/>
      <c r="CG635" s="113"/>
      <c r="CH635" s="113"/>
      <c r="CI635" s="113"/>
      <c r="CJ635" s="113"/>
      <c r="CK635" s="112"/>
      <c r="CL635" s="112"/>
      <c r="CM635" s="112"/>
      <c r="CN635" s="115"/>
      <c r="CO635" s="109"/>
      <c r="CP635" s="109"/>
      <c r="CQ635" s="113"/>
      <c r="CR635" s="113"/>
      <c r="CS635" s="113"/>
      <c r="CT635" s="113"/>
      <c r="CW635" s="118" t="str">
        <f t="shared" si="548"/>
        <v>n2-4-1</v>
      </c>
      <c r="CX635" s="118" t="str">
        <f t="shared" si="558"/>
        <v>n2-4-1-1</v>
      </c>
      <c r="CY635" s="119" t="s">
        <v>246</v>
      </c>
      <c r="CZ635" s="120" t="s">
        <v>79</v>
      </c>
      <c r="DA635" s="120" t="s">
        <v>79</v>
      </c>
      <c r="DB635" s="120">
        <f t="shared" si="566"/>
        <v>0</v>
      </c>
      <c r="DC635" s="120">
        <f t="shared" si="567"/>
        <v>0</v>
      </c>
      <c r="DD635" s="120">
        <f t="shared" ca="1" si="568"/>
        <v>6</v>
      </c>
      <c r="DE635" s="120">
        <f t="shared" ca="1" si="569"/>
        <v>6</v>
      </c>
      <c r="DF635" s="120" t="s">
        <v>74</v>
      </c>
    </row>
    <row r="636" spans="1:110" s="105" customFormat="1" ht="16" customHeight="1">
      <c r="A636" s="75" t="str">
        <f t="shared" si="571"/>
        <v>n2-4-1TOn2-4-1-2</v>
      </c>
      <c r="B636" s="75" t="str">
        <f t="shared" si="572"/>
        <v>n2-4-1TOn2-4-1-2</v>
      </c>
      <c r="C636" s="103" t="s">
        <v>239</v>
      </c>
      <c r="D636" s="103" t="str">
        <f t="shared" si="559"/>
        <v>n2-4-1</v>
      </c>
      <c r="E636" s="103" t="str">
        <f t="shared" si="560"/>
        <v>n2-4-1-2</v>
      </c>
      <c r="F636" s="104">
        <f>ROW()</f>
        <v>636</v>
      </c>
      <c r="G636" s="103"/>
      <c r="H636" s="103"/>
      <c r="I636" s="103"/>
      <c r="J636" s="103"/>
      <c r="K636" s="103" t="str">
        <f t="shared" si="550"/>
        <v>none</v>
      </c>
      <c r="L636" s="103"/>
      <c r="M636" s="103" t="str">
        <f t="shared" si="551"/>
        <v>OpenClose</v>
      </c>
      <c r="N636" s="103"/>
      <c r="O636" s="103"/>
      <c r="P636" s="103"/>
      <c r="Q636" s="103"/>
      <c r="R636" s="103">
        <f t="shared" si="552"/>
        <v>1</v>
      </c>
      <c r="S636" s="103"/>
      <c r="T636" s="103"/>
      <c r="U636" s="103"/>
      <c r="V636" s="103"/>
      <c r="W636" s="103"/>
      <c r="X636" s="103" t="str">
        <f t="shared" si="561"/>
        <v>fadeOn=n2-4-1TOn2-4-1-2,0.6</v>
      </c>
      <c r="Y636" s="103" t="str">
        <f t="shared" si="562"/>
        <v>fadeOff=n2-4-1TOn2-4-1-2,0.6</v>
      </c>
      <c r="Z636" s="103" t="str">
        <f t="shared" si="563"/>
        <v>drawOpen=n2-4-1TOn2-4-1-2,0.8</v>
      </c>
      <c r="AA636" s="103" t="str">
        <f t="shared" si="564"/>
        <v>drawClose=n2-4-1TOn2-4-1-2,0.8</v>
      </c>
      <c r="AB636" s="103" t="str">
        <f t="shared" si="553"/>
        <v>myQtipStyle</v>
      </c>
      <c r="AD636" s="106"/>
      <c r="AE636" s="116"/>
      <c r="AF636" s="75"/>
      <c r="AG636" s="186">
        <f t="shared" si="570"/>
        <v>0</v>
      </c>
      <c r="AH636" s="75" t="str">
        <f t="shared" si="554"/>
        <v>n2-4-1TOn2-4-1-2</v>
      </c>
      <c r="AI636" s="75" t="str">
        <f t="shared" si="565"/>
        <v>n2-4-1TOn2-4-1-2</v>
      </c>
      <c r="AJ636" s="73">
        <f t="shared" si="555"/>
        <v>4</v>
      </c>
      <c r="AX636" s="108"/>
      <c r="AZ636" s="108"/>
      <c r="BB636" s="116"/>
      <c r="BC636" s="116"/>
      <c r="BD636" s="108"/>
      <c r="BE636" s="108"/>
      <c r="BF636" s="109"/>
      <c r="BG636" s="109"/>
      <c r="BH636" s="110" t="str">
        <f t="shared" si="556"/>
        <v>n2-4-1</v>
      </c>
      <c r="BI636" s="111"/>
      <c r="BJ636" s="109" t="s">
        <v>233</v>
      </c>
      <c r="BK636" s="109" t="s">
        <v>239</v>
      </c>
      <c r="BL636" s="109">
        <f t="shared" ca="1" si="557"/>
        <v>0.4</v>
      </c>
      <c r="BM636" s="112"/>
      <c r="BN636" s="112"/>
      <c r="BO636" s="112"/>
      <c r="BP636" s="112"/>
      <c r="BQ636" s="112"/>
      <c r="BR636" s="112">
        <f t="shared" ca="1" si="573"/>
        <v>12</v>
      </c>
      <c r="BS636" s="112">
        <f t="shared" ca="1" si="573"/>
        <v>12</v>
      </c>
      <c r="BT636" s="112"/>
      <c r="BU636" s="112"/>
      <c r="BV636" s="174"/>
      <c r="BW636" s="114"/>
      <c r="BX636" s="109"/>
      <c r="BY636" s="113"/>
      <c r="BZ636" s="113"/>
      <c r="CA636" s="113"/>
      <c r="CB636" s="113"/>
      <c r="CC636" s="112"/>
      <c r="CD636" s="109"/>
      <c r="CE636" s="114"/>
      <c r="CF636" s="109"/>
      <c r="CG636" s="113"/>
      <c r="CH636" s="113"/>
      <c r="CI636" s="113"/>
      <c r="CJ636" s="113"/>
      <c r="CK636" s="112"/>
      <c r="CL636" s="112"/>
      <c r="CM636" s="112"/>
      <c r="CN636" s="115"/>
      <c r="CO636" s="109"/>
      <c r="CP636" s="109"/>
      <c r="CQ636" s="113"/>
      <c r="CR636" s="113"/>
      <c r="CS636" s="113"/>
      <c r="CT636" s="113"/>
      <c r="CW636" s="118" t="str">
        <f t="shared" si="548"/>
        <v>n2-4-1</v>
      </c>
      <c r="CX636" s="118" t="str">
        <f t="shared" si="558"/>
        <v>n2-4-1-2</v>
      </c>
      <c r="CY636" s="119" t="s">
        <v>246</v>
      </c>
      <c r="CZ636" s="120" t="s">
        <v>79</v>
      </c>
      <c r="DA636" s="120" t="s">
        <v>79</v>
      </c>
      <c r="DB636" s="120">
        <f t="shared" si="566"/>
        <v>0</v>
      </c>
      <c r="DC636" s="120">
        <f t="shared" si="567"/>
        <v>0</v>
      </c>
      <c r="DD636" s="120">
        <f t="shared" ca="1" si="568"/>
        <v>6</v>
      </c>
      <c r="DE636" s="120">
        <f t="shared" ca="1" si="569"/>
        <v>6</v>
      </c>
      <c r="DF636" s="120" t="s">
        <v>74</v>
      </c>
    </row>
    <row r="637" spans="1:110" s="105" customFormat="1" ht="16" customHeight="1">
      <c r="A637" s="75" t="str">
        <f t="shared" si="571"/>
        <v>n2-4-1TOn2-4-1-3</v>
      </c>
      <c r="B637" s="75" t="str">
        <f t="shared" si="572"/>
        <v>n2-4-1TOn2-4-1-3</v>
      </c>
      <c r="C637" s="103" t="s">
        <v>239</v>
      </c>
      <c r="D637" s="103" t="str">
        <f t="shared" si="559"/>
        <v>n2-4-1</v>
      </c>
      <c r="E637" s="103" t="str">
        <f t="shared" si="560"/>
        <v>n2-4-1-3</v>
      </c>
      <c r="F637" s="104">
        <f>ROW()</f>
        <v>637</v>
      </c>
      <c r="G637" s="103"/>
      <c r="H637" s="103"/>
      <c r="I637" s="103"/>
      <c r="J637" s="103"/>
      <c r="K637" s="103" t="str">
        <f t="shared" si="550"/>
        <v>none</v>
      </c>
      <c r="L637" s="103"/>
      <c r="M637" s="103" t="str">
        <f t="shared" si="551"/>
        <v>OpenClose</v>
      </c>
      <c r="N637" s="103"/>
      <c r="O637" s="103"/>
      <c r="P637" s="103"/>
      <c r="Q637" s="103"/>
      <c r="R637" s="103">
        <f t="shared" si="552"/>
        <v>1</v>
      </c>
      <c r="S637" s="103"/>
      <c r="T637" s="103"/>
      <c r="U637" s="103"/>
      <c r="V637" s="103"/>
      <c r="W637" s="103"/>
      <c r="X637" s="103" t="str">
        <f t="shared" si="561"/>
        <v>fadeOn=n2-4-1TOn2-4-1-3,0.6</v>
      </c>
      <c r="Y637" s="103" t="str">
        <f t="shared" si="562"/>
        <v>fadeOff=n2-4-1TOn2-4-1-3,0.6</v>
      </c>
      <c r="Z637" s="103" t="str">
        <f t="shared" si="563"/>
        <v>drawOpen=n2-4-1TOn2-4-1-3,0.8</v>
      </c>
      <c r="AA637" s="103" t="str">
        <f t="shared" si="564"/>
        <v>drawClose=n2-4-1TOn2-4-1-3,0.8</v>
      </c>
      <c r="AB637" s="103" t="str">
        <f t="shared" si="553"/>
        <v>myQtipStyle</v>
      </c>
      <c r="AD637" s="106"/>
      <c r="AE637" s="116"/>
      <c r="AF637" s="75"/>
      <c r="AG637" s="186">
        <f t="shared" si="570"/>
        <v>0</v>
      </c>
      <c r="AH637" s="75" t="str">
        <f t="shared" si="554"/>
        <v>n2-4-1TOn2-4-1-3</v>
      </c>
      <c r="AI637" s="75" t="str">
        <f t="shared" si="565"/>
        <v>n2-4-1TOn2-4-1-3</v>
      </c>
      <c r="AJ637" s="73">
        <f t="shared" si="555"/>
        <v>4</v>
      </c>
      <c r="AX637" s="108"/>
      <c r="AZ637" s="108"/>
      <c r="BB637" s="116"/>
      <c r="BC637" s="116"/>
      <c r="BD637" s="108"/>
      <c r="BE637" s="108"/>
      <c r="BF637" s="109"/>
      <c r="BG637" s="109"/>
      <c r="BH637" s="110" t="str">
        <f t="shared" si="556"/>
        <v>n2-4-1</v>
      </c>
      <c r="BI637" s="111"/>
      <c r="BJ637" s="109" t="s">
        <v>233</v>
      </c>
      <c r="BK637" s="109" t="s">
        <v>239</v>
      </c>
      <c r="BL637" s="109">
        <f t="shared" ca="1" si="557"/>
        <v>0.4</v>
      </c>
      <c r="BM637" s="112"/>
      <c r="BN637" s="112"/>
      <c r="BO637" s="112"/>
      <c r="BP637" s="112"/>
      <c r="BQ637" s="112"/>
      <c r="BR637" s="112">
        <f t="shared" ca="1" si="573"/>
        <v>12</v>
      </c>
      <c r="BS637" s="112">
        <f t="shared" ca="1" si="573"/>
        <v>12</v>
      </c>
      <c r="BT637" s="112"/>
      <c r="BU637" s="112"/>
      <c r="BV637" s="174"/>
      <c r="BW637" s="114"/>
      <c r="BX637" s="109"/>
      <c r="BY637" s="113"/>
      <c r="BZ637" s="113"/>
      <c r="CA637" s="113"/>
      <c r="CB637" s="113"/>
      <c r="CC637" s="112"/>
      <c r="CD637" s="109"/>
      <c r="CE637" s="114"/>
      <c r="CF637" s="109"/>
      <c r="CG637" s="113"/>
      <c r="CH637" s="113"/>
      <c r="CI637" s="113"/>
      <c r="CJ637" s="113"/>
      <c r="CK637" s="112"/>
      <c r="CL637" s="112"/>
      <c r="CM637" s="112"/>
      <c r="CN637" s="115"/>
      <c r="CO637" s="109"/>
      <c r="CP637" s="109"/>
      <c r="CQ637" s="113"/>
      <c r="CR637" s="113"/>
      <c r="CS637" s="113"/>
      <c r="CT637" s="113"/>
      <c r="CW637" s="118" t="str">
        <f t="shared" si="548"/>
        <v>n2-4-1</v>
      </c>
      <c r="CX637" s="118" t="str">
        <f t="shared" si="558"/>
        <v>n2-4-1-3</v>
      </c>
      <c r="CY637" s="119" t="s">
        <v>246</v>
      </c>
      <c r="CZ637" s="120" t="s">
        <v>79</v>
      </c>
      <c r="DA637" s="120" t="s">
        <v>79</v>
      </c>
      <c r="DB637" s="120">
        <f t="shared" si="566"/>
        <v>0</v>
      </c>
      <c r="DC637" s="120">
        <f t="shared" si="567"/>
        <v>0</v>
      </c>
      <c r="DD637" s="120">
        <f t="shared" ca="1" si="568"/>
        <v>6</v>
      </c>
      <c r="DE637" s="120">
        <f t="shared" ca="1" si="569"/>
        <v>6</v>
      </c>
      <c r="DF637" s="120" t="s">
        <v>74</v>
      </c>
    </row>
    <row r="638" spans="1:110" s="105" customFormat="1" ht="16" customHeight="1">
      <c r="A638" s="75" t="str">
        <f t="shared" si="571"/>
        <v>n2-4TOn2-4-2</v>
      </c>
      <c r="B638" s="75" t="str">
        <f t="shared" si="572"/>
        <v>n2-4TOn2-4-2</v>
      </c>
      <c r="C638" s="103" t="s">
        <v>239</v>
      </c>
      <c r="D638" s="103" t="str">
        <f t="shared" si="559"/>
        <v>n2-4</v>
      </c>
      <c r="E638" s="103" t="str">
        <f t="shared" si="560"/>
        <v>n2-4-2</v>
      </c>
      <c r="F638" s="104">
        <f>ROW()</f>
        <v>638</v>
      </c>
      <c r="G638" s="103"/>
      <c r="H638" s="103"/>
      <c r="I638" s="103"/>
      <c r="J638" s="103"/>
      <c r="K638" s="103" t="str">
        <f t="shared" si="550"/>
        <v>none</v>
      </c>
      <c r="L638" s="103"/>
      <c r="M638" s="103" t="str">
        <f t="shared" si="551"/>
        <v>OpenClose</v>
      </c>
      <c r="N638" s="103"/>
      <c r="O638" s="103"/>
      <c r="P638" s="103"/>
      <c r="Q638" s="103"/>
      <c r="R638" s="103">
        <f t="shared" si="552"/>
        <v>1</v>
      </c>
      <c r="S638" s="103"/>
      <c r="T638" s="103"/>
      <c r="U638" s="103"/>
      <c r="V638" s="103"/>
      <c r="W638" s="103"/>
      <c r="X638" s="103" t="str">
        <f t="shared" si="561"/>
        <v>fadeOn=n2-4TOn2-4-2,0.6</v>
      </c>
      <c r="Y638" s="103" t="str">
        <f t="shared" si="562"/>
        <v>fadeOff=n2-4TOn2-4-2,0.6</v>
      </c>
      <c r="Z638" s="103" t="str">
        <f t="shared" si="563"/>
        <v>drawOpen=n2-4TOn2-4-2,0.8</v>
      </c>
      <c r="AA638" s="103" t="str">
        <f t="shared" si="564"/>
        <v>drawClose=n2-4TOn2-4-2,0.8</v>
      </c>
      <c r="AB638" s="103" t="str">
        <f t="shared" si="553"/>
        <v>myQtipStyle</v>
      </c>
      <c r="AD638" s="106"/>
      <c r="AE638" s="116"/>
      <c r="AF638" s="75"/>
      <c r="AG638" s="186">
        <f t="shared" si="570"/>
        <v>0</v>
      </c>
      <c r="AH638" s="75" t="str">
        <f t="shared" si="554"/>
        <v>n2-4TOn2-4-2</v>
      </c>
      <c r="AI638" s="75" t="str">
        <f t="shared" si="565"/>
        <v>n2-4TOn2-4-2</v>
      </c>
      <c r="AJ638" s="73">
        <f t="shared" si="555"/>
        <v>3</v>
      </c>
      <c r="AX638" s="108"/>
      <c r="AZ638" s="108"/>
      <c r="BB638" s="116"/>
      <c r="BC638" s="116"/>
      <c r="BD638" s="108"/>
      <c r="BE638" s="108"/>
      <c r="BF638" s="109"/>
      <c r="BG638" s="109"/>
      <c r="BH638" s="110" t="str">
        <f t="shared" si="556"/>
        <v>n2-4</v>
      </c>
      <c r="BI638" s="111"/>
      <c r="BJ638" s="109" t="s">
        <v>233</v>
      </c>
      <c r="BK638" s="109" t="s">
        <v>239</v>
      </c>
      <c r="BL638" s="109">
        <f t="shared" ca="1" si="557"/>
        <v>0.7</v>
      </c>
      <c r="BM638" s="112"/>
      <c r="BN638" s="112"/>
      <c r="BO638" s="112"/>
      <c r="BP638" s="112"/>
      <c r="BQ638" s="112"/>
      <c r="BR638" s="112">
        <f t="shared" ca="1" si="573"/>
        <v>35</v>
      </c>
      <c r="BS638" s="112">
        <f t="shared" ca="1" si="573"/>
        <v>35</v>
      </c>
      <c r="BT638" s="112"/>
      <c r="BU638" s="112"/>
      <c r="BV638" s="174"/>
      <c r="BW638" s="114"/>
      <c r="BX638" s="109"/>
      <c r="BY638" s="113"/>
      <c r="BZ638" s="113"/>
      <c r="CA638" s="113"/>
      <c r="CB638" s="113"/>
      <c r="CC638" s="112"/>
      <c r="CD638" s="109"/>
      <c r="CE638" s="114"/>
      <c r="CF638" s="109"/>
      <c r="CG638" s="113"/>
      <c r="CH638" s="113"/>
      <c r="CI638" s="113"/>
      <c r="CJ638" s="113"/>
      <c r="CK638" s="112"/>
      <c r="CL638" s="112"/>
      <c r="CM638" s="112"/>
      <c r="CN638" s="115"/>
      <c r="CO638" s="109"/>
      <c r="CP638" s="109"/>
      <c r="CQ638" s="113"/>
      <c r="CR638" s="113"/>
      <c r="CS638" s="113"/>
      <c r="CT638" s="113"/>
      <c r="CW638" s="118" t="str">
        <f t="shared" si="548"/>
        <v>n2-4</v>
      </c>
      <c r="CX638" s="118" t="str">
        <f t="shared" si="558"/>
        <v>n2-4-2</v>
      </c>
      <c r="CY638" s="119" t="s">
        <v>246</v>
      </c>
      <c r="CZ638" s="120" t="s">
        <v>79</v>
      </c>
      <c r="DA638" s="120" t="s">
        <v>79</v>
      </c>
      <c r="DB638" s="120">
        <f t="shared" si="566"/>
        <v>0</v>
      </c>
      <c r="DC638" s="120">
        <f t="shared" si="567"/>
        <v>0</v>
      </c>
      <c r="DD638" s="120">
        <f t="shared" ca="1" si="568"/>
        <v>17.5</v>
      </c>
      <c r="DE638" s="120">
        <f t="shared" ca="1" si="569"/>
        <v>17.5</v>
      </c>
      <c r="DF638" s="120" t="s">
        <v>74</v>
      </c>
    </row>
    <row r="639" spans="1:110" s="105" customFormat="1" ht="16" customHeight="1">
      <c r="A639" s="75" t="str">
        <f t="shared" si="571"/>
        <v>n2-4-2TOn2-4-2-1</v>
      </c>
      <c r="B639" s="75" t="str">
        <f t="shared" si="572"/>
        <v>n2-4-2TOn2-4-2-1</v>
      </c>
      <c r="C639" s="103" t="s">
        <v>239</v>
      </c>
      <c r="D639" s="103" t="str">
        <f t="shared" si="559"/>
        <v>n2-4-2</v>
      </c>
      <c r="E639" s="103" t="str">
        <f t="shared" si="560"/>
        <v>n2-4-2-1</v>
      </c>
      <c r="F639" s="104">
        <f>ROW()</f>
        <v>639</v>
      </c>
      <c r="G639" s="103"/>
      <c r="H639" s="103"/>
      <c r="I639" s="103"/>
      <c r="J639" s="103"/>
      <c r="K639" s="103" t="str">
        <f t="shared" si="550"/>
        <v>none</v>
      </c>
      <c r="L639" s="103"/>
      <c r="M639" s="103" t="str">
        <f t="shared" si="551"/>
        <v>OpenClose</v>
      </c>
      <c r="N639" s="103"/>
      <c r="O639" s="103"/>
      <c r="P639" s="103"/>
      <c r="Q639" s="103"/>
      <c r="R639" s="103">
        <f t="shared" si="552"/>
        <v>1</v>
      </c>
      <c r="S639" s="103"/>
      <c r="T639" s="103"/>
      <c r="U639" s="103"/>
      <c r="V639" s="103"/>
      <c r="W639" s="103"/>
      <c r="X639" s="103" t="str">
        <f t="shared" si="561"/>
        <v>fadeOn=n2-4-2TOn2-4-2-1,0.6</v>
      </c>
      <c r="Y639" s="103" t="str">
        <f t="shared" si="562"/>
        <v>fadeOff=n2-4-2TOn2-4-2-1,0.6</v>
      </c>
      <c r="Z639" s="103" t="str">
        <f t="shared" si="563"/>
        <v>drawOpen=n2-4-2TOn2-4-2-1,0.8</v>
      </c>
      <c r="AA639" s="103" t="str">
        <f t="shared" si="564"/>
        <v>drawClose=n2-4-2TOn2-4-2-1,0.8</v>
      </c>
      <c r="AB639" s="103" t="str">
        <f t="shared" si="553"/>
        <v>myQtipStyle</v>
      </c>
      <c r="AD639" s="106"/>
      <c r="AE639" s="116"/>
      <c r="AF639" s="75"/>
      <c r="AG639" s="186">
        <f t="shared" si="570"/>
        <v>0</v>
      </c>
      <c r="AH639" s="75" t="str">
        <f t="shared" si="554"/>
        <v>n2-4-2TOn2-4-2-1</v>
      </c>
      <c r="AI639" s="75" t="str">
        <f t="shared" si="565"/>
        <v>n2-4-2TOn2-4-2-1</v>
      </c>
      <c r="AJ639" s="73">
        <f t="shared" si="555"/>
        <v>4</v>
      </c>
      <c r="AX639" s="108"/>
      <c r="AZ639" s="108"/>
      <c r="BB639" s="116"/>
      <c r="BC639" s="116"/>
      <c r="BD639" s="108"/>
      <c r="BE639" s="108"/>
      <c r="BF639" s="109"/>
      <c r="BG639" s="109"/>
      <c r="BH639" s="110" t="str">
        <f t="shared" si="556"/>
        <v>n2-4-2</v>
      </c>
      <c r="BI639" s="111"/>
      <c r="BJ639" s="109" t="s">
        <v>233</v>
      </c>
      <c r="BK639" s="109" t="s">
        <v>239</v>
      </c>
      <c r="BL639" s="109">
        <f t="shared" ca="1" si="557"/>
        <v>0.4</v>
      </c>
      <c r="BM639" s="112"/>
      <c r="BN639" s="112"/>
      <c r="BO639" s="112"/>
      <c r="BP639" s="112"/>
      <c r="BQ639" s="112"/>
      <c r="BR639" s="112">
        <f t="shared" ca="1" si="573"/>
        <v>12</v>
      </c>
      <c r="BS639" s="112">
        <f t="shared" ca="1" si="573"/>
        <v>12</v>
      </c>
      <c r="BT639" s="112"/>
      <c r="BU639" s="112"/>
      <c r="BV639" s="174"/>
      <c r="BW639" s="114"/>
      <c r="BX639" s="109"/>
      <c r="BY639" s="113"/>
      <c r="BZ639" s="113"/>
      <c r="CA639" s="113"/>
      <c r="CB639" s="113"/>
      <c r="CC639" s="112"/>
      <c r="CD639" s="109"/>
      <c r="CE639" s="114"/>
      <c r="CF639" s="109"/>
      <c r="CG639" s="113"/>
      <c r="CH639" s="113"/>
      <c r="CI639" s="113"/>
      <c r="CJ639" s="113"/>
      <c r="CK639" s="112"/>
      <c r="CL639" s="112"/>
      <c r="CM639" s="112"/>
      <c r="CN639" s="115"/>
      <c r="CO639" s="109"/>
      <c r="CP639" s="109"/>
      <c r="CQ639" s="113"/>
      <c r="CR639" s="113"/>
      <c r="CS639" s="113"/>
      <c r="CT639" s="113"/>
      <c r="CW639" s="118" t="str">
        <f t="shared" si="548"/>
        <v>n2-4-2</v>
      </c>
      <c r="CX639" s="118" t="str">
        <f t="shared" si="558"/>
        <v>n2-4-2-1</v>
      </c>
      <c r="CY639" s="119" t="s">
        <v>246</v>
      </c>
      <c r="CZ639" s="120" t="s">
        <v>79</v>
      </c>
      <c r="DA639" s="120" t="s">
        <v>79</v>
      </c>
      <c r="DB639" s="120">
        <f t="shared" si="566"/>
        <v>0</v>
      </c>
      <c r="DC639" s="120">
        <f t="shared" si="567"/>
        <v>0</v>
      </c>
      <c r="DD639" s="120">
        <f t="shared" ca="1" si="568"/>
        <v>6</v>
      </c>
      <c r="DE639" s="120">
        <f t="shared" ca="1" si="569"/>
        <v>6</v>
      </c>
      <c r="DF639" s="120" t="s">
        <v>74</v>
      </c>
    </row>
    <row r="640" spans="1:110" s="105" customFormat="1" ht="16" customHeight="1">
      <c r="A640" s="75" t="str">
        <f t="shared" si="571"/>
        <v>n2-4-2TOn2-4-2-2</v>
      </c>
      <c r="B640" s="75" t="str">
        <f t="shared" si="572"/>
        <v>n2-4-2TOn2-4-2-2</v>
      </c>
      <c r="C640" s="103" t="s">
        <v>239</v>
      </c>
      <c r="D640" s="103" t="str">
        <f t="shared" si="559"/>
        <v>n2-4-2</v>
      </c>
      <c r="E640" s="103" t="str">
        <f t="shared" si="560"/>
        <v>n2-4-2-2</v>
      </c>
      <c r="F640" s="104">
        <f>ROW()</f>
        <v>640</v>
      </c>
      <c r="G640" s="103"/>
      <c r="H640" s="103"/>
      <c r="I640" s="103"/>
      <c r="J640" s="103"/>
      <c r="K640" s="103" t="str">
        <f t="shared" si="550"/>
        <v>none</v>
      </c>
      <c r="L640" s="103"/>
      <c r="M640" s="103" t="str">
        <f t="shared" si="551"/>
        <v>OpenClose</v>
      </c>
      <c r="N640" s="103"/>
      <c r="O640" s="103"/>
      <c r="P640" s="103"/>
      <c r="Q640" s="103"/>
      <c r="R640" s="103">
        <f t="shared" si="552"/>
        <v>1</v>
      </c>
      <c r="S640" s="103"/>
      <c r="T640" s="103"/>
      <c r="U640" s="103"/>
      <c r="V640" s="103"/>
      <c r="W640" s="103"/>
      <c r="X640" s="103" t="str">
        <f t="shared" si="561"/>
        <v>fadeOn=n2-4-2TOn2-4-2-2,0.6</v>
      </c>
      <c r="Y640" s="103" t="str">
        <f t="shared" si="562"/>
        <v>fadeOff=n2-4-2TOn2-4-2-2,0.6</v>
      </c>
      <c r="Z640" s="103" t="str">
        <f t="shared" si="563"/>
        <v>drawOpen=n2-4-2TOn2-4-2-2,0.8</v>
      </c>
      <c r="AA640" s="103" t="str">
        <f t="shared" si="564"/>
        <v>drawClose=n2-4-2TOn2-4-2-2,0.8</v>
      </c>
      <c r="AB640" s="103" t="str">
        <f t="shared" si="553"/>
        <v>myQtipStyle</v>
      </c>
      <c r="AD640" s="106"/>
      <c r="AE640" s="116"/>
      <c r="AF640" s="75"/>
      <c r="AG640" s="186">
        <f t="shared" si="570"/>
        <v>0</v>
      </c>
      <c r="AH640" s="75" t="str">
        <f t="shared" si="554"/>
        <v>n2-4-2TOn2-4-2-2</v>
      </c>
      <c r="AI640" s="75" t="str">
        <f t="shared" si="565"/>
        <v>n2-4-2TOn2-4-2-2</v>
      </c>
      <c r="AJ640" s="73">
        <f t="shared" si="555"/>
        <v>4</v>
      </c>
      <c r="AX640" s="108"/>
      <c r="AZ640" s="108"/>
      <c r="BB640" s="116"/>
      <c r="BC640" s="116"/>
      <c r="BD640" s="108"/>
      <c r="BE640" s="108"/>
      <c r="BF640" s="109"/>
      <c r="BG640" s="109"/>
      <c r="BH640" s="110" t="str">
        <f t="shared" si="556"/>
        <v>n2-4-2</v>
      </c>
      <c r="BI640" s="111"/>
      <c r="BJ640" s="109" t="s">
        <v>233</v>
      </c>
      <c r="BK640" s="109" t="s">
        <v>239</v>
      </c>
      <c r="BL640" s="109">
        <f t="shared" ca="1" si="557"/>
        <v>0.4</v>
      </c>
      <c r="BM640" s="112"/>
      <c r="BN640" s="112"/>
      <c r="BO640" s="112"/>
      <c r="BP640" s="112"/>
      <c r="BQ640" s="112"/>
      <c r="BR640" s="112">
        <f t="shared" ref="BR640:BS659" ca="1" si="574">BR141</f>
        <v>12</v>
      </c>
      <c r="BS640" s="112">
        <f t="shared" ca="1" si="574"/>
        <v>12</v>
      </c>
      <c r="BT640" s="112"/>
      <c r="BU640" s="112"/>
      <c r="BV640" s="174"/>
      <c r="BW640" s="114"/>
      <c r="BX640" s="109"/>
      <c r="BY640" s="113"/>
      <c r="BZ640" s="113"/>
      <c r="CA640" s="113"/>
      <c r="CB640" s="113"/>
      <c r="CC640" s="112"/>
      <c r="CD640" s="109"/>
      <c r="CE640" s="114"/>
      <c r="CF640" s="109"/>
      <c r="CG640" s="113"/>
      <c r="CH640" s="113"/>
      <c r="CI640" s="113"/>
      <c r="CJ640" s="113"/>
      <c r="CK640" s="112"/>
      <c r="CL640" s="112"/>
      <c r="CM640" s="112"/>
      <c r="CN640" s="115"/>
      <c r="CO640" s="109"/>
      <c r="CP640" s="109"/>
      <c r="CQ640" s="113"/>
      <c r="CR640" s="113"/>
      <c r="CS640" s="113"/>
      <c r="CT640" s="113"/>
      <c r="CW640" s="118" t="str">
        <f t="shared" si="548"/>
        <v>n2-4-2</v>
      </c>
      <c r="CX640" s="118" t="str">
        <f t="shared" si="558"/>
        <v>n2-4-2-2</v>
      </c>
      <c r="CY640" s="119" t="s">
        <v>246</v>
      </c>
      <c r="CZ640" s="120" t="s">
        <v>79</v>
      </c>
      <c r="DA640" s="120" t="s">
        <v>79</v>
      </c>
      <c r="DB640" s="120">
        <f t="shared" si="566"/>
        <v>0</v>
      </c>
      <c r="DC640" s="120">
        <f t="shared" si="567"/>
        <v>0</v>
      </c>
      <c r="DD640" s="120">
        <f t="shared" ca="1" si="568"/>
        <v>6</v>
      </c>
      <c r="DE640" s="120">
        <f t="shared" ca="1" si="569"/>
        <v>6</v>
      </c>
      <c r="DF640" s="120" t="s">
        <v>74</v>
      </c>
    </row>
    <row r="641" spans="1:110" s="105" customFormat="1" ht="16" customHeight="1">
      <c r="A641" s="75" t="str">
        <f t="shared" si="571"/>
        <v>n2-4-2TOn2-4-2-3</v>
      </c>
      <c r="B641" s="75" t="str">
        <f t="shared" si="572"/>
        <v>n2-4-2TOn2-4-2-3</v>
      </c>
      <c r="C641" s="103" t="s">
        <v>239</v>
      </c>
      <c r="D641" s="103" t="str">
        <f t="shared" si="559"/>
        <v>n2-4-2</v>
      </c>
      <c r="E641" s="103" t="str">
        <f t="shared" si="560"/>
        <v>n2-4-2-3</v>
      </c>
      <c r="F641" s="104">
        <f>ROW()</f>
        <v>641</v>
      </c>
      <c r="G641" s="103"/>
      <c r="H641" s="103"/>
      <c r="I641" s="103"/>
      <c r="J641" s="103"/>
      <c r="K641" s="103" t="str">
        <f t="shared" si="550"/>
        <v>none</v>
      </c>
      <c r="L641" s="103"/>
      <c r="M641" s="103" t="str">
        <f t="shared" si="551"/>
        <v>OpenClose</v>
      </c>
      <c r="N641" s="103"/>
      <c r="O641" s="103"/>
      <c r="P641" s="103"/>
      <c r="Q641" s="103"/>
      <c r="R641" s="103">
        <f t="shared" si="552"/>
        <v>1</v>
      </c>
      <c r="S641" s="103"/>
      <c r="T641" s="103"/>
      <c r="U641" s="103"/>
      <c r="V641" s="103"/>
      <c r="W641" s="103"/>
      <c r="X641" s="103" t="str">
        <f t="shared" si="561"/>
        <v>fadeOn=n2-4-2TOn2-4-2-3,0.6</v>
      </c>
      <c r="Y641" s="103" t="str">
        <f t="shared" si="562"/>
        <v>fadeOff=n2-4-2TOn2-4-2-3,0.6</v>
      </c>
      <c r="Z641" s="103" t="str">
        <f t="shared" si="563"/>
        <v>drawOpen=n2-4-2TOn2-4-2-3,0.8</v>
      </c>
      <c r="AA641" s="103" t="str">
        <f t="shared" si="564"/>
        <v>drawClose=n2-4-2TOn2-4-2-3,0.8</v>
      </c>
      <c r="AB641" s="103" t="str">
        <f t="shared" si="553"/>
        <v>myQtipStyle</v>
      </c>
      <c r="AD641" s="106"/>
      <c r="AE641" s="116"/>
      <c r="AF641" s="75"/>
      <c r="AG641" s="186">
        <f t="shared" si="570"/>
        <v>0</v>
      </c>
      <c r="AH641" s="75" t="str">
        <f t="shared" si="554"/>
        <v>n2-4-2TOn2-4-2-3</v>
      </c>
      <c r="AI641" s="75" t="str">
        <f t="shared" si="565"/>
        <v>n2-4-2TOn2-4-2-3</v>
      </c>
      <c r="AJ641" s="73">
        <f t="shared" si="555"/>
        <v>4</v>
      </c>
      <c r="AX641" s="108"/>
      <c r="AZ641" s="108"/>
      <c r="BB641" s="116"/>
      <c r="BC641" s="116"/>
      <c r="BD641" s="108"/>
      <c r="BE641" s="108"/>
      <c r="BF641" s="109"/>
      <c r="BG641" s="109"/>
      <c r="BH641" s="110" t="str">
        <f t="shared" si="556"/>
        <v>n2-4-2</v>
      </c>
      <c r="BI641" s="111"/>
      <c r="BJ641" s="109" t="s">
        <v>233</v>
      </c>
      <c r="BK641" s="109" t="s">
        <v>239</v>
      </c>
      <c r="BL641" s="109">
        <f t="shared" ca="1" si="557"/>
        <v>0.4</v>
      </c>
      <c r="BM641" s="112"/>
      <c r="BN641" s="112"/>
      <c r="BO641" s="112"/>
      <c r="BP641" s="112"/>
      <c r="BQ641" s="112"/>
      <c r="BR641" s="112">
        <f t="shared" ca="1" si="574"/>
        <v>12</v>
      </c>
      <c r="BS641" s="112">
        <f t="shared" ca="1" si="574"/>
        <v>12</v>
      </c>
      <c r="BT641" s="112"/>
      <c r="BU641" s="112"/>
      <c r="BV641" s="174"/>
      <c r="BW641" s="114"/>
      <c r="BX641" s="109"/>
      <c r="BY641" s="113"/>
      <c r="BZ641" s="113"/>
      <c r="CA641" s="113"/>
      <c r="CB641" s="113"/>
      <c r="CC641" s="112"/>
      <c r="CD641" s="109"/>
      <c r="CE641" s="114"/>
      <c r="CF641" s="109"/>
      <c r="CG641" s="113"/>
      <c r="CH641" s="113"/>
      <c r="CI641" s="113"/>
      <c r="CJ641" s="113"/>
      <c r="CK641" s="112"/>
      <c r="CL641" s="112"/>
      <c r="CM641" s="112"/>
      <c r="CN641" s="115"/>
      <c r="CO641" s="109"/>
      <c r="CP641" s="109"/>
      <c r="CQ641" s="113"/>
      <c r="CR641" s="113"/>
      <c r="CS641" s="113"/>
      <c r="CT641" s="113"/>
      <c r="CW641" s="118" t="str">
        <f t="shared" si="548"/>
        <v>n2-4-2</v>
      </c>
      <c r="CX641" s="118" t="str">
        <f t="shared" si="558"/>
        <v>n2-4-2-3</v>
      </c>
      <c r="CY641" s="119" t="s">
        <v>246</v>
      </c>
      <c r="CZ641" s="120" t="s">
        <v>79</v>
      </c>
      <c r="DA641" s="120" t="s">
        <v>79</v>
      </c>
      <c r="DB641" s="120">
        <f t="shared" si="566"/>
        <v>0</v>
      </c>
      <c r="DC641" s="120">
        <f t="shared" si="567"/>
        <v>0</v>
      </c>
      <c r="DD641" s="120">
        <f t="shared" ca="1" si="568"/>
        <v>6</v>
      </c>
      <c r="DE641" s="120">
        <f t="shared" ca="1" si="569"/>
        <v>6</v>
      </c>
      <c r="DF641" s="120" t="s">
        <v>74</v>
      </c>
    </row>
    <row r="642" spans="1:110" s="105" customFormat="1" ht="16" customHeight="1">
      <c r="A642" s="75" t="str">
        <f t="shared" si="571"/>
        <v>n2-4TOn2-4-3</v>
      </c>
      <c r="B642" s="75" t="str">
        <f t="shared" si="572"/>
        <v>n2-4TOn2-4-3</v>
      </c>
      <c r="C642" s="103" t="s">
        <v>239</v>
      </c>
      <c r="D642" s="103" t="str">
        <f t="shared" si="559"/>
        <v>n2-4</v>
      </c>
      <c r="E642" s="103" t="str">
        <f t="shared" si="560"/>
        <v>n2-4-3</v>
      </c>
      <c r="F642" s="104">
        <f>ROW()</f>
        <v>642</v>
      </c>
      <c r="G642" s="103"/>
      <c r="H642" s="103"/>
      <c r="I642" s="103"/>
      <c r="J642" s="103"/>
      <c r="K642" s="103" t="str">
        <f t="shared" si="550"/>
        <v>none</v>
      </c>
      <c r="L642" s="103"/>
      <c r="M642" s="103" t="str">
        <f t="shared" si="551"/>
        <v>OpenClose</v>
      </c>
      <c r="N642" s="103"/>
      <c r="O642" s="103"/>
      <c r="P642" s="103"/>
      <c r="Q642" s="103"/>
      <c r="R642" s="103">
        <f t="shared" si="552"/>
        <v>1</v>
      </c>
      <c r="S642" s="103"/>
      <c r="T642" s="103"/>
      <c r="U642" s="103"/>
      <c r="V642" s="103"/>
      <c r="W642" s="103"/>
      <c r="X642" s="103" t="str">
        <f t="shared" si="561"/>
        <v>fadeOn=n2-4TOn2-4-3,0.6</v>
      </c>
      <c r="Y642" s="103" t="str">
        <f t="shared" si="562"/>
        <v>fadeOff=n2-4TOn2-4-3,0.6</v>
      </c>
      <c r="Z642" s="103" t="str">
        <f t="shared" si="563"/>
        <v>drawOpen=n2-4TOn2-4-3,0.8</v>
      </c>
      <c r="AA642" s="103" t="str">
        <f t="shared" si="564"/>
        <v>drawClose=n2-4TOn2-4-3,0.8</v>
      </c>
      <c r="AB642" s="103" t="str">
        <f t="shared" si="553"/>
        <v>myQtipStyle</v>
      </c>
      <c r="AD642" s="106"/>
      <c r="AE642" s="116"/>
      <c r="AF642" s="75"/>
      <c r="AG642" s="186">
        <f t="shared" si="570"/>
        <v>0</v>
      </c>
      <c r="AH642" s="75" t="str">
        <f t="shared" si="554"/>
        <v>n2-4TOn2-4-3</v>
      </c>
      <c r="AI642" s="75" t="str">
        <f t="shared" si="565"/>
        <v>n2-4TOn2-4-3</v>
      </c>
      <c r="AJ642" s="73">
        <f t="shared" si="555"/>
        <v>3</v>
      </c>
      <c r="AX642" s="108"/>
      <c r="AZ642" s="108"/>
      <c r="BB642" s="116"/>
      <c r="BC642" s="116"/>
      <c r="BD642" s="108"/>
      <c r="BE642" s="108"/>
      <c r="BF642" s="109"/>
      <c r="BG642" s="109"/>
      <c r="BH642" s="110" t="str">
        <f t="shared" si="556"/>
        <v>n2-4</v>
      </c>
      <c r="BI642" s="111"/>
      <c r="BJ642" s="109" t="s">
        <v>233</v>
      </c>
      <c r="BK642" s="109" t="s">
        <v>239</v>
      </c>
      <c r="BL642" s="109">
        <f t="shared" ca="1" si="557"/>
        <v>0.7</v>
      </c>
      <c r="BM642" s="112"/>
      <c r="BN642" s="112"/>
      <c r="BO642" s="112"/>
      <c r="BP642" s="112"/>
      <c r="BQ642" s="112"/>
      <c r="BR642" s="112">
        <f t="shared" ca="1" si="574"/>
        <v>35</v>
      </c>
      <c r="BS642" s="112">
        <f t="shared" ca="1" si="574"/>
        <v>35</v>
      </c>
      <c r="BT642" s="112"/>
      <c r="BU642" s="112"/>
      <c r="BV642" s="174"/>
      <c r="BW642" s="114"/>
      <c r="BX642" s="109"/>
      <c r="BY642" s="113"/>
      <c r="BZ642" s="113"/>
      <c r="CA642" s="113"/>
      <c r="CB642" s="113"/>
      <c r="CC642" s="112"/>
      <c r="CD642" s="109"/>
      <c r="CE642" s="114"/>
      <c r="CF642" s="109"/>
      <c r="CG642" s="113"/>
      <c r="CH642" s="113"/>
      <c r="CI642" s="113"/>
      <c r="CJ642" s="113"/>
      <c r="CK642" s="112"/>
      <c r="CL642" s="112"/>
      <c r="CM642" s="112"/>
      <c r="CN642" s="115"/>
      <c r="CO642" s="109"/>
      <c r="CP642" s="109"/>
      <c r="CQ642" s="113"/>
      <c r="CR642" s="113"/>
      <c r="CS642" s="113"/>
      <c r="CT642" s="113"/>
      <c r="CW642" s="118" t="str">
        <f t="shared" si="548"/>
        <v>n2-4</v>
      </c>
      <c r="CX642" s="118" t="str">
        <f t="shared" si="558"/>
        <v>n2-4-3</v>
      </c>
      <c r="CY642" s="119" t="s">
        <v>246</v>
      </c>
      <c r="CZ642" s="120" t="s">
        <v>79</v>
      </c>
      <c r="DA642" s="120" t="s">
        <v>79</v>
      </c>
      <c r="DB642" s="120">
        <f t="shared" si="566"/>
        <v>0</v>
      </c>
      <c r="DC642" s="120">
        <f t="shared" si="567"/>
        <v>0</v>
      </c>
      <c r="DD642" s="120">
        <f t="shared" ca="1" si="568"/>
        <v>17.5</v>
      </c>
      <c r="DE642" s="120">
        <f t="shared" ca="1" si="569"/>
        <v>17.5</v>
      </c>
      <c r="DF642" s="120" t="s">
        <v>74</v>
      </c>
    </row>
    <row r="643" spans="1:110" s="105" customFormat="1" ht="16" customHeight="1">
      <c r="A643" s="75" t="str">
        <f t="shared" si="571"/>
        <v>n2-4-3TOn2-4-3-1</v>
      </c>
      <c r="B643" s="75" t="str">
        <f t="shared" si="572"/>
        <v>n2-4-3TOn2-4-3-1</v>
      </c>
      <c r="C643" s="103" t="s">
        <v>239</v>
      </c>
      <c r="D643" s="103" t="str">
        <f t="shared" si="559"/>
        <v>n2-4-3</v>
      </c>
      <c r="E643" s="103" t="str">
        <f t="shared" si="560"/>
        <v>n2-4-3-1</v>
      </c>
      <c r="F643" s="104">
        <f>ROW()</f>
        <v>643</v>
      </c>
      <c r="G643" s="103"/>
      <c r="H643" s="103"/>
      <c r="I643" s="103"/>
      <c r="J643" s="103"/>
      <c r="K643" s="103" t="str">
        <f t="shared" si="550"/>
        <v>none</v>
      </c>
      <c r="L643" s="103"/>
      <c r="M643" s="103" t="str">
        <f t="shared" si="551"/>
        <v>OpenClose</v>
      </c>
      <c r="N643" s="103"/>
      <c r="O643" s="103"/>
      <c r="P643" s="103"/>
      <c r="Q643" s="103"/>
      <c r="R643" s="103">
        <f t="shared" si="552"/>
        <v>1</v>
      </c>
      <c r="S643" s="103"/>
      <c r="T643" s="103"/>
      <c r="U643" s="103"/>
      <c r="V643" s="103"/>
      <c r="W643" s="103"/>
      <c r="X643" s="103" t="str">
        <f t="shared" si="561"/>
        <v>fadeOn=n2-4-3TOn2-4-3-1,0.6</v>
      </c>
      <c r="Y643" s="103" t="str">
        <f t="shared" si="562"/>
        <v>fadeOff=n2-4-3TOn2-4-3-1,0.6</v>
      </c>
      <c r="Z643" s="103" t="str">
        <f t="shared" si="563"/>
        <v>drawOpen=n2-4-3TOn2-4-3-1,0.8</v>
      </c>
      <c r="AA643" s="103" t="str">
        <f t="shared" si="564"/>
        <v>drawClose=n2-4-3TOn2-4-3-1,0.8</v>
      </c>
      <c r="AB643" s="103" t="str">
        <f t="shared" si="553"/>
        <v>myQtipStyle</v>
      </c>
      <c r="AD643" s="106"/>
      <c r="AE643" s="116"/>
      <c r="AF643" s="75"/>
      <c r="AG643" s="186">
        <f t="shared" si="570"/>
        <v>0</v>
      </c>
      <c r="AH643" s="75" t="str">
        <f t="shared" si="554"/>
        <v>n2-4-3TOn2-4-3-1</v>
      </c>
      <c r="AI643" s="75" t="str">
        <f t="shared" si="565"/>
        <v>n2-4-3TOn2-4-3-1</v>
      </c>
      <c r="AJ643" s="73">
        <f t="shared" si="555"/>
        <v>4</v>
      </c>
      <c r="AX643" s="108"/>
      <c r="AZ643" s="108"/>
      <c r="BB643" s="116"/>
      <c r="BC643" s="116"/>
      <c r="BD643" s="108"/>
      <c r="BE643" s="108"/>
      <c r="BF643" s="109"/>
      <c r="BG643" s="109"/>
      <c r="BH643" s="110" t="str">
        <f t="shared" si="556"/>
        <v>n2-4-3</v>
      </c>
      <c r="BI643" s="111"/>
      <c r="BJ643" s="109" t="s">
        <v>233</v>
      </c>
      <c r="BK643" s="109" t="s">
        <v>239</v>
      </c>
      <c r="BL643" s="109">
        <f t="shared" ca="1" si="557"/>
        <v>0.4</v>
      </c>
      <c r="BM643" s="112"/>
      <c r="BN643" s="112"/>
      <c r="BO643" s="112"/>
      <c r="BP643" s="112"/>
      <c r="BQ643" s="112"/>
      <c r="BR643" s="112">
        <f t="shared" ca="1" si="574"/>
        <v>12</v>
      </c>
      <c r="BS643" s="112">
        <f t="shared" ca="1" si="574"/>
        <v>12</v>
      </c>
      <c r="BT643" s="112"/>
      <c r="BU643" s="112"/>
      <c r="BV643" s="174"/>
      <c r="BW643" s="114"/>
      <c r="BX643" s="109"/>
      <c r="BY643" s="113"/>
      <c r="BZ643" s="113"/>
      <c r="CA643" s="113"/>
      <c r="CB643" s="113"/>
      <c r="CC643" s="112"/>
      <c r="CD643" s="109"/>
      <c r="CE643" s="114"/>
      <c r="CF643" s="109"/>
      <c r="CG643" s="113"/>
      <c r="CH643" s="113"/>
      <c r="CI643" s="113"/>
      <c r="CJ643" s="113"/>
      <c r="CK643" s="112"/>
      <c r="CL643" s="112"/>
      <c r="CM643" s="112"/>
      <c r="CN643" s="115"/>
      <c r="CO643" s="109"/>
      <c r="CP643" s="109"/>
      <c r="CQ643" s="113"/>
      <c r="CR643" s="113"/>
      <c r="CS643" s="113"/>
      <c r="CT643" s="113"/>
      <c r="CW643" s="118" t="str">
        <f t="shared" si="548"/>
        <v>n2-4-3</v>
      </c>
      <c r="CX643" s="118" t="str">
        <f t="shared" si="558"/>
        <v>n2-4-3-1</v>
      </c>
      <c r="CY643" s="119" t="s">
        <v>246</v>
      </c>
      <c r="CZ643" s="120" t="s">
        <v>79</v>
      </c>
      <c r="DA643" s="120" t="s">
        <v>79</v>
      </c>
      <c r="DB643" s="120">
        <f t="shared" si="566"/>
        <v>0</v>
      </c>
      <c r="DC643" s="120">
        <f t="shared" si="567"/>
        <v>0</v>
      </c>
      <c r="DD643" s="120">
        <f t="shared" ca="1" si="568"/>
        <v>6</v>
      </c>
      <c r="DE643" s="120">
        <f t="shared" ca="1" si="569"/>
        <v>6</v>
      </c>
      <c r="DF643" s="120" t="s">
        <v>74</v>
      </c>
    </row>
    <row r="644" spans="1:110" s="105" customFormat="1" ht="16" customHeight="1">
      <c r="A644" s="75" t="str">
        <f t="shared" si="571"/>
        <v>n2-4-3TOn2-4-3-2</v>
      </c>
      <c r="B644" s="75" t="str">
        <f t="shared" si="572"/>
        <v>n2-4-3TOn2-4-3-2</v>
      </c>
      <c r="C644" s="103" t="s">
        <v>239</v>
      </c>
      <c r="D644" s="103" t="str">
        <f t="shared" si="559"/>
        <v>n2-4-3</v>
      </c>
      <c r="E644" s="103" t="str">
        <f t="shared" si="560"/>
        <v>n2-4-3-2</v>
      </c>
      <c r="F644" s="104">
        <f>ROW()</f>
        <v>644</v>
      </c>
      <c r="G644" s="103"/>
      <c r="H644" s="103"/>
      <c r="I644" s="103"/>
      <c r="J644" s="103"/>
      <c r="K644" s="103" t="str">
        <f t="shared" si="550"/>
        <v>none</v>
      </c>
      <c r="L644" s="103"/>
      <c r="M644" s="103" t="str">
        <f t="shared" si="551"/>
        <v>OpenClose</v>
      </c>
      <c r="N644" s="103"/>
      <c r="O644" s="103"/>
      <c r="P644" s="103"/>
      <c r="Q644" s="103"/>
      <c r="R644" s="103">
        <f t="shared" si="552"/>
        <v>1</v>
      </c>
      <c r="S644" s="103"/>
      <c r="T644" s="103"/>
      <c r="U644" s="103"/>
      <c r="V644" s="103"/>
      <c r="W644" s="103"/>
      <c r="X644" s="103" t="str">
        <f t="shared" si="561"/>
        <v>fadeOn=n2-4-3TOn2-4-3-2,0.6</v>
      </c>
      <c r="Y644" s="103" t="str">
        <f t="shared" si="562"/>
        <v>fadeOff=n2-4-3TOn2-4-3-2,0.6</v>
      </c>
      <c r="Z644" s="103" t="str">
        <f t="shared" si="563"/>
        <v>drawOpen=n2-4-3TOn2-4-3-2,0.8</v>
      </c>
      <c r="AA644" s="103" t="str">
        <f t="shared" si="564"/>
        <v>drawClose=n2-4-3TOn2-4-3-2,0.8</v>
      </c>
      <c r="AB644" s="103" t="str">
        <f t="shared" si="553"/>
        <v>myQtipStyle</v>
      </c>
      <c r="AD644" s="106"/>
      <c r="AE644" s="116"/>
      <c r="AF644" s="75"/>
      <c r="AG644" s="186">
        <f t="shared" si="570"/>
        <v>0</v>
      </c>
      <c r="AH644" s="75" t="str">
        <f t="shared" si="554"/>
        <v>n2-4-3TOn2-4-3-2</v>
      </c>
      <c r="AI644" s="75" t="str">
        <f t="shared" si="565"/>
        <v>n2-4-3TOn2-4-3-2</v>
      </c>
      <c r="AJ644" s="73">
        <f t="shared" si="555"/>
        <v>4</v>
      </c>
      <c r="AX644" s="108"/>
      <c r="AZ644" s="108"/>
      <c r="BB644" s="116"/>
      <c r="BC644" s="116"/>
      <c r="BD644" s="108"/>
      <c r="BE644" s="108"/>
      <c r="BF644" s="109"/>
      <c r="BG644" s="109"/>
      <c r="BH644" s="110" t="str">
        <f t="shared" si="556"/>
        <v>n2-4-3</v>
      </c>
      <c r="BI644" s="111"/>
      <c r="BJ644" s="109" t="s">
        <v>233</v>
      </c>
      <c r="BK644" s="109" t="s">
        <v>239</v>
      </c>
      <c r="BL644" s="109">
        <f t="shared" ca="1" si="557"/>
        <v>0.4</v>
      </c>
      <c r="BM644" s="112"/>
      <c r="BN644" s="112"/>
      <c r="BO644" s="112"/>
      <c r="BP644" s="112"/>
      <c r="BQ644" s="112"/>
      <c r="BR644" s="112">
        <f t="shared" ca="1" si="574"/>
        <v>12</v>
      </c>
      <c r="BS644" s="112">
        <f t="shared" ca="1" si="574"/>
        <v>12</v>
      </c>
      <c r="BT644" s="112"/>
      <c r="BU644" s="112"/>
      <c r="BV644" s="174"/>
      <c r="BW644" s="114"/>
      <c r="BX644" s="109"/>
      <c r="BY644" s="113"/>
      <c r="BZ644" s="113"/>
      <c r="CA644" s="113"/>
      <c r="CB644" s="113"/>
      <c r="CC644" s="112"/>
      <c r="CD644" s="109"/>
      <c r="CE644" s="114"/>
      <c r="CF644" s="109"/>
      <c r="CG644" s="113"/>
      <c r="CH644" s="113"/>
      <c r="CI644" s="113"/>
      <c r="CJ644" s="113"/>
      <c r="CK644" s="112"/>
      <c r="CL644" s="112"/>
      <c r="CM644" s="112"/>
      <c r="CN644" s="115"/>
      <c r="CO644" s="109"/>
      <c r="CP644" s="109"/>
      <c r="CQ644" s="113"/>
      <c r="CR644" s="113"/>
      <c r="CS644" s="113"/>
      <c r="CT644" s="113"/>
      <c r="CW644" s="118" t="str">
        <f t="shared" si="548"/>
        <v>n2-4-3</v>
      </c>
      <c r="CX644" s="118" t="str">
        <f t="shared" si="558"/>
        <v>n2-4-3-2</v>
      </c>
      <c r="CY644" s="119" t="s">
        <v>246</v>
      </c>
      <c r="CZ644" s="120" t="s">
        <v>79</v>
      </c>
      <c r="DA644" s="120" t="s">
        <v>79</v>
      </c>
      <c r="DB644" s="120">
        <f t="shared" si="566"/>
        <v>0</v>
      </c>
      <c r="DC644" s="120">
        <f t="shared" si="567"/>
        <v>0</v>
      </c>
      <c r="DD644" s="120">
        <f t="shared" ca="1" si="568"/>
        <v>6</v>
      </c>
      <c r="DE644" s="120">
        <f t="shared" ca="1" si="569"/>
        <v>6</v>
      </c>
      <c r="DF644" s="120" t="s">
        <v>74</v>
      </c>
    </row>
    <row r="645" spans="1:110" s="105" customFormat="1" ht="16" customHeight="1">
      <c r="A645" s="75" t="str">
        <f t="shared" si="571"/>
        <v>n2-4-3TOn2-4-3-3</v>
      </c>
      <c r="B645" s="75" t="str">
        <f t="shared" si="572"/>
        <v>n2-4-3TOn2-4-3-3</v>
      </c>
      <c r="C645" s="103" t="s">
        <v>239</v>
      </c>
      <c r="D645" s="103" t="str">
        <f t="shared" si="559"/>
        <v>n2-4-3</v>
      </c>
      <c r="E645" s="103" t="str">
        <f t="shared" si="560"/>
        <v>n2-4-3-3</v>
      </c>
      <c r="F645" s="104">
        <f>ROW()</f>
        <v>645</v>
      </c>
      <c r="G645" s="103"/>
      <c r="H645" s="103"/>
      <c r="I645" s="103"/>
      <c r="J645" s="103"/>
      <c r="K645" s="103" t="str">
        <f t="shared" si="550"/>
        <v>none</v>
      </c>
      <c r="L645" s="103"/>
      <c r="M645" s="103" t="str">
        <f t="shared" si="551"/>
        <v>OpenClose</v>
      </c>
      <c r="N645" s="103"/>
      <c r="O645" s="103"/>
      <c r="P645" s="103"/>
      <c r="Q645" s="103"/>
      <c r="R645" s="103">
        <f t="shared" si="552"/>
        <v>1</v>
      </c>
      <c r="S645" s="103"/>
      <c r="T645" s="103"/>
      <c r="U645" s="103"/>
      <c r="V645" s="103"/>
      <c r="W645" s="103"/>
      <c r="X645" s="103" t="str">
        <f t="shared" si="561"/>
        <v>fadeOn=n2-4-3TOn2-4-3-3,0.6</v>
      </c>
      <c r="Y645" s="103" t="str">
        <f t="shared" si="562"/>
        <v>fadeOff=n2-4-3TOn2-4-3-3,0.6</v>
      </c>
      <c r="Z645" s="103" t="str">
        <f t="shared" si="563"/>
        <v>drawOpen=n2-4-3TOn2-4-3-3,0.8</v>
      </c>
      <c r="AA645" s="103" t="str">
        <f t="shared" si="564"/>
        <v>drawClose=n2-4-3TOn2-4-3-3,0.8</v>
      </c>
      <c r="AB645" s="103" t="str">
        <f t="shared" si="553"/>
        <v>myQtipStyle</v>
      </c>
      <c r="AD645" s="106"/>
      <c r="AE645" s="116"/>
      <c r="AF645" s="75"/>
      <c r="AG645" s="186">
        <f t="shared" si="570"/>
        <v>0</v>
      </c>
      <c r="AH645" s="75" t="str">
        <f t="shared" si="554"/>
        <v>n2-4-3TOn2-4-3-3</v>
      </c>
      <c r="AI645" s="75" t="str">
        <f t="shared" si="565"/>
        <v>n2-4-3TOn2-4-3-3</v>
      </c>
      <c r="AJ645" s="73">
        <f t="shared" si="555"/>
        <v>4</v>
      </c>
      <c r="AX645" s="108"/>
      <c r="AZ645" s="108"/>
      <c r="BB645" s="116"/>
      <c r="BC645" s="116"/>
      <c r="BD645" s="108"/>
      <c r="BE645" s="108"/>
      <c r="BF645" s="109"/>
      <c r="BG645" s="109"/>
      <c r="BH645" s="110" t="str">
        <f t="shared" si="556"/>
        <v>n2-4-3</v>
      </c>
      <c r="BI645" s="111"/>
      <c r="BJ645" s="109" t="s">
        <v>233</v>
      </c>
      <c r="BK645" s="109" t="s">
        <v>239</v>
      </c>
      <c r="BL645" s="109">
        <f t="shared" ca="1" si="557"/>
        <v>0.4</v>
      </c>
      <c r="BM645" s="112"/>
      <c r="BN645" s="112"/>
      <c r="BO645" s="112"/>
      <c r="BP645" s="112"/>
      <c r="BQ645" s="112"/>
      <c r="BR645" s="112">
        <f t="shared" ca="1" si="574"/>
        <v>12</v>
      </c>
      <c r="BS645" s="112">
        <f t="shared" ca="1" si="574"/>
        <v>12</v>
      </c>
      <c r="BT645" s="112"/>
      <c r="BU645" s="112"/>
      <c r="BV645" s="174"/>
      <c r="BW645" s="114"/>
      <c r="BX645" s="109"/>
      <c r="BY645" s="113"/>
      <c r="BZ645" s="113"/>
      <c r="CA645" s="113"/>
      <c r="CB645" s="113"/>
      <c r="CC645" s="112"/>
      <c r="CD645" s="109"/>
      <c r="CE645" s="114"/>
      <c r="CF645" s="109"/>
      <c r="CG645" s="113"/>
      <c r="CH645" s="113"/>
      <c r="CI645" s="113"/>
      <c r="CJ645" s="113"/>
      <c r="CK645" s="112"/>
      <c r="CL645" s="112"/>
      <c r="CM645" s="112"/>
      <c r="CN645" s="115"/>
      <c r="CO645" s="109"/>
      <c r="CP645" s="109"/>
      <c r="CQ645" s="113"/>
      <c r="CR645" s="113"/>
      <c r="CS645" s="113"/>
      <c r="CT645" s="113"/>
      <c r="CW645" s="118" t="str">
        <f t="shared" si="548"/>
        <v>n2-4-3</v>
      </c>
      <c r="CX645" s="118" t="str">
        <f t="shared" si="558"/>
        <v>n2-4-3-3</v>
      </c>
      <c r="CY645" s="119" t="s">
        <v>246</v>
      </c>
      <c r="CZ645" s="120" t="s">
        <v>79</v>
      </c>
      <c r="DA645" s="120" t="s">
        <v>79</v>
      </c>
      <c r="DB645" s="120">
        <f t="shared" si="566"/>
        <v>0</v>
      </c>
      <c r="DC645" s="120">
        <f t="shared" si="567"/>
        <v>0</v>
      </c>
      <c r="DD645" s="120">
        <f t="shared" ca="1" si="568"/>
        <v>6</v>
      </c>
      <c r="DE645" s="120">
        <f t="shared" ca="1" si="569"/>
        <v>6</v>
      </c>
      <c r="DF645" s="120" t="s">
        <v>74</v>
      </c>
    </row>
    <row r="646" spans="1:110" s="105" customFormat="1" ht="16" customHeight="1">
      <c r="A646" s="75" t="str">
        <f t="shared" si="571"/>
        <v>n0TOn3</v>
      </c>
      <c r="B646" s="75" t="str">
        <f t="shared" si="572"/>
        <v>n0TOn3</v>
      </c>
      <c r="C646" s="103" t="s">
        <v>239</v>
      </c>
      <c r="D646" s="103" t="str">
        <f t="shared" si="559"/>
        <v>n0</v>
      </c>
      <c r="E646" s="103" t="str">
        <f t="shared" si="560"/>
        <v>n3</v>
      </c>
      <c r="F646" s="104">
        <f>ROW()</f>
        <v>646</v>
      </c>
      <c r="G646" s="103"/>
      <c r="H646" s="103"/>
      <c r="I646" s="103"/>
      <c r="J646" s="103"/>
      <c r="K646" s="103" t="str">
        <f t="shared" si="550"/>
        <v>none</v>
      </c>
      <c r="L646" s="103"/>
      <c r="M646" s="103" t="str">
        <f t="shared" si="551"/>
        <v>OpenClose</v>
      </c>
      <c r="N646" s="103"/>
      <c r="O646" s="103"/>
      <c r="P646" s="103"/>
      <c r="Q646" s="103"/>
      <c r="R646" s="103">
        <f t="shared" si="552"/>
        <v>1</v>
      </c>
      <c r="S646" s="103"/>
      <c r="T646" s="103"/>
      <c r="U646" s="103"/>
      <c r="V646" s="103"/>
      <c r="W646" s="103"/>
      <c r="X646" s="103" t="str">
        <f t="shared" si="561"/>
        <v>fadeOn=n0TOn3,0.6</v>
      </c>
      <c r="Y646" s="103" t="str">
        <f t="shared" si="562"/>
        <v>fadeOff=n0TOn3,0.6</v>
      </c>
      <c r="Z646" s="103" t="str">
        <f t="shared" si="563"/>
        <v>drawOpen=n0TOn3,0.8</v>
      </c>
      <c r="AA646" s="103" t="str">
        <f t="shared" si="564"/>
        <v>drawClose=n0TOn3,0.8</v>
      </c>
      <c r="AB646" s="103" t="str">
        <f t="shared" si="553"/>
        <v>myQtipStyle</v>
      </c>
      <c r="AD646" s="106"/>
      <c r="AE646" s="116"/>
      <c r="AF646" s="75"/>
      <c r="AG646" s="186">
        <f t="shared" si="570"/>
        <v>0</v>
      </c>
      <c r="AH646" s="75" t="str">
        <f t="shared" si="554"/>
        <v>n0TOn3</v>
      </c>
      <c r="AI646" s="75" t="str">
        <f t="shared" si="565"/>
        <v>n0TOn3</v>
      </c>
      <c r="AJ646" s="73">
        <f t="shared" si="555"/>
        <v>1</v>
      </c>
      <c r="AX646" s="108"/>
      <c r="AZ646" s="108"/>
      <c r="BB646" s="116"/>
      <c r="BC646" s="116"/>
      <c r="BD646" s="108"/>
      <c r="BE646" s="108"/>
      <c r="BF646" s="109"/>
      <c r="BG646" s="109"/>
      <c r="BH646" s="110" t="str">
        <f t="shared" si="556"/>
        <v>n0</v>
      </c>
      <c r="BI646" s="111"/>
      <c r="BJ646" s="109" t="s">
        <v>233</v>
      </c>
      <c r="BK646" s="109" t="s">
        <v>239</v>
      </c>
      <c r="BL646" s="109">
        <f t="shared" ca="1" si="557"/>
        <v>2</v>
      </c>
      <c r="BM646" s="112"/>
      <c r="BN646" s="112"/>
      <c r="BO646" s="112"/>
      <c r="BP646" s="112"/>
      <c r="BQ646" s="112"/>
      <c r="BR646" s="112">
        <f t="shared" ca="1" si="574"/>
        <v>95</v>
      </c>
      <c r="BS646" s="112">
        <f t="shared" ca="1" si="574"/>
        <v>95</v>
      </c>
      <c r="BT646" s="112"/>
      <c r="BU646" s="112"/>
      <c r="BV646" s="174"/>
      <c r="BW646" s="114"/>
      <c r="BX646" s="109"/>
      <c r="BY646" s="113"/>
      <c r="BZ646" s="113"/>
      <c r="CA646" s="113"/>
      <c r="CB646" s="113"/>
      <c r="CC646" s="112"/>
      <c r="CD646" s="109"/>
      <c r="CE646" s="114"/>
      <c r="CF646" s="109"/>
      <c r="CG646" s="113"/>
      <c r="CH646" s="113"/>
      <c r="CI646" s="113"/>
      <c r="CJ646" s="113"/>
      <c r="CK646" s="112"/>
      <c r="CL646" s="112"/>
      <c r="CM646" s="112"/>
      <c r="CN646" s="115"/>
      <c r="CO646" s="109"/>
      <c r="CP646" s="109"/>
      <c r="CQ646" s="113"/>
      <c r="CR646" s="113"/>
      <c r="CS646" s="113"/>
      <c r="CT646" s="113"/>
      <c r="CW646" s="118" t="str">
        <f t="shared" si="548"/>
        <v>n0</v>
      </c>
      <c r="CX646" s="118" t="str">
        <f t="shared" si="558"/>
        <v>n3</v>
      </c>
      <c r="CY646" s="119" t="s">
        <v>246</v>
      </c>
      <c r="CZ646" s="120" t="s">
        <v>79</v>
      </c>
      <c r="DA646" s="120" t="s">
        <v>79</v>
      </c>
      <c r="DB646" s="120">
        <f t="shared" ca="1" si="566"/>
        <v>6</v>
      </c>
      <c r="DC646" s="120">
        <f t="shared" ca="1" si="567"/>
        <v>6</v>
      </c>
      <c r="DD646" s="120">
        <f t="shared" ca="1" si="568"/>
        <v>47.5</v>
      </c>
      <c r="DE646" s="120">
        <f t="shared" ca="1" si="569"/>
        <v>47.5</v>
      </c>
      <c r="DF646" s="120" t="s">
        <v>74</v>
      </c>
    </row>
    <row r="647" spans="1:110" s="105" customFormat="1" ht="16" customHeight="1">
      <c r="A647" s="75" t="str">
        <f t="shared" si="571"/>
        <v>n2-4-3-3TOn3-1</v>
      </c>
      <c r="B647" s="75" t="str">
        <f t="shared" si="572"/>
        <v>n2-4-3-3TOn3-1</v>
      </c>
      <c r="C647" s="103" t="s">
        <v>239</v>
      </c>
      <c r="D647" s="103" t="str">
        <f t="shared" si="559"/>
        <v>n2-4-3-3</v>
      </c>
      <c r="E647" s="103" t="str">
        <f t="shared" si="560"/>
        <v>n3-1</v>
      </c>
      <c r="F647" s="104">
        <f>ROW()</f>
        <v>647</v>
      </c>
      <c r="G647" s="103"/>
      <c r="H647" s="103"/>
      <c r="I647" s="103"/>
      <c r="J647" s="103"/>
      <c r="K647" s="103" t="str">
        <f t="shared" si="550"/>
        <v>none</v>
      </c>
      <c r="L647" s="103"/>
      <c r="M647" s="103" t="str">
        <f t="shared" si="551"/>
        <v>OpenClose</v>
      </c>
      <c r="N647" s="103"/>
      <c r="O647" s="103"/>
      <c r="P647" s="103"/>
      <c r="Q647" s="103"/>
      <c r="R647" s="103">
        <f t="shared" si="552"/>
        <v>1</v>
      </c>
      <c r="S647" s="103"/>
      <c r="T647" s="103"/>
      <c r="U647" s="103"/>
      <c r="V647" s="103"/>
      <c r="W647" s="103"/>
      <c r="X647" s="103" t="str">
        <f t="shared" si="561"/>
        <v>fadeOn=n2-4-3-3TOn3-1,0.6</v>
      </c>
      <c r="Y647" s="103" t="str">
        <f t="shared" si="562"/>
        <v>fadeOff=n2-4-3-3TOn3-1,0.6</v>
      </c>
      <c r="Z647" s="103" t="str">
        <f t="shared" si="563"/>
        <v>drawOpen=n2-4-3-3TOn3-1,0.8</v>
      </c>
      <c r="AA647" s="103" t="str">
        <f t="shared" si="564"/>
        <v>drawClose=n2-4-3-3TOn3-1,0.8</v>
      </c>
      <c r="AB647" s="103" t="str">
        <f t="shared" si="553"/>
        <v>myQtipStyle</v>
      </c>
      <c r="AD647" s="106"/>
      <c r="AE647" s="116"/>
      <c r="AF647" s="75"/>
      <c r="AG647" s="186">
        <f t="shared" si="570"/>
        <v>0</v>
      </c>
      <c r="AH647" s="75" t="str">
        <f t="shared" si="554"/>
        <v>n2-4-3-3TOn3-1</v>
      </c>
      <c r="AI647" s="75" t="str">
        <f t="shared" si="565"/>
        <v>n2-4-3-3TOn3-1</v>
      </c>
      <c r="AJ647" s="73">
        <f t="shared" si="555"/>
        <v>2</v>
      </c>
      <c r="AX647" s="108"/>
      <c r="AZ647" s="108"/>
      <c r="BB647" s="116"/>
      <c r="BC647" s="116"/>
      <c r="BD647" s="108"/>
      <c r="BE647" s="108"/>
      <c r="BF647" s="109"/>
      <c r="BG647" s="109"/>
      <c r="BH647" s="110" t="str">
        <f t="shared" si="556"/>
        <v>n2-4-3-3</v>
      </c>
      <c r="BI647" s="111"/>
      <c r="BJ647" s="109" t="s">
        <v>233</v>
      </c>
      <c r="BK647" s="109" t="s">
        <v>239</v>
      </c>
      <c r="BL647" s="109">
        <f t="shared" ca="1" si="557"/>
        <v>1.5</v>
      </c>
      <c r="BM647" s="112"/>
      <c r="BN647" s="112"/>
      <c r="BO647" s="112"/>
      <c r="BP647" s="112"/>
      <c r="BQ647" s="112"/>
      <c r="BR647" s="112">
        <f t="shared" ca="1" si="574"/>
        <v>60</v>
      </c>
      <c r="BS647" s="112">
        <f t="shared" ca="1" si="574"/>
        <v>60</v>
      </c>
      <c r="BT647" s="112"/>
      <c r="BU647" s="112"/>
      <c r="BV647" s="174"/>
      <c r="BW647" s="114"/>
      <c r="BX647" s="109"/>
      <c r="BY647" s="113"/>
      <c r="BZ647" s="113"/>
      <c r="CA647" s="113"/>
      <c r="CB647" s="113"/>
      <c r="CC647" s="112"/>
      <c r="CD647" s="109"/>
      <c r="CE647" s="114"/>
      <c r="CF647" s="109"/>
      <c r="CG647" s="113"/>
      <c r="CH647" s="113"/>
      <c r="CI647" s="113"/>
      <c r="CJ647" s="113"/>
      <c r="CK647" s="112"/>
      <c r="CL647" s="112"/>
      <c r="CM647" s="112"/>
      <c r="CN647" s="115"/>
      <c r="CO647" s="109"/>
      <c r="CP647" s="109"/>
      <c r="CQ647" s="113"/>
      <c r="CR647" s="113"/>
      <c r="CS647" s="113"/>
      <c r="CT647" s="113"/>
      <c r="CW647" s="118" t="str">
        <f t="shared" si="548"/>
        <v>n2-4-3-3</v>
      </c>
      <c r="CX647" s="118" t="str">
        <f t="shared" si="558"/>
        <v>n3-1</v>
      </c>
      <c r="CY647" s="119" t="s">
        <v>246</v>
      </c>
      <c r="CZ647" s="120" t="s">
        <v>79</v>
      </c>
      <c r="DA647" s="120" t="s">
        <v>79</v>
      </c>
      <c r="DB647" s="120">
        <f t="shared" si="566"/>
        <v>0</v>
      </c>
      <c r="DC647" s="120">
        <f t="shared" si="567"/>
        <v>0</v>
      </c>
      <c r="DD647" s="120">
        <f t="shared" ca="1" si="568"/>
        <v>30</v>
      </c>
      <c r="DE647" s="120">
        <f t="shared" ca="1" si="569"/>
        <v>30</v>
      </c>
      <c r="DF647" s="120" t="s">
        <v>74</v>
      </c>
    </row>
    <row r="648" spans="1:110" s="105" customFormat="1" ht="16" customHeight="1">
      <c r="A648" s="75" t="str">
        <f t="shared" si="571"/>
        <v>n3-1TOn3-1-1</v>
      </c>
      <c r="B648" s="75" t="str">
        <f t="shared" si="572"/>
        <v>n3-1TOn3-1-1</v>
      </c>
      <c r="C648" s="103" t="s">
        <v>239</v>
      </c>
      <c r="D648" s="103" t="str">
        <f t="shared" si="559"/>
        <v>n3-1</v>
      </c>
      <c r="E648" s="103" t="str">
        <f t="shared" si="560"/>
        <v>n3-1-1</v>
      </c>
      <c r="F648" s="104">
        <f>ROW()</f>
        <v>648</v>
      </c>
      <c r="G648" s="103"/>
      <c r="H648" s="103"/>
      <c r="I648" s="103"/>
      <c r="J648" s="103"/>
      <c r="K648" s="103" t="str">
        <f t="shared" si="550"/>
        <v>none</v>
      </c>
      <c r="L648" s="103"/>
      <c r="M648" s="103" t="str">
        <f t="shared" si="551"/>
        <v>OpenClose</v>
      </c>
      <c r="N648" s="103"/>
      <c r="O648" s="103"/>
      <c r="P648" s="103"/>
      <c r="Q648" s="103"/>
      <c r="R648" s="103">
        <f t="shared" si="552"/>
        <v>1</v>
      </c>
      <c r="S648" s="103"/>
      <c r="T648" s="103"/>
      <c r="U648" s="103"/>
      <c r="V648" s="103"/>
      <c r="W648" s="103"/>
      <c r="X648" s="103" t="str">
        <f t="shared" si="561"/>
        <v>fadeOn=n3-1TOn3-1-1,0.6</v>
      </c>
      <c r="Y648" s="103" t="str">
        <f t="shared" si="562"/>
        <v>fadeOff=n3-1TOn3-1-1,0.6</v>
      </c>
      <c r="Z648" s="103" t="str">
        <f t="shared" si="563"/>
        <v>drawOpen=n3-1TOn3-1-1,0.8</v>
      </c>
      <c r="AA648" s="103" t="str">
        <f t="shared" si="564"/>
        <v>drawClose=n3-1TOn3-1-1,0.8</v>
      </c>
      <c r="AB648" s="103" t="str">
        <f t="shared" si="553"/>
        <v>myQtipStyle</v>
      </c>
      <c r="AD648" s="106"/>
      <c r="AE648" s="116"/>
      <c r="AF648" s="75"/>
      <c r="AG648" s="186">
        <f t="shared" si="570"/>
        <v>0</v>
      </c>
      <c r="AH648" s="75" t="str">
        <f t="shared" si="554"/>
        <v>n3-1TOn3-1-1</v>
      </c>
      <c r="AI648" s="75" t="str">
        <f t="shared" si="565"/>
        <v>n3-1TOn3-1-1</v>
      </c>
      <c r="AJ648" s="73">
        <f t="shared" si="555"/>
        <v>3</v>
      </c>
      <c r="AX648" s="108"/>
      <c r="AZ648" s="108"/>
      <c r="BB648" s="116"/>
      <c r="BC648" s="116"/>
      <c r="BD648" s="108"/>
      <c r="BE648" s="108"/>
      <c r="BF648" s="109"/>
      <c r="BG648" s="109"/>
      <c r="BH648" s="110" t="str">
        <f t="shared" si="556"/>
        <v>n3-1</v>
      </c>
      <c r="BI648" s="111"/>
      <c r="BJ648" s="109" t="s">
        <v>233</v>
      </c>
      <c r="BK648" s="109" t="s">
        <v>239</v>
      </c>
      <c r="BL648" s="109">
        <f t="shared" ca="1" si="557"/>
        <v>0.7</v>
      </c>
      <c r="BM648" s="112"/>
      <c r="BN648" s="112"/>
      <c r="BO648" s="112"/>
      <c r="BP648" s="112"/>
      <c r="BQ648" s="112"/>
      <c r="BR648" s="112">
        <f t="shared" ca="1" si="574"/>
        <v>35</v>
      </c>
      <c r="BS648" s="112">
        <f t="shared" ca="1" si="574"/>
        <v>35</v>
      </c>
      <c r="BT648" s="112"/>
      <c r="BU648" s="112"/>
      <c r="BV648" s="174"/>
      <c r="BW648" s="114"/>
      <c r="BX648" s="109"/>
      <c r="BY648" s="113"/>
      <c r="BZ648" s="113"/>
      <c r="CA648" s="113"/>
      <c r="CB648" s="113"/>
      <c r="CC648" s="112"/>
      <c r="CD648" s="109"/>
      <c r="CE648" s="114"/>
      <c r="CF648" s="109"/>
      <c r="CG648" s="113"/>
      <c r="CH648" s="113"/>
      <c r="CI648" s="113"/>
      <c r="CJ648" s="113"/>
      <c r="CK648" s="112"/>
      <c r="CL648" s="112"/>
      <c r="CM648" s="112"/>
      <c r="CN648" s="115"/>
      <c r="CO648" s="109"/>
      <c r="CP648" s="109"/>
      <c r="CQ648" s="113"/>
      <c r="CR648" s="113"/>
      <c r="CS648" s="113"/>
      <c r="CT648" s="113"/>
      <c r="CW648" s="118" t="str">
        <f t="shared" si="548"/>
        <v>n3-1</v>
      </c>
      <c r="CX648" s="118" t="str">
        <f t="shared" si="558"/>
        <v>n3-1-1</v>
      </c>
      <c r="CY648" s="119" t="s">
        <v>246</v>
      </c>
      <c r="CZ648" s="120" t="s">
        <v>79</v>
      </c>
      <c r="DA648" s="120" t="s">
        <v>79</v>
      </c>
      <c r="DB648" s="120">
        <f t="shared" si="566"/>
        <v>30</v>
      </c>
      <c r="DC648" s="120">
        <f t="shared" si="567"/>
        <v>150</v>
      </c>
      <c r="DD648" s="120">
        <f t="shared" ca="1" si="568"/>
        <v>17.5</v>
      </c>
      <c r="DE648" s="120">
        <f t="shared" ca="1" si="569"/>
        <v>17.5</v>
      </c>
      <c r="DF648" s="120" t="s">
        <v>74</v>
      </c>
    </row>
    <row r="649" spans="1:110" s="105" customFormat="1" ht="16" customHeight="1">
      <c r="A649" s="75" t="str">
        <f t="shared" si="571"/>
        <v>n3-1-1TOn3-1-1-1</v>
      </c>
      <c r="B649" s="75" t="str">
        <f t="shared" si="572"/>
        <v>n3-1-1TOn3-1-1-1</v>
      </c>
      <c r="C649" s="103" t="s">
        <v>239</v>
      </c>
      <c r="D649" s="103" t="str">
        <f t="shared" si="559"/>
        <v>n3-1-1</v>
      </c>
      <c r="E649" s="103" t="str">
        <f t="shared" si="560"/>
        <v>n3-1-1-1</v>
      </c>
      <c r="F649" s="104">
        <f>ROW()</f>
        <v>649</v>
      </c>
      <c r="G649" s="103"/>
      <c r="H649" s="103"/>
      <c r="I649" s="103"/>
      <c r="J649" s="103"/>
      <c r="K649" s="103" t="str">
        <f t="shared" si="550"/>
        <v>none</v>
      </c>
      <c r="L649" s="103"/>
      <c r="M649" s="103" t="str">
        <f t="shared" si="551"/>
        <v>OpenClose</v>
      </c>
      <c r="N649" s="103"/>
      <c r="O649" s="103"/>
      <c r="P649" s="103"/>
      <c r="Q649" s="103"/>
      <c r="R649" s="103">
        <f t="shared" si="552"/>
        <v>1</v>
      </c>
      <c r="S649" s="103"/>
      <c r="T649" s="103"/>
      <c r="U649" s="103"/>
      <c r="V649" s="103"/>
      <c r="W649" s="103"/>
      <c r="X649" s="103" t="str">
        <f t="shared" si="561"/>
        <v>fadeOn=n3-1-1TOn3-1-1-1,0.6</v>
      </c>
      <c r="Y649" s="103" t="str">
        <f t="shared" si="562"/>
        <v>fadeOff=n3-1-1TOn3-1-1-1,0.6</v>
      </c>
      <c r="Z649" s="103" t="str">
        <f t="shared" si="563"/>
        <v>drawOpen=n3-1-1TOn3-1-1-1,0.8</v>
      </c>
      <c r="AA649" s="103" t="str">
        <f t="shared" si="564"/>
        <v>drawClose=n3-1-1TOn3-1-1-1,0.8</v>
      </c>
      <c r="AB649" s="103" t="str">
        <f t="shared" si="553"/>
        <v>myQtipStyle</v>
      </c>
      <c r="AD649" s="106"/>
      <c r="AE649" s="116"/>
      <c r="AF649" s="75"/>
      <c r="AG649" s="186">
        <f t="shared" si="570"/>
        <v>0</v>
      </c>
      <c r="AH649" s="75" t="str">
        <f t="shared" si="554"/>
        <v>n3-1-1TOn3-1-1-1</v>
      </c>
      <c r="AI649" s="75" t="str">
        <f t="shared" si="565"/>
        <v>n3-1-1TOn3-1-1-1</v>
      </c>
      <c r="AJ649" s="73">
        <f t="shared" si="555"/>
        <v>4</v>
      </c>
      <c r="AX649" s="108"/>
      <c r="AZ649" s="108"/>
      <c r="BB649" s="116"/>
      <c r="BC649" s="116"/>
      <c r="BD649" s="108"/>
      <c r="BE649" s="108"/>
      <c r="BF649" s="109"/>
      <c r="BG649" s="109"/>
      <c r="BH649" s="110" t="str">
        <f t="shared" si="556"/>
        <v>n3-1-1</v>
      </c>
      <c r="BI649" s="111"/>
      <c r="BJ649" s="109" t="s">
        <v>233</v>
      </c>
      <c r="BK649" s="109" t="s">
        <v>239</v>
      </c>
      <c r="BL649" s="109">
        <f t="shared" ca="1" si="557"/>
        <v>0.4</v>
      </c>
      <c r="BM649" s="112"/>
      <c r="BN649" s="112"/>
      <c r="BO649" s="112"/>
      <c r="BP649" s="112"/>
      <c r="BQ649" s="112"/>
      <c r="BR649" s="112">
        <f t="shared" ca="1" si="574"/>
        <v>12</v>
      </c>
      <c r="BS649" s="112">
        <f t="shared" ca="1" si="574"/>
        <v>12</v>
      </c>
      <c r="BT649" s="112"/>
      <c r="BU649" s="112"/>
      <c r="BV649" s="174"/>
      <c r="BW649" s="114"/>
      <c r="BX649" s="109"/>
      <c r="BY649" s="113"/>
      <c r="BZ649" s="113"/>
      <c r="CA649" s="113"/>
      <c r="CB649" s="113"/>
      <c r="CC649" s="112"/>
      <c r="CD649" s="109"/>
      <c r="CE649" s="114"/>
      <c r="CF649" s="109"/>
      <c r="CG649" s="113"/>
      <c r="CH649" s="113"/>
      <c r="CI649" s="113"/>
      <c r="CJ649" s="113"/>
      <c r="CK649" s="112"/>
      <c r="CL649" s="112"/>
      <c r="CM649" s="112"/>
      <c r="CN649" s="115"/>
      <c r="CO649" s="109"/>
      <c r="CP649" s="109"/>
      <c r="CQ649" s="113"/>
      <c r="CR649" s="113"/>
      <c r="CS649" s="113"/>
      <c r="CT649" s="113"/>
      <c r="CW649" s="118" t="str">
        <f t="shared" si="548"/>
        <v>n3-1-1</v>
      </c>
      <c r="CX649" s="118" t="str">
        <f t="shared" si="558"/>
        <v>n3-1-1-1</v>
      </c>
      <c r="CY649" s="119" t="s">
        <v>246</v>
      </c>
      <c r="CZ649" s="120" t="s">
        <v>79</v>
      </c>
      <c r="DA649" s="120" t="s">
        <v>79</v>
      </c>
      <c r="DB649" s="120">
        <f t="shared" si="566"/>
        <v>30</v>
      </c>
      <c r="DC649" s="120">
        <f t="shared" si="567"/>
        <v>150</v>
      </c>
      <c r="DD649" s="120">
        <f t="shared" ca="1" si="568"/>
        <v>6</v>
      </c>
      <c r="DE649" s="120">
        <f t="shared" ca="1" si="569"/>
        <v>6</v>
      </c>
      <c r="DF649" s="120" t="s">
        <v>74</v>
      </c>
    </row>
    <row r="650" spans="1:110" s="105" customFormat="1" ht="16" customHeight="1">
      <c r="A650" s="75" t="str">
        <f t="shared" si="571"/>
        <v>n3-1-1TOn3-1-1-2</v>
      </c>
      <c r="B650" s="75" t="str">
        <f t="shared" si="572"/>
        <v>n3-1-1TOn3-1-1-2</v>
      </c>
      <c r="C650" s="103" t="s">
        <v>239</v>
      </c>
      <c r="D650" s="103" t="str">
        <f t="shared" si="559"/>
        <v>n3-1-1</v>
      </c>
      <c r="E650" s="103" t="str">
        <f t="shared" si="560"/>
        <v>n3-1-1-2</v>
      </c>
      <c r="F650" s="104">
        <f>ROW()</f>
        <v>650</v>
      </c>
      <c r="G650" s="103"/>
      <c r="H650" s="103"/>
      <c r="I650" s="103"/>
      <c r="J650" s="103"/>
      <c r="K650" s="103" t="str">
        <f t="shared" si="550"/>
        <v>none</v>
      </c>
      <c r="L650" s="103"/>
      <c r="M650" s="103" t="str">
        <f t="shared" si="551"/>
        <v>OpenClose</v>
      </c>
      <c r="N650" s="103"/>
      <c r="O650" s="103"/>
      <c r="P650" s="103"/>
      <c r="Q650" s="103"/>
      <c r="R650" s="103">
        <f t="shared" si="552"/>
        <v>1</v>
      </c>
      <c r="S650" s="103"/>
      <c r="T650" s="103"/>
      <c r="U650" s="103"/>
      <c r="V650" s="103"/>
      <c r="W650" s="103"/>
      <c r="X650" s="103" t="str">
        <f t="shared" si="561"/>
        <v>fadeOn=n3-1-1TOn3-1-1-2,0.6</v>
      </c>
      <c r="Y650" s="103" t="str">
        <f t="shared" si="562"/>
        <v>fadeOff=n3-1-1TOn3-1-1-2,0.6</v>
      </c>
      <c r="Z650" s="103" t="str">
        <f t="shared" si="563"/>
        <v>drawOpen=n3-1-1TOn3-1-1-2,0.8</v>
      </c>
      <c r="AA650" s="103" t="str">
        <f t="shared" si="564"/>
        <v>drawClose=n3-1-1TOn3-1-1-2,0.8</v>
      </c>
      <c r="AB650" s="103" t="str">
        <f t="shared" si="553"/>
        <v>myQtipStyle</v>
      </c>
      <c r="AD650" s="106"/>
      <c r="AE650" s="116"/>
      <c r="AF650" s="75"/>
      <c r="AG650" s="186">
        <f t="shared" si="570"/>
        <v>0</v>
      </c>
      <c r="AH650" s="75" t="str">
        <f t="shared" si="554"/>
        <v>n3-1-1TOn3-1-1-2</v>
      </c>
      <c r="AI650" s="75" t="str">
        <f t="shared" si="565"/>
        <v>n3-1-1TOn3-1-1-2</v>
      </c>
      <c r="AJ650" s="73">
        <f t="shared" si="555"/>
        <v>4</v>
      </c>
      <c r="AX650" s="108"/>
      <c r="AZ650" s="108"/>
      <c r="BB650" s="116"/>
      <c r="BC650" s="116"/>
      <c r="BD650" s="108"/>
      <c r="BE650" s="108"/>
      <c r="BF650" s="109"/>
      <c r="BG650" s="109"/>
      <c r="BH650" s="110" t="str">
        <f t="shared" si="556"/>
        <v>n3-1-1</v>
      </c>
      <c r="BI650" s="111"/>
      <c r="BJ650" s="109" t="s">
        <v>233</v>
      </c>
      <c r="BK650" s="109" t="s">
        <v>239</v>
      </c>
      <c r="BL650" s="109">
        <f t="shared" ca="1" si="557"/>
        <v>0.4</v>
      </c>
      <c r="BM650" s="112"/>
      <c r="BN650" s="112"/>
      <c r="BO650" s="112"/>
      <c r="BP650" s="112"/>
      <c r="BQ650" s="112"/>
      <c r="BR650" s="112">
        <f t="shared" ca="1" si="574"/>
        <v>12</v>
      </c>
      <c r="BS650" s="112">
        <f t="shared" ca="1" si="574"/>
        <v>12</v>
      </c>
      <c r="BT650" s="112"/>
      <c r="BU650" s="112"/>
      <c r="BV650" s="174"/>
      <c r="BW650" s="114"/>
      <c r="BX650" s="109"/>
      <c r="BY650" s="113"/>
      <c r="BZ650" s="113"/>
      <c r="CA650" s="113"/>
      <c r="CB650" s="113"/>
      <c r="CC650" s="112"/>
      <c r="CD650" s="109"/>
      <c r="CE650" s="114"/>
      <c r="CF650" s="109"/>
      <c r="CG650" s="113"/>
      <c r="CH650" s="113"/>
      <c r="CI650" s="113"/>
      <c r="CJ650" s="113"/>
      <c r="CK650" s="112"/>
      <c r="CL650" s="112"/>
      <c r="CM650" s="112"/>
      <c r="CN650" s="115"/>
      <c r="CO650" s="109"/>
      <c r="CP650" s="109"/>
      <c r="CQ650" s="113"/>
      <c r="CR650" s="113"/>
      <c r="CS650" s="113"/>
      <c r="CT650" s="113"/>
      <c r="CW650" s="118" t="str">
        <f t="shared" si="548"/>
        <v>n3-1-1</v>
      </c>
      <c r="CX650" s="118" t="str">
        <f t="shared" si="558"/>
        <v>n3-1-1-2</v>
      </c>
      <c r="CY650" s="119" t="s">
        <v>246</v>
      </c>
      <c r="CZ650" s="120" t="s">
        <v>79</v>
      </c>
      <c r="DA650" s="120" t="s">
        <v>79</v>
      </c>
      <c r="DB650" s="120">
        <f t="shared" si="566"/>
        <v>30</v>
      </c>
      <c r="DC650" s="120">
        <f t="shared" si="567"/>
        <v>150</v>
      </c>
      <c r="DD650" s="120">
        <f t="shared" ca="1" si="568"/>
        <v>6</v>
      </c>
      <c r="DE650" s="120">
        <f t="shared" ca="1" si="569"/>
        <v>6</v>
      </c>
      <c r="DF650" s="120" t="s">
        <v>74</v>
      </c>
    </row>
    <row r="651" spans="1:110" s="105" customFormat="1" ht="16" customHeight="1">
      <c r="A651" s="75" t="str">
        <f t="shared" si="571"/>
        <v>n3-1-1TOn3-1-1-3</v>
      </c>
      <c r="B651" s="75" t="str">
        <f t="shared" si="572"/>
        <v>n3-1-1TOn3-1-1-3</v>
      </c>
      <c r="C651" s="103" t="s">
        <v>239</v>
      </c>
      <c r="D651" s="103" t="str">
        <f t="shared" si="559"/>
        <v>n3-1-1</v>
      </c>
      <c r="E651" s="103" t="str">
        <f t="shared" si="560"/>
        <v>n3-1-1-3</v>
      </c>
      <c r="F651" s="104">
        <f>ROW()</f>
        <v>651</v>
      </c>
      <c r="G651" s="103"/>
      <c r="H651" s="103"/>
      <c r="I651" s="103"/>
      <c r="J651" s="103"/>
      <c r="K651" s="103" t="str">
        <f t="shared" si="550"/>
        <v>none</v>
      </c>
      <c r="L651" s="103"/>
      <c r="M651" s="103" t="str">
        <f t="shared" si="551"/>
        <v>OpenClose</v>
      </c>
      <c r="N651" s="103"/>
      <c r="O651" s="103"/>
      <c r="P651" s="103"/>
      <c r="Q651" s="103"/>
      <c r="R651" s="103">
        <f t="shared" si="552"/>
        <v>1</v>
      </c>
      <c r="S651" s="103"/>
      <c r="T651" s="103"/>
      <c r="U651" s="103"/>
      <c r="V651" s="103"/>
      <c r="W651" s="103"/>
      <c r="X651" s="103" t="str">
        <f t="shared" si="561"/>
        <v>fadeOn=n3-1-1TOn3-1-1-3,0.6</v>
      </c>
      <c r="Y651" s="103" t="str">
        <f t="shared" si="562"/>
        <v>fadeOff=n3-1-1TOn3-1-1-3,0.6</v>
      </c>
      <c r="Z651" s="103" t="str">
        <f t="shared" si="563"/>
        <v>drawOpen=n3-1-1TOn3-1-1-3,0.8</v>
      </c>
      <c r="AA651" s="103" t="str">
        <f t="shared" si="564"/>
        <v>drawClose=n3-1-1TOn3-1-1-3,0.8</v>
      </c>
      <c r="AB651" s="103" t="str">
        <f t="shared" si="553"/>
        <v>myQtipStyle</v>
      </c>
      <c r="AD651" s="106"/>
      <c r="AE651" s="116"/>
      <c r="AF651" s="75"/>
      <c r="AG651" s="186">
        <f t="shared" si="570"/>
        <v>0</v>
      </c>
      <c r="AH651" s="75" t="str">
        <f t="shared" si="554"/>
        <v>n3-1-1TOn3-1-1-3</v>
      </c>
      <c r="AI651" s="75" t="str">
        <f t="shared" si="565"/>
        <v>n3-1-1TOn3-1-1-3</v>
      </c>
      <c r="AJ651" s="73">
        <f t="shared" si="555"/>
        <v>4</v>
      </c>
      <c r="AX651" s="108"/>
      <c r="AZ651" s="108"/>
      <c r="BB651" s="116"/>
      <c r="BC651" s="116"/>
      <c r="BD651" s="108"/>
      <c r="BE651" s="108"/>
      <c r="BF651" s="109"/>
      <c r="BG651" s="109"/>
      <c r="BH651" s="110" t="str">
        <f t="shared" si="556"/>
        <v>n3-1-1</v>
      </c>
      <c r="BI651" s="111"/>
      <c r="BJ651" s="109" t="s">
        <v>233</v>
      </c>
      <c r="BK651" s="109" t="s">
        <v>239</v>
      </c>
      <c r="BL651" s="109">
        <f t="shared" ca="1" si="557"/>
        <v>0.4</v>
      </c>
      <c r="BM651" s="112"/>
      <c r="BN651" s="112"/>
      <c r="BO651" s="112"/>
      <c r="BP651" s="112"/>
      <c r="BQ651" s="112"/>
      <c r="BR651" s="112">
        <f t="shared" ca="1" si="574"/>
        <v>12</v>
      </c>
      <c r="BS651" s="112">
        <f t="shared" ca="1" si="574"/>
        <v>12</v>
      </c>
      <c r="BT651" s="112"/>
      <c r="BU651" s="112"/>
      <c r="BV651" s="174"/>
      <c r="BW651" s="114"/>
      <c r="BX651" s="109"/>
      <c r="BY651" s="113"/>
      <c r="BZ651" s="113"/>
      <c r="CA651" s="113"/>
      <c r="CB651" s="113"/>
      <c r="CC651" s="112"/>
      <c r="CD651" s="109"/>
      <c r="CE651" s="114"/>
      <c r="CF651" s="109"/>
      <c r="CG651" s="113"/>
      <c r="CH651" s="113"/>
      <c r="CI651" s="113"/>
      <c r="CJ651" s="113"/>
      <c r="CK651" s="112"/>
      <c r="CL651" s="112"/>
      <c r="CM651" s="112"/>
      <c r="CN651" s="115"/>
      <c r="CO651" s="109"/>
      <c r="CP651" s="109"/>
      <c r="CQ651" s="113"/>
      <c r="CR651" s="113"/>
      <c r="CS651" s="113"/>
      <c r="CT651" s="113"/>
      <c r="CW651" s="118" t="str">
        <f t="shared" si="548"/>
        <v>n3-1-1</v>
      </c>
      <c r="CX651" s="118" t="str">
        <f t="shared" si="558"/>
        <v>n3-1-1-3</v>
      </c>
      <c r="CY651" s="119" t="s">
        <v>246</v>
      </c>
      <c r="CZ651" s="120" t="s">
        <v>79</v>
      </c>
      <c r="DA651" s="120" t="s">
        <v>79</v>
      </c>
      <c r="DB651" s="120">
        <f t="shared" si="566"/>
        <v>30</v>
      </c>
      <c r="DC651" s="120">
        <f t="shared" si="567"/>
        <v>150</v>
      </c>
      <c r="DD651" s="120">
        <f t="shared" ca="1" si="568"/>
        <v>6</v>
      </c>
      <c r="DE651" s="120">
        <f t="shared" ca="1" si="569"/>
        <v>6</v>
      </c>
      <c r="DF651" s="120" t="s">
        <v>74</v>
      </c>
    </row>
    <row r="652" spans="1:110" s="105" customFormat="1" ht="16" customHeight="1">
      <c r="A652" s="75" t="str">
        <f t="shared" si="571"/>
        <v>n3-1TOn3-1-2</v>
      </c>
      <c r="B652" s="75" t="str">
        <f t="shared" si="572"/>
        <v>n3-1TOn3-1-2</v>
      </c>
      <c r="C652" s="103" t="s">
        <v>239</v>
      </c>
      <c r="D652" s="103" t="str">
        <f t="shared" si="559"/>
        <v>n3-1</v>
      </c>
      <c r="E652" s="103" t="str">
        <f t="shared" si="560"/>
        <v>n3-1-2</v>
      </c>
      <c r="F652" s="104">
        <f>ROW()</f>
        <v>652</v>
      </c>
      <c r="G652" s="103"/>
      <c r="H652" s="103"/>
      <c r="I652" s="103"/>
      <c r="J652" s="103"/>
      <c r="K652" s="103" t="str">
        <f t="shared" si="550"/>
        <v>none</v>
      </c>
      <c r="L652" s="103"/>
      <c r="M652" s="103" t="str">
        <f t="shared" si="551"/>
        <v>OpenClose</v>
      </c>
      <c r="N652" s="103"/>
      <c r="O652" s="103"/>
      <c r="P652" s="103"/>
      <c r="Q652" s="103"/>
      <c r="R652" s="103">
        <f t="shared" si="552"/>
        <v>1</v>
      </c>
      <c r="S652" s="103"/>
      <c r="T652" s="103"/>
      <c r="U652" s="103"/>
      <c r="V652" s="103"/>
      <c r="W652" s="103"/>
      <c r="X652" s="103" t="str">
        <f t="shared" si="561"/>
        <v>fadeOn=n3-1TOn3-1-2,0.6</v>
      </c>
      <c r="Y652" s="103" t="str">
        <f t="shared" si="562"/>
        <v>fadeOff=n3-1TOn3-1-2,0.6</v>
      </c>
      <c r="Z652" s="103" t="str">
        <f t="shared" si="563"/>
        <v>drawOpen=n3-1TOn3-1-2,0.8</v>
      </c>
      <c r="AA652" s="103" t="str">
        <f t="shared" si="564"/>
        <v>drawClose=n3-1TOn3-1-2,0.8</v>
      </c>
      <c r="AB652" s="103" t="str">
        <f t="shared" si="553"/>
        <v>myQtipStyle</v>
      </c>
      <c r="AD652" s="106"/>
      <c r="AE652" s="116"/>
      <c r="AF652" s="75"/>
      <c r="AG652" s="186">
        <f t="shared" si="570"/>
        <v>0</v>
      </c>
      <c r="AH652" s="75" t="str">
        <f t="shared" si="554"/>
        <v>n3-1TOn3-1-2</v>
      </c>
      <c r="AI652" s="75" t="str">
        <f t="shared" si="565"/>
        <v>n3-1TOn3-1-2</v>
      </c>
      <c r="AJ652" s="73">
        <f t="shared" si="555"/>
        <v>3</v>
      </c>
      <c r="AX652" s="108"/>
      <c r="AZ652" s="108"/>
      <c r="BB652" s="116"/>
      <c r="BC652" s="116"/>
      <c r="BD652" s="108"/>
      <c r="BE652" s="108"/>
      <c r="BF652" s="109"/>
      <c r="BG652" s="109"/>
      <c r="BH652" s="110" t="str">
        <f t="shared" si="556"/>
        <v>n3-1</v>
      </c>
      <c r="BI652" s="111"/>
      <c r="BJ652" s="109" t="s">
        <v>233</v>
      </c>
      <c r="BK652" s="109" t="s">
        <v>239</v>
      </c>
      <c r="BL652" s="109">
        <f t="shared" ca="1" si="557"/>
        <v>0.7</v>
      </c>
      <c r="BM652" s="112"/>
      <c r="BN652" s="112"/>
      <c r="BO652" s="112"/>
      <c r="BP652" s="112"/>
      <c r="BQ652" s="112"/>
      <c r="BR652" s="112">
        <f t="shared" ca="1" si="574"/>
        <v>35</v>
      </c>
      <c r="BS652" s="112">
        <f t="shared" ca="1" si="574"/>
        <v>35</v>
      </c>
      <c r="BT652" s="112"/>
      <c r="BU652" s="112"/>
      <c r="BV652" s="174"/>
      <c r="BW652" s="114"/>
      <c r="BX652" s="109"/>
      <c r="BY652" s="113"/>
      <c r="BZ652" s="113"/>
      <c r="CA652" s="113"/>
      <c r="CB652" s="113"/>
      <c r="CC652" s="112"/>
      <c r="CD652" s="109"/>
      <c r="CE652" s="114"/>
      <c r="CF652" s="109"/>
      <c r="CG652" s="113"/>
      <c r="CH652" s="113"/>
      <c r="CI652" s="113"/>
      <c r="CJ652" s="113"/>
      <c r="CK652" s="112"/>
      <c r="CL652" s="112"/>
      <c r="CM652" s="112"/>
      <c r="CN652" s="115"/>
      <c r="CO652" s="109"/>
      <c r="CP652" s="109"/>
      <c r="CQ652" s="113"/>
      <c r="CR652" s="113"/>
      <c r="CS652" s="113"/>
      <c r="CT652" s="113"/>
      <c r="CW652" s="118" t="str">
        <f t="shared" si="548"/>
        <v>n3-1</v>
      </c>
      <c r="CX652" s="118" t="str">
        <f t="shared" si="558"/>
        <v>n3-1-2</v>
      </c>
      <c r="CY652" s="119" t="s">
        <v>246</v>
      </c>
      <c r="CZ652" s="120" t="s">
        <v>79</v>
      </c>
      <c r="DA652" s="120" t="s">
        <v>79</v>
      </c>
      <c r="DB652" s="120">
        <f t="shared" si="566"/>
        <v>30</v>
      </c>
      <c r="DC652" s="120">
        <f t="shared" si="567"/>
        <v>150</v>
      </c>
      <c r="DD652" s="120">
        <f t="shared" ca="1" si="568"/>
        <v>17.5</v>
      </c>
      <c r="DE652" s="120">
        <f t="shared" ca="1" si="569"/>
        <v>17.5</v>
      </c>
      <c r="DF652" s="120" t="s">
        <v>74</v>
      </c>
    </row>
    <row r="653" spans="1:110" s="105" customFormat="1" ht="16" customHeight="1">
      <c r="A653" s="75" t="str">
        <f t="shared" si="571"/>
        <v>n3-1-2TOn3-1-2-1</v>
      </c>
      <c r="B653" s="75" t="str">
        <f t="shared" si="572"/>
        <v>n3-1-2TOn3-1-2-1</v>
      </c>
      <c r="C653" s="103" t="s">
        <v>239</v>
      </c>
      <c r="D653" s="103" t="str">
        <f t="shared" si="559"/>
        <v>n3-1-2</v>
      </c>
      <c r="E653" s="103" t="str">
        <f t="shared" si="560"/>
        <v>n3-1-2-1</v>
      </c>
      <c r="F653" s="104">
        <f>ROW()</f>
        <v>653</v>
      </c>
      <c r="G653" s="103"/>
      <c r="H653" s="103"/>
      <c r="I653" s="103"/>
      <c r="J653" s="103"/>
      <c r="K653" s="103" t="str">
        <f t="shared" si="550"/>
        <v>none</v>
      </c>
      <c r="L653" s="103"/>
      <c r="M653" s="103" t="str">
        <f t="shared" si="551"/>
        <v>OpenClose</v>
      </c>
      <c r="N653" s="103"/>
      <c r="O653" s="103"/>
      <c r="P653" s="103"/>
      <c r="Q653" s="103"/>
      <c r="R653" s="103">
        <f t="shared" si="552"/>
        <v>1</v>
      </c>
      <c r="S653" s="103"/>
      <c r="T653" s="103"/>
      <c r="U653" s="103"/>
      <c r="V653" s="103"/>
      <c r="W653" s="103"/>
      <c r="X653" s="103" t="str">
        <f t="shared" si="561"/>
        <v>fadeOn=n3-1-2TOn3-1-2-1,0.6</v>
      </c>
      <c r="Y653" s="103" t="str">
        <f t="shared" si="562"/>
        <v>fadeOff=n3-1-2TOn3-1-2-1,0.6</v>
      </c>
      <c r="Z653" s="103" t="str">
        <f t="shared" si="563"/>
        <v>drawOpen=n3-1-2TOn3-1-2-1,0.8</v>
      </c>
      <c r="AA653" s="103" t="str">
        <f t="shared" si="564"/>
        <v>drawClose=n3-1-2TOn3-1-2-1,0.8</v>
      </c>
      <c r="AB653" s="103" t="str">
        <f t="shared" si="553"/>
        <v>myQtipStyle</v>
      </c>
      <c r="AD653" s="106"/>
      <c r="AE653" s="116"/>
      <c r="AF653" s="75"/>
      <c r="AG653" s="186">
        <f t="shared" si="570"/>
        <v>0</v>
      </c>
      <c r="AH653" s="75" t="str">
        <f t="shared" si="554"/>
        <v>n3-1-2TOn3-1-2-1</v>
      </c>
      <c r="AI653" s="75" t="str">
        <f t="shared" si="565"/>
        <v>n3-1-2TOn3-1-2-1</v>
      </c>
      <c r="AJ653" s="73">
        <f t="shared" si="555"/>
        <v>4</v>
      </c>
      <c r="AX653" s="108"/>
      <c r="AZ653" s="108"/>
      <c r="BB653" s="116"/>
      <c r="BC653" s="116"/>
      <c r="BD653" s="108"/>
      <c r="BE653" s="108"/>
      <c r="BF653" s="109"/>
      <c r="BG653" s="109"/>
      <c r="BH653" s="110" t="str">
        <f t="shared" si="556"/>
        <v>n3-1-2</v>
      </c>
      <c r="BI653" s="111"/>
      <c r="BJ653" s="109" t="s">
        <v>233</v>
      </c>
      <c r="BK653" s="109" t="s">
        <v>239</v>
      </c>
      <c r="BL653" s="109">
        <f t="shared" ca="1" si="557"/>
        <v>0.4</v>
      </c>
      <c r="BM653" s="112"/>
      <c r="BN653" s="112"/>
      <c r="BO653" s="112"/>
      <c r="BP653" s="112"/>
      <c r="BQ653" s="112"/>
      <c r="BR653" s="112">
        <f t="shared" ca="1" si="574"/>
        <v>12</v>
      </c>
      <c r="BS653" s="112">
        <f t="shared" ca="1" si="574"/>
        <v>12</v>
      </c>
      <c r="BT653" s="112"/>
      <c r="BU653" s="112"/>
      <c r="BV653" s="174"/>
      <c r="BW653" s="114"/>
      <c r="BX653" s="109"/>
      <c r="BY653" s="113"/>
      <c r="BZ653" s="113"/>
      <c r="CA653" s="113"/>
      <c r="CB653" s="113"/>
      <c r="CC653" s="112"/>
      <c r="CD653" s="109"/>
      <c r="CE653" s="114"/>
      <c r="CF653" s="109"/>
      <c r="CG653" s="113"/>
      <c r="CH653" s="113"/>
      <c r="CI653" s="113"/>
      <c r="CJ653" s="113"/>
      <c r="CK653" s="112"/>
      <c r="CL653" s="112"/>
      <c r="CM653" s="112"/>
      <c r="CN653" s="115"/>
      <c r="CO653" s="109"/>
      <c r="CP653" s="109"/>
      <c r="CQ653" s="113"/>
      <c r="CR653" s="113"/>
      <c r="CS653" s="113"/>
      <c r="CT653" s="113"/>
      <c r="CW653" s="118" t="str">
        <f t="shared" si="548"/>
        <v>n3-1-2</v>
      </c>
      <c r="CX653" s="118" t="str">
        <f t="shared" si="558"/>
        <v>n3-1-2-1</v>
      </c>
      <c r="CY653" s="119" t="s">
        <v>246</v>
      </c>
      <c r="CZ653" s="120" t="s">
        <v>79</v>
      </c>
      <c r="DA653" s="120" t="s">
        <v>79</v>
      </c>
      <c r="DB653" s="120">
        <f t="shared" si="566"/>
        <v>30</v>
      </c>
      <c r="DC653" s="120">
        <f t="shared" si="567"/>
        <v>150</v>
      </c>
      <c r="DD653" s="120">
        <f t="shared" ca="1" si="568"/>
        <v>6</v>
      </c>
      <c r="DE653" s="120">
        <f t="shared" ca="1" si="569"/>
        <v>6</v>
      </c>
      <c r="DF653" s="120" t="s">
        <v>74</v>
      </c>
    </row>
    <row r="654" spans="1:110" s="105" customFormat="1" ht="16" customHeight="1">
      <c r="A654" s="75" t="str">
        <f t="shared" si="571"/>
        <v>n3-1-2TOn3-1-2-2</v>
      </c>
      <c r="B654" s="75" t="str">
        <f t="shared" si="572"/>
        <v>n3-1-2TOn3-1-2-2</v>
      </c>
      <c r="C654" s="103" t="s">
        <v>239</v>
      </c>
      <c r="D654" s="103" t="str">
        <f t="shared" si="559"/>
        <v>n3-1-2</v>
      </c>
      <c r="E654" s="103" t="str">
        <f t="shared" si="560"/>
        <v>n3-1-2-2</v>
      </c>
      <c r="F654" s="104">
        <f>ROW()</f>
        <v>654</v>
      </c>
      <c r="G654" s="103"/>
      <c r="H654" s="103"/>
      <c r="I654" s="103"/>
      <c r="J654" s="103"/>
      <c r="K654" s="103" t="str">
        <f t="shared" si="550"/>
        <v>none</v>
      </c>
      <c r="L654" s="103"/>
      <c r="M654" s="103" t="str">
        <f t="shared" si="551"/>
        <v>OpenClose</v>
      </c>
      <c r="N654" s="103"/>
      <c r="O654" s="103"/>
      <c r="P654" s="103"/>
      <c r="Q654" s="103"/>
      <c r="R654" s="103">
        <f t="shared" si="552"/>
        <v>1</v>
      </c>
      <c r="S654" s="103"/>
      <c r="T654" s="103"/>
      <c r="U654" s="103"/>
      <c r="V654" s="103"/>
      <c r="W654" s="103"/>
      <c r="X654" s="103" t="str">
        <f t="shared" si="561"/>
        <v>fadeOn=n3-1-2TOn3-1-2-2,0.6</v>
      </c>
      <c r="Y654" s="103" t="str">
        <f t="shared" si="562"/>
        <v>fadeOff=n3-1-2TOn3-1-2-2,0.6</v>
      </c>
      <c r="Z654" s="103" t="str">
        <f t="shared" si="563"/>
        <v>drawOpen=n3-1-2TOn3-1-2-2,0.8</v>
      </c>
      <c r="AA654" s="103" t="str">
        <f t="shared" si="564"/>
        <v>drawClose=n3-1-2TOn3-1-2-2,0.8</v>
      </c>
      <c r="AB654" s="103" t="str">
        <f t="shared" si="553"/>
        <v>myQtipStyle</v>
      </c>
      <c r="AD654" s="106"/>
      <c r="AE654" s="116"/>
      <c r="AF654" s="75"/>
      <c r="AG654" s="186">
        <f t="shared" si="570"/>
        <v>0</v>
      </c>
      <c r="AH654" s="75" t="str">
        <f t="shared" si="554"/>
        <v>n3-1-2TOn3-1-2-2</v>
      </c>
      <c r="AI654" s="75" t="str">
        <f t="shared" si="565"/>
        <v>n3-1-2TOn3-1-2-2</v>
      </c>
      <c r="AJ654" s="73">
        <f t="shared" si="555"/>
        <v>4</v>
      </c>
      <c r="AX654" s="108"/>
      <c r="AZ654" s="108"/>
      <c r="BB654" s="116"/>
      <c r="BC654" s="116"/>
      <c r="BD654" s="108"/>
      <c r="BE654" s="108"/>
      <c r="BF654" s="109"/>
      <c r="BG654" s="109"/>
      <c r="BH654" s="110" t="str">
        <f t="shared" si="556"/>
        <v>n3-1-2</v>
      </c>
      <c r="BI654" s="111"/>
      <c r="BJ654" s="109" t="s">
        <v>233</v>
      </c>
      <c r="BK654" s="109" t="s">
        <v>239</v>
      </c>
      <c r="BL654" s="109">
        <f t="shared" ca="1" si="557"/>
        <v>0.4</v>
      </c>
      <c r="BM654" s="112"/>
      <c r="BN654" s="112"/>
      <c r="BO654" s="112"/>
      <c r="BP654" s="112"/>
      <c r="BQ654" s="112"/>
      <c r="BR654" s="112">
        <f t="shared" ca="1" si="574"/>
        <v>12</v>
      </c>
      <c r="BS654" s="112">
        <f t="shared" ca="1" si="574"/>
        <v>12</v>
      </c>
      <c r="BT654" s="112"/>
      <c r="BU654" s="112"/>
      <c r="BV654" s="174"/>
      <c r="BW654" s="114"/>
      <c r="BX654" s="109"/>
      <c r="BY654" s="113"/>
      <c r="BZ654" s="113"/>
      <c r="CA654" s="113"/>
      <c r="CB654" s="113"/>
      <c r="CC654" s="112"/>
      <c r="CD654" s="109"/>
      <c r="CE654" s="114"/>
      <c r="CF654" s="109"/>
      <c r="CG654" s="113"/>
      <c r="CH654" s="113"/>
      <c r="CI654" s="113"/>
      <c r="CJ654" s="113"/>
      <c r="CK654" s="112"/>
      <c r="CL654" s="112"/>
      <c r="CM654" s="112"/>
      <c r="CN654" s="115"/>
      <c r="CO654" s="109"/>
      <c r="CP654" s="109"/>
      <c r="CQ654" s="113"/>
      <c r="CR654" s="113"/>
      <c r="CS654" s="113"/>
      <c r="CT654" s="113"/>
      <c r="CW654" s="118" t="str">
        <f t="shared" si="548"/>
        <v>n3-1-2</v>
      </c>
      <c r="CX654" s="118" t="str">
        <f t="shared" si="558"/>
        <v>n3-1-2-2</v>
      </c>
      <c r="CY654" s="119" t="s">
        <v>246</v>
      </c>
      <c r="CZ654" s="120" t="s">
        <v>79</v>
      </c>
      <c r="DA654" s="120" t="s">
        <v>79</v>
      </c>
      <c r="DB654" s="120">
        <f t="shared" si="566"/>
        <v>30</v>
      </c>
      <c r="DC654" s="120">
        <f t="shared" si="567"/>
        <v>150</v>
      </c>
      <c r="DD654" s="120">
        <f t="shared" ca="1" si="568"/>
        <v>6</v>
      </c>
      <c r="DE654" s="120">
        <f t="shared" ca="1" si="569"/>
        <v>6</v>
      </c>
      <c r="DF654" s="120" t="s">
        <v>74</v>
      </c>
    </row>
    <row r="655" spans="1:110" s="105" customFormat="1" ht="16" customHeight="1">
      <c r="A655" s="75" t="str">
        <f t="shared" si="571"/>
        <v>n3-1-2TOn3-1-2-3</v>
      </c>
      <c r="B655" s="75" t="str">
        <f t="shared" si="572"/>
        <v>n3-1-2TOn3-1-2-3</v>
      </c>
      <c r="C655" s="103" t="s">
        <v>239</v>
      </c>
      <c r="D655" s="103" t="str">
        <f t="shared" si="559"/>
        <v>n3-1-2</v>
      </c>
      <c r="E655" s="103" t="str">
        <f t="shared" si="560"/>
        <v>n3-1-2-3</v>
      </c>
      <c r="F655" s="104">
        <f>ROW()</f>
        <v>655</v>
      </c>
      <c r="G655" s="103"/>
      <c r="H655" s="103"/>
      <c r="I655" s="103"/>
      <c r="J655" s="103"/>
      <c r="K655" s="103" t="str">
        <f t="shared" si="550"/>
        <v>none</v>
      </c>
      <c r="L655" s="103"/>
      <c r="M655" s="103" t="str">
        <f t="shared" si="551"/>
        <v>OpenClose</v>
      </c>
      <c r="N655" s="103"/>
      <c r="O655" s="103"/>
      <c r="P655" s="103"/>
      <c r="Q655" s="103"/>
      <c r="R655" s="103">
        <f t="shared" si="552"/>
        <v>1</v>
      </c>
      <c r="S655" s="103"/>
      <c r="T655" s="103"/>
      <c r="U655" s="103"/>
      <c r="V655" s="103"/>
      <c r="W655" s="103"/>
      <c r="X655" s="103" t="str">
        <f t="shared" si="561"/>
        <v>fadeOn=n3-1-2TOn3-1-2-3,0.6</v>
      </c>
      <c r="Y655" s="103" t="str">
        <f t="shared" si="562"/>
        <v>fadeOff=n3-1-2TOn3-1-2-3,0.6</v>
      </c>
      <c r="Z655" s="103" t="str">
        <f t="shared" si="563"/>
        <v>drawOpen=n3-1-2TOn3-1-2-3,0.8</v>
      </c>
      <c r="AA655" s="103" t="str">
        <f t="shared" si="564"/>
        <v>drawClose=n3-1-2TOn3-1-2-3,0.8</v>
      </c>
      <c r="AB655" s="103" t="str">
        <f t="shared" si="553"/>
        <v>myQtipStyle</v>
      </c>
      <c r="AD655" s="106"/>
      <c r="AE655" s="116"/>
      <c r="AF655" s="75"/>
      <c r="AG655" s="186">
        <f t="shared" si="570"/>
        <v>0</v>
      </c>
      <c r="AH655" s="75" t="str">
        <f t="shared" si="554"/>
        <v>n3-1-2TOn3-1-2-3</v>
      </c>
      <c r="AI655" s="75" t="str">
        <f t="shared" si="565"/>
        <v>n3-1-2TOn3-1-2-3</v>
      </c>
      <c r="AJ655" s="73">
        <f t="shared" si="555"/>
        <v>4</v>
      </c>
      <c r="AX655" s="108"/>
      <c r="AZ655" s="108"/>
      <c r="BB655" s="116"/>
      <c r="BC655" s="116"/>
      <c r="BD655" s="108"/>
      <c r="BE655" s="108"/>
      <c r="BF655" s="109"/>
      <c r="BG655" s="109"/>
      <c r="BH655" s="110" t="str">
        <f t="shared" si="556"/>
        <v>n3-1-2</v>
      </c>
      <c r="BI655" s="111"/>
      <c r="BJ655" s="109" t="s">
        <v>233</v>
      </c>
      <c r="BK655" s="109" t="s">
        <v>239</v>
      </c>
      <c r="BL655" s="109">
        <f t="shared" ca="1" si="557"/>
        <v>0.4</v>
      </c>
      <c r="BM655" s="112"/>
      <c r="BN655" s="112"/>
      <c r="BO655" s="112"/>
      <c r="BP655" s="112"/>
      <c r="BQ655" s="112"/>
      <c r="BR655" s="112">
        <f t="shared" ca="1" si="574"/>
        <v>12</v>
      </c>
      <c r="BS655" s="112">
        <f t="shared" ca="1" si="574"/>
        <v>12</v>
      </c>
      <c r="BT655" s="112"/>
      <c r="BU655" s="112"/>
      <c r="BV655" s="174"/>
      <c r="BW655" s="114"/>
      <c r="BX655" s="109"/>
      <c r="BY655" s="113"/>
      <c r="BZ655" s="113"/>
      <c r="CA655" s="113"/>
      <c r="CB655" s="113"/>
      <c r="CC655" s="112"/>
      <c r="CD655" s="109"/>
      <c r="CE655" s="114"/>
      <c r="CF655" s="109"/>
      <c r="CG655" s="113"/>
      <c r="CH655" s="113"/>
      <c r="CI655" s="113"/>
      <c r="CJ655" s="113"/>
      <c r="CK655" s="112"/>
      <c r="CL655" s="112"/>
      <c r="CM655" s="112"/>
      <c r="CN655" s="115"/>
      <c r="CO655" s="109"/>
      <c r="CP655" s="109"/>
      <c r="CQ655" s="113"/>
      <c r="CR655" s="113"/>
      <c r="CS655" s="113"/>
      <c r="CT655" s="113"/>
      <c r="CW655" s="118" t="str">
        <f t="shared" si="548"/>
        <v>n3-1-2</v>
      </c>
      <c r="CX655" s="118" t="str">
        <f t="shared" si="558"/>
        <v>n3-1-2-3</v>
      </c>
      <c r="CY655" s="119" t="s">
        <v>246</v>
      </c>
      <c r="CZ655" s="120" t="s">
        <v>79</v>
      </c>
      <c r="DA655" s="120" t="s">
        <v>79</v>
      </c>
      <c r="DB655" s="120">
        <f t="shared" si="566"/>
        <v>30</v>
      </c>
      <c r="DC655" s="120">
        <f t="shared" si="567"/>
        <v>150</v>
      </c>
      <c r="DD655" s="120">
        <f t="shared" ca="1" si="568"/>
        <v>6</v>
      </c>
      <c r="DE655" s="120">
        <f t="shared" ca="1" si="569"/>
        <v>6</v>
      </c>
      <c r="DF655" s="120" t="s">
        <v>74</v>
      </c>
    </row>
    <row r="656" spans="1:110" s="105" customFormat="1" ht="16" customHeight="1">
      <c r="A656" s="75" t="str">
        <f t="shared" si="571"/>
        <v>n3-1TOn3-1-3</v>
      </c>
      <c r="B656" s="75" t="str">
        <f t="shared" si="572"/>
        <v>n3-1TOn3-1-3</v>
      </c>
      <c r="C656" s="103" t="s">
        <v>239</v>
      </c>
      <c r="D656" s="103" t="str">
        <f t="shared" si="559"/>
        <v>n3-1</v>
      </c>
      <c r="E656" s="103" t="str">
        <f t="shared" si="560"/>
        <v>n3-1-3</v>
      </c>
      <c r="F656" s="104">
        <f>ROW()</f>
        <v>656</v>
      </c>
      <c r="G656" s="103"/>
      <c r="H656" s="103"/>
      <c r="I656" s="103"/>
      <c r="J656" s="103"/>
      <c r="K656" s="103" t="str">
        <f t="shared" si="550"/>
        <v>none</v>
      </c>
      <c r="L656" s="103"/>
      <c r="M656" s="103" t="str">
        <f t="shared" si="551"/>
        <v>OpenClose</v>
      </c>
      <c r="N656" s="103"/>
      <c r="O656" s="103"/>
      <c r="P656" s="103"/>
      <c r="Q656" s="103"/>
      <c r="R656" s="103">
        <f t="shared" si="552"/>
        <v>1</v>
      </c>
      <c r="S656" s="103"/>
      <c r="T656" s="103"/>
      <c r="U656" s="103"/>
      <c r="V656" s="103"/>
      <c r="W656" s="103"/>
      <c r="X656" s="103" t="str">
        <f t="shared" si="561"/>
        <v>fadeOn=n3-1TOn3-1-3,0.6</v>
      </c>
      <c r="Y656" s="103" t="str">
        <f t="shared" si="562"/>
        <v>fadeOff=n3-1TOn3-1-3,0.6</v>
      </c>
      <c r="Z656" s="103" t="str">
        <f t="shared" si="563"/>
        <v>drawOpen=n3-1TOn3-1-3,0.8</v>
      </c>
      <c r="AA656" s="103" t="str">
        <f t="shared" si="564"/>
        <v>drawClose=n3-1TOn3-1-3,0.8</v>
      </c>
      <c r="AB656" s="103" t="str">
        <f t="shared" si="553"/>
        <v>myQtipStyle</v>
      </c>
      <c r="AD656" s="106"/>
      <c r="AE656" s="116"/>
      <c r="AF656" s="75"/>
      <c r="AG656" s="186">
        <f t="shared" si="570"/>
        <v>0</v>
      </c>
      <c r="AH656" s="75" t="str">
        <f t="shared" si="554"/>
        <v>n3-1TOn3-1-3</v>
      </c>
      <c r="AI656" s="75" t="str">
        <f t="shared" si="565"/>
        <v>n3-1TOn3-1-3</v>
      </c>
      <c r="AJ656" s="73">
        <f t="shared" si="555"/>
        <v>3</v>
      </c>
      <c r="AX656" s="108"/>
      <c r="AZ656" s="108"/>
      <c r="BB656" s="116"/>
      <c r="BC656" s="116"/>
      <c r="BD656" s="108"/>
      <c r="BE656" s="108"/>
      <c r="BF656" s="109"/>
      <c r="BG656" s="109"/>
      <c r="BH656" s="110" t="str">
        <f t="shared" si="556"/>
        <v>n3-1</v>
      </c>
      <c r="BI656" s="111"/>
      <c r="BJ656" s="109" t="s">
        <v>233</v>
      </c>
      <c r="BK656" s="109" t="s">
        <v>239</v>
      </c>
      <c r="BL656" s="109">
        <f t="shared" ca="1" si="557"/>
        <v>0.7</v>
      </c>
      <c r="BM656" s="112"/>
      <c r="BN656" s="112"/>
      <c r="BO656" s="112"/>
      <c r="BP656" s="112"/>
      <c r="BQ656" s="112"/>
      <c r="BR656" s="112">
        <f t="shared" ca="1" si="574"/>
        <v>35</v>
      </c>
      <c r="BS656" s="112">
        <f t="shared" ca="1" si="574"/>
        <v>35</v>
      </c>
      <c r="BT656" s="112"/>
      <c r="BU656" s="112"/>
      <c r="BV656" s="174"/>
      <c r="BW656" s="114"/>
      <c r="BX656" s="109"/>
      <c r="BY656" s="113"/>
      <c r="BZ656" s="113"/>
      <c r="CA656" s="113"/>
      <c r="CB656" s="113"/>
      <c r="CC656" s="112"/>
      <c r="CD656" s="109"/>
      <c r="CE656" s="114"/>
      <c r="CF656" s="109"/>
      <c r="CG656" s="113"/>
      <c r="CH656" s="113"/>
      <c r="CI656" s="113"/>
      <c r="CJ656" s="113"/>
      <c r="CK656" s="112"/>
      <c r="CL656" s="112"/>
      <c r="CM656" s="112"/>
      <c r="CN656" s="115"/>
      <c r="CO656" s="109"/>
      <c r="CP656" s="109"/>
      <c r="CQ656" s="113"/>
      <c r="CR656" s="113"/>
      <c r="CS656" s="113"/>
      <c r="CT656" s="113"/>
      <c r="CW656" s="118" t="str">
        <f t="shared" si="548"/>
        <v>n3-1</v>
      </c>
      <c r="CX656" s="118" t="str">
        <f t="shared" si="558"/>
        <v>n3-1-3</v>
      </c>
      <c r="CY656" s="119" t="s">
        <v>246</v>
      </c>
      <c r="CZ656" s="120" t="s">
        <v>79</v>
      </c>
      <c r="DA656" s="120" t="s">
        <v>79</v>
      </c>
      <c r="DB656" s="120">
        <f t="shared" si="566"/>
        <v>30</v>
      </c>
      <c r="DC656" s="120">
        <f t="shared" si="567"/>
        <v>150</v>
      </c>
      <c r="DD656" s="120">
        <f t="shared" ca="1" si="568"/>
        <v>17.5</v>
      </c>
      <c r="DE656" s="120">
        <f t="shared" ca="1" si="569"/>
        <v>17.5</v>
      </c>
      <c r="DF656" s="120" t="s">
        <v>74</v>
      </c>
    </row>
    <row r="657" spans="1:110" s="105" customFormat="1" ht="16" customHeight="1">
      <c r="A657" s="75" t="str">
        <f t="shared" si="571"/>
        <v>n3-1-3TOn3-1-3-1</v>
      </c>
      <c r="B657" s="75" t="str">
        <f t="shared" si="572"/>
        <v>n3-1-3TOn3-1-3-1</v>
      </c>
      <c r="C657" s="103" t="s">
        <v>239</v>
      </c>
      <c r="D657" s="103" t="str">
        <f t="shared" si="559"/>
        <v>n3-1-3</v>
      </c>
      <c r="E657" s="103" t="str">
        <f t="shared" si="560"/>
        <v>n3-1-3-1</v>
      </c>
      <c r="F657" s="104">
        <f>ROW()</f>
        <v>657</v>
      </c>
      <c r="G657" s="103"/>
      <c r="H657" s="103"/>
      <c r="I657" s="103"/>
      <c r="J657" s="103"/>
      <c r="K657" s="103" t="str">
        <f t="shared" si="550"/>
        <v>none</v>
      </c>
      <c r="L657" s="103"/>
      <c r="M657" s="103" t="str">
        <f t="shared" si="551"/>
        <v>OpenClose</v>
      </c>
      <c r="N657" s="103"/>
      <c r="O657" s="103"/>
      <c r="P657" s="103"/>
      <c r="Q657" s="103"/>
      <c r="R657" s="103">
        <f t="shared" si="552"/>
        <v>1</v>
      </c>
      <c r="S657" s="103"/>
      <c r="T657" s="103"/>
      <c r="U657" s="103"/>
      <c r="V657" s="103"/>
      <c r="W657" s="103"/>
      <c r="X657" s="103" t="str">
        <f t="shared" si="561"/>
        <v>fadeOn=n3-1-3TOn3-1-3-1,0.6</v>
      </c>
      <c r="Y657" s="103" t="str">
        <f t="shared" si="562"/>
        <v>fadeOff=n3-1-3TOn3-1-3-1,0.6</v>
      </c>
      <c r="Z657" s="103" t="str">
        <f t="shared" si="563"/>
        <v>drawOpen=n3-1-3TOn3-1-3-1,0.8</v>
      </c>
      <c r="AA657" s="103" t="str">
        <f t="shared" si="564"/>
        <v>drawClose=n3-1-3TOn3-1-3-1,0.8</v>
      </c>
      <c r="AB657" s="103" t="str">
        <f t="shared" si="553"/>
        <v>myQtipStyle</v>
      </c>
      <c r="AD657" s="106"/>
      <c r="AE657" s="116"/>
      <c r="AF657" s="75"/>
      <c r="AG657" s="186">
        <f t="shared" si="570"/>
        <v>0</v>
      </c>
      <c r="AH657" s="75" t="str">
        <f t="shared" si="554"/>
        <v>n3-1-3TOn3-1-3-1</v>
      </c>
      <c r="AI657" s="75" t="str">
        <f t="shared" si="565"/>
        <v>n3-1-3TOn3-1-3-1</v>
      </c>
      <c r="AJ657" s="73">
        <f t="shared" si="555"/>
        <v>4</v>
      </c>
      <c r="AX657" s="108"/>
      <c r="AZ657" s="108"/>
      <c r="BB657" s="116"/>
      <c r="BC657" s="116"/>
      <c r="BD657" s="108"/>
      <c r="BE657" s="108"/>
      <c r="BF657" s="109"/>
      <c r="BG657" s="109"/>
      <c r="BH657" s="110" t="str">
        <f t="shared" si="556"/>
        <v>n3-1-3</v>
      </c>
      <c r="BI657" s="111"/>
      <c r="BJ657" s="109" t="s">
        <v>233</v>
      </c>
      <c r="BK657" s="109" t="s">
        <v>239</v>
      </c>
      <c r="BL657" s="109">
        <f t="shared" ca="1" si="557"/>
        <v>0.4</v>
      </c>
      <c r="BM657" s="112"/>
      <c r="BN657" s="112"/>
      <c r="BO657" s="112"/>
      <c r="BP657" s="112"/>
      <c r="BQ657" s="112"/>
      <c r="BR657" s="112">
        <f t="shared" ca="1" si="574"/>
        <v>12</v>
      </c>
      <c r="BS657" s="112">
        <f t="shared" ca="1" si="574"/>
        <v>12</v>
      </c>
      <c r="BT657" s="112"/>
      <c r="BU657" s="112"/>
      <c r="BV657" s="174"/>
      <c r="BW657" s="114"/>
      <c r="BX657" s="109"/>
      <c r="BY657" s="113"/>
      <c r="BZ657" s="113"/>
      <c r="CA657" s="113"/>
      <c r="CB657" s="113"/>
      <c r="CC657" s="112"/>
      <c r="CD657" s="109"/>
      <c r="CE657" s="114"/>
      <c r="CF657" s="109"/>
      <c r="CG657" s="113"/>
      <c r="CH657" s="113"/>
      <c r="CI657" s="113"/>
      <c r="CJ657" s="113"/>
      <c r="CK657" s="112"/>
      <c r="CL657" s="112"/>
      <c r="CM657" s="112"/>
      <c r="CN657" s="115"/>
      <c r="CO657" s="109"/>
      <c r="CP657" s="109"/>
      <c r="CQ657" s="113"/>
      <c r="CR657" s="113"/>
      <c r="CS657" s="113"/>
      <c r="CT657" s="113"/>
      <c r="CW657" s="118" t="str">
        <f t="shared" si="548"/>
        <v>n3-1-3</v>
      </c>
      <c r="CX657" s="118" t="str">
        <f t="shared" si="558"/>
        <v>n3-1-3-1</v>
      </c>
      <c r="CY657" s="119" t="s">
        <v>246</v>
      </c>
      <c r="CZ657" s="120" t="s">
        <v>79</v>
      </c>
      <c r="DA657" s="120" t="s">
        <v>79</v>
      </c>
      <c r="DB657" s="120">
        <f t="shared" si="566"/>
        <v>30</v>
      </c>
      <c r="DC657" s="120">
        <f t="shared" si="567"/>
        <v>150</v>
      </c>
      <c r="DD657" s="120">
        <f t="shared" ca="1" si="568"/>
        <v>6</v>
      </c>
      <c r="DE657" s="120">
        <f t="shared" ca="1" si="569"/>
        <v>6</v>
      </c>
      <c r="DF657" s="120" t="s">
        <v>74</v>
      </c>
    </row>
    <row r="658" spans="1:110" s="105" customFormat="1" ht="16" customHeight="1">
      <c r="A658" s="75" t="str">
        <f t="shared" si="571"/>
        <v>n3-1-3TOn3-1-3-2</v>
      </c>
      <c r="B658" s="75" t="str">
        <f t="shared" si="572"/>
        <v>n3-1-3TOn3-1-3-2</v>
      </c>
      <c r="C658" s="103" t="s">
        <v>239</v>
      </c>
      <c r="D658" s="103" t="str">
        <f t="shared" si="559"/>
        <v>n3-1-3</v>
      </c>
      <c r="E658" s="103" t="str">
        <f t="shared" si="560"/>
        <v>n3-1-3-2</v>
      </c>
      <c r="F658" s="104">
        <f>ROW()</f>
        <v>658</v>
      </c>
      <c r="G658" s="103"/>
      <c r="H658" s="103"/>
      <c r="I658" s="103"/>
      <c r="J658" s="103"/>
      <c r="K658" s="103" t="str">
        <f t="shared" si="550"/>
        <v>none</v>
      </c>
      <c r="L658" s="103"/>
      <c r="M658" s="103" t="str">
        <f t="shared" si="551"/>
        <v>OpenClose</v>
      </c>
      <c r="N658" s="103"/>
      <c r="O658" s="103"/>
      <c r="P658" s="103"/>
      <c r="Q658" s="103"/>
      <c r="R658" s="103">
        <f t="shared" si="552"/>
        <v>1</v>
      </c>
      <c r="S658" s="103"/>
      <c r="T658" s="103"/>
      <c r="U658" s="103"/>
      <c r="V658" s="103"/>
      <c r="W658" s="103"/>
      <c r="X658" s="103" t="str">
        <f t="shared" si="561"/>
        <v>fadeOn=n3-1-3TOn3-1-3-2,0.6</v>
      </c>
      <c r="Y658" s="103" t="str">
        <f t="shared" si="562"/>
        <v>fadeOff=n3-1-3TOn3-1-3-2,0.6</v>
      </c>
      <c r="Z658" s="103" t="str">
        <f t="shared" si="563"/>
        <v>drawOpen=n3-1-3TOn3-1-3-2,0.8</v>
      </c>
      <c r="AA658" s="103" t="str">
        <f t="shared" si="564"/>
        <v>drawClose=n3-1-3TOn3-1-3-2,0.8</v>
      </c>
      <c r="AB658" s="103" t="str">
        <f t="shared" si="553"/>
        <v>myQtipStyle</v>
      </c>
      <c r="AD658" s="106"/>
      <c r="AE658" s="116"/>
      <c r="AF658" s="75"/>
      <c r="AG658" s="186">
        <f t="shared" si="570"/>
        <v>0</v>
      </c>
      <c r="AH658" s="75" t="str">
        <f t="shared" si="554"/>
        <v>n3-1-3TOn3-1-3-2</v>
      </c>
      <c r="AI658" s="75" t="str">
        <f t="shared" si="565"/>
        <v>n3-1-3TOn3-1-3-2</v>
      </c>
      <c r="AJ658" s="73">
        <f t="shared" si="555"/>
        <v>4</v>
      </c>
      <c r="AX658" s="108"/>
      <c r="AZ658" s="108"/>
      <c r="BB658" s="116"/>
      <c r="BC658" s="116"/>
      <c r="BD658" s="108"/>
      <c r="BE658" s="108"/>
      <c r="BF658" s="109"/>
      <c r="BG658" s="109"/>
      <c r="BH658" s="110" t="str">
        <f t="shared" si="556"/>
        <v>n3-1-3</v>
      </c>
      <c r="BI658" s="111"/>
      <c r="BJ658" s="109" t="s">
        <v>233</v>
      </c>
      <c r="BK658" s="109" t="s">
        <v>239</v>
      </c>
      <c r="BL658" s="109">
        <f t="shared" ca="1" si="557"/>
        <v>0.4</v>
      </c>
      <c r="BM658" s="112"/>
      <c r="BN658" s="112"/>
      <c r="BO658" s="112"/>
      <c r="BP658" s="112"/>
      <c r="BQ658" s="112"/>
      <c r="BR658" s="112">
        <f t="shared" ca="1" si="574"/>
        <v>12</v>
      </c>
      <c r="BS658" s="112">
        <f t="shared" ca="1" si="574"/>
        <v>12</v>
      </c>
      <c r="BT658" s="112"/>
      <c r="BU658" s="112"/>
      <c r="BV658" s="174"/>
      <c r="BW658" s="114"/>
      <c r="BX658" s="109"/>
      <c r="BY658" s="113"/>
      <c r="BZ658" s="113"/>
      <c r="CA658" s="113"/>
      <c r="CB658" s="113"/>
      <c r="CC658" s="112"/>
      <c r="CD658" s="109"/>
      <c r="CE658" s="114"/>
      <c r="CF658" s="109"/>
      <c r="CG658" s="113"/>
      <c r="CH658" s="113"/>
      <c r="CI658" s="113"/>
      <c r="CJ658" s="113"/>
      <c r="CK658" s="112"/>
      <c r="CL658" s="112"/>
      <c r="CM658" s="112"/>
      <c r="CN658" s="115"/>
      <c r="CO658" s="109"/>
      <c r="CP658" s="109"/>
      <c r="CQ658" s="113"/>
      <c r="CR658" s="113"/>
      <c r="CS658" s="113"/>
      <c r="CT658" s="113"/>
      <c r="CW658" s="118" t="str">
        <f t="shared" si="548"/>
        <v>n3-1-3</v>
      </c>
      <c r="CX658" s="118" t="str">
        <f t="shared" si="558"/>
        <v>n3-1-3-2</v>
      </c>
      <c r="CY658" s="119" t="s">
        <v>246</v>
      </c>
      <c r="CZ658" s="120" t="s">
        <v>79</v>
      </c>
      <c r="DA658" s="120" t="s">
        <v>79</v>
      </c>
      <c r="DB658" s="120">
        <f t="shared" si="566"/>
        <v>30</v>
      </c>
      <c r="DC658" s="120">
        <f t="shared" si="567"/>
        <v>150</v>
      </c>
      <c r="DD658" s="120">
        <f t="shared" ca="1" si="568"/>
        <v>6</v>
      </c>
      <c r="DE658" s="120">
        <f t="shared" ca="1" si="569"/>
        <v>6</v>
      </c>
      <c r="DF658" s="120" t="s">
        <v>74</v>
      </c>
    </row>
    <row r="659" spans="1:110" s="105" customFormat="1" ht="16" customHeight="1">
      <c r="A659" s="75" t="str">
        <f t="shared" si="571"/>
        <v>n3-1-3TOn3-1-3-3</v>
      </c>
      <c r="B659" s="75" t="str">
        <f t="shared" si="572"/>
        <v>n3-1-3TOn3-1-3-3</v>
      </c>
      <c r="C659" s="103" t="s">
        <v>239</v>
      </c>
      <c r="D659" s="103" t="str">
        <f t="shared" si="559"/>
        <v>n3-1-3</v>
      </c>
      <c r="E659" s="103" t="str">
        <f t="shared" si="560"/>
        <v>n3-1-3-3</v>
      </c>
      <c r="F659" s="104">
        <f>ROW()</f>
        <v>659</v>
      </c>
      <c r="G659" s="103"/>
      <c r="H659" s="103"/>
      <c r="I659" s="103"/>
      <c r="J659" s="103"/>
      <c r="K659" s="103" t="str">
        <f t="shared" si="550"/>
        <v>none</v>
      </c>
      <c r="L659" s="103"/>
      <c r="M659" s="103" t="str">
        <f t="shared" si="551"/>
        <v>OpenClose</v>
      </c>
      <c r="N659" s="103"/>
      <c r="O659" s="103"/>
      <c r="P659" s="103"/>
      <c r="Q659" s="103"/>
      <c r="R659" s="103">
        <f t="shared" si="552"/>
        <v>1</v>
      </c>
      <c r="S659" s="103"/>
      <c r="T659" s="103"/>
      <c r="U659" s="103"/>
      <c r="V659" s="103"/>
      <c r="W659" s="103"/>
      <c r="X659" s="103" t="str">
        <f t="shared" si="561"/>
        <v>fadeOn=n3-1-3TOn3-1-3-3,0.6</v>
      </c>
      <c r="Y659" s="103" t="str">
        <f t="shared" si="562"/>
        <v>fadeOff=n3-1-3TOn3-1-3-3,0.6</v>
      </c>
      <c r="Z659" s="103" t="str">
        <f t="shared" si="563"/>
        <v>drawOpen=n3-1-3TOn3-1-3-3,0.8</v>
      </c>
      <c r="AA659" s="103" t="str">
        <f t="shared" si="564"/>
        <v>drawClose=n3-1-3TOn3-1-3-3,0.8</v>
      </c>
      <c r="AB659" s="103" t="str">
        <f t="shared" si="553"/>
        <v>myQtipStyle</v>
      </c>
      <c r="AD659" s="106"/>
      <c r="AE659" s="116"/>
      <c r="AF659" s="75"/>
      <c r="AG659" s="186">
        <f t="shared" si="570"/>
        <v>0</v>
      </c>
      <c r="AH659" s="75" t="str">
        <f t="shared" si="554"/>
        <v>n3-1-3TOn3-1-3-3</v>
      </c>
      <c r="AI659" s="75" t="str">
        <f t="shared" si="565"/>
        <v>n3-1-3TOn3-1-3-3</v>
      </c>
      <c r="AJ659" s="73">
        <f t="shared" si="555"/>
        <v>4</v>
      </c>
      <c r="AX659" s="108"/>
      <c r="AZ659" s="108"/>
      <c r="BB659" s="116"/>
      <c r="BC659" s="116"/>
      <c r="BD659" s="108"/>
      <c r="BE659" s="108"/>
      <c r="BF659" s="109"/>
      <c r="BG659" s="109"/>
      <c r="BH659" s="110" t="str">
        <f t="shared" si="556"/>
        <v>n3-1-3</v>
      </c>
      <c r="BI659" s="111"/>
      <c r="BJ659" s="109" t="s">
        <v>233</v>
      </c>
      <c r="BK659" s="109" t="s">
        <v>239</v>
      </c>
      <c r="BL659" s="109">
        <f t="shared" ca="1" si="557"/>
        <v>0.4</v>
      </c>
      <c r="BM659" s="112"/>
      <c r="BN659" s="112"/>
      <c r="BO659" s="112"/>
      <c r="BP659" s="112"/>
      <c r="BQ659" s="112"/>
      <c r="BR659" s="112">
        <f t="shared" ca="1" si="574"/>
        <v>12</v>
      </c>
      <c r="BS659" s="112">
        <f t="shared" ca="1" si="574"/>
        <v>12</v>
      </c>
      <c r="BT659" s="112"/>
      <c r="BU659" s="112"/>
      <c r="BV659" s="174"/>
      <c r="BW659" s="114"/>
      <c r="BX659" s="109"/>
      <c r="BY659" s="113"/>
      <c r="BZ659" s="113"/>
      <c r="CA659" s="113"/>
      <c r="CB659" s="113"/>
      <c r="CC659" s="112"/>
      <c r="CD659" s="109"/>
      <c r="CE659" s="114"/>
      <c r="CF659" s="109"/>
      <c r="CG659" s="113"/>
      <c r="CH659" s="113"/>
      <c r="CI659" s="113"/>
      <c r="CJ659" s="113"/>
      <c r="CK659" s="112"/>
      <c r="CL659" s="112"/>
      <c r="CM659" s="112"/>
      <c r="CN659" s="115"/>
      <c r="CO659" s="109"/>
      <c r="CP659" s="109"/>
      <c r="CQ659" s="113"/>
      <c r="CR659" s="113"/>
      <c r="CS659" s="113"/>
      <c r="CT659" s="113"/>
      <c r="CW659" s="118" t="str">
        <f t="shared" si="548"/>
        <v>n3-1-3</v>
      </c>
      <c r="CX659" s="118" t="str">
        <f t="shared" si="558"/>
        <v>n3-1-3-3</v>
      </c>
      <c r="CY659" s="119" t="s">
        <v>246</v>
      </c>
      <c r="CZ659" s="120" t="s">
        <v>79</v>
      </c>
      <c r="DA659" s="120" t="s">
        <v>79</v>
      </c>
      <c r="DB659" s="120">
        <f t="shared" si="566"/>
        <v>30</v>
      </c>
      <c r="DC659" s="120">
        <f t="shared" si="567"/>
        <v>150</v>
      </c>
      <c r="DD659" s="120">
        <f t="shared" ca="1" si="568"/>
        <v>6</v>
      </c>
      <c r="DE659" s="120">
        <f t="shared" ca="1" si="569"/>
        <v>6</v>
      </c>
      <c r="DF659" s="120" t="s">
        <v>74</v>
      </c>
    </row>
    <row r="660" spans="1:110" s="105" customFormat="1" ht="16" customHeight="1">
      <c r="A660" s="75" t="str">
        <f t="shared" si="571"/>
        <v>n2-4-3-3TOn3-2</v>
      </c>
      <c r="B660" s="75" t="str">
        <f t="shared" si="572"/>
        <v>n2-4-3-3TOn3-2</v>
      </c>
      <c r="C660" s="103" t="s">
        <v>239</v>
      </c>
      <c r="D660" s="103" t="str">
        <f t="shared" si="559"/>
        <v>n2-4-3-3</v>
      </c>
      <c r="E660" s="103" t="str">
        <f t="shared" si="560"/>
        <v>n3-2</v>
      </c>
      <c r="F660" s="104">
        <f>ROW()</f>
        <v>660</v>
      </c>
      <c r="G660" s="103"/>
      <c r="H660" s="103"/>
      <c r="I660" s="103"/>
      <c r="J660" s="103"/>
      <c r="K660" s="103" t="str">
        <f t="shared" si="550"/>
        <v>none</v>
      </c>
      <c r="L660" s="103"/>
      <c r="M660" s="103" t="str">
        <f t="shared" si="551"/>
        <v>OpenClose</v>
      </c>
      <c r="N660" s="103"/>
      <c r="O660" s="103"/>
      <c r="P660" s="103"/>
      <c r="Q660" s="103"/>
      <c r="R660" s="103">
        <f t="shared" si="552"/>
        <v>1</v>
      </c>
      <c r="S660" s="103"/>
      <c r="T660" s="103"/>
      <c r="U660" s="103"/>
      <c r="V660" s="103"/>
      <c r="W660" s="103"/>
      <c r="X660" s="103" t="str">
        <f t="shared" si="561"/>
        <v>fadeOn=n2-4-3-3TOn3-2,0.6</v>
      </c>
      <c r="Y660" s="103" t="str">
        <f t="shared" si="562"/>
        <v>fadeOff=n2-4-3-3TOn3-2,0.6</v>
      </c>
      <c r="Z660" s="103" t="str">
        <f t="shared" si="563"/>
        <v>drawOpen=n2-4-3-3TOn3-2,0.8</v>
      </c>
      <c r="AA660" s="103" t="str">
        <f t="shared" si="564"/>
        <v>drawClose=n2-4-3-3TOn3-2,0.8</v>
      </c>
      <c r="AB660" s="103" t="str">
        <f t="shared" si="553"/>
        <v>myQtipStyle</v>
      </c>
      <c r="AD660" s="106"/>
      <c r="AE660" s="116"/>
      <c r="AF660" s="75"/>
      <c r="AG660" s="186">
        <f t="shared" si="570"/>
        <v>0</v>
      </c>
      <c r="AH660" s="75" t="str">
        <f t="shared" si="554"/>
        <v>n2-4-3-3TOn3-2</v>
      </c>
      <c r="AI660" s="75" t="str">
        <f t="shared" si="565"/>
        <v>n2-4-3-3TOn3-2</v>
      </c>
      <c r="AJ660" s="73">
        <f t="shared" si="555"/>
        <v>2</v>
      </c>
      <c r="AX660" s="108"/>
      <c r="AZ660" s="108"/>
      <c r="BB660" s="116"/>
      <c r="BC660" s="116"/>
      <c r="BD660" s="108"/>
      <c r="BE660" s="108"/>
      <c r="BF660" s="109"/>
      <c r="BG660" s="109"/>
      <c r="BH660" s="110" t="str">
        <f t="shared" si="556"/>
        <v>n2-4-3-3</v>
      </c>
      <c r="BI660" s="111"/>
      <c r="BJ660" s="109" t="s">
        <v>233</v>
      </c>
      <c r="BK660" s="109" t="s">
        <v>239</v>
      </c>
      <c r="BL660" s="109">
        <f t="shared" ca="1" si="557"/>
        <v>1.5</v>
      </c>
      <c r="BM660" s="112"/>
      <c r="BN660" s="112"/>
      <c r="BO660" s="112"/>
      <c r="BP660" s="112"/>
      <c r="BQ660" s="112"/>
      <c r="BR660" s="112">
        <f t="shared" ref="BR660:BS679" ca="1" si="575">BR161</f>
        <v>60</v>
      </c>
      <c r="BS660" s="112">
        <f t="shared" ca="1" si="575"/>
        <v>60</v>
      </c>
      <c r="BT660" s="112"/>
      <c r="BU660" s="112"/>
      <c r="BV660" s="174"/>
      <c r="BW660" s="114"/>
      <c r="BX660" s="109"/>
      <c r="BY660" s="113"/>
      <c r="BZ660" s="113"/>
      <c r="CA660" s="113"/>
      <c r="CB660" s="113"/>
      <c r="CC660" s="112"/>
      <c r="CD660" s="109"/>
      <c r="CE660" s="114"/>
      <c r="CF660" s="109"/>
      <c r="CG660" s="113"/>
      <c r="CH660" s="113"/>
      <c r="CI660" s="113"/>
      <c r="CJ660" s="113"/>
      <c r="CK660" s="112"/>
      <c r="CL660" s="112"/>
      <c r="CM660" s="112"/>
      <c r="CN660" s="115"/>
      <c r="CO660" s="109"/>
      <c r="CP660" s="109"/>
      <c r="CQ660" s="113"/>
      <c r="CR660" s="113"/>
      <c r="CS660" s="113"/>
      <c r="CT660" s="113"/>
      <c r="CW660" s="118" t="str">
        <f t="shared" si="548"/>
        <v>n2-4-3-3</v>
      </c>
      <c r="CX660" s="118" t="str">
        <f t="shared" si="558"/>
        <v>n3-2</v>
      </c>
      <c r="CY660" s="119" t="s">
        <v>246</v>
      </c>
      <c r="CZ660" s="120" t="s">
        <v>79</v>
      </c>
      <c r="DA660" s="120" t="s">
        <v>79</v>
      </c>
      <c r="DB660" s="120">
        <f t="shared" si="566"/>
        <v>0</v>
      </c>
      <c r="DC660" s="120">
        <f t="shared" si="567"/>
        <v>0</v>
      </c>
      <c r="DD660" s="120">
        <f t="shared" ca="1" si="568"/>
        <v>30</v>
      </c>
      <c r="DE660" s="120">
        <f t="shared" ca="1" si="569"/>
        <v>30</v>
      </c>
      <c r="DF660" s="120" t="s">
        <v>74</v>
      </c>
    </row>
    <row r="661" spans="1:110" s="105" customFormat="1" ht="16" customHeight="1">
      <c r="A661" s="75" t="str">
        <f t="shared" si="571"/>
        <v>n3-2TOn3-2-1</v>
      </c>
      <c r="B661" s="75" t="str">
        <f t="shared" si="572"/>
        <v>n3-2TOn3-2-1</v>
      </c>
      <c r="C661" s="103" t="s">
        <v>239</v>
      </c>
      <c r="D661" s="103" t="str">
        <f t="shared" si="559"/>
        <v>n3-2</v>
      </c>
      <c r="E661" s="103" t="str">
        <f t="shared" si="560"/>
        <v>n3-2-1</v>
      </c>
      <c r="F661" s="104">
        <f>ROW()</f>
        <v>661</v>
      </c>
      <c r="G661" s="103"/>
      <c r="H661" s="103"/>
      <c r="I661" s="103"/>
      <c r="J661" s="103"/>
      <c r="K661" s="103" t="str">
        <f t="shared" si="550"/>
        <v>none</v>
      </c>
      <c r="L661" s="103"/>
      <c r="M661" s="103" t="str">
        <f t="shared" si="551"/>
        <v>OpenClose</v>
      </c>
      <c r="N661" s="103"/>
      <c r="O661" s="103"/>
      <c r="P661" s="103"/>
      <c r="Q661" s="103"/>
      <c r="R661" s="103">
        <f t="shared" si="552"/>
        <v>1</v>
      </c>
      <c r="S661" s="103"/>
      <c r="T661" s="103"/>
      <c r="U661" s="103"/>
      <c r="V661" s="103"/>
      <c r="W661" s="103"/>
      <c r="X661" s="103" t="str">
        <f t="shared" si="561"/>
        <v>fadeOn=n3-2TOn3-2-1,0.6</v>
      </c>
      <c r="Y661" s="103" t="str">
        <f t="shared" si="562"/>
        <v>fadeOff=n3-2TOn3-2-1,0.6</v>
      </c>
      <c r="Z661" s="103" t="str">
        <f t="shared" si="563"/>
        <v>drawOpen=n3-2TOn3-2-1,0.8</v>
      </c>
      <c r="AA661" s="103" t="str">
        <f t="shared" si="564"/>
        <v>drawClose=n3-2TOn3-2-1,0.8</v>
      </c>
      <c r="AB661" s="103" t="str">
        <f t="shared" si="553"/>
        <v>myQtipStyle</v>
      </c>
      <c r="AD661" s="106"/>
      <c r="AE661" s="116"/>
      <c r="AF661" s="75"/>
      <c r="AG661" s="186">
        <f t="shared" si="570"/>
        <v>0</v>
      </c>
      <c r="AH661" s="75" t="str">
        <f t="shared" si="554"/>
        <v>n3-2TOn3-2-1</v>
      </c>
      <c r="AI661" s="75" t="str">
        <f t="shared" si="565"/>
        <v>n3-2TOn3-2-1</v>
      </c>
      <c r="AJ661" s="73">
        <f t="shared" si="555"/>
        <v>3</v>
      </c>
      <c r="AX661" s="108"/>
      <c r="AZ661" s="108"/>
      <c r="BB661" s="116"/>
      <c r="BC661" s="116"/>
      <c r="BD661" s="108"/>
      <c r="BE661" s="108"/>
      <c r="BF661" s="109"/>
      <c r="BG661" s="109"/>
      <c r="BH661" s="110" t="str">
        <f t="shared" si="556"/>
        <v>n3-2</v>
      </c>
      <c r="BI661" s="111"/>
      <c r="BJ661" s="109" t="s">
        <v>233</v>
      </c>
      <c r="BK661" s="109" t="s">
        <v>239</v>
      </c>
      <c r="BL661" s="109">
        <f t="shared" ca="1" si="557"/>
        <v>0.7</v>
      </c>
      <c r="BM661" s="112"/>
      <c r="BN661" s="112"/>
      <c r="BO661" s="112"/>
      <c r="BP661" s="112"/>
      <c r="BQ661" s="112"/>
      <c r="BR661" s="112">
        <f t="shared" ca="1" si="575"/>
        <v>35</v>
      </c>
      <c r="BS661" s="112">
        <f t="shared" ca="1" si="575"/>
        <v>35</v>
      </c>
      <c r="BT661" s="112"/>
      <c r="BU661" s="112"/>
      <c r="BV661" s="174"/>
      <c r="BW661" s="114"/>
      <c r="BX661" s="109"/>
      <c r="BY661" s="113"/>
      <c r="BZ661" s="113"/>
      <c r="CA661" s="113"/>
      <c r="CB661" s="113"/>
      <c r="CC661" s="112"/>
      <c r="CD661" s="109"/>
      <c r="CE661" s="114"/>
      <c r="CF661" s="109"/>
      <c r="CG661" s="113"/>
      <c r="CH661" s="113"/>
      <c r="CI661" s="113"/>
      <c r="CJ661" s="113"/>
      <c r="CK661" s="112"/>
      <c r="CL661" s="112"/>
      <c r="CM661" s="112"/>
      <c r="CN661" s="115"/>
      <c r="CO661" s="109"/>
      <c r="CP661" s="109"/>
      <c r="CQ661" s="113"/>
      <c r="CR661" s="113"/>
      <c r="CS661" s="113"/>
      <c r="CT661" s="113"/>
      <c r="CW661" s="118" t="str">
        <f t="shared" si="548"/>
        <v>n3-2</v>
      </c>
      <c r="CX661" s="118" t="str">
        <f t="shared" si="558"/>
        <v>n3-2-1</v>
      </c>
      <c r="CY661" s="119" t="s">
        <v>246</v>
      </c>
      <c r="CZ661" s="120" t="s">
        <v>79</v>
      </c>
      <c r="DA661" s="120" t="s">
        <v>79</v>
      </c>
      <c r="DB661" s="120">
        <f t="shared" si="566"/>
        <v>30</v>
      </c>
      <c r="DC661" s="120">
        <f t="shared" si="567"/>
        <v>150</v>
      </c>
      <c r="DD661" s="120">
        <f t="shared" ca="1" si="568"/>
        <v>17.5</v>
      </c>
      <c r="DE661" s="120">
        <f t="shared" ca="1" si="569"/>
        <v>17.5</v>
      </c>
      <c r="DF661" s="120" t="s">
        <v>74</v>
      </c>
    </row>
    <row r="662" spans="1:110" s="105" customFormat="1" ht="16" customHeight="1">
      <c r="A662" s="75" t="str">
        <f t="shared" si="571"/>
        <v>n3-2-1TOn3-2-1-1</v>
      </c>
      <c r="B662" s="75" t="str">
        <f t="shared" si="572"/>
        <v>n3-2-1TOn3-2-1-1</v>
      </c>
      <c r="C662" s="103" t="s">
        <v>239</v>
      </c>
      <c r="D662" s="103" t="str">
        <f t="shared" si="559"/>
        <v>n3-2-1</v>
      </c>
      <c r="E662" s="103" t="str">
        <f t="shared" si="560"/>
        <v>n3-2-1-1</v>
      </c>
      <c r="F662" s="104">
        <f>ROW()</f>
        <v>662</v>
      </c>
      <c r="G662" s="103"/>
      <c r="H662" s="103"/>
      <c r="I662" s="103"/>
      <c r="J662" s="103"/>
      <c r="K662" s="103" t="str">
        <f t="shared" si="550"/>
        <v>none</v>
      </c>
      <c r="L662" s="103"/>
      <c r="M662" s="103" t="str">
        <f t="shared" si="551"/>
        <v>OpenClose</v>
      </c>
      <c r="N662" s="103"/>
      <c r="O662" s="103"/>
      <c r="P662" s="103"/>
      <c r="Q662" s="103"/>
      <c r="R662" s="103">
        <f t="shared" si="552"/>
        <v>1</v>
      </c>
      <c r="S662" s="103"/>
      <c r="T662" s="103"/>
      <c r="U662" s="103"/>
      <c r="V662" s="103"/>
      <c r="W662" s="103"/>
      <c r="X662" s="103" t="str">
        <f t="shared" si="561"/>
        <v>fadeOn=n3-2-1TOn3-2-1-1,0.6</v>
      </c>
      <c r="Y662" s="103" t="str">
        <f t="shared" si="562"/>
        <v>fadeOff=n3-2-1TOn3-2-1-1,0.6</v>
      </c>
      <c r="Z662" s="103" t="str">
        <f t="shared" si="563"/>
        <v>drawOpen=n3-2-1TOn3-2-1-1,0.8</v>
      </c>
      <c r="AA662" s="103" t="str">
        <f t="shared" si="564"/>
        <v>drawClose=n3-2-1TOn3-2-1-1,0.8</v>
      </c>
      <c r="AB662" s="103" t="str">
        <f t="shared" si="553"/>
        <v>myQtipStyle</v>
      </c>
      <c r="AD662" s="106"/>
      <c r="AE662" s="116"/>
      <c r="AF662" s="75"/>
      <c r="AG662" s="186">
        <f t="shared" si="570"/>
        <v>0</v>
      </c>
      <c r="AH662" s="75" t="str">
        <f t="shared" si="554"/>
        <v>n3-2-1TOn3-2-1-1</v>
      </c>
      <c r="AI662" s="75" t="str">
        <f t="shared" si="565"/>
        <v>n3-2-1TOn3-2-1-1</v>
      </c>
      <c r="AJ662" s="73">
        <f t="shared" si="555"/>
        <v>4</v>
      </c>
      <c r="AX662" s="108"/>
      <c r="AZ662" s="108"/>
      <c r="BB662" s="116"/>
      <c r="BC662" s="116"/>
      <c r="BD662" s="108"/>
      <c r="BE662" s="108"/>
      <c r="BF662" s="109"/>
      <c r="BG662" s="109"/>
      <c r="BH662" s="110" t="str">
        <f t="shared" si="556"/>
        <v>n3-2-1</v>
      </c>
      <c r="BI662" s="111"/>
      <c r="BJ662" s="109" t="s">
        <v>233</v>
      </c>
      <c r="BK662" s="109" t="s">
        <v>239</v>
      </c>
      <c r="BL662" s="109">
        <f t="shared" ca="1" si="557"/>
        <v>0.4</v>
      </c>
      <c r="BM662" s="112"/>
      <c r="BN662" s="112"/>
      <c r="BO662" s="112"/>
      <c r="BP662" s="112"/>
      <c r="BQ662" s="112"/>
      <c r="BR662" s="112">
        <f t="shared" ca="1" si="575"/>
        <v>12</v>
      </c>
      <c r="BS662" s="112">
        <f t="shared" ca="1" si="575"/>
        <v>12</v>
      </c>
      <c r="BT662" s="112"/>
      <c r="BU662" s="112"/>
      <c r="BV662" s="174"/>
      <c r="BW662" s="114"/>
      <c r="BX662" s="109"/>
      <c r="BY662" s="113"/>
      <c r="BZ662" s="113"/>
      <c r="CA662" s="113"/>
      <c r="CB662" s="113"/>
      <c r="CC662" s="112"/>
      <c r="CD662" s="109"/>
      <c r="CE662" s="114"/>
      <c r="CF662" s="109"/>
      <c r="CG662" s="113"/>
      <c r="CH662" s="113"/>
      <c r="CI662" s="113"/>
      <c r="CJ662" s="113"/>
      <c r="CK662" s="112"/>
      <c r="CL662" s="112"/>
      <c r="CM662" s="112"/>
      <c r="CN662" s="115"/>
      <c r="CO662" s="109"/>
      <c r="CP662" s="109"/>
      <c r="CQ662" s="113"/>
      <c r="CR662" s="113"/>
      <c r="CS662" s="113"/>
      <c r="CT662" s="113"/>
      <c r="CW662" s="118" t="str">
        <f t="shared" ref="CW662:CW725" si="576">BH662</f>
        <v>n3-2-1</v>
      </c>
      <c r="CX662" s="118" t="str">
        <f t="shared" si="558"/>
        <v>n3-2-1-1</v>
      </c>
      <c r="CY662" s="119" t="s">
        <v>246</v>
      </c>
      <c r="CZ662" s="120" t="s">
        <v>79</v>
      </c>
      <c r="DA662" s="120" t="s">
        <v>79</v>
      </c>
      <c r="DB662" s="120">
        <f t="shared" si="566"/>
        <v>30</v>
      </c>
      <c r="DC662" s="120">
        <f t="shared" si="567"/>
        <v>150</v>
      </c>
      <c r="DD662" s="120">
        <f t="shared" ca="1" si="568"/>
        <v>6</v>
      </c>
      <c r="DE662" s="120">
        <f t="shared" ca="1" si="569"/>
        <v>6</v>
      </c>
      <c r="DF662" s="120" t="s">
        <v>74</v>
      </c>
    </row>
    <row r="663" spans="1:110" s="105" customFormat="1" ht="16" customHeight="1">
      <c r="A663" s="75" t="str">
        <f t="shared" si="571"/>
        <v>n3-2-1TOn3-2-1-2</v>
      </c>
      <c r="B663" s="75" t="str">
        <f t="shared" si="572"/>
        <v>n3-2-1TOn3-2-1-2</v>
      </c>
      <c r="C663" s="103" t="s">
        <v>239</v>
      </c>
      <c r="D663" s="103" t="str">
        <f t="shared" si="559"/>
        <v>n3-2-1</v>
      </c>
      <c r="E663" s="103" t="str">
        <f t="shared" si="560"/>
        <v>n3-2-1-2</v>
      </c>
      <c r="F663" s="104">
        <f>ROW()</f>
        <v>663</v>
      </c>
      <c r="G663" s="103"/>
      <c r="H663" s="103"/>
      <c r="I663" s="103"/>
      <c r="J663" s="103"/>
      <c r="K663" s="103" t="str">
        <f t="shared" si="550"/>
        <v>none</v>
      </c>
      <c r="L663" s="103"/>
      <c r="M663" s="103" t="str">
        <f t="shared" si="551"/>
        <v>OpenClose</v>
      </c>
      <c r="N663" s="103"/>
      <c r="O663" s="103"/>
      <c r="P663" s="103"/>
      <c r="Q663" s="103"/>
      <c r="R663" s="103">
        <f t="shared" si="552"/>
        <v>1</v>
      </c>
      <c r="S663" s="103"/>
      <c r="T663" s="103"/>
      <c r="U663" s="103"/>
      <c r="V663" s="103"/>
      <c r="W663" s="103"/>
      <c r="X663" s="103" t="str">
        <f t="shared" si="561"/>
        <v>fadeOn=n3-2-1TOn3-2-1-2,0.6</v>
      </c>
      <c r="Y663" s="103" t="str">
        <f t="shared" si="562"/>
        <v>fadeOff=n3-2-1TOn3-2-1-2,0.6</v>
      </c>
      <c r="Z663" s="103" t="str">
        <f t="shared" si="563"/>
        <v>drawOpen=n3-2-1TOn3-2-1-2,0.8</v>
      </c>
      <c r="AA663" s="103" t="str">
        <f t="shared" si="564"/>
        <v>drawClose=n3-2-1TOn3-2-1-2,0.8</v>
      </c>
      <c r="AB663" s="103" t="str">
        <f t="shared" si="553"/>
        <v>myQtipStyle</v>
      </c>
      <c r="AD663" s="106"/>
      <c r="AE663" s="116"/>
      <c r="AF663" s="75"/>
      <c r="AG663" s="186">
        <f t="shared" si="570"/>
        <v>0</v>
      </c>
      <c r="AH663" s="75" t="str">
        <f t="shared" si="554"/>
        <v>n3-2-1TOn3-2-1-2</v>
      </c>
      <c r="AI663" s="75" t="str">
        <f t="shared" si="565"/>
        <v>n3-2-1TOn3-2-1-2</v>
      </c>
      <c r="AJ663" s="73">
        <f t="shared" si="555"/>
        <v>4</v>
      </c>
      <c r="AX663" s="108"/>
      <c r="AZ663" s="108"/>
      <c r="BB663" s="116"/>
      <c r="BC663" s="116"/>
      <c r="BD663" s="108"/>
      <c r="BE663" s="108"/>
      <c r="BF663" s="109"/>
      <c r="BG663" s="109"/>
      <c r="BH663" s="110" t="str">
        <f t="shared" si="556"/>
        <v>n3-2-1</v>
      </c>
      <c r="BI663" s="111"/>
      <c r="BJ663" s="109" t="s">
        <v>233</v>
      </c>
      <c r="BK663" s="109" t="s">
        <v>239</v>
      </c>
      <c r="BL663" s="109">
        <f t="shared" ca="1" si="557"/>
        <v>0.4</v>
      </c>
      <c r="BM663" s="112"/>
      <c r="BN663" s="112"/>
      <c r="BO663" s="112"/>
      <c r="BP663" s="112"/>
      <c r="BQ663" s="112"/>
      <c r="BR663" s="112">
        <f t="shared" ca="1" si="575"/>
        <v>12</v>
      </c>
      <c r="BS663" s="112">
        <f t="shared" ca="1" si="575"/>
        <v>12</v>
      </c>
      <c r="BT663" s="112"/>
      <c r="BU663" s="112"/>
      <c r="BV663" s="174"/>
      <c r="BW663" s="114"/>
      <c r="BX663" s="109"/>
      <c r="BY663" s="113"/>
      <c r="BZ663" s="113"/>
      <c r="CA663" s="113"/>
      <c r="CB663" s="113"/>
      <c r="CC663" s="112"/>
      <c r="CD663" s="109"/>
      <c r="CE663" s="114"/>
      <c r="CF663" s="109"/>
      <c r="CG663" s="113"/>
      <c r="CH663" s="113"/>
      <c r="CI663" s="113"/>
      <c r="CJ663" s="113"/>
      <c r="CK663" s="112"/>
      <c r="CL663" s="112"/>
      <c r="CM663" s="112"/>
      <c r="CN663" s="115"/>
      <c r="CO663" s="109"/>
      <c r="CP663" s="109"/>
      <c r="CQ663" s="113"/>
      <c r="CR663" s="113"/>
      <c r="CS663" s="113"/>
      <c r="CT663" s="113"/>
      <c r="CW663" s="118" t="str">
        <f t="shared" si="576"/>
        <v>n3-2-1</v>
      </c>
      <c r="CX663" s="118" t="str">
        <f t="shared" si="558"/>
        <v>n3-2-1-2</v>
      </c>
      <c r="CY663" s="119" t="s">
        <v>246</v>
      </c>
      <c r="CZ663" s="120" t="s">
        <v>79</v>
      </c>
      <c r="DA663" s="120" t="s">
        <v>79</v>
      </c>
      <c r="DB663" s="120">
        <f t="shared" si="566"/>
        <v>30</v>
      </c>
      <c r="DC663" s="120">
        <f t="shared" si="567"/>
        <v>150</v>
      </c>
      <c r="DD663" s="120">
        <f t="shared" ca="1" si="568"/>
        <v>6</v>
      </c>
      <c r="DE663" s="120">
        <f t="shared" ca="1" si="569"/>
        <v>6</v>
      </c>
      <c r="DF663" s="120" t="s">
        <v>74</v>
      </c>
    </row>
    <row r="664" spans="1:110" s="105" customFormat="1" ht="16" customHeight="1">
      <c r="A664" s="75" t="str">
        <f t="shared" si="571"/>
        <v>n3-2-1TOn3-2-1-3</v>
      </c>
      <c r="B664" s="75" t="str">
        <f t="shared" si="572"/>
        <v>n3-2-1TOn3-2-1-3</v>
      </c>
      <c r="C664" s="103" t="s">
        <v>239</v>
      </c>
      <c r="D664" s="103" t="str">
        <f t="shared" si="559"/>
        <v>n3-2-1</v>
      </c>
      <c r="E664" s="103" t="str">
        <f t="shared" si="560"/>
        <v>n3-2-1-3</v>
      </c>
      <c r="F664" s="104">
        <f>ROW()</f>
        <v>664</v>
      </c>
      <c r="G664" s="103"/>
      <c r="H664" s="103"/>
      <c r="I664" s="103"/>
      <c r="J664" s="103"/>
      <c r="K664" s="103" t="str">
        <f t="shared" si="550"/>
        <v>none</v>
      </c>
      <c r="L664" s="103"/>
      <c r="M664" s="103" t="str">
        <f t="shared" si="551"/>
        <v>OpenClose</v>
      </c>
      <c r="N664" s="103"/>
      <c r="O664" s="103"/>
      <c r="P664" s="103"/>
      <c r="Q664" s="103"/>
      <c r="R664" s="103">
        <f t="shared" si="552"/>
        <v>1</v>
      </c>
      <c r="S664" s="103"/>
      <c r="T664" s="103"/>
      <c r="U664" s="103"/>
      <c r="V664" s="103"/>
      <c r="W664" s="103"/>
      <c r="X664" s="103" t="str">
        <f t="shared" si="561"/>
        <v>fadeOn=n3-2-1TOn3-2-1-3,0.6</v>
      </c>
      <c r="Y664" s="103" t="str">
        <f t="shared" si="562"/>
        <v>fadeOff=n3-2-1TOn3-2-1-3,0.6</v>
      </c>
      <c r="Z664" s="103" t="str">
        <f t="shared" si="563"/>
        <v>drawOpen=n3-2-1TOn3-2-1-3,0.8</v>
      </c>
      <c r="AA664" s="103" t="str">
        <f t="shared" si="564"/>
        <v>drawClose=n3-2-1TOn3-2-1-3,0.8</v>
      </c>
      <c r="AB664" s="103" t="str">
        <f t="shared" si="553"/>
        <v>myQtipStyle</v>
      </c>
      <c r="AD664" s="106"/>
      <c r="AE664" s="116"/>
      <c r="AF664" s="75"/>
      <c r="AG664" s="186">
        <f t="shared" si="570"/>
        <v>0</v>
      </c>
      <c r="AH664" s="75" t="str">
        <f t="shared" si="554"/>
        <v>n3-2-1TOn3-2-1-3</v>
      </c>
      <c r="AI664" s="75" t="str">
        <f t="shared" si="565"/>
        <v>n3-2-1TOn3-2-1-3</v>
      </c>
      <c r="AJ664" s="73">
        <f t="shared" si="555"/>
        <v>4</v>
      </c>
      <c r="AX664" s="108"/>
      <c r="AZ664" s="108"/>
      <c r="BB664" s="116"/>
      <c r="BC664" s="116"/>
      <c r="BD664" s="108"/>
      <c r="BE664" s="108"/>
      <c r="BF664" s="109"/>
      <c r="BG664" s="109"/>
      <c r="BH664" s="110" t="str">
        <f t="shared" si="556"/>
        <v>n3-2-1</v>
      </c>
      <c r="BI664" s="111"/>
      <c r="BJ664" s="109" t="s">
        <v>233</v>
      </c>
      <c r="BK664" s="109" t="s">
        <v>239</v>
      </c>
      <c r="BL664" s="109">
        <f t="shared" ca="1" si="557"/>
        <v>0.4</v>
      </c>
      <c r="BM664" s="112"/>
      <c r="BN664" s="112"/>
      <c r="BO664" s="112"/>
      <c r="BP664" s="112"/>
      <c r="BQ664" s="112"/>
      <c r="BR664" s="112">
        <f t="shared" ca="1" si="575"/>
        <v>12</v>
      </c>
      <c r="BS664" s="112">
        <f t="shared" ca="1" si="575"/>
        <v>12</v>
      </c>
      <c r="BT664" s="112"/>
      <c r="BU664" s="112"/>
      <c r="BV664" s="174"/>
      <c r="BW664" s="114"/>
      <c r="BX664" s="109"/>
      <c r="BY664" s="113"/>
      <c r="BZ664" s="113"/>
      <c r="CA664" s="113"/>
      <c r="CB664" s="113"/>
      <c r="CC664" s="112"/>
      <c r="CD664" s="109"/>
      <c r="CE664" s="114"/>
      <c r="CF664" s="109"/>
      <c r="CG664" s="113"/>
      <c r="CH664" s="113"/>
      <c r="CI664" s="113"/>
      <c r="CJ664" s="113"/>
      <c r="CK664" s="112"/>
      <c r="CL664" s="112"/>
      <c r="CM664" s="112"/>
      <c r="CN664" s="115"/>
      <c r="CO664" s="109"/>
      <c r="CP664" s="109"/>
      <c r="CQ664" s="113"/>
      <c r="CR664" s="113"/>
      <c r="CS664" s="113"/>
      <c r="CT664" s="113"/>
      <c r="CW664" s="118" t="str">
        <f t="shared" si="576"/>
        <v>n3-2-1</v>
      </c>
      <c r="CX664" s="118" t="str">
        <f t="shared" si="558"/>
        <v>n3-2-1-3</v>
      </c>
      <c r="CY664" s="119" t="s">
        <v>246</v>
      </c>
      <c r="CZ664" s="120" t="s">
        <v>79</v>
      </c>
      <c r="DA664" s="120" t="s">
        <v>79</v>
      </c>
      <c r="DB664" s="120">
        <f t="shared" si="566"/>
        <v>30</v>
      </c>
      <c r="DC664" s="120">
        <f t="shared" si="567"/>
        <v>150</v>
      </c>
      <c r="DD664" s="120">
        <f t="shared" ca="1" si="568"/>
        <v>6</v>
      </c>
      <c r="DE664" s="120">
        <f t="shared" ca="1" si="569"/>
        <v>6</v>
      </c>
      <c r="DF664" s="120" t="s">
        <v>74</v>
      </c>
    </row>
    <row r="665" spans="1:110" s="105" customFormat="1" ht="16" customHeight="1">
      <c r="A665" s="75" t="str">
        <f t="shared" si="571"/>
        <v>n3-2TOn3-2-2</v>
      </c>
      <c r="B665" s="75" t="str">
        <f t="shared" si="572"/>
        <v>n3-2TOn3-2-2</v>
      </c>
      <c r="C665" s="103" t="s">
        <v>239</v>
      </c>
      <c r="D665" s="103" t="str">
        <f t="shared" si="559"/>
        <v>n3-2</v>
      </c>
      <c r="E665" s="103" t="str">
        <f t="shared" si="560"/>
        <v>n3-2-2</v>
      </c>
      <c r="F665" s="104">
        <f>ROW()</f>
        <v>665</v>
      </c>
      <c r="G665" s="103"/>
      <c r="H665" s="103"/>
      <c r="I665" s="103"/>
      <c r="J665" s="103"/>
      <c r="K665" s="103" t="str">
        <f t="shared" si="550"/>
        <v>none</v>
      </c>
      <c r="L665" s="103"/>
      <c r="M665" s="103" t="str">
        <f t="shared" si="551"/>
        <v>OpenClose</v>
      </c>
      <c r="N665" s="103"/>
      <c r="O665" s="103"/>
      <c r="P665" s="103"/>
      <c r="Q665" s="103"/>
      <c r="R665" s="103">
        <f t="shared" si="552"/>
        <v>1</v>
      </c>
      <c r="S665" s="103"/>
      <c r="T665" s="103"/>
      <c r="U665" s="103"/>
      <c r="V665" s="103"/>
      <c r="W665" s="103"/>
      <c r="X665" s="103" t="str">
        <f t="shared" si="561"/>
        <v>fadeOn=n3-2TOn3-2-2,0.6</v>
      </c>
      <c r="Y665" s="103" t="str">
        <f t="shared" si="562"/>
        <v>fadeOff=n3-2TOn3-2-2,0.6</v>
      </c>
      <c r="Z665" s="103" t="str">
        <f t="shared" si="563"/>
        <v>drawOpen=n3-2TOn3-2-2,0.8</v>
      </c>
      <c r="AA665" s="103" t="str">
        <f t="shared" si="564"/>
        <v>drawClose=n3-2TOn3-2-2,0.8</v>
      </c>
      <c r="AB665" s="103" t="str">
        <f t="shared" si="553"/>
        <v>myQtipStyle</v>
      </c>
      <c r="AD665" s="106"/>
      <c r="AE665" s="116"/>
      <c r="AF665" s="75"/>
      <c r="AG665" s="186">
        <f t="shared" si="570"/>
        <v>0</v>
      </c>
      <c r="AH665" s="75" t="str">
        <f t="shared" si="554"/>
        <v>n3-2TOn3-2-2</v>
      </c>
      <c r="AI665" s="75" t="str">
        <f t="shared" si="565"/>
        <v>n3-2TOn3-2-2</v>
      </c>
      <c r="AJ665" s="73">
        <f t="shared" si="555"/>
        <v>3</v>
      </c>
      <c r="AX665" s="108"/>
      <c r="AZ665" s="108"/>
      <c r="BB665" s="116"/>
      <c r="BC665" s="116"/>
      <c r="BD665" s="108"/>
      <c r="BE665" s="108"/>
      <c r="BF665" s="109"/>
      <c r="BG665" s="109"/>
      <c r="BH665" s="110" t="str">
        <f t="shared" si="556"/>
        <v>n3-2</v>
      </c>
      <c r="BI665" s="111"/>
      <c r="BJ665" s="109" t="s">
        <v>233</v>
      </c>
      <c r="BK665" s="109" t="s">
        <v>239</v>
      </c>
      <c r="BL665" s="109">
        <f t="shared" ca="1" si="557"/>
        <v>0.7</v>
      </c>
      <c r="BM665" s="112"/>
      <c r="BN665" s="112"/>
      <c r="BO665" s="112"/>
      <c r="BP665" s="112"/>
      <c r="BQ665" s="112"/>
      <c r="BR665" s="112">
        <f t="shared" ca="1" si="575"/>
        <v>35</v>
      </c>
      <c r="BS665" s="112">
        <f t="shared" ca="1" si="575"/>
        <v>35</v>
      </c>
      <c r="BT665" s="112"/>
      <c r="BU665" s="112"/>
      <c r="BV665" s="174"/>
      <c r="BW665" s="114"/>
      <c r="BX665" s="109"/>
      <c r="BY665" s="113"/>
      <c r="BZ665" s="113"/>
      <c r="CA665" s="113"/>
      <c r="CB665" s="113"/>
      <c r="CC665" s="112"/>
      <c r="CD665" s="109"/>
      <c r="CE665" s="114"/>
      <c r="CF665" s="109"/>
      <c r="CG665" s="113"/>
      <c r="CH665" s="113"/>
      <c r="CI665" s="113"/>
      <c r="CJ665" s="113"/>
      <c r="CK665" s="112"/>
      <c r="CL665" s="112"/>
      <c r="CM665" s="112"/>
      <c r="CN665" s="115"/>
      <c r="CO665" s="109"/>
      <c r="CP665" s="109"/>
      <c r="CQ665" s="113"/>
      <c r="CR665" s="113"/>
      <c r="CS665" s="113"/>
      <c r="CT665" s="113"/>
      <c r="CW665" s="118" t="str">
        <f t="shared" si="576"/>
        <v>n3-2</v>
      </c>
      <c r="CX665" s="118" t="str">
        <f t="shared" si="558"/>
        <v>n3-2-2</v>
      </c>
      <c r="CY665" s="119" t="s">
        <v>246</v>
      </c>
      <c r="CZ665" s="120" t="s">
        <v>79</v>
      </c>
      <c r="DA665" s="120" t="s">
        <v>79</v>
      </c>
      <c r="DB665" s="120">
        <f t="shared" si="566"/>
        <v>30</v>
      </c>
      <c r="DC665" s="120">
        <f t="shared" si="567"/>
        <v>150</v>
      </c>
      <c r="DD665" s="120">
        <f t="shared" ca="1" si="568"/>
        <v>17.5</v>
      </c>
      <c r="DE665" s="120">
        <f t="shared" ca="1" si="569"/>
        <v>17.5</v>
      </c>
      <c r="DF665" s="120" t="s">
        <v>74</v>
      </c>
    </row>
    <row r="666" spans="1:110" s="105" customFormat="1" ht="16" customHeight="1">
      <c r="A666" s="75" t="str">
        <f t="shared" si="571"/>
        <v>n3-2-2TOn3-2-2-1</v>
      </c>
      <c r="B666" s="75" t="str">
        <f t="shared" si="572"/>
        <v>n3-2-2TOn3-2-2-1</v>
      </c>
      <c r="C666" s="103" t="s">
        <v>239</v>
      </c>
      <c r="D666" s="103" t="str">
        <f t="shared" si="559"/>
        <v>n3-2-2</v>
      </c>
      <c r="E666" s="103" t="str">
        <f t="shared" si="560"/>
        <v>n3-2-2-1</v>
      </c>
      <c r="F666" s="104">
        <f>ROW()</f>
        <v>666</v>
      </c>
      <c r="G666" s="103"/>
      <c r="H666" s="103"/>
      <c r="I666" s="103"/>
      <c r="J666" s="103"/>
      <c r="K666" s="103" t="str">
        <f t="shared" si="550"/>
        <v>none</v>
      </c>
      <c r="L666" s="103"/>
      <c r="M666" s="103" t="str">
        <f t="shared" si="551"/>
        <v>OpenClose</v>
      </c>
      <c r="N666" s="103"/>
      <c r="O666" s="103"/>
      <c r="P666" s="103"/>
      <c r="Q666" s="103"/>
      <c r="R666" s="103">
        <f t="shared" si="552"/>
        <v>1</v>
      </c>
      <c r="S666" s="103"/>
      <c r="T666" s="103"/>
      <c r="U666" s="103"/>
      <c r="V666" s="103"/>
      <c r="W666" s="103"/>
      <c r="X666" s="103" t="str">
        <f t="shared" si="561"/>
        <v>fadeOn=n3-2-2TOn3-2-2-1,0.6</v>
      </c>
      <c r="Y666" s="103" t="str">
        <f t="shared" si="562"/>
        <v>fadeOff=n3-2-2TOn3-2-2-1,0.6</v>
      </c>
      <c r="Z666" s="103" t="str">
        <f t="shared" si="563"/>
        <v>drawOpen=n3-2-2TOn3-2-2-1,0.8</v>
      </c>
      <c r="AA666" s="103" t="str">
        <f t="shared" si="564"/>
        <v>drawClose=n3-2-2TOn3-2-2-1,0.8</v>
      </c>
      <c r="AB666" s="103" t="str">
        <f t="shared" si="553"/>
        <v>myQtipStyle</v>
      </c>
      <c r="AD666" s="106"/>
      <c r="AE666" s="116"/>
      <c r="AF666" s="75"/>
      <c r="AG666" s="186">
        <f t="shared" si="570"/>
        <v>0</v>
      </c>
      <c r="AH666" s="75" t="str">
        <f t="shared" si="554"/>
        <v>n3-2-2TOn3-2-2-1</v>
      </c>
      <c r="AI666" s="75" t="str">
        <f t="shared" si="565"/>
        <v>n3-2-2TOn3-2-2-1</v>
      </c>
      <c r="AJ666" s="73">
        <f t="shared" si="555"/>
        <v>4</v>
      </c>
      <c r="AX666" s="108"/>
      <c r="AZ666" s="108"/>
      <c r="BB666" s="116"/>
      <c r="BC666" s="116"/>
      <c r="BD666" s="108"/>
      <c r="BE666" s="108"/>
      <c r="BF666" s="109"/>
      <c r="BG666" s="109"/>
      <c r="BH666" s="110" t="str">
        <f t="shared" si="556"/>
        <v>n3-2-2</v>
      </c>
      <c r="BI666" s="111"/>
      <c r="BJ666" s="109" t="s">
        <v>233</v>
      </c>
      <c r="BK666" s="109" t="s">
        <v>239</v>
      </c>
      <c r="BL666" s="109">
        <f t="shared" ca="1" si="557"/>
        <v>0.4</v>
      </c>
      <c r="BM666" s="112"/>
      <c r="BN666" s="112"/>
      <c r="BO666" s="112"/>
      <c r="BP666" s="112"/>
      <c r="BQ666" s="112"/>
      <c r="BR666" s="112">
        <f t="shared" ca="1" si="575"/>
        <v>12</v>
      </c>
      <c r="BS666" s="112">
        <f t="shared" ca="1" si="575"/>
        <v>12</v>
      </c>
      <c r="BT666" s="112"/>
      <c r="BU666" s="112"/>
      <c r="BV666" s="174"/>
      <c r="BW666" s="114"/>
      <c r="BX666" s="109"/>
      <c r="BY666" s="113"/>
      <c r="BZ666" s="113"/>
      <c r="CA666" s="113"/>
      <c r="CB666" s="113"/>
      <c r="CC666" s="112"/>
      <c r="CD666" s="109"/>
      <c r="CE666" s="114"/>
      <c r="CF666" s="109"/>
      <c r="CG666" s="113"/>
      <c r="CH666" s="113"/>
      <c r="CI666" s="113"/>
      <c r="CJ666" s="113"/>
      <c r="CK666" s="112"/>
      <c r="CL666" s="112"/>
      <c r="CM666" s="112"/>
      <c r="CN666" s="115"/>
      <c r="CO666" s="109"/>
      <c r="CP666" s="109"/>
      <c r="CQ666" s="113"/>
      <c r="CR666" s="113"/>
      <c r="CS666" s="113"/>
      <c r="CT666" s="113"/>
      <c r="CW666" s="118" t="str">
        <f t="shared" si="576"/>
        <v>n3-2-2</v>
      </c>
      <c r="CX666" s="118" t="str">
        <f t="shared" si="558"/>
        <v>n3-2-2-1</v>
      </c>
      <c r="CY666" s="119" t="s">
        <v>246</v>
      </c>
      <c r="CZ666" s="120" t="s">
        <v>79</v>
      </c>
      <c r="DA666" s="120" t="s">
        <v>79</v>
      </c>
      <c r="DB666" s="120">
        <f t="shared" si="566"/>
        <v>30</v>
      </c>
      <c r="DC666" s="120">
        <f t="shared" si="567"/>
        <v>150</v>
      </c>
      <c r="DD666" s="120">
        <f t="shared" ca="1" si="568"/>
        <v>6</v>
      </c>
      <c r="DE666" s="120">
        <f t="shared" ca="1" si="569"/>
        <v>6</v>
      </c>
      <c r="DF666" s="120" t="s">
        <v>74</v>
      </c>
    </row>
    <row r="667" spans="1:110" s="105" customFormat="1" ht="16" customHeight="1">
      <c r="A667" s="75" t="str">
        <f t="shared" si="571"/>
        <v>n3-2-2TOn3-2-2-2</v>
      </c>
      <c r="B667" s="75" t="str">
        <f t="shared" si="572"/>
        <v>n3-2-2TOn3-2-2-2</v>
      </c>
      <c r="C667" s="103" t="s">
        <v>239</v>
      </c>
      <c r="D667" s="103" t="str">
        <f t="shared" si="559"/>
        <v>n3-2-2</v>
      </c>
      <c r="E667" s="103" t="str">
        <f t="shared" si="560"/>
        <v>n3-2-2-2</v>
      </c>
      <c r="F667" s="104">
        <f>ROW()</f>
        <v>667</v>
      </c>
      <c r="G667" s="103"/>
      <c r="H667" s="103"/>
      <c r="I667" s="103"/>
      <c r="J667" s="103"/>
      <c r="K667" s="103" t="str">
        <f t="shared" si="550"/>
        <v>none</v>
      </c>
      <c r="L667" s="103"/>
      <c r="M667" s="103" t="str">
        <f t="shared" si="551"/>
        <v>OpenClose</v>
      </c>
      <c r="N667" s="103"/>
      <c r="O667" s="103"/>
      <c r="P667" s="103"/>
      <c r="Q667" s="103"/>
      <c r="R667" s="103">
        <f t="shared" si="552"/>
        <v>1</v>
      </c>
      <c r="S667" s="103"/>
      <c r="T667" s="103"/>
      <c r="U667" s="103"/>
      <c r="V667" s="103"/>
      <c r="W667" s="103"/>
      <c r="X667" s="103" t="str">
        <f t="shared" si="561"/>
        <v>fadeOn=n3-2-2TOn3-2-2-2,0.6</v>
      </c>
      <c r="Y667" s="103" t="str">
        <f t="shared" si="562"/>
        <v>fadeOff=n3-2-2TOn3-2-2-2,0.6</v>
      </c>
      <c r="Z667" s="103" t="str">
        <f t="shared" si="563"/>
        <v>drawOpen=n3-2-2TOn3-2-2-2,0.8</v>
      </c>
      <c r="AA667" s="103" t="str">
        <f t="shared" si="564"/>
        <v>drawClose=n3-2-2TOn3-2-2-2,0.8</v>
      </c>
      <c r="AB667" s="103" t="str">
        <f t="shared" si="553"/>
        <v>myQtipStyle</v>
      </c>
      <c r="AD667" s="106"/>
      <c r="AE667" s="116"/>
      <c r="AF667" s="75"/>
      <c r="AG667" s="186">
        <f t="shared" si="570"/>
        <v>0</v>
      </c>
      <c r="AH667" s="75" t="str">
        <f t="shared" si="554"/>
        <v>n3-2-2TOn3-2-2-2</v>
      </c>
      <c r="AI667" s="75" t="str">
        <f t="shared" si="565"/>
        <v>n3-2-2TOn3-2-2-2</v>
      </c>
      <c r="AJ667" s="73">
        <f t="shared" si="555"/>
        <v>4</v>
      </c>
      <c r="AX667" s="108"/>
      <c r="AZ667" s="108"/>
      <c r="BB667" s="116"/>
      <c r="BC667" s="116"/>
      <c r="BD667" s="108"/>
      <c r="BE667" s="108"/>
      <c r="BF667" s="109"/>
      <c r="BG667" s="109"/>
      <c r="BH667" s="110" t="str">
        <f t="shared" si="556"/>
        <v>n3-2-2</v>
      </c>
      <c r="BI667" s="111"/>
      <c r="BJ667" s="109" t="s">
        <v>233</v>
      </c>
      <c r="BK667" s="109" t="s">
        <v>239</v>
      </c>
      <c r="BL667" s="109">
        <f t="shared" ca="1" si="557"/>
        <v>0.4</v>
      </c>
      <c r="BM667" s="112"/>
      <c r="BN667" s="112"/>
      <c r="BO667" s="112"/>
      <c r="BP667" s="112"/>
      <c r="BQ667" s="112"/>
      <c r="BR667" s="112">
        <f t="shared" ca="1" si="575"/>
        <v>12</v>
      </c>
      <c r="BS667" s="112">
        <f t="shared" ca="1" si="575"/>
        <v>12</v>
      </c>
      <c r="BT667" s="112"/>
      <c r="BU667" s="112"/>
      <c r="BV667" s="174"/>
      <c r="BW667" s="114"/>
      <c r="BX667" s="109"/>
      <c r="BY667" s="113"/>
      <c r="BZ667" s="113"/>
      <c r="CA667" s="113"/>
      <c r="CB667" s="113"/>
      <c r="CC667" s="112"/>
      <c r="CD667" s="109"/>
      <c r="CE667" s="114"/>
      <c r="CF667" s="109"/>
      <c r="CG667" s="113"/>
      <c r="CH667" s="113"/>
      <c r="CI667" s="113"/>
      <c r="CJ667" s="113"/>
      <c r="CK667" s="112"/>
      <c r="CL667" s="112"/>
      <c r="CM667" s="112"/>
      <c r="CN667" s="115"/>
      <c r="CO667" s="109"/>
      <c r="CP667" s="109"/>
      <c r="CQ667" s="113"/>
      <c r="CR667" s="113"/>
      <c r="CS667" s="113"/>
      <c r="CT667" s="113"/>
      <c r="CW667" s="118" t="str">
        <f t="shared" si="576"/>
        <v>n3-2-2</v>
      </c>
      <c r="CX667" s="118" t="str">
        <f t="shared" si="558"/>
        <v>n3-2-2-2</v>
      </c>
      <c r="CY667" s="119" t="s">
        <v>246</v>
      </c>
      <c r="CZ667" s="120" t="s">
        <v>79</v>
      </c>
      <c r="DA667" s="120" t="s">
        <v>79</v>
      </c>
      <c r="DB667" s="120">
        <f t="shared" si="566"/>
        <v>30</v>
      </c>
      <c r="DC667" s="120">
        <f t="shared" si="567"/>
        <v>150</v>
      </c>
      <c r="DD667" s="120">
        <f t="shared" ca="1" si="568"/>
        <v>6</v>
      </c>
      <c r="DE667" s="120">
        <f t="shared" ca="1" si="569"/>
        <v>6</v>
      </c>
      <c r="DF667" s="120" t="s">
        <v>74</v>
      </c>
    </row>
    <row r="668" spans="1:110" s="105" customFormat="1" ht="16" customHeight="1">
      <c r="A668" s="75" t="str">
        <f t="shared" si="571"/>
        <v>n3-2-2TOn3-2-2-3</v>
      </c>
      <c r="B668" s="75" t="str">
        <f t="shared" si="572"/>
        <v>n3-2-2TOn3-2-2-3</v>
      </c>
      <c r="C668" s="103" t="s">
        <v>239</v>
      </c>
      <c r="D668" s="103" t="str">
        <f t="shared" si="559"/>
        <v>n3-2-2</v>
      </c>
      <c r="E668" s="103" t="str">
        <f t="shared" si="560"/>
        <v>n3-2-2-3</v>
      </c>
      <c r="F668" s="104">
        <f>ROW()</f>
        <v>668</v>
      </c>
      <c r="G668" s="103"/>
      <c r="H668" s="103"/>
      <c r="I668" s="103"/>
      <c r="J668" s="103"/>
      <c r="K668" s="103" t="str">
        <f t="shared" ref="K668:K731" si="577">$K$12</f>
        <v>none</v>
      </c>
      <c r="L668" s="103"/>
      <c r="M668" s="103" t="str">
        <f t="shared" ref="M668:M731" si="578">$M$12</f>
        <v>OpenClose</v>
      </c>
      <c r="N668" s="103"/>
      <c r="O668" s="103"/>
      <c r="P668" s="103"/>
      <c r="Q668" s="103"/>
      <c r="R668" s="103">
        <f t="shared" ref="R668:R731" si="579">$R$12</f>
        <v>1</v>
      </c>
      <c r="S668" s="103"/>
      <c r="T668" s="103"/>
      <c r="U668" s="103"/>
      <c r="V668" s="103"/>
      <c r="W668" s="103"/>
      <c r="X668" s="103" t="str">
        <f t="shared" si="561"/>
        <v>fadeOn=n3-2-2TOn3-2-2-3,0.6</v>
      </c>
      <c r="Y668" s="103" t="str">
        <f t="shared" si="562"/>
        <v>fadeOff=n3-2-2TOn3-2-2-3,0.6</v>
      </c>
      <c r="Z668" s="103" t="str">
        <f t="shared" si="563"/>
        <v>drawOpen=n3-2-2TOn3-2-2-3,0.8</v>
      </c>
      <c r="AA668" s="103" t="str">
        <f t="shared" si="564"/>
        <v>drawClose=n3-2-2TOn3-2-2-3,0.8</v>
      </c>
      <c r="AB668" s="103" t="str">
        <f t="shared" ref="AB668:AB731" si="580">$AB$12</f>
        <v>myQtipStyle</v>
      </c>
      <c r="AD668" s="106"/>
      <c r="AE668" s="116"/>
      <c r="AF668" s="75"/>
      <c r="AG668" s="186">
        <f t="shared" si="570"/>
        <v>0</v>
      </c>
      <c r="AH668" s="75" t="str">
        <f t="shared" ref="AH668:AH731" si="581">BH169&amp;"TO"&amp;AH169</f>
        <v>n3-2-2TOn3-2-2-3</v>
      </c>
      <c r="AI668" s="75" t="str">
        <f t="shared" si="565"/>
        <v>n3-2-2TOn3-2-2-3</v>
      </c>
      <c r="AJ668" s="73">
        <f t="shared" ref="AJ668:AJ731" si="582">AJ169</f>
        <v>4</v>
      </c>
      <c r="AX668" s="108"/>
      <c r="AZ668" s="108"/>
      <c r="BB668" s="116"/>
      <c r="BC668" s="116"/>
      <c r="BD668" s="108"/>
      <c r="BE668" s="108"/>
      <c r="BF668" s="109"/>
      <c r="BG668" s="109"/>
      <c r="BH668" s="110" t="str">
        <f t="shared" ref="BH668:BH731" si="583">BH169</f>
        <v>n3-2-2</v>
      </c>
      <c r="BI668" s="111"/>
      <c r="BJ668" s="109" t="s">
        <v>233</v>
      </c>
      <c r="BK668" s="109" t="s">
        <v>239</v>
      </c>
      <c r="BL668" s="109">
        <f t="shared" ref="BL668:BL731" ca="1" si="584">INDIRECT("BL"&amp;20+AJ169)</f>
        <v>0.4</v>
      </c>
      <c r="BM668" s="112"/>
      <c r="BN668" s="112"/>
      <c r="BO668" s="112"/>
      <c r="BP668" s="112"/>
      <c r="BQ668" s="112"/>
      <c r="BR668" s="112">
        <f t="shared" ca="1" si="575"/>
        <v>12</v>
      </c>
      <c r="BS668" s="112">
        <f t="shared" ca="1" si="575"/>
        <v>12</v>
      </c>
      <c r="BT668" s="112"/>
      <c r="BU668" s="112"/>
      <c r="BV668" s="174"/>
      <c r="BW668" s="114"/>
      <c r="BX668" s="109"/>
      <c r="BY668" s="113"/>
      <c r="BZ668" s="113"/>
      <c r="CA668" s="113"/>
      <c r="CB668" s="113"/>
      <c r="CC668" s="112"/>
      <c r="CD668" s="109"/>
      <c r="CE668" s="114"/>
      <c r="CF668" s="109"/>
      <c r="CG668" s="113"/>
      <c r="CH668" s="113"/>
      <c r="CI668" s="113"/>
      <c r="CJ668" s="113"/>
      <c r="CK668" s="112"/>
      <c r="CL668" s="112"/>
      <c r="CM668" s="112"/>
      <c r="CN668" s="115"/>
      <c r="CO668" s="109"/>
      <c r="CP668" s="109"/>
      <c r="CQ668" s="113"/>
      <c r="CR668" s="113"/>
      <c r="CS668" s="113"/>
      <c r="CT668" s="113"/>
      <c r="CW668" s="118" t="str">
        <f t="shared" si="576"/>
        <v>n3-2-2</v>
      </c>
      <c r="CX668" s="118" t="str">
        <f t="shared" ref="CX668:CX731" si="585">AH169</f>
        <v>n3-2-2-3</v>
      </c>
      <c r="CY668" s="119" t="s">
        <v>246</v>
      </c>
      <c r="CZ668" s="120" t="s">
        <v>79</v>
      </c>
      <c r="DA668" s="120" t="s">
        <v>79</v>
      </c>
      <c r="DB668" s="120">
        <f t="shared" si="566"/>
        <v>30</v>
      </c>
      <c r="DC668" s="120">
        <f t="shared" si="567"/>
        <v>150</v>
      </c>
      <c r="DD668" s="120">
        <f t="shared" ca="1" si="568"/>
        <v>6</v>
      </c>
      <c r="DE668" s="120">
        <f t="shared" ca="1" si="569"/>
        <v>6</v>
      </c>
      <c r="DF668" s="120" t="s">
        <v>74</v>
      </c>
    </row>
    <row r="669" spans="1:110" s="105" customFormat="1" ht="16" customHeight="1">
      <c r="A669" s="75" t="str">
        <f t="shared" si="571"/>
        <v>n3-2TOn3-2-3</v>
      </c>
      <c r="B669" s="75" t="str">
        <f t="shared" si="572"/>
        <v>n3-2TOn3-2-3</v>
      </c>
      <c r="C669" s="103" t="s">
        <v>239</v>
      </c>
      <c r="D669" s="103" t="str">
        <f t="shared" ref="D669:D732" si="586">BH170</f>
        <v>n3-2</v>
      </c>
      <c r="E669" s="103" t="str">
        <f t="shared" ref="E669:E732" si="587">AH170</f>
        <v>n3-2-3</v>
      </c>
      <c r="F669" s="104">
        <f>ROW()</f>
        <v>669</v>
      </c>
      <c r="G669" s="103"/>
      <c r="H669" s="103"/>
      <c r="I669" s="103"/>
      <c r="J669" s="103"/>
      <c r="K669" s="103" t="str">
        <f t="shared" si="577"/>
        <v>none</v>
      </c>
      <c r="L669" s="103"/>
      <c r="M669" s="103" t="str">
        <f t="shared" si="578"/>
        <v>OpenClose</v>
      </c>
      <c r="N669" s="103"/>
      <c r="O669" s="103"/>
      <c r="P669" s="103"/>
      <c r="Q669" s="103"/>
      <c r="R669" s="103">
        <f t="shared" si="579"/>
        <v>1</v>
      </c>
      <c r="S669" s="103"/>
      <c r="T669" s="103"/>
      <c r="U669" s="103"/>
      <c r="V669" s="103"/>
      <c r="W669" s="103"/>
      <c r="X669" s="103" t="str">
        <f t="shared" ref="X669:X732" si="588">$X$12&amp;A669&amp;","&amp;$X$13</f>
        <v>fadeOn=n3-2TOn3-2-3,0.6</v>
      </c>
      <c r="Y669" s="103" t="str">
        <f t="shared" ref="Y669:Y732" si="589">$Y$12&amp;A669&amp;","&amp;$Y$13</f>
        <v>fadeOff=n3-2TOn3-2-3,0.6</v>
      </c>
      <c r="Z669" s="103" t="str">
        <f t="shared" ref="Z669:Z732" si="590">$Z$12&amp;A669&amp;","&amp;$Z$13</f>
        <v>drawOpen=n3-2TOn3-2-3,0.8</v>
      </c>
      <c r="AA669" s="103" t="str">
        <f t="shared" ref="AA669:AA732" si="591">$AA$12&amp;A669&amp;","&amp;$AA$13</f>
        <v>drawClose=n3-2TOn3-2-3,0.8</v>
      </c>
      <c r="AB669" s="103" t="str">
        <f t="shared" si="580"/>
        <v>myQtipStyle</v>
      </c>
      <c r="AD669" s="106"/>
      <c r="AE669" s="116"/>
      <c r="AF669" s="75"/>
      <c r="AG669" s="186">
        <f t="shared" si="570"/>
        <v>0</v>
      </c>
      <c r="AH669" s="75" t="str">
        <f t="shared" si="581"/>
        <v>n3-2TOn3-2-3</v>
      </c>
      <c r="AI669" s="75" t="str">
        <f t="shared" ref="AI669:AI732" si="592">AH669</f>
        <v>n3-2TOn3-2-3</v>
      </c>
      <c r="AJ669" s="73">
        <f t="shared" si="582"/>
        <v>3</v>
      </c>
      <c r="AX669" s="108"/>
      <c r="AZ669" s="108"/>
      <c r="BB669" s="116"/>
      <c r="BC669" s="116"/>
      <c r="BD669" s="108"/>
      <c r="BE669" s="108"/>
      <c r="BF669" s="109"/>
      <c r="BG669" s="109"/>
      <c r="BH669" s="110" t="str">
        <f t="shared" si="583"/>
        <v>n3-2</v>
      </c>
      <c r="BI669" s="111"/>
      <c r="BJ669" s="109" t="s">
        <v>233</v>
      </c>
      <c r="BK669" s="109" t="s">
        <v>239</v>
      </c>
      <c r="BL669" s="109">
        <f t="shared" ca="1" si="584"/>
        <v>0.7</v>
      </c>
      <c r="BM669" s="112"/>
      <c r="BN669" s="112"/>
      <c r="BO669" s="112"/>
      <c r="BP669" s="112"/>
      <c r="BQ669" s="112"/>
      <c r="BR669" s="112">
        <f t="shared" ca="1" si="575"/>
        <v>35</v>
      </c>
      <c r="BS669" s="112">
        <f t="shared" ca="1" si="575"/>
        <v>35</v>
      </c>
      <c r="BT669" s="112"/>
      <c r="BU669" s="112"/>
      <c r="BV669" s="174"/>
      <c r="BW669" s="114"/>
      <c r="BX669" s="109"/>
      <c r="BY669" s="113"/>
      <c r="BZ669" s="113"/>
      <c r="CA669" s="113"/>
      <c r="CB669" s="113"/>
      <c r="CC669" s="112"/>
      <c r="CD669" s="109"/>
      <c r="CE669" s="114"/>
      <c r="CF669" s="109"/>
      <c r="CG669" s="113"/>
      <c r="CH669" s="113"/>
      <c r="CI669" s="113"/>
      <c r="CJ669" s="113"/>
      <c r="CK669" s="112"/>
      <c r="CL669" s="112"/>
      <c r="CM669" s="112"/>
      <c r="CN669" s="115"/>
      <c r="CO669" s="109"/>
      <c r="CP669" s="109"/>
      <c r="CQ669" s="113"/>
      <c r="CR669" s="113"/>
      <c r="CS669" s="113"/>
      <c r="CT669" s="113"/>
      <c r="CW669" s="118" t="str">
        <f t="shared" si="576"/>
        <v>n3-2</v>
      </c>
      <c r="CX669" s="118" t="str">
        <f t="shared" si="585"/>
        <v>n3-2-3</v>
      </c>
      <c r="CY669" s="119" t="s">
        <v>246</v>
      </c>
      <c r="CZ669" s="120" t="s">
        <v>79</v>
      </c>
      <c r="DA669" s="120" t="s">
        <v>79</v>
      </c>
      <c r="DB669" s="120">
        <f t="shared" ref="DB669:DB732" si="593">VLOOKUP(BH669,$AI$40:$BR$499,36)/2</f>
        <v>30</v>
      </c>
      <c r="DC669" s="120">
        <f t="shared" ref="DC669:DC732" si="594">VLOOKUP(BH669,$AI$40:$BS$499,37)/2</f>
        <v>150</v>
      </c>
      <c r="DD669" s="120">
        <f t="shared" ref="DD669:DD732" ca="1" si="595">BR669/2</f>
        <v>17.5</v>
      </c>
      <c r="DE669" s="120">
        <f t="shared" ref="DE669:DE732" ca="1" si="596">BS669/2</f>
        <v>17.5</v>
      </c>
      <c r="DF669" s="120" t="s">
        <v>74</v>
      </c>
    </row>
    <row r="670" spans="1:110" s="105" customFormat="1" ht="16" customHeight="1">
      <c r="A670" s="75" t="str">
        <f t="shared" si="571"/>
        <v>n3-2-3TOn3-2-3-1</v>
      </c>
      <c r="B670" s="75" t="str">
        <f t="shared" si="572"/>
        <v>n3-2-3TOn3-2-3-1</v>
      </c>
      <c r="C670" s="103" t="s">
        <v>239</v>
      </c>
      <c r="D670" s="103" t="str">
        <f t="shared" si="586"/>
        <v>n3-2-3</v>
      </c>
      <c r="E670" s="103" t="str">
        <f t="shared" si="587"/>
        <v>n3-2-3-1</v>
      </c>
      <c r="F670" s="104">
        <f>ROW()</f>
        <v>670</v>
      </c>
      <c r="G670" s="103"/>
      <c r="H670" s="103"/>
      <c r="I670" s="103"/>
      <c r="J670" s="103"/>
      <c r="K670" s="103" t="str">
        <f t="shared" si="577"/>
        <v>none</v>
      </c>
      <c r="L670" s="103"/>
      <c r="M670" s="103" t="str">
        <f t="shared" si="578"/>
        <v>OpenClose</v>
      </c>
      <c r="N670" s="103"/>
      <c r="O670" s="103"/>
      <c r="P670" s="103"/>
      <c r="Q670" s="103"/>
      <c r="R670" s="103">
        <f t="shared" si="579"/>
        <v>1</v>
      </c>
      <c r="S670" s="103"/>
      <c r="T670" s="103"/>
      <c r="U670" s="103"/>
      <c r="V670" s="103"/>
      <c r="W670" s="103"/>
      <c r="X670" s="103" t="str">
        <f t="shared" si="588"/>
        <v>fadeOn=n3-2-3TOn3-2-3-1,0.6</v>
      </c>
      <c r="Y670" s="103" t="str">
        <f t="shared" si="589"/>
        <v>fadeOff=n3-2-3TOn3-2-3-1,0.6</v>
      </c>
      <c r="Z670" s="103" t="str">
        <f t="shared" si="590"/>
        <v>drawOpen=n3-2-3TOn3-2-3-1,0.8</v>
      </c>
      <c r="AA670" s="103" t="str">
        <f t="shared" si="591"/>
        <v>drawClose=n3-2-3TOn3-2-3-1,0.8</v>
      </c>
      <c r="AB670" s="103" t="str">
        <f t="shared" si="580"/>
        <v>myQtipStyle</v>
      </c>
      <c r="AD670" s="106"/>
      <c r="AE670" s="116"/>
      <c r="AF670" s="75"/>
      <c r="AG670" s="186">
        <f t="shared" ref="AG670:AG733" si="597">AG669</f>
        <v>0</v>
      </c>
      <c r="AH670" s="75" t="str">
        <f t="shared" si="581"/>
        <v>n3-2-3TOn3-2-3-1</v>
      </c>
      <c r="AI670" s="75" t="str">
        <f t="shared" si="592"/>
        <v>n3-2-3TOn3-2-3-1</v>
      </c>
      <c r="AJ670" s="73">
        <f t="shared" si="582"/>
        <v>4</v>
      </c>
      <c r="AX670" s="108"/>
      <c r="AZ670" s="108"/>
      <c r="BB670" s="116"/>
      <c r="BC670" s="116"/>
      <c r="BD670" s="108"/>
      <c r="BE670" s="108"/>
      <c r="BF670" s="109"/>
      <c r="BG670" s="109"/>
      <c r="BH670" s="110" t="str">
        <f t="shared" si="583"/>
        <v>n3-2-3</v>
      </c>
      <c r="BI670" s="111"/>
      <c r="BJ670" s="109" t="s">
        <v>233</v>
      </c>
      <c r="BK670" s="109" t="s">
        <v>239</v>
      </c>
      <c r="BL670" s="109">
        <f t="shared" ca="1" si="584"/>
        <v>0.4</v>
      </c>
      <c r="BM670" s="112"/>
      <c r="BN670" s="112"/>
      <c r="BO670" s="112"/>
      <c r="BP670" s="112"/>
      <c r="BQ670" s="112"/>
      <c r="BR670" s="112">
        <f t="shared" ca="1" si="575"/>
        <v>12</v>
      </c>
      <c r="BS670" s="112">
        <f t="shared" ca="1" si="575"/>
        <v>12</v>
      </c>
      <c r="BT670" s="112"/>
      <c r="BU670" s="112"/>
      <c r="BV670" s="174"/>
      <c r="BW670" s="114"/>
      <c r="BX670" s="109"/>
      <c r="BY670" s="113"/>
      <c r="BZ670" s="113"/>
      <c r="CA670" s="113"/>
      <c r="CB670" s="113"/>
      <c r="CC670" s="112"/>
      <c r="CD670" s="109"/>
      <c r="CE670" s="114"/>
      <c r="CF670" s="109"/>
      <c r="CG670" s="113"/>
      <c r="CH670" s="113"/>
      <c r="CI670" s="113"/>
      <c r="CJ670" s="113"/>
      <c r="CK670" s="112"/>
      <c r="CL670" s="112"/>
      <c r="CM670" s="112"/>
      <c r="CN670" s="115"/>
      <c r="CO670" s="109"/>
      <c r="CP670" s="109"/>
      <c r="CQ670" s="113"/>
      <c r="CR670" s="113"/>
      <c r="CS670" s="113"/>
      <c r="CT670" s="113"/>
      <c r="CW670" s="118" t="str">
        <f t="shared" si="576"/>
        <v>n3-2-3</v>
      </c>
      <c r="CX670" s="118" t="str">
        <f t="shared" si="585"/>
        <v>n3-2-3-1</v>
      </c>
      <c r="CY670" s="119" t="s">
        <v>246</v>
      </c>
      <c r="CZ670" s="120" t="s">
        <v>79</v>
      </c>
      <c r="DA670" s="120" t="s">
        <v>79</v>
      </c>
      <c r="DB670" s="120">
        <f t="shared" si="593"/>
        <v>30</v>
      </c>
      <c r="DC670" s="120">
        <f t="shared" si="594"/>
        <v>150</v>
      </c>
      <c r="DD670" s="120">
        <f t="shared" ca="1" si="595"/>
        <v>6</v>
      </c>
      <c r="DE670" s="120">
        <f t="shared" ca="1" si="596"/>
        <v>6</v>
      </c>
      <c r="DF670" s="120" t="s">
        <v>74</v>
      </c>
    </row>
    <row r="671" spans="1:110" s="105" customFormat="1" ht="16" customHeight="1">
      <c r="A671" s="75" t="str">
        <f t="shared" si="571"/>
        <v>n3-2-3TOn3-2-3-2</v>
      </c>
      <c r="B671" s="75" t="str">
        <f t="shared" si="572"/>
        <v>n3-2-3TOn3-2-3-2</v>
      </c>
      <c r="C671" s="103" t="s">
        <v>239</v>
      </c>
      <c r="D671" s="103" t="str">
        <f t="shared" si="586"/>
        <v>n3-2-3</v>
      </c>
      <c r="E671" s="103" t="str">
        <f t="shared" si="587"/>
        <v>n3-2-3-2</v>
      </c>
      <c r="F671" s="104">
        <f>ROW()</f>
        <v>671</v>
      </c>
      <c r="G671" s="103"/>
      <c r="H671" s="103"/>
      <c r="I671" s="103"/>
      <c r="J671" s="103"/>
      <c r="K671" s="103" t="str">
        <f t="shared" si="577"/>
        <v>none</v>
      </c>
      <c r="L671" s="103"/>
      <c r="M671" s="103" t="str">
        <f t="shared" si="578"/>
        <v>OpenClose</v>
      </c>
      <c r="N671" s="103"/>
      <c r="O671" s="103"/>
      <c r="P671" s="103"/>
      <c r="Q671" s="103"/>
      <c r="R671" s="103">
        <f t="shared" si="579"/>
        <v>1</v>
      </c>
      <c r="S671" s="103"/>
      <c r="T671" s="103"/>
      <c r="U671" s="103"/>
      <c r="V671" s="103"/>
      <c r="W671" s="103"/>
      <c r="X671" s="103" t="str">
        <f t="shared" si="588"/>
        <v>fadeOn=n3-2-3TOn3-2-3-2,0.6</v>
      </c>
      <c r="Y671" s="103" t="str">
        <f t="shared" si="589"/>
        <v>fadeOff=n3-2-3TOn3-2-3-2,0.6</v>
      </c>
      <c r="Z671" s="103" t="str">
        <f t="shared" si="590"/>
        <v>drawOpen=n3-2-3TOn3-2-3-2,0.8</v>
      </c>
      <c r="AA671" s="103" t="str">
        <f t="shared" si="591"/>
        <v>drawClose=n3-2-3TOn3-2-3-2,0.8</v>
      </c>
      <c r="AB671" s="103" t="str">
        <f t="shared" si="580"/>
        <v>myQtipStyle</v>
      </c>
      <c r="AD671" s="106"/>
      <c r="AE671" s="116"/>
      <c r="AF671" s="75"/>
      <c r="AG671" s="186">
        <f t="shared" si="597"/>
        <v>0</v>
      </c>
      <c r="AH671" s="75" t="str">
        <f t="shared" si="581"/>
        <v>n3-2-3TOn3-2-3-2</v>
      </c>
      <c r="AI671" s="75" t="str">
        <f t="shared" si="592"/>
        <v>n3-2-3TOn3-2-3-2</v>
      </c>
      <c r="AJ671" s="73">
        <f t="shared" si="582"/>
        <v>4</v>
      </c>
      <c r="AX671" s="108"/>
      <c r="AZ671" s="108"/>
      <c r="BB671" s="116"/>
      <c r="BC671" s="116"/>
      <c r="BD671" s="108"/>
      <c r="BE671" s="108"/>
      <c r="BF671" s="109"/>
      <c r="BG671" s="109"/>
      <c r="BH671" s="110" t="str">
        <f t="shared" si="583"/>
        <v>n3-2-3</v>
      </c>
      <c r="BI671" s="111"/>
      <c r="BJ671" s="109" t="s">
        <v>233</v>
      </c>
      <c r="BK671" s="109" t="s">
        <v>239</v>
      </c>
      <c r="BL671" s="109">
        <f t="shared" ca="1" si="584"/>
        <v>0.4</v>
      </c>
      <c r="BM671" s="112"/>
      <c r="BN671" s="112"/>
      <c r="BO671" s="112"/>
      <c r="BP671" s="112"/>
      <c r="BQ671" s="112"/>
      <c r="BR671" s="112">
        <f t="shared" ca="1" si="575"/>
        <v>12</v>
      </c>
      <c r="BS671" s="112">
        <f t="shared" ca="1" si="575"/>
        <v>12</v>
      </c>
      <c r="BT671" s="112"/>
      <c r="BU671" s="112"/>
      <c r="BV671" s="174"/>
      <c r="BW671" s="114"/>
      <c r="BX671" s="109"/>
      <c r="BY671" s="113"/>
      <c r="BZ671" s="113"/>
      <c r="CA671" s="113"/>
      <c r="CB671" s="113"/>
      <c r="CC671" s="112"/>
      <c r="CD671" s="109"/>
      <c r="CE671" s="114"/>
      <c r="CF671" s="109"/>
      <c r="CG671" s="113"/>
      <c r="CH671" s="113"/>
      <c r="CI671" s="113"/>
      <c r="CJ671" s="113"/>
      <c r="CK671" s="112"/>
      <c r="CL671" s="112"/>
      <c r="CM671" s="112"/>
      <c r="CN671" s="115"/>
      <c r="CO671" s="109"/>
      <c r="CP671" s="109"/>
      <c r="CQ671" s="113"/>
      <c r="CR671" s="113"/>
      <c r="CS671" s="113"/>
      <c r="CT671" s="113"/>
      <c r="CW671" s="118" t="str">
        <f t="shared" si="576"/>
        <v>n3-2-3</v>
      </c>
      <c r="CX671" s="118" t="str">
        <f t="shared" si="585"/>
        <v>n3-2-3-2</v>
      </c>
      <c r="CY671" s="119" t="s">
        <v>246</v>
      </c>
      <c r="CZ671" s="120" t="s">
        <v>79</v>
      </c>
      <c r="DA671" s="120" t="s">
        <v>79</v>
      </c>
      <c r="DB671" s="120">
        <f t="shared" si="593"/>
        <v>30</v>
      </c>
      <c r="DC671" s="120">
        <f t="shared" si="594"/>
        <v>150</v>
      </c>
      <c r="DD671" s="120">
        <f t="shared" ca="1" si="595"/>
        <v>6</v>
      </c>
      <c r="DE671" s="120">
        <f t="shared" ca="1" si="596"/>
        <v>6</v>
      </c>
      <c r="DF671" s="120" t="s">
        <v>74</v>
      </c>
    </row>
    <row r="672" spans="1:110" s="105" customFormat="1" ht="16" customHeight="1">
      <c r="A672" s="75" t="str">
        <f t="shared" si="571"/>
        <v>n3-2-3TOn3-2-3-3</v>
      </c>
      <c r="B672" s="75" t="str">
        <f t="shared" si="572"/>
        <v>n3-2-3TOn3-2-3-3</v>
      </c>
      <c r="C672" s="103" t="s">
        <v>239</v>
      </c>
      <c r="D672" s="103" t="str">
        <f t="shared" si="586"/>
        <v>n3-2-3</v>
      </c>
      <c r="E672" s="103" t="str">
        <f t="shared" si="587"/>
        <v>n3-2-3-3</v>
      </c>
      <c r="F672" s="104">
        <f>ROW()</f>
        <v>672</v>
      </c>
      <c r="G672" s="103"/>
      <c r="H672" s="103"/>
      <c r="I672" s="103"/>
      <c r="J672" s="103"/>
      <c r="K672" s="103" t="str">
        <f t="shared" si="577"/>
        <v>none</v>
      </c>
      <c r="L672" s="103"/>
      <c r="M672" s="103" t="str">
        <f t="shared" si="578"/>
        <v>OpenClose</v>
      </c>
      <c r="N672" s="103"/>
      <c r="O672" s="103"/>
      <c r="P672" s="103"/>
      <c r="Q672" s="103"/>
      <c r="R672" s="103">
        <f t="shared" si="579"/>
        <v>1</v>
      </c>
      <c r="S672" s="103"/>
      <c r="T672" s="103"/>
      <c r="U672" s="103"/>
      <c r="V672" s="103"/>
      <c r="W672" s="103"/>
      <c r="X672" s="103" t="str">
        <f t="shared" si="588"/>
        <v>fadeOn=n3-2-3TOn3-2-3-3,0.6</v>
      </c>
      <c r="Y672" s="103" t="str">
        <f t="shared" si="589"/>
        <v>fadeOff=n3-2-3TOn3-2-3-3,0.6</v>
      </c>
      <c r="Z672" s="103" t="str">
        <f t="shared" si="590"/>
        <v>drawOpen=n3-2-3TOn3-2-3-3,0.8</v>
      </c>
      <c r="AA672" s="103" t="str">
        <f t="shared" si="591"/>
        <v>drawClose=n3-2-3TOn3-2-3-3,0.8</v>
      </c>
      <c r="AB672" s="103" t="str">
        <f t="shared" si="580"/>
        <v>myQtipStyle</v>
      </c>
      <c r="AD672" s="106"/>
      <c r="AE672" s="116"/>
      <c r="AF672" s="75"/>
      <c r="AG672" s="186">
        <f t="shared" si="597"/>
        <v>0</v>
      </c>
      <c r="AH672" s="75" t="str">
        <f t="shared" si="581"/>
        <v>n3-2-3TOn3-2-3-3</v>
      </c>
      <c r="AI672" s="75" t="str">
        <f t="shared" si="592"/>
        <v>n3-2-3TOn3-2-3-3</v>
      </c>
      <c r="AJ672" s="73">
        <f t="shared" si="582"/>
        <v>4</v>
      </c>
      <c r="AX672" s="108"/>
      <c r="AZ672" s="108"/>
      <c r="BB672" s="116"/>
      <c r="BC672" s="116"/>
      <c r="BD672" s="108"/>
      <c r="BE672" s="108"/>
      <c r="BF672" s="109"/>
      <c r="BG672" s="109"/>
      <c r="BH672" s="110" t="str">
        <f t="shared" si="583"/>
        <v>n3-2-3</v>
      </c>
      <c r="BI672" s="111"/>
      <c r="BJ672" s="109" t="s">
        <v>233</v>
      </c>
      <c r="BK672" s="109" t="s">
        <v>239</v>
      </c>
      <c r="BL672" s="109">
        <f t="shared" ca="1" si="584"/>
        <v>0.4</v>
      </c>
      <c r="BM672" s="112"/>
      <c r="BN672" s="112"/>
      <c r="BO672" s="112"/>
      <c r="BP672" s="112"/>
      <c r="BQ672" s="112"/>
      <c r="BR672" s="112">
        <f t="shared" ca="1" si="575"/>
        <v>12</v>
      </c>
      <c r="BS672" s="112">
        <f t="shared" ca="1" si="575"/>
        <v>12</v>
      </c>
      <c r="BT672" s="112"/>
      <c r="BU672" s="112"/>
      <c r="BV672" s="174"/>
      <c r="BW672" s="114"/>
      <c r="BX672" s="109"/>
      <c r="BY672" s="113"/>
      <c r="BZ672" s="113"/>
      <c r="CA672" s="113"/>
      <c r="CB672" s="113"/>
      <c r="CC672" s="112"/>
      <c r="CD672" s="109"/>
      <c r="CE672" s="114"/>
      <c r="CF672" s="109"/>
      <c r="CG672" s="113"/>
      <c r="CH672" s="113"/>
      <c r="CI672" s="113"/>
      <c r="CJ672" s="113"/>
      <c r="CK672" s="112"/>
      <c r="CL672" s="112"/>
      <c r="CM672" s="112"/>
      <c r="CN672" s="115"/>
      <c r="CO672" s="109"/>
      <c r="CP672" s="109"/>
      <c r="CQ672" s="113"/>
      <c r="CR672" s="113"/>
      <c r="CS672" s="113"/>
      <c r="CT672" s="113"/>
      <c r="CW672" s="118" t="str">
        <f t="shared" si="576"/>
        <v>n3-2-3</v>
      </c>
      <c r="CX672" s="118" t="str">
        <f t="shared" si="585"/>
        <v>n3-2-3-3</v>
      </c>
      <c r="CY672" s="119" t="s">
        <v>246</v>
      </c>
      <c r="CZ672" s="120" t="s">
        <v>79</v>
      </c>
      <c r="DA672" s="120" t="s">
        <v>79</v>
      </c>
      <c r="DB672" s="120">
        <f t="shared" si="593"/>
        <v>30</v>
      </c>
      <c r="DC672" s="120">
        <f t="shared" si="594"/>
        <v>150</v>
      </c>
      <c r="DD672" s="120">
        <f t="shared" ca="1" si="595"/>
        <v>6</v>
      </c>
      <c r="DE672" s="120">
        <f t="shared" ca="1" si="596"/>
        <v>6</v>
      </c>
      <c r="DF672" s="120" t="s">
        <v>74</v>
      </c>
    </row>
    <row r="673" spans="1:110" s="105" customFormat="1" ht="16" customHeight="1">
      <c r="A673" s="75" t="str">
        <f t="shared" si="571"/>
        <v>n2-4-3-3TOn3-3</v>
      </c>
      <c r="B673" s="75" t="str">
        <f t="shared" si="572"/>
        <v>n2-4-3-3TOn3-3</v>
      </c>
      <c r="C673" s="103" t="s">
        <v>239</v>
      </c>
      <c r="D673" s="103" t="str">
        <f t="shared" si="586"/>
        <v>n2-4-3-3</v>
      </c>
      <c r="E673" s="103" t="str">
        <f t="shared" si="587"/>
        <v>n3-3</v>
      </c>
      <c r="F673" s="104">
        <f>ROW()</f>
        <v>673</v>
      </c>
      <c r="G673" s="103"/>
      <c r="H673" s="103"/>
      <c r="I673" s="103"/>
      <c r="J673" s="103"/>
      <c r="K673" s="103" t="str">
        <f t="shared" si="577"/>
        <v>none</v>
      </c>
      <c r="L673" s="103"/>
      <c r="M673" s="103" t="str">
        <f t="shared" si="578"/>
        <v>OpenClose</v>
      </c>
      <c r="N673" s="103"/>
      <c r="O673" s="103"/>
      <c r="P673" s="103"/>
      <c r="Q673" s="103"/>
      <c r="R673" s="103">
        <f t="shared" si="579"/>
        <v>1</v>
      </c>
      <c r="S673" s="103"/>
      <c r="T673" s="103"/>
      <c r="U673" s="103"/>
      <c r="V673" s="103"/>
      <c r="W673" s="103"/>
      <c r="X673" s="103" t="str">
        <f t="shared" si="588"/>
        <v>fadeOn=n2-4-3-3TOn3-3,0.6</v>
      </c>
      <c r="Y673" s="103" t="str">
        <f t="shared" si="589"/>
        <v>fadeOff=n2-4-3-3TOn3-3,0.6</v>
      </c>
      <c r="Z673" s="103" t="str">
        <f t="shared" si="590"/>
        <v>drawOpen=n2-4-3-3TOn3-3,0.8</v>
      </c>
      <c r="AA673" s="103" t="str">
        <f t="shared" si="591"/>
        <v>drawClose=n2-4-3-3TOn3-3,0.8</v>
      </c>
      <c r="AB673" s="103" t="str">
        <f t="shared" si="580"/>
        <v>myQtipStyle</v>
      </c>
      <c r="AD673" s="106"/>
      <c r="AE673" s="116"/>
      <c r="AF673" s="75"/>
      <c r="AG673" s="186">
        <f t="shared" si="597"/>
        <v>0</v>
      </c>
      <c r="AH673" s="75" t="str">
        <f t="shared" si="581"/>
        <v>n2-4-3-3TOn3-3</v>
      </c>
      <c r="AI673" s="75" t="str">
        <f t="shared" si="592"/>
        <v>n2-4-3-3TOn3-3</v>
      </c>
      <c r="AJ673" s="73">
        <f t="shared" si="582"/>
        <v>2</v>
      </c>
      <c r="AX673" s="108"/>
      <c r="AZ673" s="108"/>
      <c r="BB673" s="116"/>
      <c r="BC673" s="116"/>
      <c r="BD673" s="108"/>
      <c r="BE673" s="108"/>
      <c r="BF673" s="109"/>
      <c r="BG673" s="109"/>
      <c r="BH673" s="110" t="str">
        <f t="shared" si="583"/>
        <v>n2-4-3-3</v>
      </c>
      <c r="BI673" s="111"/>
      <c r="BJ673" s="109" t="s">
        <v>233</v>
      </c>
      <c r="BK673" s="109" t="s">
        <v>239</v>
      </c>
      <c r="BL673" s="109">
        <f t="shared" ca="1" si="584"/>
        <v>1.5</v>
      </c>
      <c r="BM673" s="112"/>
      <c r="BN673" s="112"/>
      <c r="BO673" s="112"/>
      <c r="BP673" s="112"/>
      <c r="BQ673" s="112"/>
      <c r="BR673" s="112">
        <f t="shared" ca="1" si="575"/>
        <v>60</v>
      </c>
      <c r="BS673" s="112">
        <f t="shared" ca="1" si="575"/>
        <v>60</v>
      </c>
      <c r="BT673" s="112"/>
      <c r="BU673" s="112"/>
      <c r="BV673" s="174"/>
      <c r="BW673" s="114"/>
      <c r="BX673" s="109"/>
      <c r="BY673" s="113"/>
      <c r="BZ673" s="113"/>
      <c r="CA673" s="113"/>
      <c r="CB673" s="113"/>
      <c r="CC673" s="112"/>
      <c r="CD673" s="109"/>
      <c r="CE673" s="114"/>
      <c r="CF673" s="109"/>
      <c r="CG673" s="113"/>
      <c r="CH673" s="113"/>
      <c r="CI673" s="113"/>
      <c r="CJ673" s="113"/>
      <c r="CK673" s="112"/>
      <c r="CL673" s="112"/>
      <c r="CM673" s="112"/>
      <c r="CN673" s="115"/>
      <c r="CO673" s="109"/>
      <c r="CP673" s="109"/>
      <c r="CQ673" s="113"/>
      <c r="CR673" s="113"/>
      <c r="CS673" s="113"/>
      <c r="CT673" s="113"/>
      <c r="CW673" s="118" t="str">
        <f t="shared" si="576"/>
        <v>n2-4-3-3</v>
      </c>
      <c r="CX673" s="118" t="str">
        <f t="shared" si="585"/>
        <v>n3-3</v>
      </c>
      <c r="CY673" s="119" t="s">
        <v>246</v>
      </c>
      <c r="CZ673" s="120" t="s">
        <v>79</v>
      </c>
      <c r="DA673" s="120" t="s">
        <v>79</v>
      </c>
      <c r="DB673" s="120">
        <f t="shared" si="593"/>
        <v>0</v>
      </c>
      <c r="DC673" s="120">
        <f t="shared" si="594"/>
        <v>0</v>
      </c>
      <c r="DD673" s="120">
        <f t="shared" ca="1" si="595"/>
        <v>30</v>
      </c>
      <c r="DE673" s="120">
        <f t="shared" ca="1" si="596"/>
        <v>30</v>
      </c>
      <c r="DF673" s="120" t="s">
        <v>74</v>
      </c>
    </row>
    <row r="674" spans="1:110" s="105" customFormat="1" ht="16" customHeight="1">
      <c r="A674" s="75" t="str">
        <f t="shared" si="571"/>
        <v>n3-3TOn3-3-1</v>
      </c>
      <c r="B674" s="75" t="str">
        <f t="shared" si="572"/>
        <v>n3-3TOn3-3-1</v>
      </c>
      <c r="C674" s="103" t="s">
        <v>239</v>
      </c>
      <c r="D674" s="103" t="str">
        <f t="shared" si="586"/>
        <v>n3-3</v>
      </c>
      <c r="E674" s="103" t="str">
        <f t="shared" si="587"/>
        <v>n3-3-1</v>
      </c>
      <c r="F674" s="104">
        <f>ROW()</f>
        <v>674</v>
      </c>
      <c r="G674" s="103"/>
      <c r="H674" s="103"/>
      <c r="I674" s="103"/>
      <c r="J674" s="103"/>
      <c r="K674" s="103" t="str">
        <f t="shared" si="577"/>
        <v>none</v>
      </c>
      <c r="L674" s="103"/>
      <c r="M674" s="103" t="str">
        <f t="shared" si="578"/>
        <v>OpenClose</v>
      </c>
      <c r="N674" s="103"/>
      <c r="O674" s="103"/>
      <c r="P674" s="103"/>
      <c r="Q674" s="103"/>
      <c r="R674" s="103">
        <f t="shared" si="579"/>
        <v>1</v>
      </c>
      <c r="S674" s="103"/>
      <c r="T674" s="103"/>
      <c r="U674" s="103"/>
      <c r="V674" s="103"/>
      <c r="W674" s="103"/>
      <c r="X674" s="103" t="str">
        <f t="shared" si="588"/>
        <v>fadeOn=n3-3TOn3-3-1,0.6</v>
      </c>
      <c r="Y674" s="103" t="str">
        <f t="shared" si="589"/>
        <v>fadeOff=n3-3TOn3-3-1,0.6</v>
      </c>
      <c r="Z674" s="103" t="str">
        <f t="shared" si="590"/>
        <v>drawOpen=n3-3TOn3-3-1,0.8</v>
      </c>
      <c r="AA674" s="103" t="str">
        <f t="shared" si="591"/>
        <v>drawClose=n3-3TOn3-3-1,0.8</v>
      </c>
      <c r="AB674" s="103" t="str">
        <f t="shared" si="580"/>
        <v>myQtipStyle</v>
      </c>
      <c r="AD674" s="106"/>
      <c r="AE674" s="116"/>
      <c r="AF674" s="75"/>
      <c r="AG674" s="186">
        <f t="shared" si="597"/>
        <v>0</v>
      </c>
      <c r="AH674" s="75" t="str">
        <f t="shared" si="581"/>
        <v>n3-3TOn3-3-1</v>
      </c>
      <c r="AI674" s="75" t="str">
        <f t="shared" si="592"/>
        <v>n3-3TOn3-3-1</v>
      </c>
      <c r="AJ674" s="73">
        <f t="shared" si="582"/>
        <v>3</v>
      </c>
      <c r="AX674" s="108"/>
      <c r="AZ674" s="108"/>
      <c r="BB674" s="116"/>
      <c r="BC674" s="116"/>
      <c r="BD674" s="108"/>
      <c r="BE674" s="108"/>
      <c r="BF674" s="109"/>
      <c r="BG674" s="109"/>
      <c r="BH674" s="110" t="str">
        <f t="shared" si="583"/>
        <v>n3-3</v>
      </c>
      <c r="BI674" s="111"/>
      <c r="BJ674" s="109" t="s">
        <v>233</v>
      </c>
      <c r="BK674" s="109" t="s">
        <v>239</v>
      </c>
      <c r="BL674" s="109">
        <f t="shared" ca="1" si="584"/>
        <v>0.7</v>
      </c>
      <c r="BM674" s="112"/>
      <c r="BN674" s="112"/>
      <c r="BO674" s="112"/>
      <c r="BP674" s="112"/>
      <c r="BQ674" s="112"/>
      <c r="BR674" s="112">
        <f t="shared" ca="1" si="575"/>
        <v>35</v>
      </c>
      <c r="BS674" s="112">
        <f t="shared" ca="1" si="575"/>
        <v>35</v>
      </c>
      <c r="BT674" s="112"/>
      <c r="BU674" s="112"/>
      <c r="BV674" s="174"/>
      <c r="BW674" s="114"/>
      <c r="BX674" s="109"/>
      <c r="BY674" s="113"/>
      <c r="BZ674" s="113"/>
      <c r="CA674" s="113"/>
      <c r="CB674" s="113"/>
      <c r="CC674" s="112"/>
      <c r="CD674" s="109"/>
      <c r="CE674" s="114"/>
      <c r="CF674" s="109"/>
      <c r="CG674" s="113"/>
      <c r="CH674" s="113"/>
      <c r="CI674" s="113"/>
      <c r="CJ674" s="113"/>
      <c r="CK674" s="112"/>
      <c r="CL674" s="112"/>
      <c r="CM674" s="112"/>
      <c r="CN674" s="115"/>
      <c r="CO674" s="109"/>
      <c r="CP674" s="109"/>
      <c r="CQ674" s="113"/>
      <c r="CR674" s="113"/>
      <c r="CS674" s="113"/>
      <c r="CT674" s="113"/>
      <c r="CW674" s="118" t="str">
        <f t="shared" si="576"/>
        <v>n3-3</v>
      </c>
      <c r="CX674" s="118" t="str">
        <f t="shared" si="585"/>
        <v>n3-3-1</v>
      </c>
      <c r="CY674" s="119" t="s">
        <v>246</v>
      </c>
      <c r="CZ674" s="120" t="s">
        <v>79</v>
      </c>
      <c r="DA674" s="120" t="s">
        <v>79</v>
      </c>
      <c r="DB674" s="120">
        <f t="shared" si="593"/>
        <v>30</v>
      </c>
      <c r="DC674" s="120">
        <f t="shared" si="594"/>
        <v>150</v>
      </c>
      <c r="DD674" s="120">
        <f t="shared" ca="1" si="595"/>
        <v>17.5</v>
      </c>
      <c r="DE674" s="120">
        <f t="shared" ca="1" si="596"/>
        <v>17.5</v>
      </c>
      <c r="DF674" s="120" t="s">
        <v>74</v>
      </c>
    </row>
    <row r="675" spans="1:110" s="105" customFormat="1" ht="16" customHeight="1">
      <c r="A675" s="75" t="str">
        <f t="shared" si="571"/>
        <v>n3-3-1TOn3-3-1-1</v>
      </c>
      <c r="B675" s="75" t="str">
        <f t="shared" si="572"/>
        <v>n3-3-1TOn3-3-1-1</v>
      </c>
      <c r="C675" s="103" t="s">
        <v>239</v>
      </c>
      <c r="D675" s="103" t="str">
        <f t="shared" si="586"/>
        <v>n3-3-1</v>
      </c>
      <c r="E675" s="103" t="str">
        <f t="shared" si="587"/>
        <v>n3-3-1-1</v>
      </c>
      <c r="F675" s="104">
        <f>ROW()</f>
        <v>675</v>
      </c>
      <c r="G675" s="103"/>
      <c r="H675" s="103"/>
      <c r="I675" s="103"/>
      <c r="J675" s="103"/>
      <c r="K675" s="103" t="str">
        <f t="shared" si="577"/>
        <v>none</v>
      </c>
      <c r="L675" s="103"/>
      <c r="M675" s="103" t="str">
        <f t="shared" si="578"/>
        <v>OpenClose</v>
      </c>
      <c r="N675" s="103"/>
      <c r="O675" s="103"/>
      <c r="P675" s="103"/>
      <c r="Q675" s="103"/>
      <c r="R675" s="103">
        <f t="shared" si="579"/>
        <v>1</v>
      </c>
      <c r="S675" s="103"/>
      <c r="T675" s="103"/>
      <c r="U675" s="103"/>
      <c r="V675" s="103"/>
      <c r="W675" s="103"/>
      <c r="X675" s="103" t="str">
        <f t="shared" si="588"/>
        <v>fadeOn=n3-3-1TOn3-3-1-1,0.6</v>
      </c>
      <c r="Y675" s="103" t="str">
        <f t="shared" si="589"/>
        <v>fadeOff=n3-3-1TOn3-3-1-1,0.6</v>
      </c>
      <c r="Z675" s="103" t="str">
        <f t="shared" si="590"/>
        <v>drawOpen=n3-3-1TOn3-3-1-1,0.8</v>
      </c>
      <c r="AA675" s="103" t="str">
        <f t="shared" si="591"/>
        <v>drawClose=n3-3-1TOn3-3-1-1,0.8</v>
      </c>
      <c r="AB675" s="103" t="str">
        <f t="shared" si="580"/>
        <v>myQtipStyle</v>
      </c>
      <c r="AD675" s="106"/>
      <c r="AE675" s="116"/>
      <c r="AF675" s="75"/>
      <c r="AG675" s="186">
        <f t="shared" si="597"/>
        <v>0</v>
      </c>
      <c r="AH675" s="75" t="str">
        <f t="shared" si="581"/>
        <v>n3-3-1TOn3-3-1-1</v>
      </c>
      <c r="AI675" s="75" t="str">
        <f t="shared" si="592"/>
        <v>n3-3-1TOn3-3-1-1</v>
      </c>
      <c r="AJ675" s="73">
        <f t="shared" si="582"/>
        <v>4</v>
      </c>
      <c r="AX675" s="108"/>
      <c r="AZ675" s="108"/>
      <c r="BB675" s="116"/>
      <c r="BC675" s="116"/>
      <c r="BD675" s="108"/>
      <c r="BE675" s="108"/>
      <c r="BF675" s="109"/>
      <c r="BG675" s="109"/>
      <c r="BH675" s="110" t="str">
        <f t="shared" si="583"/>
        <v>n3-3-1</v>
      </c>
      <c r="BI675" s="111"/>
      <c r="BJ675" s="109" t="s">
        <v>233</v>
      </c>
      <c r="BK675" s="109" t="s">
        <v>239</v>
      </c>
      <c r="BL675" s="109">
        <f t="shared" ca="1" si="584"/>
        <v>0.4</v>
      </c>
      <c r="BM675" s="112"/>
      <c r="BN675" s="112"/>
      <c r="BO675" s="112"/>
      <c r="BP675" s="112"/>
      <c r="BQ675" s="112"/>
      <c r="BR675" s="112">
        <f t="shared" ca="1" si="575"/>
        <v>12</v>
      </c>
      <c r="BS675" s="112">
        <f t="shared" ca="1" si="575"/>
        <v>12</v>
      </c>
      <c r="BT675" s="112"/>
      <c r="BU675" s="112"/>
      <c r="BV675" s="174"/>
      <c r="BW675" s="114"/>
      <c r="BX675" s="109"/>
      <c r="BY675" s="113"/>
      <c r="BZ675" s="113"/>
      <c r="CA675" s="113"/>
      <c r="CB675" s="113"/>
      <c r="CC675" s="112"/>
      <c r="CD675" s="109"/>
      <c r="CE675" s="114"/>
      <c r="CF675" s="109"/>
      <c r="CG675" s="113"/>
      <c r="CH675" s="113"/>
      <c r="CI675" s="113"/>
      <c r="CJ675" s="113"/>
      <c r="CK675" s="112"/>
      <c r="CL675" s="112"/>
      <c r="CM675" s="112"/>
      <c r="CN675" s="115"/>
      <c r="CO675" s="109"/>
      <c r="CP675" s="109"/>
      <c r="CQ675" s="113"/>
      <c r="CR675" s="113"/>
      <c r="CS675" s="113"/>
      <c r="CT675" s="113"/>
      <c r="CW675" s="118" t="str">
        <f t="shared" si="576"/>
        <v>n3-3-1</v>
      </c>
      <c r="CX675" s="118" t="str">
        <f t="shared" si="585"/>
        <v>n3-3-1-1</v>
      </c>
      <c r="CY675" s="119" t="s">
        <v>246</v>
      </c>
      <c r="CZ675" s="120" t="s">
        <v>79</v>
      </c>
      <c r="DA675" s="120" t="s">
        <v>79</v>
      </c>
      <c r="DB675" s="120">
        <f t="shared" si="593"/>
        <v>30</v>
      </c>
      <c r="DC675" s="120">
        <f t="shared" si="594"/>
        <v>150</v>
      </c>
      <c r="DD675" s="120">
        <f t="shared" ca="1" si="595"/>
        <v>6</v>
      </c>
      <c r="DE675" s="120">
        <f t="shared" ca="1" si="596"/>
        <v>6</v>
      </c>
      <c r="DF675" s="120" t="s">
        <v>74</v>
      </c>
    </row>
    <row r="676" spans="1:110" s="105" customFormat="1" ht="16" customHeight="1">
      <c r="A676" s="75" t="str">
        <f t="shared" si="571"/>
        <v>n3-3-1TOn3-3-1-2</v>
      </c>
      <c r="B676" s="75" t="str">
        <f t="shared" si="572"/>
        <v>n3-3-1TOn3-3-1-2</v>
      </c>
      <c r="C676" s="103" t="s">
        <v>239</v>
      </c>
      <c r="D676" s="103" t="str">
        <f t="shared" si="586"/>
        <v>n3-3-1</v>
      </c>
      <c r="E676" s="103" t="str">
        <f t="shared" si="587"/>
        <v>n3-3-1-2</v>
      </c>
      <c r="F676" s="104">
        <f>ROW()</f>
        <v>676</v>
      </c>
      <c r="G676" s="103"/>
      <c r="H676" s="103"/>
      <c r="I676" s="103"/>
      <c r="J676" s="103"/>
      <c r="K676" s="103" t="str">
        <f t="shared" si="577"/>
        <v>none</v>
      </c>
      <c r="L676" s="103"/>
      <c r="M676" s="103" t="str">
        <f t="shared" si="578"/>
        <v>OpenClose</v>
      </c>
      <c r="N676" s="103"/>
      <c r="O676" s="103"/>
      <c r="P676" s="103"/>
      <c r="Q676" s="103"/>
      <c r="R676" s="103">
        <f t="shared" si="579"/>
        <v>1</v>
      </c>
      <c r="S676" s="103"/>
      <c r="T676" s="103"/>
      <c r="U676" s="103"/>
      <c r="V676" s="103"/>
      <c r="W676" s="103"/>
      <c r="X676" s="103" t="str">
        <f t="shared" si="588"/>
        <v>fadeOn=n3-3-1TOn3-3-1-2,0.6</v>
      </c>
      <c r="Y676" s="103" t="str">
        <f t="shared" si="589"/>
        <v>fadeOff=n3-3-1TOn3-3-1-2,0.6</v>
      </c>
      <c r="Z676" s="103" t="str">
        <f t="shared" si="590"/>
        <v>drawOpen=n3-3-1TOn3-3-1-2,0.8</v>
      </c>
      <c r="AA676" s="103" t="str">
        <f t="shared" si="591"/>
        <v>drawClose=n3-3-1TOn3-3-1-2,0.8</v>
      </c>
      <c r="AB676" s="103" t="str">
        <f t="shared" si="580"/>
        <v>myQtipStyle</v>
      </c>
      <c r="AD676" s="106"/>
      <c r="AE676" s="116"/>
      <c r="AF676" s="75"/>
      <c r="AG676" s="186">
        <f t="shared" si="597"/>
        <v>0</v>
      </c>
      <c r="AH676" s="75" t="str">
        <f t="shared" si="581"/>
        <v>n3-3-1TOn3-3-1-2</v>
      </c>
      <c r="AI676" s="75" t="str">
        <f t="shared" si="592"/>
        <v>n3-3-1TOn3-3-1-2</v>
      </c>
      <c r="AJ676" s="73">
        <f t="shared" si="582"/>
        <v>4</v>
      </c>
      <c r="AX676" s="108"/>
      <c r="AZ676" s="108"/>
      <c r="BB676" s="116"/>
      <c r="BC676" s="116"/>
      <c r="BD676" s="108"/>
      <c r="BE676" s="108"/>
      <c r="BF676" s="109"/>
      <c r="BG676" s="109"/>
      <c r="BH676" s="110" t="str">
        <f t="shared" si="583"/>
        <v>n3-3-1</v>
      </c>
      <c r="BI676" s="111"/>
      <c r="BJ676" s="109" t="s">
        <v>233</v>
      </c>
      <c r="BK676" s="109" t="s">
        <v>239</v>
      </c>
      <c r="BL676" s="109">
        <f t="shared" ca="1" si="584"/>
        <v>0.4</v>
      </c>
      <c r="BM676" s="112"/>
      <c r="BN676" s="112"/>
      <c r="BO676" s="112"/>
      <c r="BP676" s="112"/>
      <c r="BQ676" s="112"/>
      <c r="BR676" s="112">
        <f t="shared" ca="1" si="575"/>
        <v>12</v>
      </c>
      <c r="BS676" s="112">
        <f t="shared" ca="1" si="575"/>
        <v>12</v>
      </c>
      <c r="BT676" s="112"/>
      <c r="BU676" s="112"/>
      <c r="BV676" s="174"/>
      <c r="BW676" s="114"/>
      <c r="BX676" s="109"/>
      <c r="BY676" s="113"/>
      <c r="BZ676" s="113"/>
      <c r="CA676" s="113"/>
      <c r="CB676" s="113"/>
      <c r="CC676" s="112"/>
      <c r="CD676" s="109"/>
      <c r="CE676" s="114"/>
      <c r="CF676" s="109"/>
      <c r="CG676" s="113"/>
      <c r="CH676" s="113"/>
      <c r="CI676" s="113"/>
      <c r="CJ676" s="113"/>
      <c r="CK676" s="112"/>
      <c r="CL676" s="112"/>
      <c r="CM676" s="112"/>
      <c r="CN676" s="115"/>
      <c r="CO676" s="109"/>
      <c r="CP676" s="109"/>
      <c r="CQ676" s="113"/>
      <c r="CR676" s="113"/>
      <c r="CS676" s="113"/>
      <c r="CT676" s="113"/>
      <c r="CW676" s="118" t="str">
        <f t="shared" si="576"/>
        <v>n3-3-1</v>
      </c>
      <c r="CX676" s="118" t="str">
        <f t="shared" si="585"/>
        <v>n3-3-1-2</v>
      </c>
      <c r="CY676" s="119" t="s">
        <v>246</v>
      </c>
      <c r="CZ676" s="120" t="s">
        <v>79</v>
      </c>
      <c r="DA676" s="120" t="s">
        <v>79</v>
      </c>
      <c r="DB676" s="120">
        <f t="shared" si="593"/>
        <v>30</v>
      </c>
      <c r="DC676" s="120">
        <f t="shared" si="594"/>
        <v>150</v>
      </c>
      <c r="DD676" s="120">
        <f t="shared" ca="1" si="595"/>
        <v>6</v>
      </c>
      <c r="DE676" s="120">
        <f t="shared" ca="1" si="596"/>
        <v>6</v>
      </c>
      <c r="DF676" s="120" t="s">
        <v>74</v>
      </c>
    </row>
    <row r="677" spans="1:110" s="105" customFormat="1" ht="16" customHeight="1">
      <c r="A677" s="75" t="str">
        <f t="shared" si="571"/>
        <v>n3-3-1TOn3-3-1-3</v>
      </c>
      <c r="B677" s="75" t="str">
        <f t="shared" si="572"/>
        <v>n3-3-1TOn3-3-1-3</v>
      </c>
      <c r="C677" s="103" t="s">
        <v>239</v>
      </c>
      <c r="D677" s="103" t="str">
        <f t="shared" si="586"/>
        <v>n3-3-1</v>
      </c>
      <c r="E677" s="103" t="str">
        <f t="shared" si="587"/>
        <v>n3-3-1-3</v>
      </c>
      <c r="F677" s="104">
        <f>ROW()</f>
        <v>677</v>
      </c>
      <c r="G677" s="103"/>
      <c r="H677" s="103"/>
      <c r="I677" s="103"/>
      <c r="J677" s="103"/>
      <c r="K677" s="103" t="str">
        <f t="shared" si="577"/>
        <v>none</v>
      </c>
      <c r="L677" s="103"/>
      <c r="M677" s="103" t="str">
        <f t="shared" si="578"/>
        <v>OpenClose</v>
      </c>
      <c r="N677" s="103"/>
      <c r="O677" s="103"/>
      <c r="P677" s="103"/>
      <c r="Q677" s="103"/>
      <c r="R677" s="103">
        <f t="shared" si="579"/>
        <v>1</v>
      </c>
      <c r="S677" s="103"/>
      <c r="T677" s="103"/>
      <c r="U677" s="103"/>
      <c r="V677" s="103"/>
      <c r="W677" s="103"/>
      <c r="X677" s="103" t="str">
        <f t="shared" si="588"/>
        <v>fadeOn=n3-3-1TOn3-3-1-3,0.6</v>
      </c>
      <c r="Y677" s="103" t="str">
        <f t="shared" si="589"/>
        <v>fadeOff=n3-3-1TOn3-3-1-3,0.6</v>
      </c>
      <c r="Z677" s="103" t="str">
        <f t="shared" si="590"/>
        <v>drawOpen=n3-3-1TOn3-3-1-3,0.8</v>
      </c>
      <c r="AA677" s="103" t="str">
        <f t="shared" si="591"/>
        <v>drawClose=n3-3-1TOn3-3-1-3,0.8</v>
      </c>
      <c r="AB677" s="103" t="str">
        <f t="shared" si="580"/>
        <v>myQtipStyle</v>
      </c>
      <c r="AD677" s="106"/>
      <c r="AE677" s="116"/>
      <c r="AF677" s="75"/>
      <c r="AG677" s="186">
        <f t="shared" si="597"/>
        <v>0</v>
      </c>
      <c r="AH677" s="75" t="str">
        <f t="shared" si="581"/>
        <v>n3-3-1TOn3-3-1-3</v>
      </c>
      <c r="AI677" s="75" t="str">
        <f t="shared" si="592"/>
        <v>n3-3-1TOn3-3-1-3</v>
      </c>
      <c r="AJ677" s="73">
        <f t="shared" si="582"/>
        <v>4</v>
      </c>
      <c r="AX677" s="108"/>
      <c r="AZ677" s="108"/>
      <c r="BB677" s="116"/>
      <c r="BC677" s="116"/>
      <c r="BD677" s="108"/>
      <c r="BE677" s="108"/>
      <c r="BF677" s="109"/>
      <c r="BG677" s="109"/>
      <c r="BH677" s="110" t="str">
        <f t="shared" si="583"/>
        <v>n3-3-1</v>
      </c>
      <c r="BI677" s="111"/>
      <c r="BJ677" s="109" t="s">
        <v>233</v>
      </c>
      <c r="BK677" s="109" t="s">
        <v>239</v>
      </c>
      <c r="BL677" s="109">
        <f t="shared" ca="1" si="584"/>
        <v>0.4</v>
      </c>
      <c r="BM677" s="112"/>
      <c r="BN677" s="112"/>
      <c r="BO677" s="112"/>
      <c r="BP677" s="112"/>
      <c r="BQ677" s="112"/>
      <c r="BR677" s="112">
        <f t="shared" ca="1" si="575"/>
        <v>12</v>
      </c>
      <c r="BS677" s="112">
        <f t="shared" ca="1" si="575"/>
        <v>12</v>
      </c>
      <c r="BT677" s="112"/>
      <c r="BU677" s="112"/>
      <c r="BV677" s="174"/>
      <c r="BW677" s="114"/>
      <c r="BX677" s="109"/>
      <c r="BY677" s="113"/>
      <c r="BZ677" s="113"/>
      <c r="CA677" s="113"/>
      <c r="CB677" s="113"/>
      <c r="CC677" s="112"/>
      <c r="CD677" s="109"/>
      <c r="CE677" s="114"/>
      <c r="CF677" s="109"/>
      <c r="CG677" s="113"/>
      <c r="CH677" s="113"/>
      <c r="CI677" s="113"/>
      <c r="CJ677" s="113"/>
      <c r="CK677" s="112"/>
      <c r="CL677" s="112"/>
      <c r="CM677" s="112"/>
      <c r="CN677" s="115"/>
      <c r="CO677" s="109"/>
      <c r="CP677" s="109"/>
      <c r="CQ677" s="113"/>
      <c r="CR677" s="113"/>
      <c r="CS677" s="113"/>
      <c r="CT677" s="113"/>
      <c r="CW677" s="118" t="str">
        <f t="shared" si="576"/>
        <v>n3-3-1</v>
      </c>
      <c r="CX677" s="118" t="str">
        <f t="shared" si="585"/>
        <v>n3-3-1-3</v>
      </c>
      <c r="CY677" s="119" t="s">
        <v>246</v>
      </c>
      <c r="CZ677" s="120" t="s">
        <v>79</v>
      </c>
      <c r="DA677" s="120" t="s">
        <v>79</v>
      </c>
      <c r="DB677" s="120">
        <f t="shared" si="593"/>
        <v>30</v>
      </c>
      <c r="DC677" s="120">
        <f t="shared" si="594"/>
        <v>150</v>
      </c>
      <c r="DD677" s="120">
        <f t="shared" ca="1" si="595"/>
        <v>6</v>
      </c>
      <c r="DE677" s="120">
        <f t="shared" ca="1" si="596"/>
        <v>6</v>
      </c>
      <c r="DF677" s="120" t="s">
        <v>74</v>
      </c>
    </row>
    <row r="678" spans="1:110" s="105" customFormat="1" ht="16" customHeight="1">
      <c r="A678" s="75" t="str">
        <f t="shared" si="571"/>
        <v>n3-3TOn3-3-2</v>
      </c>
      <c r="B678" s="75" t="str">
        <f t="shared" si="572"/>
        <v>n3-3TOn3-3-2</v>
      </c>
      <c r="C678" s="103" t="s">
        <v>239</v>
      </c>
      <c r="D678" s="103" t="str">
        <f t="shared" si="586"/>
        <v>n3-3</v>
      </c>
      <c r="E678" s="103" t="str">
        <f t="shared" si="587"/>
        <v>n3-3-2</v>
      </c>
      <c r="F678" s="104">
        <f>ROW()</f>
        <v>678</v>
      </c>
      <c r="G678" s="103"/>
      <c r="H678" s="103"/>
      <c r="I678" s="103"/>
      <c r="J678" s="103"/>
      <c r="K678" s="103" t="str">
        <f t="shared" si="577"/>
        <v>none</v>
      </c>
      <c r="L678" s="103"/>
      <c r="M678" s="103" t="str">
        <f t="shared" si="578"/>
        <v>OpenClose</v>
      </c>
      <c r="N678" s="103"/>
      <c r="O678" s="103"/>
      <c r="P678" s="103"/>
      <c r="Q678" s="103"/>
      <c r="R678" s="103">
        <f t="shared" si="579"/>
        <v>1</v>
      </c>
      <c r="S678" s="103"/>
      <c r="T678" s="103"/>
      <c r="U678" s="103"/>
      <c r="V678" s="103"/>
      <c r="W678" s="103"/>
      <c r="X678" s="103" t="str">
        <f t="shared" si="588"/>
        <v>fadeOn=n3-3TOn3-3-2,0.6</v>
      </c>
      <c r="Y678" s="103" t="str">
        <f t="shared" si="589"/>
        <v>fadeOff=n3-3TOn3-3-2,0.6</v>
      </c>
      <c r="Z678" s="103" t="str">
        <f t="shared" si="590"/>
        <v>drawOpen=n3-3TOn3-3-2,0.8</v>
      </c>
      <c r="AA678" s="103" t="str">
        <f t="shared" si="591"/>
        <v>drawClose=n3-3TOn3-3-2,0.8</v>
      </c>
      <c r="AB678" s="103" t="str">
        <f t="shared" si="580"/>
        <v>myQtipStyle</v>
      </c>
      <c r="AD678" s="106"/>
      <c r="AE678" s="116"/>
      <c r="AF678" s="75"/>
      <c r="AG678" s="186">
        <f t="shared" si="597"/>
        <v>0</v>
      </c>
      <c r="AH678" s="75" t="str">
        <f t="shared" si="581"/>
        <v>n3-3TOn3-3-2</v>
      </c>
      <c r="AI678" s="75" t="str">
        <f t="shared" si="592"/>
        <v>n3-3TOn3-3-2</v>
      </c>
      <c r="AJ678" s="73">
        <f t="shared" si="582"/>
        <v>3</v>
      </c>
      <c r="AX678" s="108"/>
      <c r="AZ678" s="108"/>
      <c r="BB678" s="116"/>
      <c r="BC678" s="116"/>
      <c r="BD678" s="108"/>
      <c r="BE678" s="108"/>
      <c r="BF678" s="109"/>
      <c r="BG678" s="109"/>
      <c r="BH678" s="110" t="str">
        <f t="shared" si="583"/>
        <v>n3-3</v>
      </c>
      <c r="BI678" s="111"/>
      <c r="BJ678" s="109" t="s">
        <v>233</v>
      </c>
      <c r="BK678" s="109" t="s">
        <v>239</v>
      </c>
      <c r="BL678" s="109">
        <f t="shared" ca="1" si="584"/>
        <v>0.7</v>
      </c>
      <c r="BM678" s="112"/>
      <c r="BN678" s="112"/>
      <c r="BO678" s="112"/>
      <c r="BP678" s="112"/>
      <c r="BQ678" s="112"/>
      <c r="BR678" s="112">
        <f t="shared" ca="1" si="575"/>
        <v>35</v>
      </c>
      <c r="BS678" s="112">
        <f t="shared" ca="1" si="575"/>
        <v>35</v>
      </c>
      <c r="BT678" s="112"/>
      <c r="BU678" s="112"/>
      <c r="BV678" s="174"/>
      <c r="BW678" s="114"/>
      <c r="BX678" s="109"/>
      <c r="BY678" s="113"/>
      <c r="BZ678" s="113"/>
      <c r="CA678" s="113"/>
      <c r="CB678" s="113"/>
      <c r="CC678" s="112"/>
      <c r="CD678" s="109"/>
      <c r="CE678" s="114"/>
      <c r="CF678" s="109"/>
      <c r="CG678" s="113"/>
      <c r="CH678" s="113"/>
      <c r="CI678" s="113"/>
      <c r="CJ678" s="113"/>
      <c r="CK678" s="112"/>
      <c r="CL678" s="112"/>
      <c r="CM678" s="112"/>
      <c r="CN678" s="115"/>
      <c r="CO678" s="109"/>
      <c r="CP678" s="109"/>
      <c r="CQ678" s="113"/>
      <c r="CR678" s="113"/>
      <c r="CS678" s="113"/>
      <c r="CT678" s="113"/>
      <c r="CW678" s="118" t="str">
        <f t="shared" si="576"/>
        <v>n3-3</v>
      </c>
      <c r="CX678" s="118" t="str">
        <f t="shared" si="585"/>
        <v>n3-3-2</v>
      </c>
      <c r="CY678" s="119" t="s">
        <v>246</v>
      </c>
      <c r="CZ678" s="120" t="s">
        <v>79</v>
      </c>
      <c r="DA678" s="120" t="s">
        <v>79</v>
      </c>
      <c r="DB678" s="120">
        <f t="shared" si="593"/>
        <v>30</v>
      </c>
      <c r="DC678" s="120">
        <f t="shared" si="594"/>
        <v>150</v>
      </c>
      <c r="DD678" s="120">
        <f t="shared" ca="1" si="595"/>
        <v>17.5</v>
      </c>
      <c r="DE678" s="120">
        <f t="shared" ca="1" si="596"/>
        <v>17.5</v>
      </c>
      <c r="DF678" s="120" t="s">
        <v>74</v>
      </c>
    </row>
    <row r="679" spans="1:110" s="105" customFormat="1" ht="16" customHeight="1">
      <c r="A679" s="75" t="str">
        <f t="shared" si="571"/>
        <v>n3-3-2TOn3-3-2-1</v>
      </c>
      <c r="B679" s="75" t="str">
        <f t="shared" si="572"/>
        <v>n3-3-2TOn3-3-2-1</v>
      </c>
      <c r="C679" s="103" t="s">
        <v>239</v>
      </c>
      <c r="D679" s="103" t="str">
        <f t="shared" si="586"/>
        <v>n3-3-2</v>
      </c>
      <c r="E679" s="103" t="str">
        <f t="shared" si="587"/>
        <v>n3-3-2-1</v>
      </c>
      <c r="F679" s="104">
        <f>ROW()</f>
        <v>679</v>
      </c>
      <c r="G679" s="103"/>
      <c r="H679" s="103"/>
      <c r="I679" s="103"/>
      <c r="J679" s="103"/>
      <c r="K679" s="103" t="str">
        <f t="shared" si="577"/>
        <v>none</v>
      </c>
      <c r="L679" s="103"/>
      <c r="M679" s="103" t="str">
        <f t="shared" si="578"/>
        <v>OpenClose</v>
      </c>
      <c r="N679" s="103"/>
      <c r="O679" s="103"/>
      <c r="P679" s="103"/>
      <c r="Q679" s="103"/>
      <c r="R679" s="103">
        <f t="shared" si="579"/>
        <v>1</v>
      </c>
      <c r="S679" s="103"/>
      <c r="T679" s="103"/>
      <c r="U679" s="103"/>
      <c r="V679" s="103"/>
      <c r="W679" s="103"/>
      <c r="X679" s="103" t="str">
        <f t="shared" si="588"/>
        <v>fadeOn=n3-3-2TOn3-3-2-1,0.6</v>
      </c>
      <c r="Y679" s="103" t="str">
        <f t="shared" si="589"/>
        <v>fadeOff=n3-3-2TOn3-3-2-1,0.6</v>
      </c>
      <c r="Z679" s="103" t="str">
        <f t="shared" si="590"/>
        <v>drawOpen=n3-3-2TOn3-3-2-1,0.8</v>
      </c>
      <c r="AA679" s="103" t="str">
        <f t="shared" si="591"/>
        <v>drawClose=n3-3-2TOn3-3-2-1,0.8</v>
      </c>
      <c r="AB679" s="103" t="str">
        <f t="shared" si="580"/>
        <v>myQtipStyle</v>
      </c>
      <c r="AD679" s="106"/>
      <c r="AE679" s="116"/>
      <c r="AF679" s="75"/>
      <c r="AG679" s="186">
        <f t="shared" si="597"/>
        <v>0</v>
      </c>
      <c r="AH679" s="75" t="str">
        <f t="shared" si="581"/>
        <v>n3-3-2TOn3-3-2-1</v>
      </c>
      <c r="AI679" s="75" t="str">
        <f t="shared" si="592"/>
        <v>n3-3-2TOn3-3-2-1</v>
      </c>
      <c r="AJ679" s="73">
        <f t="shared" si="582"/>
        <v>4</v>
      </c>
      <c r="AX679" s="108"/>
      <c r="AZ679" s="108"/>
      <c r="BB679" s="116"/>
      <c r="BC679" s="116"/>
      <c r="BD679" s="108"/>
      <c r="BE679" s="108"/>
      <c r="BF679" s="109"/>
      <c r="BG679" s="109"/>
      <c r="BH679" s="110" t="str">
        <f t="shared" si="583"/>
        <v>n3-3-2</v>
      </c>
      <c r="BI679" s="111"/>
      <c r="BJ679" s="109" t="s">
        <v>233</v>
      </c>
      <c r="BK679" s="109" t="s">
        <v>239</v>
      </c>
      <c r="BL679" s="109">
        <f t="shared" ca="1" si="584"/>
        <v>0.4</v>
      </c>
      <c r="BM679" s="112"/>
      <c r="BN679" s="112"/>
      <c r="BO679" s="112"/>
      <c r="BP679" s="112"/>
      <c r="BQ679" s="112"/>
      <c r="BR679" s="112">
        <f t="shared" ca="1" si="575"/>
        <v>12</v>
      </c>
      <c r="BS679" s="112">
        <f t="shared" ca="1" si="575"/>
        <v>12</v>
      </c>
      <c r="BT679" s="112"/>
      <c r="BU679" s="112"/>
      <c r="BV679" s="174"/>
      <c r="BW679" s="114"/>
      <c r="BX679" s="109"/>
      <c r="BY679" s="113"/>
      <c r="BZ679" s="113"/>
      <c r="CA679" s="113"/>
      <c r="CB679" s="113"/>
      <c r="CC679" s="112"/>
      <c r="CD679" s="109"/>
      <c r="CE679" s="114"/>
      <c r="CF679" s="109"/>
      <c r="CG679" s="113"/>
      <c r="CH679" s="113"/>
      <c r="CI679" s="113"/>
      <c r="CJ679" s="113"/>
      <c r="CK679" s="112"/>
      <c r="CL679" s="112"/>
      <c r="CM679" s="112"/>
      <c r="CN679" s="115"/>
      <c r="CO679" s="109"/>
      <c r="CP679" s="109"/>
      <c r="CQ679" s="113"/>
      <c r="CR679" s="113"/>
      <c r="CS679" s="113"/>
      <c r="CT679" s="113"/>
      <c r="CW679" s="118" t="str">
        <f t="shared" si="576"/>
        <v>n3-3-2</v>
      </c>
      <c r="CX679" s="118" t="str">
        <f t="shared" si="585"/>
        <v>n3-3-2-1</v>
      </c>
      <c r="CY679" s="119" t="s">
        <v>246</v>
      </c>
      <c r="CZ679" s="120" t="s">
        <v>79</v>
      </c>
      <c r="DA679" s="120" t="s">
        <v>79</v>
      </c>
      <c r="DB679" s="120">
        <f t="shared" si="593"/>
        <v>30</v>
      </c>
      <c r="DC679" s="120">
        <f t="shared" si="594"/>
        <v>150</v>
      </c>
      <c r="DD679" s="120">
        <f t="shared" ca="1" si="595"/>
        <v>6</v>
      </c>
      <c r="DE679" s="120">
        <f t="shared" ca="1" si="596"/>
        <v>6</v>
      </c>
      <c r="DF679" s="120" t="s">
        <v>74</v>
      </c>
    </row>
    <row r="680" spans="1:110" s="105" customFormat="1" ht="16" customHeight="1">
      <c r="A680" s="75" t="str">
        <f t="shared" si="571"/>
        <v>n3-3-2TOn3-3-2-2</v>
      </c>
      <c r="B680" s="75" t="str">
        <f t="shared" si="572"/>
        <v>n3-3-2TOn3-3-2-2</v>
      </c>
      <c r="C680" s="103" t="s">
        <v>239</v>
      </c>
      <c r="D680" s="103" t="str">
        <f t="shared" si="586"/>
        <v>n3-3-2</v>
      </c>
      <c r="E680" s="103" t="str">
        <f t="shared" si="587"/>
        <v>n3-3-2-2</v>
      </c>
      <c r="F680" s="104">
        <f>ROW()</f>
        <v>680</v>
      </c>
      <c r="G680" s="103"/>
      <c r="H680" s="103"/>
      <c r="I680" s="103"/>
      <c r="J680" s="103"/>
      <c r="K680" s="103" t="str">
        <f t="shared" si="577"/>
        <v>none</v>
      </c>
      <c r="L680" s="103"/>
      <c r="M680" s="103" t="str">
        <f t="shared" si="578"/>
        <v>OpenClose</v>
      </c>
      <c r="N680" s="103"/>
      <c r="O680" s="103"/>
      <c r="P680" s="103"/>
      <c r="Q680" s="103"/>
      <c r="R680" s="103">
        <f t="shared" si="579"/>
        <v>1</v>
      </c>
      <c r="S680" s="103"/>
      <c r="T680" s="103"/>
      <c r="U680" s="103"/>
      <c r="V680" s="103"/>
      <c r="W680" s="103"/>
      <c r="X680" s="103" t="str">
        <f t="shared" si="588"/>
        <v>fadeOn=n3-3-2TOn3-3-2-2,0.6</v>
      </c>
      <c r="Y680" s="103" t="str">
        <f t="shared" si="589"/>
        <v>fadeOff=n3-3-2TOn3-3-2-2,0.6</v>
      </c>
      <c r="Z680" s="103" t="str">
        <f t="shared" si="590"/>
        <v>drawOpen=n3-3-2TOn3-3-2-2,0.8</v>
      </c>
      <c r="AA680" s="103" t="str">
        <f t="shared" si="591"/>
        <v>drawClose=n3-3-2TOn3-3-2-2,0.8</v>
      </c>
      <c r="AB680" s="103" t="str">
        <f t="shared" si="580"/>
        <v>myQtipStyle</v>
      </c>
      <c r="AD680" s="106"/>
      <c r="AE680" s="116"/>
      <c r="AF680" s="75"/>
      <c r="AG680" s="186">
        <f t="shared" si="597"/>
        <v>0</v>
      </c>
      <c r="AH680" s="75" t="str">
        <f t="shared" si="581"/>
        <v>n3-3-2TOn3-3-2-2</v>
      </c>
      <c r="AI680" s="75" t="str">
        <f t="shared" si="592"/>
        <v>n3-3-2TOn3-3-2-2</v>
      </c>
      <c r="AJ680" s="73">
        <f t="shared" si="582"/>
        <v>4</v>
      </c>
      <c r="AX680" s="108"/>
      <c r="AZ680" s="108"/>
      <c r="BB680" s="116"/>
      <c r="BC680" s="116"/>
      <c r="BD680" s="108"/>
      <c r="BE680" s="108"/>
      <c r="BF680" s="109"/>
      <c r="BG680" s="109"/>
      <c r="BH680" s="110" t="str">
        <f t="shared" si="583"/>
        <v>n3-3-2</v>
      </c>
      <c r="BI680" s="111"/>
      <c r="BJ680" s="109" t="s">
        <v>233</v>
      </c>
      <c r="BK680" s="109" t="s">
        <v>239</v>
      </c>
      <c r="BL680" s="109">
        <f t="shared" ca="1" si="584"/>
        <v>0.4</v>
      </c>
      <c r="BM680" s="112"/>
      <c r="BN680" s="112"/>
      <c r="BO680" s="112"/>
      <c r="BP680" s="112"/>
      <c r="BQ680" s="112"/>
      <c r="BR680" s="112">
        <f t="shared" ref="BR680:BS699" ca="1" si="598">BR181</f>
        <v>12</v>
      </c>
      <c r="BS680" s="112">
        <f t="shared" ca="1" si="598"/>
        <v>12</v>
      </c>
      <c r="BT680" s="112"/>
      <c r="BU680" s="112"/>
      <c r="BV680" s="174"/>
      <c r="BW680" s="114"/>
      <c r="BX680" s="109"/>
      <c r="BY680" s="113"/>
      <c r="BZ680" s="113"/>
      <c r="CA680" s="113"/>
      <c r="CB680" s="113"/>
      <c r="CC680" s="112"/>
      <c r="CD680" s="109"/>
      <c r="CE680" s="114"/>
      <c r="CF680" s="109"/>
      <c r="CG680" s="113"/>
      <c r="CH680" s="113"/>
      <c r="CI680" s="113"/>
      <c r="CJ680" s="113"/>
      <c r="CK680" s="112"/>
      <c r="CL680" s="112"/>
      <c r="CM680" s="112"/>
      <c r="CN680" s="115"/>
      <c r="CO680" s="109"/>
      <c r="CP680" s="109"/>
      <c r="CQ680" s="113"/>
      <c r="CR680" s="113"/>
      <c r="CS680" s="113"/>
      <c r="CT680" s="113"/>
      <c r="CW680" s="118" t="str">
        <f t="shared" si="576"/>
        <v>n3-3-2</v>
      </c>
      <c r="CX680" s="118" t="str">
        <f t="shared" si="585"/>
        <v>n3-3-2-2</v>
      </c>
      <c r="CY680" s="119" t="s">
        <v>246</v>
      </c>
      <c r="CZ680" s="120" t="s">
        <v>79</v>
      </c>
      <c r="DA680" s="120" t="s">
        <v>79</v>
      </c>
      <c r="DB680" s="120">
        <f t="shared" si="593"/>
        <v>30</v>
      </c>
      <c r="DC680" s="120">
        <f t="shared" si="594"/>
        <v>150</v>
      </c>
      <c r="DD680" s="120">
        <f t="shared" ca="1" si="595"/>
        <v>6</v>
      </c>
      <c r="DE680" s="120">
        <f t="shared" ca="1" si="596"/>
        <v>6</v>
      </c>
      <c r="DF680" s="120" t="s">
        <v>74</v>
      </c>
    </row>
    <row r="681" spans="1:110" s="105" customFormat="1" ht="16" customHeight="1">
      <c r="A681" s="75" t="str">
        <f t="shared" ref="A681:A744" si="599">AH681</f>
        <v>n3-3-2TOn3-3-2-3</v>
      </c>
      <c r="B681" s="75" t="str">
        <f t="shared" ref="B681:B744" si="600">AI681</f>
        <v>n3-3-2TOn3-3-2-3</v>
      </c>
      <c r="C681" s="103" t="s">
        <v>239</v>
      </c>
      <c r="D681" s="103" t="str">
        <f t="shared" si="586"/>
        <v>n3-3-2</v>
      </c>
      <c r="E681" s="103" t="str">
        <f t="shared" si="587"/>
        <v>n3-3-2-3</v>
      </c>
      <c r="F681" s="104">
        <f>ROW()</f>
        <v>681</v>
      </c>
      <c r="G681" s="103"/>
      <c r="H681" s="103"/>
      <c r="I681" s="103"/>
      <c r="J681" s="103"/>
      <c r="K681" s="103" t="str">
        <f t="shared" si="577"/>
        <v>none</v>
      </c>
      <c r="L681" s="103"/>
      <c r="M681" s="103" t="str">
        <f t="shared" si="578"/>
        <v>OpenClose</v>
      </c>
      <c r="N681" s="103"/>
      <c r="O681" s="103"/>
      <c r="P681" s="103"/>
      <c r="Q681" s="103"/>
      <c r="R681" s="103">
        <f t="shared" si="579"/>
        <v>1</v>
      </c>
      <c r="S681" s="103"/>
      <c r="T681" s="103"/>
      <c r="U681" s="103"/>
      <c r="V681" s="103"/>
      <c r="W681" s="103"/>
      <c r="X681" s="103" t="str">
        <f t="shared" si="588"/>
        <v>fadeOn=n3-3-2TOn3-3-2-3,0.6</v>
      </c>
      <c r="Y681" s="103" t="str">
        <f t="shared" si="589"/>
        <v>fadeOff=n3-3-2TOn3-3-2-3,0.6</v>
      </c>
      <c r="Z681" s="103" t="str">
        <f t="shared" si="590"/>
        <v>drawOpen=n3-3-2TOn3-3-2-3,0.8</v>
      </c>
      <c r="AA681" s="103" t="str">
        <f t="shared" si="591"/>
        <v>drawClose=n3-3-2TOn3-3-2-3,0.8</v>
      </c>
      <c r="AB681" s="103" t="str">
        <f t="shared" si="580"/>
        <v>myQtipStyle</v>
      </c>
      <c r="AD681" s="106"/>
      <c r="AE681" s="116"/>
      <c r="AF681" s="75"/>
      <c r="AG681" s="186">
        <f t="shared" si="597"/>
        <v>0</v>
      </c>
      <c r="AH681" s="75" t="str">
        <f t="shared" si="581"/>
        <v>n3-3-2TOn3-3-2-3</v>
      </c>
      <c r="AI681" s="75" t="str">
        <f t="shared" si="592"/>
        <v>n3-3-2TOn3-3-2-3</v>
      </c>
      <c r="AJ681" s="73">
        <f t="shared" si="582"/>
        <v>4</v>
      </c>
      <c r="AX681" s="108"/>
      <c r="AZ681" s="108"/>
      <c r="BB681" s="116"/>
      <c r="BC681" s="116"/>
      <c r="BD681" s="108"/>
      <c r="BE681" s="108"/>
      <c r="BF681" s="109"/>
      <c r="BG681" s="109"/>
      <c r="BH681" s="110" t="str">
        <f t="shared" si="583"/>
        <v>n3-3-2</v>
      </c>
      <c r="BI681" s="111"/>
      <c r="BJ681" s="109" t="s">
        <v>233</v>
      </c>
      <c r="BK681" s="109" t="s">
        <v>239</v>
      </c>
      <c r="BL681" s="109">
        <f t="shared" ca="1" si="584"/>
        <v>0.4</v>
      </c>
      <c r="BM681" s="112"/>
      <c r="BN681" s="112"/>
      <c r="BO681" s="112"/>
      <c r="BP681" s="112"/>
      <c r="BQ681" s="112"/>
      <c r="BR681" s="112">
        <f t="shared" ca="1" si="598"/>
        <v>12</v>
      </c>
      <c r="BS681" s="112">
        <f t="shared" ca="1" si="598"/>
        <v>12</v>
      </c>
      <c r="BT681" s="112"/>
      <c r="BU681" s="112"/>
      <c r="BV681" s="174"/>
      <c r="BW681" s="114"/>
      <c r="BX681" s="109"/>
      <c r="BY681" s="113"/>
      <c r="BZ681" s="113"/>
      <c r="CA681" s="113"/>
      <c r="CB681" s="113"/>
      <c r="CC681" s="112"/>
      <c r="CD681" s="109"/>
      <c r="CE681" s="114"/>
      <c r="CF681" s="109"/>
      <c r="CG681" s="113"/>
      <c r="CH681" s="113"/>
      <c r="CI681" s="113"/>
      <c r="CJ681" s="113"/>
      <c r="CK681" s="112"/>
      <c r="CL681" s="112"/>
      <c r="CM681" s="112"/>
      <c r="CN681" s="115"/>
      <c r="CO681" s="109"/>
      <c r="CP681" s="109"/>
      <c r="CQ681" s="113"/>
      <c r="CR681" s="113"/>
      <c r="CS681" s="113"/>
      <c r="CT681" s="113"/>
      <c r="CW681" s="118" t="str">
        <f t="shared" si="576"/>
        <v>n3-3-2</v>
      </c>
      <c r="CX681" s="118" t="str">
        <f t="shared" si="585"/>
        <v>n3-3-2-3</v>
      </c>
      <c r="CY681" s="119" t="s">
        <v>246</v>
      </c>
      <c r="CZ681" s="120" t="s">
        <v>79</v>
      </c>
      <c r="DA681" s="120" t="s">
        <v>79</v>
      </c>
      <c r="DB681" s="120">
        <f t="shared" si="593"/>
        <v>30</v>
      </c>
      <c r="DC681" s="120">
        <f t="shared" si="594"/>
        <v>150</v>
      </c>
      <c r="DD681" s="120">
        <f t="shared" ca="1" si="595"/>
        <v>6</v>
      </c>
      <c r="DE681" s="120">
        <f t="shared" ca="1" si="596"/>
        <v>6</v>
      </c>
      <c r="DF681" s="120" t="s">
        <v>74</v>
      </c>
    </row>
    <row r="682" spans="1:110" s="105" customFormat="1" ht="16" customHeight="1">
      <c r="A682" s="75" t="str">
        <f t="shared" si="599"/>
        <v>n3-3TOn3-3-3</v>
      </c>
      <c r="B682" s="75" t="str">
        <f t="shared" si="600"/>
        <v>n3-3TOn3-3-3</v>
      </c>
      <c r="C682" s="103" t="s">
        <v>239</v>
      </c>
      <c r="D682" s="103" t="str">
        <f t="shared" si="586"/>
        <v>n3-3</v>
      </c>
      <c r="E682" s="103" t="str">
        <f t="shared" si="587"/>
        <v>n3-3-3</v>
      </c>
      <c r="F682" s="104">
        <f>ROW()</f>
        <v>682</v>
      </c>
      <c r="G682" s="103"/>
      <c r="H682" s="103"/>
      <c r="I682" s="103"/>
      <c r="J682" s="103"/>
      <c r="K682" s="103" t="str">
        <f t="shared" si="577"/>
        <v>none</v>
      </c>
      <c r="L682" s="103"/>
      <c r="M682" s="103" t="str">
        <f t="shared" si="578"/>
        <v>OpenClose</v>
      </c>
      <c r="N682" s="103"/>
      <c r="O682" s="103"/>
      <c r="P682" s="103"/>
      <c r="Q682" s="103"/>
      <c r="R682" s="103">
        <f t="shared" si="579"/>
        <v>1</v>
      </c>
      <c r="S682" s="103"/>
      <c r="T682" s="103"/>
      <c r="U682" s="103"/>
      <c r="V682" s="103"/>
      <c r="W682" s="103"/>
      <c r="X682" s="103" t="str">
        <f t="shared" si="588"/>
        <v>fadeOn=n3-3TOn3-3-3,0.6</v>
      </c>
      <c r="Y682" s="103" t="str">
        <f t="shared" si="589"/>
        <v>fadeOff=n3-3TOn3-3-3,0.6</v>
      </c>
      <c r="Z682" s="103" t="str">
        <f t="shared" si="590"/>
        <v>drawOpen=n3-3TOn3-3-3,0.8</v>
      </c>
      <c r="AA682" s="103" t="str">
        <f t="shared" si="591"/>
        <v>drawClose=n3-3TOn3-3-3,0.8</v>
      </c>
      <c r="AB682" s="103" t="str">
        <f t="shared" si="580"/>
        <v>myQtipStyle</v>
      </c>
      <c r="AD682" s="106"/>
      <c r="AE682" s="116"/>
      <c r="AF682" s="75"/>
      <c r="AG682" s="186">
        <f t="shared" si="597"/>
        <v>0</v>
      </c>
      <c r="AH682" s="75" t="str">
        <f t="shared" si="581"/>
        <v>n3-3TOn3-3-3</v>
      </c>
      <c r="AI682" s="75" t="str">
        <f t="shared" si="592"/>
        <v>n3-3TOn3-3-3</v>
      </c>
      <c r="AJ682" s="73">
        <f t="shared" si="582"/>
        <v>3</v>
      </c>
      <c r="AX682" s="108"/>
      <c r="AZ682" s="108"/>
      <c r="BB682" s="116"/>
      <c r="BC682" s="116"/>
      <c r="BD682" s="108"/>
      <c r="BE682" s="108"/>
      <c r="BF682" s="109"/>
      <c r="BG682" s="109"/>
      <c r="BH682" s="110" t="str">
        <f t="shared" si="583"/>
        <v>n3-3</v>
      </c>
      <c r="BI682" s="111"/>
      <c r="BJ682" s="109" t="s">
        <v>233</v>
      </c>
      <c r="BK682" s="109" t="s">
        <v>239</v>
      </c>
      <c r="BL682" s="109">
        <f t="shared" ca="1" si="584"/>
        <v>0.7</v>
      </c>
      <c r="BM682" s="112"/>
      <c r="BN682" s="112"/>
      <c r="BO682" s="112"/>
      <c r="BP682" s="112"/>
      <c r="BQ682" s="112"/>
      <c r="BR682" s="112">
        <f t="shared" ca="1" si="598"/>
        <v>35</v>
      </c>
      <c r="BS682" s="112">
        <f t="shared" ca="1" si="598"/>
        <v>35</v>
      </c>
      <c r="BT682" s="112"/>
      <c r="BU682" s="112"/>
      <c r="BV682" s="174"/>
      <c r="BW682" s="114"/>
      <c r="BX682" s="109"/>
      <c r="BY682" s="113"/>
      <c r="BZ682" s="113"/>
      <c r="CA682" s="113"/>
      <c r="CB682" s="113"/>
      <c r="CC682" s="112"/>
      <c r="CD682" s="109"/>
      <c r="CE682" s="114"/>
      <c r="CF682" s="109"/>
      <c r="CG682" s="113"/>
      <c r="CH682" s="113"/>
      <c r="CI682" s="113"/>
      <c r="CJ682" s="113"/>
      <c r="CK682" s="112"/>
      <c r="CL682" s="112"/>
      <c r="CM682" s="112"/>
      <c r="CN682" s="115"/>
      <c r="CO682" s="109"/>
      <c r="CP682" s="109"/>
      <c r="CQ682" s="113"/>
      <c r="CR682" s="113"/>
      <c r="CS682" s="113"/>
      <c r="CT682" s="113"/>
      <c r="CW682" s="118" t="str">
        <f t="shared" si="576"/>
        <v>n3-3</v>
      </c>
      <c r="CX682" s="118" t="str">
        <f t="shared" si="585"/>
        <v>n3-3-3</v>
      </c>
      <c r="CY682" s="119" t="s">
        <v>246</v>
      </c>
      <c r="CZ682" s="120" t="s">
        <v>79</v>
      </c>
      <c r="DA682" s="120" t="s">
        <v>79</v>
      </c>
      <c r="DB682" s="120">
        <f t="shared" si="593"/>
        <v>30</v>
      </c>
      <c r="DC682" s="120">
        <f t="shared" si="594"/>
        <v>150</v>
      </c>
      <c r="DD682" s="120">
        <f t="shared" ca="1" si="595"/>
        <v>17.5</v>
      </c>
      <c r="DE682" s="120">
        <f t="shared" ca="1" si="596"/>
        <v>17.5</v>
      </c>
      <c r="DF682" s="120" t="s">
        <v>74</v>
      </c>
    </row>
    <row r="683" spans="1:110" s="105" customFormat="1" ht="16" customHeight="1">
      <c r="A683" s="75" t="str">
        <f t="shared" si="599"/>
        <v>n3-3-3TOn3-3-3-1</v>
      </c>
      <c r="B683" s="75" t="str">
        <f t="shared" si="600"/>
        <v>n3-3-3TOn3-3-3-1</v>
      </c>
      <c r="C683" s="103" t="s">
        <v>239</v>
      </c>
      <c r="D683" s="103" t="str">
        <f t="shared" si="586"/>
        <v>n3-3-3</v>
      </c>
      <c r="E683" s="103" t="str">
        <f t="shared" si="587"/>
        <v>n3-3-3-1</v>
      </c>
      <c r="F683" s="104">
        <f>ROW()</f>
        <v>683</v>
      </c>
      <c r="G683" s="103"/>
      <c r="H683" s="103"/>
      <c r="I683" s="103"/>
      <c r="J683" s="103"/>
      <c r="K683" s="103" t="str">
        <f t="shared" si="577"/>
        <v>none</v>
      </c>
      <c r="L683" s="103"/>
      <c r="M683" s="103" t="str">
        <f t="shared" si="578"/>
        <v>OpenClose</v>
      </c>
      <c r="N683" s="103"/>
      <c r="O683" s="103"/>
      <c r="P683" s="103"/>
      <c r="Q683" s="103"/>
      <c r="R683" s="103">
        <f t="shared" si="579"/>
        <v>1</v>
      </c>
      <c r="S683" s="103"/>
      <c r="T683" s="103"/>
      <c r="U683" s="103"/>
      <c r="V683" s="103"/>
      <c r="W683" s="103"/>
      <c r="X683" s="103" t="str">
        <f t="shared" si="588"/>
        <v>fadeOn=n3-3-3TOn3-3-3-1,0.6</v>
      </c>
      <c r="Y683" s="103" t="str">
        <f t="shared" si="589"/>
        <v>fadeOff=n3-3-3TOn3-3-3-1,0.6</v>
      </c>
      <c r="Z683" s="103" t="str">
        <f t="shared" si="590"/>
        <v>drawOpen=n3-3-3TOn3-3-3-1,0.8</v>
      </c>
      <c r="AA683" s="103" t="str">
        <f t="shared" si="591"/>
        <v>drawClose=n3-3-3TOn3-3-3-1,0.8</v>
      </c>
      <c r="AB683" s="103" t="str">
        <f t="shared" si="580"/>
        <v>myQtipStyle</v>
      </c>
      <c r="AD683" s="106"/>
      <c r="AE683" s="116"/>
      <c r="AF683" s="75"/>
      <c r="AG683" s="186">
        <f t="shared" si="597"/>
        <v>0</v>
      </c>
      <c r="AH683" s="75" t="str">
        <f t="shared" si="581"/>
        <v>n3-3-3TOn3-3-3-1</v>
      </c>
      <c r="AI683" s="75" t="str">
        <f t="shared" si="592"/>
        <v>n3-3-3TOn3-3-3-1</v>
      </c>
      <c r="AJ683" s="73">
        <f t="shared" si="582"/>
        <v>4</v>
      </c>
      <c r="AX683" s="108"/>
      <c r="AZ683" s="108"/>
      <c r="BB683" s="116"/>
      <c r="BC683" s="116"/>
      <c r="BD683" s="108"/>
      <c r="BE683" s="108"/>
      <c r="BF683" s="109"/>
      <c r="BG683" s="109"/>
      <c r="BH683" s="110" t="str">
        <f t="shared" si="583"/>
        <v>n3-3-3</v>
      </c>
      <c r="BI683" s="111"/>
      <c r="BJ683" s="109" t="s">
        <v>233</v>
      </c>
      <c r="BK683" s="109" t="s">
        <v>239</v>
      </c>
      <c r="BL683" s="109">
        <f t="shared" ca="1" si="584"/>
        <v>0.4</v>
      </c>
      <c r="BM683" s="112"/>
      <c r="BN683" s="112"/>
      <c r="BO683" s="112"/>
      <c r="BP683" s="112"/>
      <c r="BQ683" s="112"/>
      <c r="BR683" s="112">
        <f t="shared" ca="1" si="598"/>
        <v>12</v>
      </c>
      <c r="BS683" s="112">
        <f t="shared" ca="1" si="598"/>
        <v>12</v>
      </c>
      <c r="BT683" s="112"/>
      <c r="BU683" s="112"/>
      <c r="BV683" s="174"/>
      <c r="BW683" s="114"/>
      <c r="BX683" s="109"/>
      <c r="BY683" s="113"/>
      <c r="BZ683" s="113"/>
      <c r="CA683" s="113"/>
      <c r="CB683" s="113"/>
      <c r="CC683" s="112"/>
      <c r="CD683" s="109"/>
      <c r="CE683" s="114"/>
      <c r="CF683" s="109"/>
      <c r="CG683" s="113"/>
      <c r="CH683" s="113"/>
      <c r="CI683" s="113"/>
      <c r="CJ683" s="113"/>
      <c r="CK683" s="112"/>
      <c r="CL683" s="112"/>
      <c r="CM683" s="112"/>
      <c r="CN683" s="115"/>
      <c r="CO683" s="109"/>
      <c r="CP683" s="109"/>
      <c r="CQ683" s="113"/>
      <c r="CR683" s="113"/>
      <c r="CS683" s="113"/>
      <c r="CT683" s="113"/>
      <c r="CW683" s="118" t="str">
        <f t="shared" si="576"/>
        <v>n3-3-3</v>
      </c>
      <c r="CX683" s="118" t="str">
        <f t="shared" si="585"/>
        <v>n3-3-3-1</v>
      </c>
      <c r="CY683" s="119" t="s">
        <v>246</v>
      </c>
      <c r="CZ683" s="120" t="s">
        <v>79</v>
      </c>
      <c r="DA683" s="120" t="s">
        <v>79</v>
      </c>
      <c r="DB683" s="120">
        <f t="shared" si="593"/>
        <v>30</v>
      </c>
      <c r="DC683" s="120">
        <f t="shared" si="594"/>
        <v>150</v>
      </c>
      <c r="DD683" s="120">
        <f t="shared" ca="1" si="595"/>
        <v>6</v>
      </c>
      <c r="DE683" s="120">
        <f t="shared" ca="1" si="596"/>
        <v>6</v>
      </c>
      <c r="DF683" s="120" t="s">
        <v>74</v>
      </c>
    </row>
    <row r="684" spans="1:110" s="105" customFormat="1" ht="16" customHeight="1">
      <c r="A684" s="75" t="str">
        <f t="shared" si="599"/>
        <v>n3-3-3TOn3-3-3-2</v>
      </c>
      <c r="B684" s="75" t="str">
        <f t="shared" si="600"/>
        <v>n3-3-3TOn3-3-3-2</v>
      </c>
      <c r="C684" s="103" t="s">
        <v>239</v>
      </c>
      <c r="D684" s="103" t="str">
        <f t="shared" si="586"/>
        <v>n3-3-3</v>
      </c>
      <c r="E684" s="103" t="str">
        <f t="shared" si="587"/>
        <v>n3-3-3-2</v>
      </c>
      <c r="F684" s="104">
        <f>ROW()</f>
        <v>684</v>
      </c>
      <c r="G684" s="103"/>
      <c r="H684" s="103"/>
      <c r="I684" s="103"/>
      <c r="J684" s="103"/>
      <c r="K684" s="103" t="str">
        <f t="shared" si="577"/>
        <v>none</v>
      </c>
      <c r="L684" s="103"/>
      <c r="M684" s="103" t="str">
        <f t="shared" si="578"/>
        <v>OpenClose</v>
      </c>
      <c r="N684" s="103"/>
      <c r="O684" s="103"/>
      <c r="P684" s="103"/>
      <c r="Q684" s="103"/>
      <c r="R684" s="103">
        <f t="shared" si="579"/>
        <v>1</v>
      </c>
      <c r="S684" s="103"/>
      <c r="T684" s="103"/>
      <c r="U684" s="103"/>
      <c r="V684" s="103"/>
      <c r="W684" s="103"/>
      <c r="X684" s="103" t="str">
        <f t="shared" si="588"/>
        <v>fadeOn=n3-3-3TOn3-3-3-2,0.6</v>
      </c>
      <c r="Y684" s="103" t="str">
        <f t="shared" si="589"/>
        <v>fadeOff=n3-3-3TOn3-3-3-2,0.6</v>
      </c>
      <c r="Z684" s="103" t="str">
        <f t="shared" si="590"/>
        <v>drawOpen=n3-3-3TOn3-3-3-2,0.8</v>
      </c>
      <c r="AA684" s="103" t="str">
        <f t="shared" si="591"/>
        <v>drawClose=n3-3-3TOn3-3-3-2,0.8</v>
      </c>
      <c r="AB684" s="103" t="str">
        <f t="shared" si="580"/>
        <v>myQtipStyle</v>
      </c>
      <c r="AD684" s="106"/>
      <c r="AE684" s="116"/>
      <c r="AF684" s="75"/>
      <c r="AG684" s="186">
        <f t="shared" si="597"/>
        <v>0</v>
      </c>
      <c r="AH684" s="75" t="str">
        <f t="shared" si="581"/>
        <v>n3-3-3TOn3-3-3-2</v>
      </c>
      <c r="AI684" s="75" t="str">
        <f t="shared" si="592"/>
        <v>n3-3-3TOn3-3-3-2</v>
      </c>
      <c r="AJ684" s="73">
        <f t="shared" si="582"/>
        <v>4</v>
      </c>
      <c r="AX684" s="108"/>
      <c r="AZ684" s="108"/>
      <c r="BB684" s="116"/>
      <c r="BC684" s="116"/>
      <c r="BD684" s="108"/>
      <c r="BE684" s="108"/>
      <c r="BF684" s="109"/>
      <c r="BG684" s="109"/>
      <c r="BH684" s="110" t="str">
        <f t="shared" si="583"/>
        <v>n3-3-3</v>
      </c>
      <c r="BI684" s="111"/>
      <c r="BJ684" s="109" t="s">
        <v>233</v>
      </c>
      <c r="BK684" s="109" t="s">
        <v>239</v>
      </c>
      <c r="BL684" s="109">
        <f t="shared" ca="1" si="584"/>
        <v>0.4</v>
      </c>
      <c r="BM684" s="112"/>
      <c r="BN684" s="112"/>
      <c r="BO684" s="112"/>
      <c r="BP684" s="112"/>
      <c r="BQ684" s="112"/>
      <c r="BR684" s="112">
        <f t="shared" ca="1" si="598"/>
        <v>12</v>
      </c>
      <c r="BS684" s="112">
        <f t="shared" ca="1" si="598"/>
        <v>12</v>
      </c>
      <c r="BT684" s="112"/>
      <c r="BU684" s="112"/>
      <c r="BV684" s="174"/>
      <c r="BW684" s="114"/>
      <c r="BX684" s="109"/>
      <c r="BY684" s="113"/>
      <c r="BZ684" s="113"/>
      <c r="CA684" s="113"/>
      <c r="CB684" s="113"/>
      <c r="CC684" s="112"/>
      <c r="CD684" s="109"/>
      <c r="CE684" s="114"/>
      <c r="CF684" s="109"/>
      <c r="CG684" s="113"/>
      <c r="CH684" s="113"/>
      <c r="CI684" s="113"/>
      <c r="CJ684" s="113"/>
      <c r="CK684" s="112"/>
      <c r="CL684" s="112"/>
      <c r="CM684" s="112"/>
      <c r="CN684" s="115"/>
      <c r="CO684" s="109"/>
      <c r="CP684" s="109"/>
      <c r="CQ684" s="113"/>
      <c r="CR684" s="113"/>
      <c r="CS684" s="113"/>
      <c r="CT684" s="113"/>
      <c r="CW684" s="118" t="str">
        <f t="shared" si="576"/>
        <v>n3-3-3</v>
      </c>
      <c r="CX684" s="118" t="str">
        <f t="shared" si="585"/>
        <v>n3-3-3-2</v>
      </c>
      <c r="CY684" s="119" t="s">
        <v>246</v>
      </c>
      <c r="CZ684" s="120" t="s">
        <v>79</v>
      </c>
      <c r="DA684" s="120" t="s">
        <v>79</v>
      </c>
      <c r="DB684" s="120">
        <f t="shared" si="593"/>
        <v>30</v>
      </c>
      <c r="DC684" s="120">
        <f t="shared" si="594"/>
        <v>150</v>
      </c>
      <c r="DD684" s="120">
        <f t="shared" ca="1" si="595"/>
        <v>6</v>
      </c>
      <c r="DE684" s="120">
        <f t="shared" ca="1" si="596"/>
        <v>6</v>
      </c>
      <c r="DF684" s="120" t="s">
        <v>74</v>
      </c>
    </row>
    <row r="685" spans="1:110" s="105" customFormat="1" ht="16" customHeight="1">
      <c r="A685" s="75" t="str">
        <f t="shared" si="599"/>
        <v>n3-3-3TOn3-3-3-3</v>
      </c>
      <c r="B685" s="75" t="str">
        <f t="shared" si="600"/>
        <v>n3-3-3TOn3-3-3-3</v>
      </c>
      <c r="C685" s="103" t="s">
        <v>239</v>
      </c>
      <c r="D685" s="103" t="str">
        <f t="shared" si="586"/>
        <v>n3-3-3</v>
      </c>
      <c r="E685" s="103" t="str">
        <f t="shared" si="587"/>
        <v>n3-3-3-3</v>
      </c>
      <c r="F685" s="104">
        <f>ROW()</f>
        <v>685</v>
      </c>
      <c r="G685" s="103"/>
      <c r="H685" s="103"/>
      <c r="I685" s="103"/>
      <c r="J685" s="103"/>
      <c r="K685" s="103" t="str">
        <f t="shared" si="577"/>
        <v>none</v>
      </c>
      <c r="L685" s="103"/>
      <c r="M685" s="103" t="str">
        <f t="shared" si="578"/>
        <v>OpenClose</v>
      </c>
      <c r="N685" s="103"/>
      <c r="O685" s="103"/>
      <c r="P685" s="103"/>
      <c r="Q685" s="103"/>
      <c r="R685" s="103">
        <f t="shared" si="579"/>
        <v>1</v>
      </c>
      <c r="S685" s="103"/>
      <c r="T685" s="103"/>
      <c r="U685" s="103"/>
      <c r="V685" s="103"/>
      <c r="W685" s="103"/>
      <c r="X685" s="103" t="str">
        <f t="shared" si="588"/>
        <v>fadeOn=n3-3-3TOn3-3-3-3,0.6</v>
      </c>
      <c r="Y685" s="103" t="str">
        <f t="shared" si="589"/>
        <v>fadeOff=n3-3-3TOn3-3-3-3,0.6</v>
      </c>
      <c r="Z685" s="103" t="str">
        <f t="shared" si="590"/>
        <v>drawOpen=n3-3-3TOn3-3-3-3,0.8</v>
      </c>
      <c r="AA685" s="103" t="str">
        <f t="shared" si="591"/>
        <v>drawClose=n3-3-3TOn3-3-3-3,0.8</v>
      </c>
      <c r="AB685" s="103" t="str">
        <f t="shared" si="580"/>
        <v>myQtipStyle</v>
      </c>
      <c r="AD685" s="106"/>
      <c r="AE685" s="116"/>
      <c r="AF685" s="75"/>
      <c r="AG685" s="186">
        <f t="shared" si="597"/>
        <v>0</v>
      </c>
      <c r="AH685" s="75" t="str">
        <f t="shared" si="581"/>
        <v>n3-3-3TOn3-3-3-3</v>
      </c>
      <c r="AI685" s="75" t="str">
        <f t="shared" si="592"/>
        <v>n3-3-3TOn3-3-3-3</v>
      </c>
      <c r="AJ685" s="73">
        <f t="shared" si="582"/>
        <v>4</v>
      </c>
      <c r="AX685" s="108"/>
      <c r="AZ685" s="108"/>
      <c r="BB685" s="116"/>
      <c r="BC685" s="116"/>
      <c r="BD685" s="108"/>
      <c r="BE685" s="108"/>
      <c r="BF685" s="109"/>
      <c r="BG685" s="109"/>
      <c r="BH685" s="110" t="str">
        <f t="shared" si="583"/>
        <v>n3-3-3</v>
      </c>
      <c r="BI685" s="111"/>
      <c r="BJ685" s="109" t="s">
        <v>233</v>
      </c>
      <c r="BK685" s="109" t="s">
        <v>239</v>
      </c>
      <c r="BL685" s="109">
        <f t="shared" ca="1" si="584"/>
        <v>0.4</v>
      </c>
      <c r="BM685" s="112"/>
      <c r="BN685" s="112"/>
      <c r="BO685" s="112"/>
      <c r="BP685" s="112"/>
      <c r="BQ685" s="112"/>
      <c r="BR685" s="112">
        <f t="shared" ca="1" si="598"/>
        <v>12</v>
      </c>
      <c r="BS685" s="112">
        <f t="shared" ca="1" si="598"/>
        <v>12</v>
      </c>
      <c r="BT685" s="112"/>
      <c r="BU685" s="112"/>
      <c r="BV685" s="174"/>
      <c r="BW685" s="114"/>
      <c r="BX685" s="109"/>
      <c r="BY685" s="113"/>
      <c r="BZ685" s="113"/>
      <c r="CA685" s="113"/>
      <c r="CB685" s="113"/>
      <c r="CC685" s="112"/>
      <c r="CD685" s="109"/>
      <c r="CE685" s="114"/>
      <c r="CF685" s="109"/>
      <c r="CG685" s="113"/>
      <c r="CH685" s="113"/>
      <c r="CI685" s="113"/>
      <c r="CJ685" s="113"/>
      <c r="CK685" s="112"/>
      <c r="CL685" s="112"/>
      <c r="CM685" s="112"/>
      <c r="CN685" s="115"/>
      <c r="CO685" s="109"/>
      <c r="CP685" s="109"/>
      <c r="CQ685" s="113"/>
      <c r="CR685" s="113"/>
      <c r="CS685" s="113"/>
      <c r="CT685" s="113"/>
      <c r="CW685" s="118" t="str">
        <f t="shared" si="576"/>
        <v>n3-3-3</v>
      </c>
      <c r="CX685" s="118" t="str">
        <f t="shared" si="585"/>
        <v>n3-3-3-3</v>
      </c>
      <c r="CY685" s="119" t="s">
        <v>246</v>
      </c>
      <c r="CZ685" s="120" t="s">
        <v>79</v>
      </c>
      <c r="DA685" s="120" t="s">
        <v>79</v>
      </c>
      <c r="DB685" s="120">
        <f t="shared" si="593"/>
        <v>30</v>
      </c>
      <c r="DC685" s="120">
        <f t="shared" si="594"/>
        <v>150</v>
      </c>
      <c r="DD685" s="120">
        <f t="shared" ca="1" si="595"/>
        <v>6</v>
      </c>
      <c r="DE685" s="120">
        <f t="shared" ca="1" si="596"/>
        <v>6</v>
      </c>
      <c r="DF685" s="120" t="s">
        <v>74</v>
      </c>
    </row>
    <row r="686" spans="1:110" s="105" customFormat="1" ht="16" customHeight="1">
      <c r="A686" s="75" t="str">
        <f t="shared" si="599"/>
        <v>n2-4-3-3TOn3-4</v>
      </c>
      <c r="B686" s="75" t="str">
        <f t="shared" si="600"/>
        <v>n2-4-3-3TOn3-4</v>
      </c>
      <c r="C686" s="103" t="s">
        <v>239</v>
      </c>
      <c r="D686" s="103" t="str">
        <f t="shared" si="586"/>
        <v>n2-4-3-3</v>
      </c>
      <c r="E686" s="103" t="str">
        <f t="shared" si="587"/>
        <v>n3-4</v>
      </c>
      <c r="F686" s="104">
        <f>ROW()</f>
        <v>686</v>
      </c>
      <c r="G686" s="103"/>
      <c r="H686" s="103"/>
      <c r="I686" s="103"/>
      <c r="J686" s="103"/>
      <c r="K686" s="103" t="str">
        <f t="shared" si="577"/>
        <v>none</v>
      </c>
      <c r="L686" s="103"/>
      <c r="M686" s="103" t="str">
        <f t="shared" si="578"/>
        <v>OpenClose</v>
      </c>
      <c r="N686" s="103"/>
      <c r="O686" s="103"/>
      <c r="P686" s="103"/>
      <c r="Q686" s="103"/>
      <c r="R686" s="103">
        <f t="shared" si="579"/>
        <v>1</v>
      </c>
      <c r="S686" s="103"/>
      <c r="T686" s="103"/>
      <c r="U686" s="103"/>
      <c r="V686" s="103"/>
      <c r="W686" s="103"/>
      <c r="X686" s="103" t="str">
        <f t="shared" si="588"/>
        <v>fadeOn=n2-4-3-3TOn3-4,0.6</v>
      </c>
      <c r="Y686" s="103" t="str">
        <f t="shared" si="589"/>
        <v>fadeOff=n2-4-3-3TOn3-4,0.6</v>
      </c>
      <c r="Z686" s="103" t="str">
        <f t="shared" si="590"/>
        <v>drawOpen=n2-4-3-3TOn3-4,0.8</v>
      </c>
      <c r="AA686" s="103" t="str">
        <f t="shared" si="591"/>
        <v>drawClose=n2-4-3-3TOn3-4,0.8</v>
      </c>
      <c r="AB686" s="103" t="str">
        <f t="shared" si="580"/>
        <v>myQtipStyle</v>
      </c>
      <c r="AD686" s="106"/>
      <c r="AE686" s="116"/>
      <c r="AF686" s="75"/>
      <c r="AG686" s="186">
        <f t="shared" si="597"/>
        <v>0</v>
      </c>
      <c r="AH686" s="75" t="str">
        <f t="shared" si="581"/>
        <v>n2-4-3-3TOn3-4</v>
      </c>
      <c r="AI686" s="75" t="str">
        <f t="shared" si="592"/>
        <v>n2-4-3-3TOn3-4</v>
      </c>
      <c r="AJ686" s="73">
        <f t="shared" si="582"/>
        <v>2</v>
      </c>
      <c r="AX686" s="108"/>
      <c r="AZ686" s="108"/>
      <c r="BB686" s="116"/>
      <c r="BC686" s="116"/>
      <c r="BD686" s="108"/>
      <c r="BE686" s="108"/>
      <c r="BF686" s="109"/>
      <c r="BG686" s="109"/>
      <c r="BH686" s="110" t="str">
        <f t="shared" si="583"/>
        <v>n2-4-3-3</v>
      </c>
      <c r="BI686" s="111"/>
      <c r="BJ686" s="109" t="s">
        <v>233</v>
      </c>
      <c r="BK686" s="109" t="s">
        <v>239</v>
      </c>
      <c r="BL686" s="109">
        <f t="shared" ca="1" si="584"/>
        <v>1.5</v>
      </c>
      <c r="BM686" s="112"/>
      <c r="BN686" s="112"/>
      <c r="BO686" s="112"/>
      <c r="BP686" s="112"/>
      <c r="BQ686" s="112"/>
      <c r="BR686" s="112">
        <f t="shared" ca="1" si="598"/>
        <v>60</v>
      </c>
      <c r="BS686" s="112">
        <f t="shared" ca="1" si="598"/>
        <v>60</v>
      </c>
      <c r="BT686" s="112"/>
      <c r="BU686" s="112"/>
      <c r="BV686" s="174"/>
      <c r="BW686" s="114"/>
      <c r="BX686" s="109"/>
      <c r="BY686" s="113"/>
      <c r="BZ686" s="113"/>
      <c r="CA686" s="113"/>
      <c r="CB686" s="113"/>
      <c r="CC686" s="112"/>
      <c r="CD686" s="109"/>
      <c r="CE686" s="114"/>
      <c r="CF686" s="109"/>
      <c r="CG686" s="113"/>
      <c r="CH686" s="113"/>
      <c r="CI686" s="113"/>
      <c r="CJ686" s="113"/>
      <c r="CK686" s="112"/>
      <c r="CL686" s="112"/>
      <c r="CM686" s="112"/>
      <c r="CN686" s="115"/>
      <c r="CO686" s="109"/>
      <c r="CP686" s="109"/>
      <c r="CQ686" s="113"/>
      <c r="CR686" s="113"/>
      <c r="CS686" s="113"/>
      <c r="CT686" s="113"/>
      <c r="CW686" s="118" t="str">
        <f t="shared" si="576"/>
        <v>n2-4-3-3</v>
      </c>
      <c r="CX686" s="118" t="str">
        <f t="shared" si="585"/>
        <v>n3-4</v>
      </c>
      <c r="CY686" s="119" t="s">
        <v>246</v>
      </c>
      <c r="CZ686" s="120" t="s">
        <v>79</v>
      </c>
      <c r="DA686" s="120" t="s">
        <v>79</v>
      </c>
      <c r="DB686" s="120">
        <f t="shared" si="593"/>
        <v>0</v>
      </c>
      <c r="DC686" s="120">
        <f t="shared" si="594"/>
        <v>0</v>
      </c>
      <c r="DD686" s="120">
        <f t="shared" ca="1" si="595"/>
        <v>30</v>
      </c>
      <c r="DE686" s="120">
        <f t="shared" ca="1" si="596"/>
        <v>30</v>
      </c>
      <c r="DF686" s="120" t="s">
        <v>74</v>
      </c>
    </row>
    <row r="687" spans="1:110" s="105" customFormat="1" ht="16" customHeight="1">
      <c r="A687" s="75" t="str">
        <f t="shared" si="599"/>
        <v>n3-4TOn3-4-1</v>
      </c>
      <c r="B687" s="75" t="str">
        <f t="shared" si="600"/>
        <v>n3-4TOn3-4-1</v>
      </c>
      <c r="C687" s="103" t="s">
        <v>239</v>
      </c>
      <c r="D687" s="103" t="str">
        <f t="shared" si="586"/>
        <v>n3-4</v>
      </c>
      <c r="E687" s="103" t="str">
        <f t="shared" si="587"/>
        <v>n3-4-1</v>
      </c>
      <c r="F687" s="104">
        <f>ROW()</f>
        <v>687</v>
      </c>
      <c r="G687" s="103"/>
      <c r="H687" s="103"/>
      <c r="I687" s="103"/>
      <c r="J687" s="103"/>
      <c r="K687" s="103" t="str">
        <f t="shared" si="577"/>
        <v>none</v>
      </c>
      <c r="L687" s="103"/>
      <c r="M687" s="103" t="str">
        <f t="shared" si="578"/>
        <v>OpenClose</v>
      </c>
      <c r="N687" s="103"/>
      <c r="O687" s="103"/>
      <c r="P687" s="103"/>
      <c r="Q687" s="103"/>
      <c r="R687" s="103">
        <f t="shared" si="579"/>
        <v>1</v>
      </c>
      <c r="S687" s="103"/>
      <c r="T687" s="103"/>
      <c r="U687" s="103"/>
      <c r="V687" s="103"/>
      <c r="W687" s="103"/>
      <c r="X687" s="103" t="str">
        <f t="shared" si="588"/>
        <v>fadeOn=n3-4TOn3-4-1,0.6</v>
      </c>
      <c r="Y687" s="103" t="str">
        <f t="shared" si="589"/>
        <v>fadeOff=n3-4TOn3-4-1,0.6</v>
      </c>
      <c r="Z687" s="103" t="str">
        <f t="shared" si="590"/>
        <v>drawOpen=n3-4TOn3-4-1,0.8</v>
      </c>
      <c r="AA687" s="103" t="str">
        <f t="shared" si="591"/>
        <v>drawClose=n3-4TOn3-4-1,0.8</v>
      </c>
      <c r="AB687" s="103" t="str">
        <f t="shared" si="580"/>
        <v>myQtipStyle</v>
      </c>
      <c r="AD687" s="106"/>
      <c r="AE687" s="116"/>
      <c r="AF687" s="75"/>
      <c r="AG687" s="186">
        <f t="shared" si="597"/>
        <v>0</v>
      </c>
      <c r="AH687" s="75" t="str">
        <f t="shared" si="581"/>
        <v>n3-4TOn3-4-1</v>
      </c>
      <c r="AI687" s="75" t="str">
        <f t="shared" si="592"/>
        <v>n3-4TOn3-4-1</v>
      </c>
      <c r="AJ687" s="73">
        <f t="shared" si="582"/>
        <v>3</v>
      </c>
      <c r="AX687" s="108"/>
      <c r="AZ687" s="108"/>
      <c r="BB687" s="116"/>
      <c r="BC687" s="116"/>
      <c r="BD687" s="108"/>
      <c r="BE687" s="108"/>
      <c r="BF687" s="109"/>
      <c r="BG687" s="109"/>
      <c r="BH687" s="110" t="str">
        <f t="shared" si="583"/>
        <v>n3-4</v>
      </c>
      <c r="BI687" s="111"/>
      <c r="BJ687" s="109" t="s">
        <v>233</v>
      </c>
      <c r="BK687" s="109" t="s">
        <v>239</v>
      </c>
      <c r="BL687" s="109">
        <f t="shared" ca="1" si="584"/>
        <v>0.7</v>
      </c>
      <c r="BM687" s="112"/>
      <c r="BN687" s="112"/>
      <c r="BO687" s="112"/>
      <c r="BP687" s="112"/>
      <c r="BQ687" s="112"/>
      <c r="BR687" s="112">
        <f t="shared" ca="1" si="598"/>
        <v>35</v>
      </c>
      <c r="BS687" s="112">
        <f t="shared" ca="1" si="598"/>
        <v>35</v>
      </c>
      <c r="BT687" s="112"/>
      <c r="BU687" s="112"/>
      <c r="BV687" s="174"/>
      <c r="BW687" s="114"/>
      <c r="BX687" s="109"/>
      <c r="BY687" s="113"/>
      <c r="BZ687" s="113"/>
      <c r="CA687" s="113"/>
      <c r="CB687" s="113"/>
      <c r="CC687" s="112"/>
      <c r="CD687" s="109"/>
      <c r="CE687" s="114"/>
      <c r="CF687" s="109"/>
      <c r="CG687" s="113"/>
      <c r="CH687" s="113"/>
      <c r="CI687" s="113"/>
      <c r="CJ687" s="113"/>
      <c r="CK687" s="112"/>
      <c r="CL687" s="112"/>
      <c r="CM687" s="112"/>
      <c r="CN687" s="115"/>
      <c r="CO687" s="109"/>
      <c r="CP687" s="109"/>
      <c r="CQ687" s="113"/>
      <c r="CR687" s="113"/>
      <c r="CS687" s="113"/>
      <c r="CT687" s="113"/>
      <c r="CW687" s="118" t="str">
        <f t="shared" si="576"/>
        <v>n3-4</v>
      </c>
      <c r="CX687" s="118" t="str">
        <f t="shared" si="585"/>
        <v>n3-4-1</v>
      </c>
      <c r="CY687" s="119" t="s">
        <v>246</v>
      </c>
      <c r="CZ687" s="120" t="s">
        <v>79</v>
      </c>
      <c r="DA687" s="120" t="s">
        <v>79</v>
      </c>
      <c r="DB687" s="120">
        <f t="shared" si="593"/>
        <v>30</v>
      </c>
      <c r="DC687" s="120">
        <f t="shared" si="594"/>
        <v>150</v>
      </c>
      <c r="DD687" s="120">
        <f t="shared" ca="1" si="595"/>
        <v>17.5</v>
      </c>
      <c r="DE687" s="120">
        <f t="shared" ca="1" si="596"/>
        <v>17.5</v>
      </c>
      <c r="DF687" s="120" t="s">
        <v>74</v>
      </c>
    </row>
    <row r="688" spans="1:110" s="105" customFormat="1" ht="16" customHeight="1">
      <c r="A688" s="75" t="str">
        <f t="shared" si="599"/>
        <v>n3-4-1TOn3-4-1-1</v>
      </c>
      <c r="B688" s="75" t="str">
        <f t="shared" si="600"/>
        <v>n3-4-1TOn3-4-1-1</v>
      </c>
      <c r="C688" s="103" t="s">
        <v>239</v>
      </c>
      <c r="D688" s="103" t="str">
        <f t="shared" si="586"/>
        <v>n3-4-1</v>
      </c>
      <c r="E688" s="103" t="str">
        <f t="shared" si="587"/>
        <v>n3-4-1-1</v>
      </c>
      <c r="F688" s="104">
        <f>ROW()</f>
        <v>688</v>
      </c>
      <c r="G688" s="103"/>
      <c r="H688" s="103"/>
      <c r="I688" s="103"/>
      <c r="J688" s="103"/>
      <c r="K688" s="103" t="str">
        <f t="shared" si="577"/>
        <v>none</v>
      </c>
      <c r="L688" s="103"/>
      <c r="M688" s="103" t="str">
        <f t="shared" si="578"/>
        <v>OpenClose</v>
      </c>
      <c r="N688" s="103"/>
      <c r="O688" s="103"/>
      <c r="P688" s="103"/>
      <c r="Q688" s="103"/>
      <c r="R688" s="103">
        <f t="shared" si="579"/>
        <v>1</v>
      </c>
      <c r="S688" s="103"/>
      <c r="T688" s="103"/>
      <c r="U688" s="103"/>
      <c r="V688" s="103"/>
      <c r="W688" s="103"/>
      <c r="X688" s="103" t="str">
        <f t="shared" si="588"/>
        <v>fadeOn=n3-4-1TOn3-4-1-1,0.6</v>
      </c>
      <c r="Y688" s="103" t="str">
        <f t="shared" si="589"/>
        <v>fadeOff=n3-4-1TOn3-4-1-1,0.6</v>
      </c>
      <c r="Z688" s="103" t="str">
        <f t="shared" si="590"/>
        <v>drawOpen=n3-4-1TOn3-4-1-1,0.8</v>
      </c>
      <c r="AA688" s="103" t="str">
        <f t="shared" si="591"/>
        <v>drawClose=n3-4-1TOn3-4-1-1,0.8</v>
      </c>
      <c r="AB688" s="103" t="str">
        <f t="shared" si="580"/>
        <v>myQtipStyle</v>
      </c>
      <c r="AD688" s="106"/>
      <c r="AE688" s="116"/>
      <c r="AF688" s="75"/>
      <c r="AG688" s="186">
        <f t="shared" si="597"/>
        <v>0</v>
      </c>
      <c r="AH688" s="75" t="str">
        <f t="shared" si="581"/>
        <v>n3-4-1TOn3-4-1-1</v>
      </c>
      <c r="AI688" s="75" t="str">
        <f t="shared" si="592"/>
        <v>n3-4-1TOn3-4-1-1</v>
      </c>
      <c r="AJ688" s="73">
        <f t="shared" si="582"/>
        <v>4</v>
      </c>
      <c r="AX688" s="108"/>
      <c r="AZ688" s="108"/>
      <c r="BB688" s="116"/>
      <c r="BC688" s="116"/>
      <c r="BD688" s="108"/>
      <c r="BE688" s="108"/>
      <c r="BF688" s="109"/>
      <c r="BG688" s="109"/>
      <c r="BH688" s="110" t="str">
        <f t="shared" si="583"/>
        <v>n3-4-1</v>
      </c>
      <c r="BI688" s="111"/>
      <c r="BJ688" s="109" t="s">
        <v>233</v>
      </c>
      <c r="BK688" s="109" t="s">
        <v>239</v>
      </c>
      <c r="BL688" s="109">
        <f t="shared" ca="1" si="584"/>
        <v>0.4</v>
      </c>
      <c r="BM688" s="112"/>
      <c r="BN688" s="112"/>
      <c r="BO688" s="112"/>
      <c r="BP688" s="112"/>
      <c r="BQ688" s="112"/>
      <c r="BR688" s="112">
        <f t="shared" ca="1" si="598"/>
        <v>12</v>
      </c>
      <c r="BS688" s="112">
        <f t="shared" ca="1" si="598"/>
        <v>12</v>
      </c>
      <c r="BT688" s="112"/>
      <c r="BU688" s="112"/>
      <c r="BV688" s="174"/>
      <c r="BW688" s="114"/>
      <c r="BX688" s="109"/>
      <c r="BY688" s="113"/>
      <c r="BZ688" s="113"/>
      <c r="CA688" s="113"/>
      <c r="CB688" s="113"/>
      <c r="CC688" s="112"/>
      <c r="CD688" s="109"/>
      <c r="CE688" s="114"/>
      <c r="CF688" s="109"/>
      <c r="CG688" s="113"/>
      <c r="CH688" s="113"/>
      <c r="CI688" s="113"/>
      <c r="CJ688" s="113"/>
      <c r="CK688" s="112"/>
      <c r="CL688" s="112"/>
      <c r="CM688" s="112"/>
      <c r="CN688" s="115"/>
      <c r="CO688" s="109"/>
      <c r="CP688" s="109"/>
      <c r="CQ688" s="113"/>
      <c r="CR688" s="113"/>
      <c r="CS688" s="113"/>
      <c r="CT688" s="113"/>
      <c r="CW688" s="118" t="str">
        <f t="shared" si="576"/>
        <v>n3-4-1</v>
      </c>
      <c r="CX688" s="118" t="str">
        <f t="shared" si="585"/>
        <v>n3-4-1-1</v>
      </c>
      <c r="CY688" s="119" t="s">
        <v>246</v>
      </c>
      <c r="CZ688" s="120" t="s">
        <v>79</v>
      </c>
      <c r="DA688" s="120" t="s">
        <v>79</v>
      </c>
      <c r="DB688" s="120">
        <f t="shared" si="593"/>
        <v>30</v>
      </c>
      <c r="DC688" s="120">
        <f t="shared" si="594"/>
        <v>150</v>
      </c>
      <c r="DD688" s="120">
        <f t="shared" ca="1" si="595"/>
        <v>6</v>
      </c>
      <c r="DE688" s="120">
        <f t="shared" ca="1" si="596"/>
        <v>6</v>
      </c>
      <c r="DF688" s="120" t="s">
        <v>74</v>
      </c>
    </row>
    <row r="689" spans="1:110" s="105" customFormat="1" ht="16" customHeight="1">
      <c r="A689" s="75" t="str">
        <f t="shared" si="599"/>
        <v>n3-4-1TOn3-4-1-2</v>
      </c>
      <c r="B689" s="75" t="str">
        <f t="shared" si="600"/>
        <v>n3-4-1TOn3-4-1-2</v>
      </c>
      <c r="C689" s="103" t="s">
        <v>239</v>
      </c>
      <c r="D689" s="103" t="str">
        <f t="shared" si="586"/>
        <v>n3-4-1</v>
      </c>
      <c r="E689" s="103" t="str">
        <f t="shared" si="587"/>
        <v>n3-4-1-2</v>
      </c>
      <c r="F689" s="104">
        <f>ROW()</f>
        <v>689</v>
      </c>
      <c r="G689" s="103"/>
      <c r="H689" s="103"/>
      <c r="I689" s="103"/>
      <c r="J689" s="103"/>
      <c r="K689" s="103" t="str">
        <f t="shared" si="577"/>
        <v>none</v>
      </c>
      <c r="L689" s="103"/>
      <c r="M689" s="103" t="str">
        <f t="shared" si="578"/>
        <v>OpenClose</v>
      </c>
      <c r="N689" s="103"/>
      <c r="O689" s="103"/>
      <c r="P689" s="103"/>
      <c r="Q689" s="103"/>
      <c r="R689" s="103">
        <f t="shared" si="579"/>
        <v>1</v>
      </c>
      <c r="S689" s="103"/>
      <c r="T689" s="103"/>
      <c r="U689" s="103"/>
      <c r="V689" s="103"/>
      <c r="W689" s="103"/>
      <c r="X689" s="103" t="str">
        <f t="shared" si="588"/>
        <v>fadeOn=n3-4-1TOn3-4-1-2,0.6</v>
      </c>
      <c r="Y689" s="103" t="str">
        <f t="shared" si="589"/>
        <v>fadeOff=n3-4-1TOn3-4-1-2,0.6</v>
      </c>
      <c r="Z689" s="103" t="str">
        <f t="shared" si="590"/>
        <v>drawOpen=n3-4-1TOn3-4-1-2,0.8</v>
      </c>
      <c r="AA689" s="103" t="str">
        <f t="shared" si="591"/>
        <v>drawClose=n3-4-1TOn3-4-1-2,0.8</v>
      </c>
      <c r="AB689" s="103" t="str">
        <f t="shared" si="580"/>
        <v>myQtipStyle</v>
      </c>
      <c r="AD689" s="106"/>
      <c r="AE689" s="116"/>
      <c r="AF689" s="75"/>
      <c r="AG689" s="186">
        <f t="shared" si="597"/>
        <v>0</v>
      </c>
      <c r="AH689" s="75" t="str">
        <f t="shared" si="581"/>
        <v>n3-4-1TOn3-4-1-2</v>
      </c>
      <c r="AI689" s="75" t="str">
        <f t="shared" si="592"/>
        <v>n3-4-1TOn3-4-1-2</v>
      </c>
      <c r="AJ689" s="73">
        <f t="shared" si="582"/>
        <v>4</v>
      </c>
      <c r="AX689" s="108"/>
      <c r="AZ689" s="108"/>
      <c r="BB689" s="116"/>
      <c r="BC689" s="116"/>
      <c r="BD689" s="108"/>
      <c r="BE689" s="108"/>
      <c r="BF689" s="109"/>
      <c r="BG689" s="109"/>
      <c r="BH689" s="110" t="str">
        <f t="shared" si="583"/>
        <v>n3-4-1</v>
      </c>
      <c r="BI689" s="111"/>
      <c r="BJ689" s="109" t="s">
        <v>233</v>
      </c>
      <c r="BK689" s="109" t="s">
        <v>239</v>
      </c>
      <c r="BL689" s="109">
        <f t="shared" ca="1" si="584"/>
        <v>0.4</v>
      </c>
      <c r="BM689" s="112"/>
      <c r="BN689" s="112"/>
      <c r="BO689" s="112"/>
      <c r="BP689" s="112"/>
      <c r="BQ689" s="112"/>
      <c r="BR689" s="112">
        <f t="shared" ca="1" si="598"/>
        <v>12</v>
      </c>
      <c r="BS689" s="112">
        <f t="shared" ca="1" si="598"/>
        <v>12</v>
      </c>
      <c r="BT689" s="112"/>
      <c r="BU689" s="112"/>
      <c r="BV689" s="174"/>
      <c r="BW689" s="114"/>
      <c r="BX689" s="109"/>
      <c r="BY689" s="113"/>
      <c r="BZ689" s="113"/>
      <c r="CA689" s="113"/>
      <c r="CB689" s="113"/>
      <c r="CC689" s="112"/>
      <c r="CD689" s="109"/>
      <c r="CE689" s="114"/>
      <c r="CF689" s="109"/>
      <c r="CG689" s="113"/>
      <c r="CH689" s="113"/>
      <c r="CI689" s="113"/>
      <c r="CJ689" s="113"/>
      <c r="CK689" s="112"/>
      <c r="CL689" s="112"/>
      <c r="CM689" s="112"/>
      <c r="CN689" s="115"/>
      <c r="CO689" s="109"/>
      <c r="CP689" s="109"/>
      <c r="CQ689" s="113"/>
      <c r="CR689" s="113"/>
      <c r="CS689" s="113"/>
      <c r="CT689" s="113"/>
      <c r="CW689" s="118" t="str">
        <f t="shared" si="576"/>
        <v>n3-4-1</v>
      </c>
      <c r="CX689" s="118" t="str">
        <f t="shared" si="585"/>
        <v>n3-4-1-2</v>
      </c>
      <c r="CY689" s="119" t="s">
        <v>246</v>
      </c>
      <c r="CZ689" s="120" t="s">
        <v>79</v>
      </c>
      <c r="DA689" s="120" t="s">
        <v>79</v>
      </c>
      <c r="DB689" s="120">
        <f t="shared" si="593"/>
        <v>30</v>
      </c>
      <c r="DC689" s="120">
        <f t="shared" si="594"/>
        <v>150</v>
      </c>
      <c r="DD689" s="120">
        <f t="shared" ca="1" si="595"/>
        <v>6</v>
      </c>
      <c r="DE689" s="120">
        <f t="shared" ca="1" si="596"/>
        <v>6</v>
      </c>
      <c r="DF689" s="120" t="s">
        <v>74</v>
      </c>
    </row>
    <row r="690" spans="1:110" s="105" customFormat="1" ht="16" customHeight="1">
      <c r="A690" s="75" t="str">
        <f t="shared" si="599"/>
        <v>n3-4-1TOn3-4-1-3</v>
      </c>
      <c r="B690" s="75" t="str">
        <f t="shared" si="600"/>
        <v>n3-4-1TOn3-4-1-3</v>
      </c>
      <c r="C690" s="103" t="s">
        <v>239</v>
      </c>
      <c r="D690" s="103" t="str">
        <f t="shared" si="586"/>
        <v>n3-4-1</v>
      </c>
      <c r="E690" s="103" t="str">
        <f t="shared" si="587"/>
        <v>n3-4-1-3</v>
      </c>
      <c r="F690" s="104">
        <f>ROW()</f>
        <v>690</v>
      </c>
      <c r="G690" s="103"/>
      <c r="H690" s="103"/>
      <c r="I690" s="103"/>
      <c r="J690" s="103"/>
      <c r="K690" s="103" t="str">
        <f t="shared" si="577"/>
        <v>none</v>
      </c>
      <c r="L690" s="103"/>
      <c r="M690" s="103" t="str">
        <f t="shared" si="578"/>
        <v>OpenClose</v>
      </c>
      <c r="N690" s="103"/>
      <c r="O690" s="103"/>
      <c r="P690" s="103"/>
      <c r="Q690" s="103"/>
      <c r="R690" s="103">
        <f t="shared" si="579"/>
        <v>1</v>
      </c>
      <c r="S690" s="103"/>
      <c r="T690" s="103"/>
      <c r="U690" s="103"/>
      <c r="V690" s="103"/>
      <c r="W690" s="103"/>
      <c r="X690" s="103" t="str">
        <f t="shared" si="588"/>
        <v>fadeOn=n3-4-1TOn3-4-1-3,0.6</v>
      </c>
      <c r="Y690" s="103" t="str">
        <f t="shared" si="589"/>
        <v>fadeOff=n3-4-1TOn3-4-1-3,0.6</v>
      </c>
      <c r="Z690" s="103" t="str">
        <f t="shared" si="590"/>
        <v>drawOpen=n3-4-1TOn3-4-1-3,0.8</v>
      </c>
      <c r="AA690" s="103" t="str">
        <f t="shared" si="591"/>
        <v>drawClose=n3-4-1TOn3-4-1-3,0.8</v>
      </c>
      <c r="AB690" s="103" t="str">
        <f t="shared" si="580"/>
        <v>myQtipStyle</v>
      </c>
      <c r="AD690" s="106"/>
      <c r="AE690" s="116"/>
      <c r="AF690" s="75"/>
      <c r="AG690" s="186">
        <f t="shared" si="597"/>
        <v>0</v>
      </c>
      <c r="AH690" s="75" t="str">
        <f t="shared" si="581"/>
        <v>n3-4-1TOn3-4-1-3</v>
      </c>
      <c r="AI690" s="75" t="str">
        <f t="shared" si="592"/>
        <v>n3-4-1TOn3-4-1-3</v>
      </c>
      <c r="AJ690" s="73">
        <f t="shared" si="582"/>
        <v>4</v>
      </c>
      <c r="AX690" s="108"/>
      <c r="AZ690" s="108"/>
      <c r="BB690" s="116"/>
      <c r="BC690" s="116"/>
      <c r="BD690" s="108"/>
      <c r="BE690" s="108"/>
      <c r="BF690" s="109"/>
      <c r="BG690" s="109"/>
      <c r="BH690" s="110" t="str">
        <f t="shared" si="583"/>
        <v>n3-4-1</v>
      </c>
      <c r="BI690" s="111"/>
      <c r="BJ690" s="109" t="s">
        <v>233</v>
      </c>
      <c r="BK690" s="109" t="s">
        <v>239</v>
      </c>
      <c r="BL690" s="109">
        <f t="shared" ca="1" si="584"/>
        <v>0.4</v>
      </c>
      <c r="BM690" s="112"/>
      <c r="BN690" s="112"/>
      <c r="BO690" s="112"/>
      <c r="BP690" s="112"/>
      <c r="BQ690" s="112"/>
      <c r="BR690" s="112">
        <f t="shared" ca="1" si="598"/>
        <v>12</v>
      </c>
      <c r="BS690" s="112">
        <f t="shared" ca="1" si="598"/>
        <v>12</v>
      </c>
      <c r="BT690" s="112"/>
      <c r="BU690" s="112"/>
      <c r="BV690" s="174"/>
      <c r="BW690" s="114"/>
      <c r="BX690" s="109"/>
      <c r="BY690" s="113"/>
      <c r="BZ690" s="113"/>
      <c r="CA690" s="113"/>
      <c r="CB690" s="113"/>
      <c r="CC690" s="112"/>
      <c r="CD690" s="109"/>
      <c r="CE690" s="114"/>
      <c r="CF690" s="109"/>
      <c r="CG690" s="113"/>
      <c r="CH690" s="113"/>
      <c r="CI690" s="113"/>
      <c r="CJ690" s="113"/>
      <c r="CK690" s="112"/>
      <c r="CL690" s="112"/>
      <c r="CM690" s="112"/>
      <c r="CN690" s="115"/>
      <c r="CO690" s="109"/>
      <c r="CP690" s="109"/>
      <c r="CQ690" s="113"/>
      <c r="CR690" s="113"/>
      <c r="CS690" s="113"/>
      <c r="CT690" s="113"/>
      <c r="CW690" s="118" t="str">
        <f t="shared" si="576"/>
        <v>n3-4-1</v>
      </c>
      <c r="CX690" s="118" t="str">
        <f t="shared" si="585"/>
        <v>n3-4-1-3</v>
      </c>
      <c r="CY690" s="119" t="s">
        <v>246</v>
      </c>
      <c r="CZ690" s="120" t="s">
        <v>79</v>
      </c>
      <c r="DA690" s="120" t="s">
        <v>79</v>
      </c>
      <c r="DB690" s="120">
        <f t="shared" si="593"/>
        <v>30</v>
      </c>
      <c r="DC690" s="120">
        <f t="shared" si="594"/>
        <v>150</v>
      </c>
      <c r="DD690" s="120">
        <f t="shared" ca="1" si="595"/>
        <v>6</v>
      </c>
      <c r="DE690" s="120">
        <f t="shared" ca="1" si="596"/>
        <v>6</v>
      </c>
      <c r="DF690" s="120" t="s">
        <v>74</v>
      </c>
    </row>
    <row r="691" spans="1:110" s="105" customFormat="1" ht="16" customHeight="1">
      <c r="A691" s="75" t="str">
        <f t="shared" si="599"/>
        <v>n3-4TOn3-4-2</v>
      </c>
      <c r="B691" s="75" t="str">
        <f t="shared" si="600"/>
        <v>n3-4TOn3-4-2</v>
      </c>
      <c r="C691" s="103" t="s">
        <v>239</v>
      </c>
      <c r="D691" s="103" t="str">
        <f t="shared" si="586"/>
        <v>n3-4</v>
      </c>
      <c r="E691" s="103" t="str">
        <f t="shared" si="587"/>
        <v>n3-4-2</v>
      </c>
      <c r="F691" s="104">
        <f>ROW()</f>
        <v>691</v>
      </c>
      <c r="G691" s="103"/>
      <c r="H691" s="103"/>
      <c r="I691" s="103"/>
      <c r="J691" s="103"/>
      <c r="K691" s="103" t="str">
        <f t="shared" si="577"/>
        <v>none</v>
      </c>
      <c r="L691" s="103"/>
      <c r="M691" s="103" t="str">
        <f t="shared" si="578"/>
        <v>OpenClose</v>
      </c>
      <c r="N691" s="103"/>
      <c r="O691" s="103"/>
      <c r="P691" s="103"/>
      <c r="Q691" s="103"/>
      <c r="R691" s="103">
        <f t="shared" si="579"/>
        <v>1</v>
      </c>
      <c r="S691" s="103"/>
      <c r="T691" s="103"/>
      <c r="U691" s="103"/>
      <c r="V691" s="103"/>
      <c r="W691" s="103"/>
      <c r="X691" s="103" t="str">
        <f t="shared" si="588"/>
        <v>fadeOn=n3-4TOn3-4-2,0.6</v>
      </c>
      <c r="Y691" s="103" t="str">
        <f t="shared" si="589"/>
        <v>fadeOff=n3-4TOn3-4-2,0.6</v>
      </c>
      <c r="Z691" s="103" t="str">
        <f t="shared" si="590"/>
        <v>drawOpen=n3-4TOn3-4-2,0.8</v>
      </c>
      <c r="AA691" s="103" t="str">
        <f t="shared" si="591"/>
        <v>drawClose=n3-4TOn3-4-2,0.8</v>
      </c>
      <c r="AB691" s="103" t="str">
        <f t="shared" si="580"/>
        <v>myQtipStyle</v>
      </c>
      <c r="AD691" s="106"/>
      <c r="AE691" s="116"/>
      <c r="AF691" s="75"/>
      <c r="AG691" s="186">
        <f t="shared" si="597"/>
        <v>0</v>
      </c>
      <c r="AH691" s="75" t="str">
        <f t="shared" si="581"/>
        <v>n3-4TOn3-4-2</v>
      </c>
      <c r="AI691" s="75" t="str">
        <f t="shared" si="592"/>
        <v>n3-4TOn3-4-2</v>
      </c>
      <c r="AJ691" s="73">
        <f t="shared" si="582"/>
        <v>3</v>
      </c>
      <c r="AX691" s="108"/>
      <c r="AZ691" s="108"/>
      <c r="BB691" s="116"/>
      <c r="BC691" s="116"/>
      <c r="BD691" s="108"/>
      <c r="BE691" s="108"/>
      <c r="BF691" s="109"/>
      <c r="BG691" s="109"/>
      <c r="BH691" s="110" t="str">
        <f t="shared" si="583"/>
        <v>n3-4</v>
      </c>
      <c r="BI691" s="111"/>
      <c r="BJ691" s="109" t="s">
        <v>233</v>
      </c>
      <c r="BK691" s="109" t="s">
        <v>239</v>
      </c>
      <c r="BL691" s="109">
        <f t="shared" ca="1" si="584"/>
        <v>0.7</v>
      </c>
      <c r="BM691" s="112"/>
      <c r="BN691" s="112"/>
      <c r="BO691" s="112"/>
      <c r="BP691" s="112"/>
      <c r="BQ691" s="112"/>
      <c r="BR691" s="112">
        <f t="shared" ca="1" si="598"/>
        <v>35</v>
      </c>
      <c r="BS691" s="112">
        <f t="shared" ca="1" si="598"/>
        <v>35</v>
      </c>
      <c r="BT691" s="112"/>
      <c r="BU691" s="112"/>
      <c r="BV691" s="174"/>
      <c r="BW691" s="114"/>
      <c r="BX691" s="109"/>
      <c r="BY691" s="113"/>
      <c r="BZ691" s="113"/>
      <c r="CA691" s="113"/>
      <c r="CB691" s="113"/>
      <c r="CC691" s="112"/>
      <c r="CD691" s="109"/>
      <c r="CE691" s="114"/>
      <c r="CF691" s="109"/>
      <c r="CG691" s="113"/>
      <c r="CH691" s="113"/>
      <c r="CI691" s="113"/>
      <c r="CJ691" s="113"/>
      <c r="CK691" s="112"/>
      <c r="CL691" s="112"/>
      <c r="CM691" s="112"/>
      <c r="CN691" s="115"/>
      <c r="CO691" s="109"/>
      <c r="CP691" s="109"/>
      <c r="CQ691" s="113"/>
      <c r="CR691" s="113"/>
      <c r="CS691" s="113"/>
      <c r="CT691" s="113"/>
      <c r="CW691" s="118" t="str">
        <f t="shared" si="576"/>
        <v>n3-4</v>
      </c>
      <c r="CX691" s="118" t="str">
        <f t="shared" si="585"/>
        <v>n3-4-2</v>
      </c>
      <c r="CY691" s="119" t="s">
        <v>246</v>
      </c>
      <c r="CZ691" s="120" t="s">
        <v>79</v>
      </c>
      <c r="DA691" s="120" t="s">
        <v>79</v>
      </c>
      <c r="DB691" s="120">
        <f t="shared" si="593"/>
        <v>30</v>
      </c>
      <c r="DC691" s="120">
        <f t="shared" si="594"/>
        <v>150</v>
      </c>
      <c r="DD691" s="120">
        <f t="shared" ca="1" si="595"/>
        <v>17.5</v>
      </c>
      <c r="DE691" s="120">
        <f t="shared" ca="1" si="596"/>
        <v>17.5</v>
      </c>
      <c r="DF691" s="120" t="s">
        <v>74</v>
      </c>
    </row>
    <row r="692" spans="1:110" s="105" customFormat="1" ht="16" customHeight="1">
      <c r="A692" s="75" t="str">
        <f t="shared" si="599"/>
        <v>n3-4-2TOn3-4-2-1</v>
      </c>
      <c r="B692" s="75" t="str">
        <f t="shared" si="600"/>
        <v>n3-4-2TOn3-4-2-1</v>
      </c>
      <c r="C692" s="103" t="s">
        <v>239</v>
      </c>
      <c r="D692" s="103" t="str">
        <f t="shared" si="586"/>
        <v>n3-4-2</v>
      </c>
      <c r="E692" s="103" t="str">
        <f t="shared" si="587"/>
        <v>n3-4-2-1</v>
      </c>
      <c r="F692" s="104">
        <f>ROW()</f>
        <v>692</v>
      </c>
      <c r="G692" s="103"/>
      <c r="H692" s="103"/>
      <c r="I692" s="103"/>
      <c r="J692" s="103"/>
      <c r="K692" s="103" t="str">
        <f t="shared" si="577"/>
        <v>none</v>
      </c>
      <c r="L692" s="103"/>
      <c r="M692" s="103" t="str">
        <f t="shared" si="578"/>
        <v>OpenClose</v>
      </c>
      <c r="N692" s="103"/>
      <c r="O692" s="103"/>
      <c r="P692" s="103"/>
      <c r="Q692" s="103"/>
      <c r="R692" s="103">
        <f t="shared" si="579"/>
        <v>1</v>
      </c>
      <c r="S692" s="103"/>
      <c r="T692" s="103"/>
      <c r="U692" s="103"/>
      <c r="V692" s="103"/>
      <c r="W692" s="103"/>
      <c r="X692" s="103" t="str">
        <f t="shared" si="588"/>
        <v>fadeOn=n3-4-2TOn3-4-2-1,0.6</v>
      </c>
      <c r="Y692" s="103" t="str">
        <f t="shared" si="589"/>
        <v>fadeOff=n3-4-2TOn3-4-2-1,0.6</v>
      </c>
      <c r="Z692" s="103" t="str">
        <f t="shared" si="590"/>
        <v>drawOpen=n3-4-2TOn3-4-2-1,0.8</v>
      </c>
      <c r="AA692" s="103" t="str">
        <f t="shared" si="591"/>
        <v>drawClose=n3-4-2TOn3-4-2-1,0.8</v>
      </c>
      <c r="AB692" s="103" t="str">
        <f t="shared" si="580"/>
        <v>myQtipStyle</v>
      </c>
      <c r="AD692" s="106"/>
      <c r="AE692" s="116"/>
      <c r="AF692" s="75"/>
      <c r="AG692" s="186">
        <f t="shared" si="597"/>
        <v>0</v>
      </c>
      <c r="AH692" s="75" t="str">
        <f t="shared" si="581"/>
        <v>n3-4-2TOn3-4-2-1</v>
      </c>
      <c r="AI692" s="75" t="str">
        <f t="shared" si="592"/>
        <v>n3-4-2TOn3-4-2-1</v>
      </c>
      <c r="AJ692" s="73">
        <f t="shared" si="582"/>
        <v>4</v>
      </c>
      <c r="AX692" s="108"/>
      <c r="AZ692" s="108"/>
      <c r="BB692" s="116"/>
      <c r="BC692" s="116"/>
      <c r="BD692" s="108"/>
      <c r="BE692" s="108"/>
      <c r="BF692" s="109"/>
      <c r="BG692" s="109"/>
      <c r="BH692" s="110" t="str">
        <f t="shared" si="583"/>
        <v>n3-4-2</v>
      </c>
      <c r="BI692" s="111"/>
      <c r="BJ692" s="109" t="s">
        <v>233</v>
      </c>
      <c r="BK692" s="109" t="s">
        <v>239</v>
      </c>
      <c r="BL692" s="109">
        <f t="shared" ca="1" si="584"/>
        <v>0.4</v>
      </c>
      <c r="BM692" s="112"/>
      <c r="BN692" s="112"/>
      <c r="BO692" s="112"/>
      <c r="BP692" s="112"/>
      <c r="BQ692" s="112"/>
      <c r="BR692" s="112">
        <f t="shared" ca="1" si="598"/>
        <v>12</v>
      </c>
      <c r="BS692" s="112">
        <f t="shared" ca="1" si="598"/>
        <v>12</v>
      </c>
      <c r="BT692" s="112"/>
      <c r="BU692" s="112"/>
      <c r="BV692" s="174"/>
      <c r="BW692" s="114"/>
      <c r="BX692" s="109"/>
      <c r="BY692" s="113"/>
      <c r="BZ692" s="113"/>
      <c r="CA692" s="113"/>
      <c r="CB692" s="113"/>
      <c r="CC692" s="112"/>
      <c r="CD692" s="109"/>
      <c r="CE692" s="114"/>
      <c r="CF692" s="109"/>
      <c r="CG692" s="113"/>
      <c r="CH692" s="113"/>
      <c r="CI692" s="113"/>
      <c r="CJ692" s="113"/>
      <c r="CK692" s="112"/>
      <c r="CL692" s="112"/>
      <c r="CM692" s="112"/>
      <c r="CN692" s="115"/>
      <c r="CO692" s="109"/>
      <c r="CP692" s="109"/>
      <c r="CQ692" s="113"/>
      <c r="CR692" s="113"/>
      <c r="CS692" s="113"/>
      <c r="CT692" s="113"/>
      <c r="CW692" s="118" t="str">
        <f t="shared" si="576"/>
        <v>n3-4-2</v>
      </c>
      <c r="CX692" s="118" t="str">
        <f t="shared" si="585"/>
        <v>n3-4-2-1</v>
      </c>
      <c r="CY692" s="119" t="s">
        <v>246</v>
      </c>
      <c r="CZ692" s="120" t="s">
        <v>79</v>
      </c>
      <c r="DA692" s="120" t="s">
        <v>79</v>
      </c>
      <c r="DB692" s="120">
        <f t="shared" si="593"/>
        <v>30</v>
      </c>
      <c r="DC692" s="120">
        <f t="shared" si="594"/>
        <v>150</v>
      </c>
      <c r="DD692" s="120">
        <f t="shared" ca="1" si="595"/>
        <v>6</v>
      </c>
      <c r="DE692" s="120">
        <f t="shared" ca="1" si="596"/>
        <v>6</v>
      </c>
      <c r="DF692" s="120" t="s">
        <v>74</v>
      </c>
    </row>
    <row r="693" spans="1:110" s="105" customFormat="1" ht="16" customHeight="1">
      <c r="A693" s="75" t="str">
        <f t="shared" si="599"/>
        <v>n3-4-2TOn3-4-2-2</v>
      </c>
      <c r="B693" s="75" t="str">
        <f t="shared" si="600"/>
        <v>n3-4-2TOn3-4-2-2</v>
      </c>
      <c r="C693" s="103" t="s">
        <v>239</v>
      </c>
      <c r="D693" s="103" t="str">
        <f t="shared" si="586"/>
        <v>n3-4-2</v>
      </c>
      <c r="E693" s="103" t="str">
        <f t="shared" si="587"/>
        <v>n3-4-2-2</v>
      </c>
      <c r="F693" s="104">
        <f>ROW()</f>
        <v>693</v>
      </c>
      <c r="G693" s="103"/>
      <c r="H693" s="103"/>
      <c r="I693" s="103"/>
      <c r="J693" s="103"/>
      <c r="K693" s="103" t="str">
        <f t="shared" si="577"/>
        <v>none</v>
      </c>
      <c r="L693" s="103"/>
      <c r="M693" s="103" t="str">
        <f t="shared" si="578"/>
        <v>OpenClose</v>
      </c>
      <c r="N693" s="103"/>
      <c r="O693" s="103"/>
      <c r="P693" s="103"/>
      <c r="Q693" s="103"/>
      <c r="R693" s="103">
        <f t="shared" si="579"/>
        <v>1</v>
      </c>
      <c r="S693" s="103"/>
      <c r="T693" s="103"/>
      <c r="U693" s="103"/>
      <c r="V693" s="103"/>
      <c r="W693" s="103"/>
      <c r="X693" s="103" t="str">
        <f t="shared" si="588"/>
        <v>fadeOn=n3-4-2TOn3-4-2-2,0.6</v>
      </c>
      <c r="Y693" s="103" t="str">
        <f t="shared" si="589"/>
        <v>fadeOff=n3-4-2TOn3-4-2-2,0.6</v>
      </c>
      <c r="Z693" s="103" t="str">
        <f t="shared" si="590"/>
        <v>drawOpen=n3-4-2TOn3-4-2-2,0.8</v>
      </c>
      <c r="AA693" s="103" t="str">
        <f t="shared" si="591"/>
        <v>drawClose=n3-4-2TOn3-4-2-2,0.8</v>
      </c>
      <c r="AB693" s="103" t="str">
        <f t="shared" si="580"/>
        <v>myQtipStyle</v>
      </c>
      <c r="AD693" s="106"/>
      <c r="AE693" s="116"/>
      <c r="AF693" s="75"/>
      <c r="AG693" s="186">
        <f t="shared" si="597"/>
        <v>0</v>
      </c>
      <c r="AH693" s="75" t="str">
        <f t="shared" si="581"/>
        <v>n3-4-2TOn3-4-2-2</v>
      </c>
      <c r="AI693" s="75" t="str">
        <f t="shared" si="592"/>
        <v>n3-4-2TOn3-4-2-2</v>
      </c>
      <c r="AJ693" s="73">
        <f t="shared" si="582"/>
        <v>4</v>
      </c>
      <c r="AX693" s="108"/>
      <c r="AZ693" s="108"/>
      <c r="BB693" s="116"/>
      <c r="BC693" s="116"/>
      <c r="BD693" s="108"/>
      <c r="BE693" s="108"/>
      <c r="BF693" s="109"/>
      <c r="BG693" s="109"/>
      <c r="BH693" s="110" t="str">
        <f t="shared" si="583"/>
        <v>n3-4-2</v>
      </c>
      <c r="BI693" s="111"/>
      <c r="BJ693" s="109" t="s">
        <v>233</v>
      </c>
      <c r="BK693" s="109" t="s">
        <v>239</v>
      </c>
      <c r="BL693" s="109">
        <f t="shared" ca="1" si="584"/>
        <v>0.4</v>
      </c>
      <c r="BM693" s="112"/>
      <c r="BN693" s="112"/>
      <c r="BO693" s="112"/>
      <c r="BP693" s="112"/>
      <c r="BQ693" s="112"/>
      <c r="BR693" s="112">
        <f t="shared" ca="1" si="598"/>
        <v>12</v>
      </c>
      <c r="BS693" s="112">
        <f t="shared" ca="1" si="598"/>
        <v>12</v>
      </c>
      <c r="BT693" s="112"/>
      <c r="BU693" s="112"/>
      <c r="BV693" s="174"/>
      <c r="BW693" s="114"/>
      <c r="BX693" s="109"/>
      <c r="BY693" s="113"/>
      <c r="BZ693" s="113"/>
      <c r="CA693" s="113"/>
      <c r="CB693" s="113"/>
      <c r="CC693" s="112"/>
      <c r="CD693" s="109"/>
      <c r="CE693" s="114"/>
      <c r="CF693" s="109"/>
      <c r="CG693" s="113"/>
      <c r="CH693" s="113"/>
      <c r="CI693" s="113"/>
      <c r="CJ693" s="113"/>
      <c r="CK693" s="112"/>
      <c r="CL693" s="112"/>
      <c r="CM693" s="112"/>
      <c r="CN693" s="115"/>
      <c r="CO693" s="109"/>
      <c r="CP693" s="109"/>
      <c r="CQ693" s="113"/>
      <c r="CR693" s="113"/>
      <c r="CS693" s="113"/>
      <c r="CT693" s="113"/>
      <c r="CW693" s="118" t="str">
        <f t="shared" si="576"/>
        <v>n3-4-2</v>
      </c>
      <c r="CX693" s="118" t="str">
        <f t="shared" si="585"/>
        <v>n3-4-2-2</v>
      </c>
      <c r="CY693" s="119" t="s">
        <v>246</v>
      </c>
      <c r="CZ693" s="120" t="s">
        <v>79</v>
      </c>
      <c r="DA693" s="120" t="s">
        <v>79</v>
      </c>
      <c r="DB693" s="120">
        <f t="shared" si="593"/>
        <v>30</v>
      </c>
      <c r="DC693" s="120">
        <f t="shared" si="594"/>
        <v>150</v>
      </c>
      <c r="DD693" s="120">
        <f t="shared" ca="1" si="595"/>
        <v>6</v>
      </c>
      <c r="DE693" s="120">
        <f t="shared" ca="1" si="596"/>
        <v>6</v>
      </c>
      <c r="DF693" s="120" t="s">
        <v>74</v>
      </c>
    </row>
    <row r="694" spans="1:110" s="105" customFormat="1" ht="16" customHeight="1">
      <c r="A694" s="75" t="str">
        <f t="shared" si="599"/>
        <v>n3-4-2TOn3-4-2-3</v>
      </c>
      <c r="B694" s="75" t="str">
        <f t="shared" si="600"/>
        <v>n3-4-2TOn3-4-2-3</v>
      </c>
      <c r="C694" s="103" t="s">
        <v>239</v>
      </c>
      <c r="D694" s="103" t="str">
        <f t="shared" si="586"/>
        <v>n3-4-2</v>
      </c>
      <c r="E694" s="103" t="str">
        <f t="shared" si="587"/>
        <v>n3-4-2-3</v>
      </c>
      <c r="F694" s="104">
        <f>ROW()</f>
        <v>694</v>
      </c>
      <c r="G694" s="103"/>
      <c r="H694" s="103"/>
      <c r="I694" s="103"/>
      <c r="J694" s="103"/>
      <c r="K694" s="103" t="str">
        <f t="shared" si="577"/>
        <v>none</v>
      </c>
      <c r="L694" s="103"/>
      <c r="M694" s="103" t="str">
        <f t="shared" si="578"/>
        <v>OpenClose</v>
      </c>
      <c r="N694" s="103"/>
      <c r="O694" s="103"/>
      <c r="P694" s="103"/>
      <c r="Q694" s="103"/>
      <c r="R694" s="103">
        <f t="shared" si="579"/>
        <v>1</v>
      </c>
      <c r="S694" s="103"/>
      <c r="T694" s="103"/>
      <c r="U694" s="103"/>
      <c r="V694" s="103"/>
      <c r="W694" s="103"/>
      <c r="X694" s="103" t="str">
        <f t="shared" si="588"/>
        <v>fadeOn=n3-4-2TOn3-4-2-3,0.6</v>
      </c>
      <c r="Y694" s="103" t="str">
        <f t="shared" si="589"/>
        <v>fadeOff=n3-4-2TOn3-4-2-3,0.6</v>
      </c>
      <c r="Z694" s="103" t="str">
        <f t="shared" si="590"/>
        <v>drawOpen=n3-4-2TOn3-4-2-3,0.8</v>
      </c>
      <c r="AA694" s="103" t="str">
        <f t="shared" si="591"/>
        <v>drawClose=n3-4-2TOn3-4-2-3,0.8</v>
      </c>
      <c r="AB694" s="103" t="str">
        <f t="shared" si="580"/>
        <v>myQtipStyle</v>
      </c>
      <c r="AD694" s="106"/>
      <c r="AE694" s="116"/>
      <c r="AF694" s="75"/>
      <c r="AG694" s="186">
        <f t="shared" si="597"/>
        <v>0</v>
      </c>
      <c r="AH694" s="75" t="str">
        <f t="shared" si="581"/>
        <v>n3-4-2TOn3-4-2-3</v>
      </c>
      <c r="AI694" s="75" t="str">
        <f t="shared" si="592"/>
        <v>n3-4-2TOn3-4-2-3</v>
      </c>
      <c r="AJ694" s="73">
        <f t="shared" si="582"/>
        <v>4</v>
      </c>
      <c r="AX694" s="108"/>
      <c r="AZ694" s="108"/>
      <c r="BB694" s="116"/>
      <c r="BC694" s="116"/>
      <c r="BD694" s="108"/>
      <c r="BE694" s="108"/>
      <c r="BF694" s="109"/>
      <c r="BG694" s="109"/>
      <c r="BH694" s="110" t="str">
        <f t="shared" si="583"/>
        <v>n3-4-2</v>
      </c>
      <c r="BI694" s="111"/>
      <c r="BJ694" s="109" t="s">
        <v>233</v>
      </c>
      <c r="BK694" s="109" t="s">
        <v>239</v>
      </c>
      <c r="BL694" s="109">
        <f t="shared" ca="1" si="584"/>
        <v>0.4</v>
      </c>
      <c r="BM694" s="112"/>
      <c r="BN694" s="112"/>
      <c r="BO694" s="112"/>
      <c r="BP694" s="112"/>
      <c r="BQ694" s="112"/>
      <c r="BR694" s="112">
        <f t="shared" ca="1" si="598"/>
        <v>12</v>
      </c>
      <c r="BS694" s="112">
        <f t="shared" ca="1" si="598"/>
        <v>12</v>
      </c>
      <c r="BT694" s="112"/>
      <c r="BU694" s="112"/>
      <c r="BV694" s="174"/>
      <c r="BW694" s="114"/>
      <c r="BX694" s="109"/>
      <c r="BY694" s="113"/>
      <c r="BZ694" s="113"/>
      <c r="CA694" s="113"/>
      <c r="CB694" s="113"/>
      <c r="CC694" s="112"/>
      <c r="CD694" s="109"/>
      <c r="CE694" s="114"/>
      <c r="CF694" s="109"/>
      <c r="CG694" s="113"/>
      <c r="CH694" s="113"/>
      <c r="CI694" s="113"/>
      <c r="CJ694" s="113"/>
      <c r="CK694" s="112"/>
      <c r="CL694" s="112"/>
      <c r="CM694" s="112"/>
      <c r="CN694" s="115"/>
      <c r="CO694" s="109"/>
      <c r="CP694" s="109"/>
      <c r="CQ694" s="113"/>
      <c r="CR694" s="113"/>
      <c r="CS694" s="113"/>
      <c r="CT694" s="113"/>
      <c r="CW694" s="118" t="str">
        <f t="shared" si="576"/>
        <v>n3-4-2</v>
      </c>
      <c r="CX694" s="118" t="str">
        <f t="shared" si="585"/>
        <v>n3-4-2-3</v>
      </c>
      <c r="CY694" s="119" t="s">
        <v>246</v>
      </c>
      <c r="CZ694" s="120" t="s">
        <v>79</v>
      </c>
      <c r="DA694" s="120" t="s">
        <v>79</v>
      </c>
      <c r="DB694" s="120">
        <f t="shared" si="593"/>
        <v>30</v>
      </c>
      <c r="DC694" s="120">
        <f t="shared" si="594"/>
        <v>150</v>
      </c>
      <c r="DD694" s="120">
        <f t="shared" ca="1" si="595"/>
        <v>6</v>
      </c>
      <c r="DE694" s="120">
        <f t="shared" ca="1" si="596"/>
        <v>6</v>
      </c>
      <c r="DF694" s="120" t="s">
        <v>74</v>
      </c>
    </row>
    <row r="695" spans="1:110" s="105" customFormat="1" ht="16" customHeight="1">
      <c r="A695" s="75" t="str">
        <f t="shared" si="599"/>
        <v>n3-4TOn3-4-3</v>
      </c>
      <c r="B695" s="75" t="str">
        <f t="shared" si="600"/>
        <v>n3-4TOn3-4-3</v>
      </c>
      <c r="C695" s="103" t="s">
        <v>239</v>
      </c>
      <c r="D695" s="103" t="str">
        <f t="shared" si="586"/>
        <v>n3-4</v>
      </c>
      <c r="E695" s="103" t="str">
        <f t="shared" si="587"/>
        <v>n3-4-3</v>
      </c>
      <c r="F695" s="104">
        <f>ROW()</f>
        <v>695</v>
      </c>
      <c r="G695" s="103"/>
      <c r="H695" s="103"/>
      <c r="I695" s="103"/>
      <c r="J695" s="103"/>
      <c r="K695" s="103" t="str">
        <f t="shared" si="577"/>
        <v>none</v>
      </c>
      <c r="L695" s="103"/>
      <c r="M695" s="103" t="str">
        <f t="shared" si="578"/>
        <v>OpenClose</v>
      </c>
      <c r="N695" s="103"/>
      <c r="O695" s="103"/>
      <c r="P695" s="103"/>
      <c r="Q695" s="103"/>
      <c r="R695" s="103">
        <f t="shared" si="579"/>
        <v>1</v>
      </c>
      <c r="S695" s="103"/>
      <c r="T695" s="103"/>
      <c r="U695" s="103"/>
      <c r="V695" s="103"/>
      <c r="W695" s="103"/>
      <c r="X695" s="103" t="str">
        <f t="shared" si="588"/>
        <v>fadeOn=n3-4TOn3-4-3,0.6</v>
      </c>
      <c r="Y695" s="103" t="str">
        <f t="shared" si="589"/>
        <v>fadeOff=n3-4TOn3-4-3,0.6</v>
      </c>
      <c r="Z695" s="103" t="str">
        <f t="shared" si="590"/>
        <v>drawOpen=n3-4TOn3-4-3,0.8</v>
      </c>
      <c r="AA695" s="103" t="str">
        <f t="shared" si="591"/>
        <v>drawClose=n3-4TOn3-4-3,0.8</v>
      </c>
      <c r="AB695" s="103" t="str">
        <f t="shared" si="580"/>
        <v>myQtipStyle</v>
      </c>
      <c r="AD695" s="106"/>
      <c r="AE695" s="116"/>
      <c r="AF695" s="75"/>
      <c r="AG695" s="186">
        <f t="shared" si="597"/>
        <v>0</v>
      </c>
      <c r="AH695" s="75" t="str">
        <f t="shared" si="581"/>
        <v>n3-4TOn3-4-3</v>
      </c>
      <c r="AI695" s="75" t="str">
        <f t="shared" si="592"/>
        <v>n3-4TOn3-4-3</v>
      </c>
      <c r="AJ695" s="73">
        <f t="shared" si="582"/>
        <v>3</v>
      </c>
      <c r="AX695" s="108"/>
      <c r="AZ695" s="108"/>
      <c r="BB695" s="116"/>
      <c r="BC695" s="116"/>
      <c r="BD695" s="108"/>
      <c r="BE695" s="108"/>
      <c r="BF695" s="109"/>
      <c r="BG695" s="109"/>
      <c r="BH695" s="110" t="str">
        <f t="shared" si="583"/>
        <v>n3-4</v>
      </c>
      <c r="BI695" s="111"/>
      <c r="BJ695" s="109" t="s">
        <v>233</v>
      </c>
      <c r="BK695" s="109" t="s">
        <v>239</v>
      </c>
      <c r="BL695" s="109">
        <f t="shared" ca="1" si="584"/>
        <v>0.7</v>
      </c>
      <c r="BM695" s="112"/>
      <c r="BN695" s="112"/>
      <c r="BO695" s="112"/>
      <c r="BP695" s="112"/>
      <c r="BQ695" s="112"/>
      <c r="BR695" s="112">
        <f t="shared" ca="1" si="598"/>
        <v>35</v>
      </c>
      <c r="BS695" s="112">
        <f t="shared" ca="1" si="598"/>
        <v>35</v>
      </c>
      <c r="BT695" s="112"/>
      <c r="BU695" s="112"/>
      <c r="BV695" s="174"/>
      <c r="BW695" s="114"/>
      <c r="BX695" s="109"/>
      <c r="BY695" s="113"/>
      <c r="BZ695" s="113"/>
      <c r="CA695" s="113"/>
      <c r="CB695" s="113"/>
      <c r="CC695" s="112"/>
      <c r="CD695" s="109"/>
      <c r="CE695" s="114"/>
      <c r="CF695" s="109"/>
      <c r="CG695" s="113"/>
      <c r="CH695" s="113"/>
      <c r="CI695" s="113"/>
      <c r="CJ695" s="113"/>
      <c r="CK695" s="112"/>
      <c r="CL695" s="112"/>
      <c r="CM695" s="112"/>
      <c r="CN695" s="115"/>
      <c r="CO695" s="109"/>
      <c r="CP695" s="109"/>
      <c r="CQ695" s="113"/>
      <c r="CR695" s="113"/>
      <c r="CS695" s="113"/>
      <c r="CT695" s="113"/>
      <c r="CW695" s="118" t="str">
        <f t="shared" si="576"/>
        <v>n3-4</v>
      </c>
      <c r="CX695" s="118" t="str">
        <f t="shared" si="585"/>
        <v>n3-4-3</v>
      </c>
      <c r="CY695" s="119" t="s">
        <v>246</v>
      </c>
      <c r="CZ695" s="120" t="s">
        <v>79</v>
      </c>
      <c r="DA695" s="120" t="s">
        <v>79</v>
      </c>
      <c r="DB695" s="120">
        <f t="shared" si="593"/>
        <v>30</v>
      </c>
      <c r="DC695" s="120">
        <f t="shared" si="594"/>
        <v>150</v>
      </c>
      <c r="DD695" s="120">
        <f t="shared" ca="1" si="595"/>
        <v>17.5</v>
      </c>
      <c r="DE695" s="120">
        <f t="shared" ca="1" si="596"/>
        <v>17.5</v>
      </c>
      <c r="DF695" s="120" t="s">
        <v>74</v>
      </c>
    </row>
    <row r="696" spans="1:110" s="105" customFormat="1" ht="16" customHeight="1">
      <c r="A696" s="75" t="str">
        <f t="shared" si="599"/>
        <v>n3-4-3TOn3-4-3-1</v>
      </c>
      <c r="B696" s="75" t="str">
        <f t="shared" si="600"/>
        <v>n3-4-3TOn3-4-3-1</v>
      </c>
      <c r="C696" s="103" t="s">
        <v>239</v>
      </c>
      <c r="D696" s="103" t="str">
        <f t="shared" si="586"/>
        <v>n3-4-3</v>
      </c>
      <c r="E696" s="103" t="str">
        <f t="shared" si="587"/>
        <v>n3-4-3-1</v>
      </c>
      <c r="F696" s="104">
        <f>ROW()</f>
        <v>696</v>
      </c>
      <c r="G696" s="103"/>
      <c r="H696" s="103"/>
      <c r="I696" s="103"/>
      <c r="J696" s="103"/>
      <c r="K696" s="103" t="str">
        <f t="shared" si="577"/>
        <v>none</v>
      </c>
      <c r="L696" s="103"/>
      <c r="M696" s="103" t="str">
        <f t="shared" si="578"/>
        <v>OpenClose</v>
      </c>
      <c r="N696" s="103"/>
      <c r="O696" s="103"/>
      <c r="P696" s="103"/>
      <c r="Q696" s="103"/>
      <c r="R696" s="103">
        <f t="shared" si="579"/>
        <v>1</v>
      </c>
      <c r="S696" s="103"/>
      <c r="T696" s="103"/>
      <c r="U696" s="103"/>
      <c r="V696" s="103"/>
      <c r="W696" s="103"/>
      <c r="X696" s="103" t="str">
        <f t="shared" si="588"/>
        <v>fadeOn=n3-4-3TOn3-4-3-1,0.6</v>
      </c>
      <c r="Y696" s="103" t="str">
        <f t="shared" si="589"/>
        <v>fadeOff=n3-4-3TOn3-4-3-1,0.6</v>
      </c>
      <c r="Z696" s="103" t="str">
        <f t="shared" si="590"/>
        <v>drawOpen=n3-4-3TOn3-4-3-1,0.8</v>
      </c>
      <c r="AA696" s="103" t="str">
        <f t="shared" si="591"/>
        <v>drawClose=n3-4-3TOn3-4-3-1,0.8</v>
      </c>
      <c r="AB696" s="103" t="str">
        <f t="shared" si="580"/>
        <v>myQtipStyle</v>
      </c>
      <c r="AD696" s="106"/>
      <c r="AE696" s="116"/>
      <c r="AF696" s="75"/>
      <c r="AG696" s="186">
        <f t="shared" si="597"/>
        <v>0</v>
      </c>
      <c r="AH696" s="75" t="str">
        <f t="shared" si="581"/>
        <v>n3-4-3TOn3-4-3-1</v>
      </c>
      <c r="AI696" s="75" t="str">
        <f t="shared" si="592"/>
        <v>n3-4-3TOn3-4-3-1</v>
      </c>
      <c r="AJ696" s="73">
        <f t="shared" si="582"/>
        <v>4</v>
      </c>
      <c r="AX696" s="108"/>
      <c r="AZ696" s="108"/>
      <c r="BB696" s="116"/>
      <c r="BC696" s="116"/>
      <c r="BD696" s="108"/>
      <c r="BE696" s="108"/>
      <c r="BF696" s="109"/>
      <c r="BG696" s="109"/>
      <c r="BH696" s="110" t="str">
        <f t="shared" si="583"/>
        <v>n3-4-3</v>
      </c>
      <c r="BI696" s="111"/>
      <c r="BJ696" s="109" t="s">
        <v>233</v>
      </c>
      <c r="BK696" s="109" t="s">
        <v>239</v>
      </c>
      <c r="BL696" s="109">
        <f t="shared" ca="1" si="584"/>
        <v>0.4</v>
      </c>
      <c r="BM696" s="112"/>
      <c r="BN696" s="112"/>
      <c r="BO696" s="112"/>
      <c r="BP696" s="112"/>
      <c r="BQ696" s="112"/>
      <c r="BR696" s="112">
        <f t="shared" ca="1" si="598"/>
        <v>12</v>
      </c>
      <c r="BS696" s="112">
        <f t="shared" ca="1" si="598"/>
        <v>12</v>
      </c>
      <c r="BT696" s="112"/>
      <c r="BU696" s="112"/>
      <c r="BV696" s="174"/>
      <c r="BW696" s="114"/>
      <c r="BX696" s="109"/>
      <c r="BY696" s="113"/>
      <c r="BZ696" s="113"/>
      <c r="CA696" s="113"/>
      <c r="CB696" s="113"/>
      <c r="CC696" s="112"/>
      <c r="CD696" s="109"/>
      <c r="CE696" s="114"/>
      <c r="CF696" s="109"/>
      <c r="CG696" s="113"/>
      <c r="CH696" s="113"/>
      <c r="CI696" s="113"/>
      <c r="CJ696" s="113"/>
      <c r="CK696" s="112"/>
      <c r="CL696" s="112"/>
      <c r="CM696" s="112"/>
      <c r="CN696" s="115"/>
      <c r="CO696" s="109"/>
      <c r="CP696" s="109"/>
      <c r="CQ696" s="113"/>
      <c r="CR696" s="113"/>
      <c r="CS696" s="113"/>
      <c r="CT696" s="113"/>
      <c r="CW696" s="118" t="str">
        <f t="shared" si="576"/>
        <v>n3-4-3</v>
      </c>
      <c r="CX696" s="118" t="str">
        <f t="shared" si="585"/>
        <v>n3-4-3-1</v>
      </c>
      <c r="CY696" s="119" t="s">
        <v>246</v>
      </c>
      <c r="CZ696" s="120" t="s">
        <v>79</v>
      </c>
      <c r="DA696" s="120" t="s">
        <v>79</v>
      </c>
      <c r="DB696" s="120">
        <f t="shared" si="593"/>
        <v>30</v>
      </c>
      <c r="DC696" s="120">
        <f t="shared" si="594"/>
        <v>150</v>
      </c>
      <c r="DD696" s="120">
        <f t="shared" ca="1" si="595"/>
        <v>6</v>
      </c>
      <c r="DE696" s="120">
        <f t="shared" ca="1" si="596"/>
        <v>6</v>
      </c>
      <c r="DF696" s="120" t="s">
        <v>74</v>
      </c>
    </row>
    <row r="697" spans="1:110" s="105" customFormat="1" ht="16" customHeight="1">
      <c r="A697" s="75" t="str">
        <f t="shared" si="599"/>
        <v>n3-4-3TOn3-4-3-2</v>
      </c>
      <c r="B697" s="75" t="str">
        <f t="shared" si="600"/>
        <v>n3-4-3TOn3-4-3-2</v>
      </c>
      <c r="C697" s="103" t="s">
        <v>239</v>
      </c>
      <c r="D697" s="103" t="str">
        <f t="shared" si="586"/>
        <v>n3-4-3</v>
      </c>
      <c r="E697" s="103" t="str">
        <f t="shared" si="587"/>
        <v>n3-4-3-2</v>
      </c>
      <c r="F697" s="104">
        <f>ROW()</f>
        <v>697</v>
      </c>
      <c r="G697" s="103"/>
      <c r="H697" s="103"/>
      <c r="I697" s="103"/>
      <c r="J697" s="103"/>
      <c r="K697" s="103" t="str">
        <f t="shared" si="577"/>
        <v>none</v>
      </c>
      <c r="L697" s="103"/>
      <c r="M697" s="103" t="str">
        <f t="shared" si="578"/>
        <v>OpenClose</v>
      </c>
      <c r="N697" s="103"/>
      <c r="O697" s="103"/>
      <c r="P697" s="103"/>
      <c r="Q697" s="103"/>
      <c r="R697" s="103">
        <f t="shared" si="579"/>
        <v>1</v>
      </c>
      <c r="S697" s="103"/>
      <c r="T697" s="103"/>
      <c r="U697" s="103"/>
      <c r="V697" s="103"/>
      <c r="W697" s="103"/>
      <c r="X697" s="103" t="str">
        <f t="shared" si="588"/>
        <v>fadeOn=n3-4-3TOn3-4-3-2,0.6</v>
      </c>
      <c r="Y697" s="103" t="str">
        <f t="shared" si="589"/>
        <v>fadeOff=n3-4-3TOn3-4-3-2,0.6</v>
      </c>
      <c r="Z697" s="103" t="str">
        <f t="shared" si="590"/>
        <v>drawOpen=n3-4-3TOn3-4-3-2,0.8</v>
      </c>
      <c r="AA697" s="103" t="str">
        <f t="shared" si="591"/>
        <v>drawClose=n3-4-3TOn3-4-3-2,0.8</v>
      </c>
      <c r="AB697" s="103" t="str">
        <f t="shared" si="580"/>
        <v>myQtipStyle</v>
      </c>
      <c r="AD697" s="106"/>
      <c r="AE697" s="116"/>
      <c r="AF697" s="75"/>
      <c r="AG697" s="186">
        <f t="shared" si="597"/>
        <v>0</v>
      </c>
      <c r="AH697" s="75" t="str">
        <f t="shared" si="581"/>
        <v>n3-4-3TOn3-4-3-2</v>
      </c>
      <c r="AI697" s="75" t="str">
        <f t="shared" si="592"/>
        <v>n3-4-3TOn3-4-3-2</v>
      </c>
      <c r="AJ697" s="73">
        <f t="shared" si="582"/>
        <v>4</v>
      </c>
      <c r="AX697" s="108"/>
      <c r="AZ697" s="108"/>
      <c r="BB697" s="116"/>
      <c r="BC697" s="116"/>
      <c r="BD697" s="108"/>
      <c r="BE697" s="108"/>
      <c r="BF697" s="109"/>
      <c r="BG697" s="109"/>
      <c r="BH697" s="110" t="str">
        <f t="shared" si="583"/>
        <v>n3-4-3</v>
      </c>
      <c r="BI697" s="111"/>
      <c r="BJ697" s="109" t="s">
        <v>233</v>
      </c>
      <c r="BK697" s="109" t="s">
        <v>239</v>
      </c>
      <c r="BL697" s="109">
        <f t="shared" ca="1" si="584"/>
        <v>0.4</v>
      </c>
      <c r="BM697" s="112"/>
      <c r="BN697" s="112"/>
      <c r="BO697" s="112"/>
      <c r="BP697" s="112"/>
      <c r="BQ697" s="112"/>
      <c r="BR697" s="112">
        <f t="shared" ca="1" si="598"/>
        <v>12</v>
      </c>
      <c r="BS697" s="112">
        <f t="shared" ca="1" si="598"/>
        <v>12</v>
      </c>
      <c r="BT697" s="112"/>
      <c r="BU697" s="112"/>
      <c r="BV697" s="174"/>
      <c r="BW697" s="114"/>
      <c r="BX697" s="109"/>
      <c r="BY697" s="113"/>
      <c r="BZ697" s="113"/>
      <c r="CA697" s="113"/>
      <c r="CB697" s="113"/>
      <c r="CC697" s="112"/>
      <c r="CD697" s="109"/>
      <c r="CE697" s="114"/>
      <c r="CF697" s="109"/>
      <c r="CG697" s="113"/>
      <c r="CH697" s="113"/>
      <c r="CI697" s="113"/>
      <c r="CJ697" s="113"/>
      <c r="CK697" s="112"/>
      <c r="CL697" s="112"/>
      <c r="CM697" s="112"/>
      <c r="CN697" s="115"/>
      <c r="CO697" s="109"/>
      <c r="CP697" s="109"/>
      <c r="CQ697" s="113"/>
      <c r="CR697" s="113"/>
      <c r="CS697" s="113"/>
      <c r="CT697" s="113"/>
      <c r="CW697" s="118" t="str">
        <f t="shared" si="576"/>
        <v>n3-4-3</v>
      </c>
      <c r="CX697" s="118" t="str">
        <f t="shared" si="585"/>
        <v>n3-4-3-2</v>
      </c>
      <c r="CY697" s="119" t="s">
        <v>246</v>
      </c>
      <c r="CZ697" s="120" t="s">
        <v>79</v>
      </c>
      <c r="DA697" s="120" t="s">
        <v>79</v>
      </c>
      <c r="DB697" s="120">
        <f t="shared" si="593"/>
        <v>30</v>
      </c>
      <c r="DC697" s="120">
        <f t="shared" si="594"/>
        <v>150</v>
      </c>
      <c r="DD697" s="120">
        <f t="shared" ca="1" si="595"/>
        <v>6</v>
      </c>
      <c r="DE697" s="120">
        <f t="shared" ca="1" si="596"/>
        <v>6</v>
      </c>
      <c r="DF697" s="120" t="s">
        <v>74</v>
      </c>
    </row>
    <row r="698" spans="1:110" s="105" customFormat="1" ht="16" customHeight="1">
      <c r="A698" s="75" t="str">
        <f t="shared" si="599"/>
        <v>n3-4-3TOn3-4-3-3</v>
      </c>
      <c r="B698" s="75" t="str">
        <f t="shared" si="600"/>
        <v>n3-4-3TOn3-4-3-3</v>
      </c>
      <c r="C698" s="103" t="s">
        <v>239</v>
      </c>
      <c r="D698" s="103" t="str">
        <f t="shared" si="586"/>
        <v>n3-4-3</v>
      </c>
      <c r="E698" s="103" t="str">
        <f t="shared" si="587"/>
        <v>n3-4-3-3</v>
      </c>
      <c r="F698" s="104">
        <f>ROW()</f>
        <v>698</v>
      </c>
      <c r="G698" s="103"/>
      <c r="H698" s="103"/>
      <c r="I698" s="103"/>
      <c r="J698" s="103"/>
      <c r="K698" s="103" t="str">
        <f t="shared" si="577"/>
        <v>none</v>
      </c>
      <c r="L698" s="103"/>
      <c r="M698" s="103" t="str">
        <f t="shared" si="578"/>
        <v>OpenClose</v>
      </c>
      <c r="N698" s="103"/>
      <c r="O698" s="103"/>
      <c r="P698" s="103"/>
      <c r="Q698" s="103"/>
      <c r="R698" s="103">
        <f t="shared" si="579"/>
        <v>1</v>
      </c>
      <c r="S698" s="103"/>
      <c r="T698" s="103"/>
      <c r="U698" s="103"/>
      <c r="V698" s="103"/>
      <c r="W698" s="103"/>
      <c r="X698" s="103" t="str">
        <f t="shared" si="588"/>
        <v>fadeOn=n3-4-3TOn3-4-3-3,0.6</v>
      </c>
      <c r="Y698" s="103" t="str">
        <f t="shared" si="589"/>
        <v>fadeOff=n3-4-3TOn3-4-3-3,0.6</v>
      </c>
      <c r="Z698" s="103" t="str">
        <f t="shared" si="590"/>
        <v>drawOpen=n3-4-3TOn3-4-3-3,0.8</v>
      </c>
      <c r="AA698" s="103" t="str">
        <f t="shared" si="591"/>
        <v>drawClose=n3-4-3TOn3-4-3-3,0.8</v>
      </c>
      <c r="AB698" s="103" t="str">
        <f t="shared" si="580"/>
        <v>myQtipStyle</v>
      </c>
      <c r="AD698" s="106"/>
      <c r="AE698" s="116"/>
      <c r="AF698" s="75"/>
      <c r="AG698" s="186">
        <f t="shared" si="597"/>
        <v>0</v>
      </c>
      <c r="AH698" s="75" t="str">
        <f t="shared" si="581"/>
        <v>n3-4-3TOn3-4-3-3</v>
      </c>
      <c r="AI698" s="75" t="str">
        <f t="shared" si="592"/>
        <v>n3-4-3TOn3-4-3-3</v>
      </c>
      <c r="AJ698" s="73">
        <f t="shared" si="582"/>
        <v>4</v>
      </c>
      <c r="AX698" s="108"/>
      <c r="AZ698" s="108"/>
      <c r="BB698" s="116"/>
      <c r="BC698" s="116"/>
      <c r="BD698" s="108"/>
      <c r="BE698" s="108"/>
      <c r="BF698" s="109"/>
      <c r="BG698" s="109"/>
      <c r="BH698" s="110" t="str">
        <f t="shared" si="583"/>
        <v>n3-4-3</v>
      </c>
      <c r="BI698" s="111"/>
      <c r="BJ698" s="109" t="s">
        <v>233</v>
      </c>
      <c r="BK698" s="109" t="s">
        <v>239</v>
      </c>
      <c r="BL698" s="109">
        <f t="shared" ca="1" si="584"/>
        <v>0.4</v>
      </c>
      <c r="BM698" s="112"/>
      <c r="BN698" s="112"/>
      <c r="BO698" s="112"/>
      <c r="BP698" s="112"/>
      <c r="BQ698" s="112"/>
      <c r="BR698" s="112">
        <f t="shared" ca="1" si="598"/>
        <v>12</v>
      </c>
      <c r="BS698" s="112">
        <f t="shared" ca="1" si="598"/>
        <v>12</v>
      </c>
      <c r="BT698" s="112"/>
      <c r="BU698" s="112"/>
      <c r="BV698" s="174"/>
      <c r="BW698" s="114"/>
      <c r="BX698" s="109"/>
      <c r="BY698" s="113"/>
      <c r="BZ698" s="113"/>
      <c r="CA698" s="113"/>
      <c r="CB698" s="113"/>
      <c r="CC698" s="112"/>
      <c r="CD698" s="109"/>
      <c r="CE698" s="114"/>
      <c r="CF698" s="109"/>
      <c r="CG698" s="113"/>
      <c r="CH698" s="113"/>
      <c r="CI698" s="113"/>
      <c r="CJ698" s="113"/>
      <c r="CK698" s="112"/>
      <c r="CL698" s="112"/>
      <c r="CM698" s="112"/>
      <c r="CN698" s="115"/>
      <c r="CO698" s="109"/>
      <c r="CP698" s="109"/>
      <c r="CQ698" s="113"/>
      <c r="CR698" s="113"/>
      <c r="CS698" s="113"/>
      <c r="CT698" s="113"/>
      <c r="CW698" s="118" t="str">
        <f t="shared" si="576"/>
        <v>n3-4-3</v>
      </c>
      <c r="CX698" s="118" t="str">
        <f t="shared" si="585"/>
        <v>n3-4-3-3</v>
      </c>
      <c r="CY698" s="119" t="s">
        <v>246</v>
      </c>
      <c r="CZ698" s="120" t="s">
        <v>79</v>
      </c>
      <c r="DA698" s="120" t="s">
        <v>79</v>
      </c>
      <c r="DB698" s="120">
        <f t="shared" si="593"/>
        <v>30</v>
      </c>
      <c r="DC698" s="120">
        <f t="shared" si="594"/>
        <v>150</v>
      </c>
      <c r="DD698" s="120">
        <f t="shared" ca="1" si="595"/>
        <v>6</v>
      </c>
      <c r="DE698" s="120">
        <f t="shared" ca="1" si="596"/>
        <v>6</v>
      </c>
      <c r="DF698" s="120" t="s">
        <v>74</v>
      </c>
    </row>
    <row r="699" spans="1:110" s="105" customFormat="1" ht="16" customHeight="1">
      <c r="A699" s="75" t="str">
        <f t="shared" si="599"/>
        <v>n0TOn4</v>
      </c>
      <c r="B699" s="75" t="str">
        <f t="shared" si="600"/>
        <v>n0TOn4</v>
      </c>
      <c r="C699" s="103" t="s">
        <v>239</v>
      </c>
      <c r="D699" s="103" t="str">
        <f t="shared" si="586"/>
        <v>n0</v>
      </c>
      <c r="E699" s="103" t="str">
        <f t="shared" si="587"/>
        <v>n4</v>
      </c>
      <c r="F699" s="104">
        <f>ROW()</f>
        <v>699</v>
      </c>
      <c r="G699" s="103"/>
      <c r="H699" s="103"/>
      <c r="I699" s="103"/>
      <c r="J699" s="103"/>
      <c r="K699" s="103" t="str">
        <f t="shared" si="577"/>
        <v>none</v>
      </c>
      <c r="L699" s="103"/>
      <c r="M699" s="103" t="str">
        <f t="shared" si="578"/>
        <v>OpenClose</v>
      </c>
      <c r="N699" s="103"/>
      <c r="O699" s="103"/>
      <c r="P699" s="103"/>
      <c r="Q699" s="103"/>
      <c r="R699" s="103">
        <f t="shared" si="579"/>
        <v>1</v>
      </c>
      <c r="S699" s="103"/>
      <c r="T699" s="103"/>
      <c r="U699" s="103"/>
      <c r="V699" s="103"/>
      <c r="W699" s="103"/>
      <c r="X699" s="103" t="str">
        <f t="shared" si="588"/>
        <v>fadeOn=n0TOn4,0.6</v>
      </c>
      <c r="Y699" s="103" t="str">
        <f t="shared" si="589"/>
        <v>fadeOff=n0TOn4,0.6</v>
      </c>
      <c r="Z699" s="103" t="str">
        <f t="shared" si="590"/>
        <v>drawOpen=n0TOn4,0.8</v>
      </c>
      <c r="AA699" s="103" t="str">
        <f t="shared" si="591"/>
        <v>drawClose=n0TOn4,0.8</v>
      </c>
      <c r="AB699" s="103" t="str">
        <f t="shared" si="580"/>
        <v>myQtipStyle</v>
      </c>
      <c r="AD699" s="106"/>
      <c r="AE699" s="116"/>
      <c r="AF699" s="75"/>
      <c r="AG699" s="186">
        <f t="shared" si="597"/>
        <v>0</v>
      </c>
      <c r="AH699" s="75" t="str">
        <f t="shared" si="581"/>
        <v>n0TOn4</v>
      </c>
      <c r="AI699" s="75" t="str">
        <f t="shared" si="592"/>
        <v>n0TOn4</v>
      </c>
      <c r="AJ699" s="73">
        <f t="shared" si="582"/>
        <v>1</v>
      </c>
      <c r="AX699" s="108"/>
      <c r="AZ699" s="108"/>
      <c r="BB699" s="116"/>
      <c r="BC699" s="116"/>
      <c r="BD699" s="108"/>
      <c r="BE699" s="108"/>
      <c r="BF699" s="109"/>
      <c r="BG699" s="109"/>
      <c r="BH699" s="110" t="str">
        <f t="shared" si="583"/>
        <v>n0</v>
      </c>
      <c r="BI699" s="111"/>
      <c r="BJ699" s="109" t="s">
        <v>233</v>
      </c>
      <c r="BK699" s="109" t="s">
        <v>239</v>
      </c>
      <c r="BL699" s="109">
        <f t="shared" ca="1" si="584"/>
        <v>2</v>
      </c>
      <c r="BM699" s="112"/>
      <c r="BN699" s="112"/>
      <c r="BO699" s="112"/>
      <c r="BP699" s="112"/>
      <c r="BQ699" s="112"/>
      <c r="BR699" s="112">
        <f t="shared" ca="1" si="598"/>
        <v>95</v>
      </c>
      <c r="BS699" s="112">
        <f t="shared" ca="1" si="598"/>
        <v>95</v>
      </c>
      <c r="BT699" s="112"/>
      <c r="BU699" s="112"/>
      <c r="BV699" s="174"/>
      <c r="BW699" s="114"/>
      <c r="BX699" s="109"/>
      <c r="BY699" s="113"/>
      <c r="BZ699" s="113"/>
      <c r="CA699" s="113"/>
      <c r="CB699" s="113"/>
      <c r="CC699" s="112"/>
      <c r="CD699" s="109"/>
      <c r="CE699" s="114"/>
      <c r="CF699" s="109"/>
      <c r="CG699" s="113"/>
      <c r="CH699" s="113"/>
      <c r="CI699" s="113"/>
      <c r="CJ699" s="113"/>
      <c r="CK699" s="112"/>
      <c r="CL699" s="112"/>
      <c r="CM699" s="112"/>
      <c r="CN699" s="115"/>
      <c r="CO699" s="109"/>
      <c r="CP699" s="109"/>
      <c r="CQ699" s="113"/>
      <c r="CR699" s="113"/>
      <c r="CS699" s="113"/>
      <c r="CT699" s="113"/>
      <c r="CW699" s="118" t="str">
        <f t="shared" si="576"/>
        <v>n0</v>
      </c>
      <c r="CX699" s="118" t="str">
        <f t="shared" si="585"/>
        <v>n4</v>
      </c>
      <c r="CY699" s="119" t="s">
        <v>246</v>
      </c>
      <c r="CZ699" s="120" t="s">
        <v>79</v>
      </c>
      <c r="DA699" s="120" t="s">
        <v>79</v>
      </c>
      <c r="DB699" s="120">
        <f t="shared" ca="1" si="593"/>
        <v>6</v>
      </c>
      <c r="DC699" s="120">
        <f t="shared" ca="1" si="594"/>
        <v>6</v>
      </c>
      <c r="DD699" s="120">
        <f t="shared" ca="1" si="595"/>
        <v>47.5</v>
      </c>
      <c r="DE699" s="120">
        <f t="shared" ca="1" si="596"/>
        <v>47.5</v>
      </c>
      <c r="DF699" s="120" t="s">
        <v>74</v>
      </c>
    </row>
    <row r="700" spans="1:110" s="105" customFormat="1" ht="16" customHeight="1">
      <c r="A700" s="75" t="str">
        <f t="shared" si="599"/>
        <v>n3-4-3-3TOn4-1</v>
      </c>
      <c r="B700" s="75" t="str">
        <f t="shared" si="600"/>
        <v>n3-4-3-3TOn4-1</v>
      </c>
      <c r="C700" s="103" t="s">
        <v>239</v>
      </c>
      <c r="D700" s="103" t="str">
        <f t="shared" si="586"/>
        <v>n3-4-3-3</v>
      </c>
      <c r="E700" s="103" t="str">
        <f t="shared" si="587"/>
        <v>n4-1</v>
      </c>
      <c r="F700" s="104">
        <f>ROW()</f>
        <v>700</v>
      </c>
      <c r="G700" s="103"/>
      <c r="H700" s="103"/>
      <c r="I700" s="103"/>
      <c r="J700" s="103"/>
      <c r="K700" s="103" t="str">
        <f t="shared" si="577"/>
        <v>none</v>
      </c>
      <c r="L700" s="103"/>
      <c r="M700" s="103" t="str">
        <f t="shared" si="578"/>
        <v>OpenClose</v>
      </c>
      <c r="N700" s="103"/>
      <c r="O700" s="103"/>
      <c r="P700" s="103"/>
      <c r="Q700" s="103"/>
      <c r="R700" s="103">
        <f t="shared" si="579"/>
        <v>1</v>
      </c>
      <c r="S700" s="103"/>
      <c r="T700" s="103"/>
      <c r="U700" s="103"/>
      <c r="V700" s="103"/>
      <c r="W700" s="103"/>
      <c r="X700" s="103" t="str">
        <f t="shared" si="588"/>
        <v>fadeOn=n3-4-3-3TOn4-1,0.6</v>
      </c>
      <c r="Y700" s="103" t="str">
        <f t="shared" si="589"/>
        <v>fadeOff=n3-4-3-3TOn4-1,0.6</v>
      </c>
      <c r="Z700" s="103" t="str">
        <f t="shared" si="590"/>
        <v>drawOpen=n3-4-3-3TOn4-1,0.8</v>
      </c>
      <c r="AA700" s="103" t="str">
        <f t="shared" si="591"/>
        <v>drawClose=n3-4-3-3TOn4-1,0.8</v>
      </c>
      <c r="AB700" s="103" t="str">
        <f t="shared" si="580"/>
        <v>myQtipStyle</v>
      </c>
      <c r="AD700" s="106"/>
      <c r="AE700" s="116"/>
      <c r="AF700" s="75"/>
      <c r="AG700" s="186">
        <f t="shared" si="597"/>
        <v>0</v>
      </c>
      <c r="AH700" s="75" t="str">
        <f t="shared" si="581"/>
        <v>n3-4-3-3TOn4-1</v>
      </c>
      <c r="AI700" s="75" t="str">
        <f t="shared" si="592"/>
        <v>n3-4-3-3TOn4-1</v>
      </c>
      <c r="AJ700" s="73">
        <f t="shared" si="582"/>
        <v>2</v>
      </c>
      <c r="AX700" s="108"/>
      <c r="AZ700" s="108"/>
      <c r="BB700" s="116"/>
      <c r="BC700" s="116"/>
      <c r="BD700" s="108"/>
      <c r="BE700" s="108"/>
      <c r="BF700" s="109"/>
      <c r="BG700" s="109"/>
      <c r="BH700" s="110" t="str">
        <f t="shared" si="583"/>
        <v>n3-4-3-3</v>
      </c>
      <c r="BI700" s="111"/>
      <c r="BJ700" s="109" t="s">
        <v>233</v>
      </c>
      <c r="BK700" s="109" t="s">
        <v>239</v>
      </c>
      <c r="BL700" s="109">
        <f t="shared" ca="1" si="584"/>
        <v>1.5</v>
      </c>
      <c r="BM700" s="112"/>
      <c r="BN700" s="112"/>
      <c r="BO700" s="112"/>
      <c r="BP700" s="112"/>
      <c r="BQ700" s="112"/>
      <c r="BR700" s="112">
        <f t="shared" ref="BR700:BS719" ca="1" si="601">BR201</f>
        <v>60</v>
      </c>
      <c r="BS700" s="112">
        <f t="shared" ca="1" si="601"/>
        <v>60</v>
      </c>
      <c r="BT700" s="112"/>
      <c r="BU700" s="112"/>
      <c r="BV700" s="174"/>
      <c r="BW700" s="114"/>
      <c r="BX700" s="109"/>
      <c r="BY700" s="113"/>
      <c r="BZ700" s="113"/>
      <c r="CA700" s="113"/>
      <c r="CB700" s="113"/>
      <c r="CC700" s="112"/>
      <c r="CD700" s="109"/>
      <c r="CE700" s="114"/>
      <c r="CF700" s="109"/>
      <c r="CG700" s="113"/>
      <c r="CH700" s="113"/>
      <c r="CI700" s="113"/>
      <c r="CJ700" s="113"/>
      <c r="CK700" s="112"/>
      <c r="CL700" s="112"/>
      <c r="CM700" s="112"/>
      <c r="CN700" s="115"/>
      <c r="CO700" s="109"/>
      <c r="CP700" s="109"/>
      <c r="CQ700" s="113"/>
      <c r="CR700" s="113"/>
      <c r="CS700" s="113"/>
      <c r="CT700" s="113"/>
      <c r="CW700" s="118" t="str">
        <f t="shared" si="576"/>
        <v>n3-4-3-3</v>
      </c>
      <c r="CX700" s="118" t="str">
        <f t="shared" si="585"/>
        <v>n4-1</v>
      </c>
      <c r="CY700" s="119" t="s">
        <v>246</v>
      </c>
      <c r="CZ700" s="120" t="s">
        <v>79</v>
      </c>
      <c r="DA700" s="120" t="s">
        <v>79</v>
      </c>
      <c r="DB700" s="120">
        <f t="shared" si="593"/>
        <v>30</v>
      </c>
      <c r="DC700" s="120">
        <f t="shared" si="594"/>
        <v>150</v>
      </c>
      <c r="DD700" s="120">
        <f t="shared" ca="1" si="595"/>
        <v>30</v>
      </c>
      <c r="DE700" s="120">
        <f t="shared" ca="1" si="596"/>
        <v>30</v>
      </c>
      <c r="DF700" s="120" t="s">
        <v>74</v>
      </c>
    </row>
    <row r="701" spans="1:110" s="105" customFormat="1" ht="16" customHeight="1">
      <c r="A701" s="75" t="str">
        <f t="shared" si="599"/>
        <v>n4-1TOn4-1-1</v>
      </c>
      <c r="B701" s="75" t="str">
        <f t="shared" si="600"/>
        <v>n4-1TOn4-1-1</v>
      </c>
      <c r="C701" s="103" t="s">
        <v>239</v>
      </c>
      <c r="D701" s="103" t="str">
        <f t="shared" si="586"/>
        <v>n4-1</v>
      </c>
      <c r="E701" s="103" t="str">
        <f t="shared" si="587"/>
        <v>n4-1-1</v>
      </c>
      <c r="F701" s="104">
        <f>ROW()</f>
        <v>701</v>
      </c>
      <c r="G701" s="103"/>
      <c r="H701" s="103"/>
      <c r="I701" s="103"/>
      <c r="J701" s="103"/>
      <c r="K701" s="103" t="str">
        <f t="shared" si="577"/>
        <v>none</v>
      </c>
      <c r="L701" s="103"/>
      <c r="M701" s="103" t="str">
        <f t="shared" si="578"/>
        <v>OpenClose</v>
      </c>
      <c r="N701" s="103"/>
      <c r="O701" s="103"/>
      <c r="P701" s="103"/>
      <c r="Q701" s="103"/>
      <c r="R701" s="103">
        <f t="shared" si="579"/>
        <v>1</v>
      </c>
      <c r="S701" s="103"/>
      <c r="T701" s="103"/>
      <c r="U701" s="103"/>
      <c r="V701" s="103"/>
      <c r="W701" s="103"/>
      <c r="X701" s="103" t="str">
        <f t="shared" si="588"/>
        <v>fadeOn=n4-1TOn4-1-1,0.6</v>
      </c>
      <c r="Y701" s="103" t="str">
        <f t="shared" si="589"/>
        <v>fadeOff=n4-1TOn4-1-1,0.6</v>
      </c>
      <c r="Z701" s="103" t="str">
        <f t="shared" si="590"/>
        <v>drawOpen=n4-1TOn4-1-1,0.8</v>
      </c>
      <c r="AA701" s="103" t="str">
        <f t="shared" si="591"/>
        <v>drawClose=n4-1TOn4-1-1,0.8</v>
      </c>
      <c r="AB701" s="103" t="str">
        <f t="shared" si="580"/>
        <v>myQtipStyle</v>
      </c>
      <c r="AD701" s="106"/>
      <c r="AE701" s="116"/>
      <c r="AF701" s="75"/>
      <c r="AG701" s="186">
        <f t="shared" si="597"/>
        <v>0</v>
      </c>
      <c r="AH701" s="75" t="str">
        <f t="shared" si="581"/>
        <v>n4-1TOn4-1-1</v>
      </c>
      <c r="AI701" s="75" t="str">
        <f t="shared" si="592"/>
        <v>n4-1TOn4-1-1</v>
      </c>
      <c r="AJ701" s="73">
        <f t="shared" si="582"/>
        <v>3</v>
      </c>
      <c r="AX701" s="108"/>
      <c r="AZ701" s="108"/>
      <c r="BB701" s="116"/>
      <c r="BC701" s="116"/>
      <c r="BD701" s="108"/>
      <c r="BE701" s="108"/>
      <c r="BF701" s="109"/>
      <c r="BG701" s="109"/>
      <c r="BH701" s="110" t="str">
        <f t="shared" si="583"/>
        <v>n4-1</v>
      </c>
      <c r="BI701" s="111"/>
      <c r="BJ701" s="109" t="s">
        <v>233</v>
      </c>
      <c r="BK701" s="109" t="s">
        <v>239</v>
      </c>
      <c r="BL701" s="109">
        <f t="shared" ca="1" si="584"/>
        <v>0.7</v>
      </c>
      <c r="BM701" s="112"/>
      <c r="BN701" s="112"/>
      <c r="BO701" s="112"/>
      <c r="BP701" s="112"/>
      <c r="BQ701" s="112"/>
      <c r="BR701" s="112">
        <f t="shared" ca="1" si="601"/>
        <v>35</v>
      </c>
      <c r="BS701" s="112">
        <f t="shared" ca="1" si="601"/>
        <v>35</v>
      </c>
      <c r="BT701" s="112"/>
      <c r="BU701" s="112"/>
      <c r="BV701" s="174"/>
      <c r="BW701" s="114"/>
      <c r="BX701" s="109"/>
      <c r="BY701" s="113"/>
      <c r="BZ701" s="113"/>
      <c r="CA701" s="113"/>
      <c r="CB701" s="113"/>
      <c r="CC701" s="112"/>
      <c r="CD701" s="109"/>
      <c r="CE701" s="114"/>
      <c r="CF701" s="109"/>
      <c r="CG701" s="113"/>
      <c r="CH701" s="113"/>
      <c r="CI701" s="113"/>
      <c r="CJ701" s="113"/>
      <c r="CK701" s="112"/>
      <c r="CL701" s="112"/>
      <c r="CM701" s="112"/>
      <c r="CN701" s="115"/>
      <c r="CO701" s="109"/>
      <c r="CP701" s="109"/>
      <c r="CQ701" s="113"/>
      <c r="CR701" s="113"/>
      <c r="CS701" s="113"/>
      <c r="CT701" s="113"/>
      <c r="CW701" s="118" t="str">
        <f t="shared" si="576"/>
        <v>n4-1</v>
      </c>
      <c r="CX701" s="118" t="str">
        <f t="shared" si="585"/>
        <v>n4-1-1</v>
      </c>
      <c r="CY701" s="119" t="s">
        <v>246</v>
      </c>
      <c r="CZ701" s="120" t="s">
        <v>79</v>
      </c>
      <c r="DA701" s="120" t="s">
        <v>79</v>
      </c>
      <c r="DB701" s="120">
        <f t="shared" si="593"/>
        <v>30</v>
      </c>
      <c r="DC701" s="120">
        <f t="shared" si="594"/>
        <v>150</v>
      </c>
      <c r="DD701" s="120">
        <f t="shared" ca="1" si="595"/>
        <v>17.5</v>
      </c>
      <c r="DE701" s="120">
        <f t="shared" ca="1" si="596"/>
        <v>17.5</v>
      </c>
      <c r="DF701" s="120" t="s">
        <v>74</v>
      </c>
    </row>
    <row r="702" spans="1:110" s="105" customFormat="1" ht="16" customHeight="1">
      <c r="A702" s="75" t="str">
        <f t="shared" si="599"/>
        <v>n4-1-1TOn4-1-1-1</v>
      </c>
      <c r="B702" s="75" t="str">
        <f t="shared" si="600"/>
        <v>n4-1-1TOn4-1-1-1</v>
      </c>
      <c r="C702" s="103" t="s">
        <v>239</v>
      </c>
      <c r="D702" s="103" t="str">
        <f t="shared" si="586"/>
        <v>n4-1-1</v>
      </c>
      <c r="E702" s="103" t="str">
        <f t="shared" si="587"/>
        <v>n4-1-1-1</v>
      </c>
      <c r="F702" s="104">
        <f>ROW()</f>
        <v>702</v>
      </c>
      <c r="G702" s="103"/>
      <c r="H702" s="103"/>
      <c r="I702" s="103"/>
      <c r="J702" s="103"/>
      <c r="K702" s="103" t="str">
        <f t="shared" si="577"/>
        <v>none</v>
      </c>
      <c r="L702" s="103"/>
      <c r="M702" s="103" t="str">
        <f t="shared" si="578"/>
        <v>OpenClose</v>
      </c>
      <c r="N702" s="103"/>
      <c r="O702" s="103"/>
      <c r="P702" s="103"/>
      <c r="Q702" s="103"/>
      <c r="R702" s="103">
        <f t="shared" si="579"/>
        <v>1</v>
      </c>
      <c r="S702" s="103"/>
      <c r="T702" s="103"/>
      <c r="U702" s="103"/>
      <c r="V702" s="103"/>
      <c r="W702" s="103"/>
      <c r="X702" s="103" t="str">
        <f t="shared" si="588"/>
        <v>fadeOn=n4-1-1TOn4-1-1-1,0.6</v>
      </c>
      <c r="Y702" s="103" t="str">
        <f t="shared" si="589"/>
        <v>fadeOff=n4-1-1TOn4-1-1-1,0.6</v>
      </c>
      <c r="Z702" s="103" t="str">
        <f t="shared" si="590"/>
        <v>drawOpen=n4-1-1TOn4-1-1-1,0.8</v>
      </c>
      <c r="AA702" s="103" t="str">
        <f t="shared" si="591"/>
        <v>drawClose=n4-1-1TOn4-1-1-1,0.8</v>
      </c>
      <c r="AB702" s="103" t="str">
        <f t="shared" si="580"/>
        <v>myQtipStyle</v>
      </c>
      <c r="AD702" s="106"/>
      <c r="AE702" s="116"/>
      <c r="AF702" s="75"/>
      <c r="AG702" s="186">
        <f t="shared" si="597"/>
        <v>0</v>
      </c>
      <c r="AH702" s="75" t="str">
        <f t="shared" si="581"/>
        <v>n4-1-1TOn4-1-1-1</v>
      </c>
      <c r="AI702" s="75" t="str">
        <f t="shared" si="592"/>
        <v>n4-1-1TOn4-1-1-1</v>
      </c>
      <c r="AJ702" s="73">
        <f t="shared" si="582"/>
        <v>4</v>
      </c>
      <c r="AX702" s="108"/>
      <c r="AZ702" s="108"/>
      <c r="BB702" s="116"/>
      <c r="BC702" s="116"/>
      <c r="BD702" s="108"/>
      <c r="BE702" s="108"/>
      <c r="BF702" s="109"/>
      <c r="BG702" s="109"/>
      <c r="BH702" s="110" t="str">
        <f t="shared" si="583"/>
        <v>n4-1-1</v>
      </c>
      <c r="BI702" s="111"/>
      <c r="BJ702" s="109" t="s">
        <v>233</v>
      </c>
      <c r="BK702" s="109" t="s">
        <v>239</v>
      </c>
      <c r="BL702" s="109">
        <f t="shared" ca="1" si="584"/>
        <v>0.4</v>
      </c>
      <c r="BM702" s="112"/>
      <c r="BN702" s="112"/>
      <c r="BO702" s="112"/>
      <c r="BP702" s="112"/>
      <c r="BQ702" s="112"/>
      <c r="BR702" s="112">
        <f t="shared" ca="1" si="601"/>
        <v>12</v>
      </c>
      <c r="BS702" s="112">
        <f t="shared" ca="1" si="601"/>
        <v>12</v>
      </c>
      <c r="BT702" s="112"/>
      <c r="BU702" s="112"/>
      <c r="BV702" s="174"/>
      <c r="BW702" s="114"/>
      <c r="BX702" s="109"/>
      <c r="BY702" s="113"/>
      <c r="BZ702" s="113"/>
      <c r="CA702" s="113"/>
      <c r="CB702" s="113"/>
      <c r="CC702" s="112"/>
      <c r="CD702" s="109"/>
      <c r="CE702" s="114"/>
      <c r="CF702" s="109"/>
      <c r="CG702" s="113"/>
      <c r="CH702" s="113"/>
      <c r="CI702" s="113"/>
      <c r="CJ702" s="113"/>
      <c r="CK702" s="112"/>
      <c r="CL702" s="112"/>
      <c r="CM702" s="112"/>
      <c r="CN702" s="115"/>
      <c r="CO702" s="109"/>
      <c r="CP702" s="109"/>
      <c r="CQ702" s="113"/>
      <c r="CR702" s="113"/>
      <c r="CS702" s="113"/>
      <c r="CT702" s="113"/>
      <c r="CW702" s="118" t="str">
        <f t="shared" si="576"/>
        <v>n4-1-1</v>
      </c>
      <c r="CX702" s="118" t="str">
        <f t="shared" si="585"/>
        <v>n4-1-1-1</v>
      </c>
      <c r="CY702" s="119" t="s">
        <v>246</v>
      </c>
      <c r="CZ702" s="120" t="s">
        <v>79</v>
      </c>
      <c r="DA702" s="120" t="s">
        <v>79</v>
      </c>
      <c r="DB702" s="120">
        <f t="shared" si="593"/>
        <v>30</v>
      </c>
      <c r="DC702" s="120">
        <f t="shared" si="594"/>
        <v>150</v>
      </c>
      <c r="DD702" s="120">
        <f t="shared" ca="1" si="595"/>
        <v>6</v>
      </c>
      <c r="DE702" s="120">
        <f t="shared" ca="1" si="596"/>
        <v>6</v>
      </c>
      <c r="DF702" s="120" t="s">
        <v>74</v>
      </c>
    </row>
    <row r="703" spans="1:110" s="105" customFormat="1" ht="16" customHeight="1">
      <c r="A703" s="75" t="str">
        <f t="shared" si="599"/>
        <v>n4-1-1TOn4-1-1-2</v>
      </c>
      <c r="B703" s="75" t="str">
        <f t="shared" si="600"/>
        <v>n4-1-1TOn4-1-1-2</v>
      </c>
      <c r="C703" s="103" t="s">
        <v>239</v>
      </c>
      <c r="D703" s="103" t="str">
        <f t="shared" si="586"/>
        <v>n4-1-1</v>
      </c>
      <c r="E703" s="103" t="str">
        <f t="shared" si="587"/>
        <v>n4-1-1-2</v>
      </c>
      <c r="F703" s="104">
        <f>ROW()</f>
        <v>703</v>
      </c>
      <c r="G703" s="103"/>
      <c r="H703" s="103"/>
      <c r="I703" s="103"/>
      <c r="J703" s="103"/>
      <c r="K703" s="103" t="str">
        <f t="shared" si="577"/>
        <v>none</v>
      </c>
      <c r="L703" s="103"/>
      <c r="M703" s="103" t="str">
        <f t="shared" si="578"/>
        <v>OpenClose</v>
      </c>
      <c r="N703" s="103"/>
      <c r="O703" s="103"/>
      <c r="P703" s="103"/>
      <c r="Q703" s="103"/>
      <c r="R703" s="103">
        <f t="shared" si="579"/>
        <v>1</v>
      </c>
      <c r="S703" s="103"/>
      <c r="T703" s="103"/>
      <c r="U703" s="103"/>
      <c r="V703" s="103"/>
      <c r="W703" s="103"/>
      <c r="X703" s="103" t="str">
        <f t="shared" si="588"/>
        <v>fadeOn=n4-1-1TOn4-1-1-2,0.6</v>
      </c>
      <c r="Y703" s="103" t="str">
        <f t="shared" si="589"/>
        <v>fadeOff=n4-1-1TOn4-1-1-2,0.6</v>
      </c>
      <c r="Z703" s="103" t="str">
        <f t="shared" si="590"/>
        <v>drawOpen=n4-1-1TOn4-1-1-2,0.8</v>
      </c>
      <c r="AA703" s="103" t="str">
        <f t="shared" si="591"/>
        <v>drawClose=n4-1-1TOn4-1-1-2,0.8</v>
      </c>
      <c r="AB703" s="103" t="str">
        <f t="shared" si="580"/>
        <v>myQtipStyle</v>
      </c>
      <c r="AD703" s="106"/>
      <c r="AE703" s="116"/>
      <c r="AF703" s="75"/>
      <c r="AG703" s="186">
        <f t="shared" si="597"/>
        <v>0</v>
      </c>
      <c r="AH703" s="75" t="str">
        <f t="shared" si="581"/>
        <v>n4-1-1TOn4-1-1-2</v>
      </c>
      <c r="AI703" s="75" t="str">
        <f t="shared" si="592"/>
        <v>n4-1-1TOn4-1-1-2</v>
      </c>
      <c r="AJ703" s="73">
        <f t="shared" si="582"/>
        <v>4</v>
      </c>
      <c r="AX703" s="108"/>
      <c r="AZ703" s="108"/>
      <c r="BB703" s="116"/>
      <c r="BC703" s="116"/>
      <c r="BD703" s="108"/>
      <c r="BE703" s="108"/>
      <c r="BF703" s="109"/>
      <c r="BG703" s="109"/>
      <c r="BH703" s="110" t="str">
        <f t="shared" si="583"/>
        <v>n4-1-1</v>
      </c>
      <c r="BI703" s="111"/>
      <c r="BJ703" s="109" t="s">
        <v>233</v>
      </c>
      <c r="BK703" s="109" t="s">
        <v>239</v>
      </c>
      <c r="BL703" s="109">
        <f t="shared" ca="1" si="584"/>
        <v>0.4</v>
      </c>
      <c r="BM703" s="112"/>
      <c r="BN703" s="112"/>
      <c r="BO703" s="112"/>
      <c r="BP703" s="112"/>
      <c r="BQ703" s="112"/>
      <c r="BR703" s="112">
        <f t="shared" ca="1" si="601"/>
        <v>12</v>
      </c>
      <c r="BS703" s="112">
        <f t="shared" ca="1" si="601"/>
        <v>12</v>
      </c>
      <c r="BT703" s="112"/>
      <c r="BU703" s="112"/>
      <c r="BV703" s="174"/>
      <c r="BW703" s="114"/>
      <c r="BX703" s="109"/>
      <c r="BY703" s="113"/>
      <c r="BZ703" s="113"/>
      <c r="CA703" s="113"/>
      <c r="CB703" s="113"/>
      <c r="CC703" s="112"/>
      <c r="CD703" s="109"/>
      <c r="CE703" s="114"/>
      <c r="CF703" s="109"/>
      <c r="CG703" s="113"/>
      <c r="CH703" s="113"/>
      <c r="CI703" s="113"/>
      <c r="CJ703" s="113"/>
      <c r="CK703" s="112"/>
      <c r="CL703" s="112"/>
      <c r="CM703" s="112"/>
      <c r="CN703" s="115"/>
      <c r="CO703" s="109"/>
      <c r="CP703" s="109"/>
      <c r="CQ703" s="113"/>
      <c r="CR703" s="113"/>
      <c r="CS703" s="113"/>
      <c r="CT703" s="113"/>
      <c r="CW703" s="118" t="str">
        <f t="shared" si="576"/>
        <v>n4-1-1</v>
      </c>
      <c r="CX703" s="118" t="str">
        <f t="shared" si="585"/>
        <v>n4-1-1-2</v>
      </c>
      <c r="CY703" s="119" t="s">
        <v>246</v>
      </c>
      <c r="CZ703" s="120" t="s">
        <v>79</v>
      </c>
      <c r="DA703" s="120" t="s">
        <v>79</v>
      </c>
      <c r="DB703" s="120">
        <f t="shared" si="593"/>
        <v>30</v>
      </c>
      <c r="DC703" s="120">
        <f t="shared" si="594"/>
        <v>150</v>
      </c>
      <c r="DD703" s="120">
        <f t="shared" ca="1" si="595"/>
        <v>6</v>
      </c>
      <c r="DE703" s="120">
        <f t="shared" ca="1" si="596"/>
        <v>6</v>
      </c>
      <c r="DF703" s="120" t="s">
        <v>74</v>
      </c>
    </row>
    <row r="704" spans="1:110" s="105" customFormat="1" ht="16" customHeight="1">
      <c r="A704" s="75" t="str">
        <f t="shared" si="599"/>
        <v>n4-1-1TOn4-1-1-3</v>
      </c>
      <c r="B704" s="75" t="str">
        <f t="shared" si="600"/>
        <v>n4-1-1TOn4-1-1-3</v>
      </c>
      <c r="C704" s="103" t="s">
        <v>239</v>
      </c>
      <c r="D704" s="103" t="str">
        <f t="shared" si="586"/>
        <v>n4-1-1</v>
      </c>
      <c r="E704" s="103" t="str">
        <f t="shared" si="587"/>
        <v>n4-1-1-3</v>
      </c>
      <c r="F704" s="104">
        <f>ROW()</f>
        <v>704</v>
      </c>
      <c r="G704" s="103"/>
      <c r="H704" s="103"/>
      <c r="I704" s="103"/>
      <c r="J704" s="103"/>
      <c r="K704" s="103" t="str">
        <f t="shared" si="577"/>
        <v>none</v>
      </c>
      <c r="L704" s="103"/>
      <c r="M704" s="103" t="str">
        <f t="shared" si="578"/>
        <v>OpenClose</v>
      </c>
      <c r="N704" s="103"/>
      <c r="O704" s="103"/>
      <c r="P704" s="103"/>
      <c r="Q704" s="103"/>
      <c r="R704" s="103">
        <f t="shared" si="579"/>
        <v>1</v>
      </c>
      <c r="S704" s="103"/>
      <c r="T704" s="103"/>
      <c r="U704" s="103"/>
      <c r="V704" s="103"/>
      <c r="W704" s="103"/>
      <c r="X704" s="103" t="str">
        <f t="shared" si="588"/>
        <v>fadeOn=n4-1-1TOn4-1-1-3,0.6</v>
      </c>
      <c r="Y704" s="103" t="str">
        <f t="shared" si="589"/>
        <v>fadeOff=n4-1-1TOn4-1-1-3,0.6</v>
      </c>
      <c r="Z704" s="103" t="str">
        <f t="shared" si="590"/>
        <v>drawOpen=n4-1-1TOn4-1-1-3,0.8</v>
      </c>
      <c r="AA704" s="103" t="str">
        <f t="shared" si="591"/>
        <v>drawClose=n4-1-1TOn4-1-1-3,0.8</v>
      </c>
      <c r="AB704" s="103" t="str">
        <f t="shared" si="580"/>
        <v>myQtipStyle</v>
      </c>
      <c r="AD704" s="106"/>
      <c r="AE704" s="116"/>
      <c r="AF704" s="75"/>
      <c r="AG704" s="186">
        <f t="shared" si="597"/>
        <v>0</v>
      </c>
      <c r="AH704" s="75" t="str">
        <f t="shared" si="581"/>
        <v>n4-1-1TOn4-1-1-3</v>
      </c>
      <c r="AI704" s="75" t="str">
        <f t="shared" si="592"/>
        <v>n4-1-1TOn4-1-1-3</v>
      </c>
      <c r="AJ704" s="73">
        <f t="shared" si="582"/>
        <v>4</v>
      </c>
      <c r="AX704" s="108"/>
      <c r="AZ704" s="108"/>
      <c r="BB704" s="116"/>
      <c r="BC704" s="116"/>
      <c r="BD704" s="108"/>
      <c r="BE704" s="108"/>
      <c r="BF704" s="109"/>
      <c r="BG704" s="109"/>
      <c r="BH704" s="110" t="str">
        <f t="shared" si="583"/>
        <v>n4-1-1</v>
      </c>
      <c r="BI704" s="111"/>
      <c r="BJ704" s="109" t="s">
        <v>233</v>
      </c>
      <c r="BK704" s="109" t="s">
        <v>239</v>
      </c>
      <c r="BL704" s="109">
        <f t="shared" ca="1" si="584"/>
        <v>0.4</v>
      </c>
      <c r="BM704" s="112"/>
      <c r="BN704" s="112"/>
      <c r="BO704" s="112"/>
      <c r="BP704" s="112"/>
      <c r="BQ704" s="112"/>
      <c r="BR704" s="112">
        <f t="shared" ca="1" si="601"/>
        <v>12</v>
      </c>
      <c r="BS704" s="112">
        <f t="shared" ca="1" si="601"/>
        <v>12</v>
      </c>
      <c r="BT704" s="112"/>
      <c r="BU704" s="112"/>
      <c r="BV704" s="174"/>
      <c r="BW704" s="114"/>
      <c r="BX704" s="109"/>
      <c r="BY704" s="113"/>
      <c r="BZ704" s="113"/>
      <c r="CA704" s="113"/>
      <c r="CB704" s="113"/>
      <c r="CC704" s="112"/>
      <c r="CD704" s="109"/>
      <c r="CE704" s="114"/>
      <c r="CF704" s="109"/>
      <c r="CG704" s="113"/>
      <c r="CH704" s="113"/>
      <c r="CI704" s="113"/>
      <c r="CJ704" s="113"/>
      <c r="CK704" s="112"/>
      <c r="CL704" s="112"/>
      <c r="CM704" s="112"/>
      <c r="CN704" s="115"/>
      <c r="CO704" s="109"/>
      <c r="CP704" s="109"/>
      <c r="CQ704" s="113"/>
      <c r="CR704" s="113"/>
      <c r="CS704" s="113"/>
      <c r="CT704" s="113"/>
      <c r="CW704" s="118" t="str">
        <f t="shared" si="576"/>
        <v>n4-1-1</v>
      </c>
      <c r="CX704" s="118" t="str">
        <f t="shared" si="585"/>
        <v>n4-1-1-3</v>
      </c>
      <c r="CY704" s="119" t="s">
        <v>246</v>
      </c>
      <c r="CZ704" s="120" t="s">
        <v>79</v>
      </c>
      <c r="DA704" s="120" t="s">
        <v>79</v>
      </c>
      <c r="DB704" s="120">
        <f t="shared" si="593"/>
        <v>30</v>
      </c>
      <c r="DC704" s="120">
        <f t="shared" si="594"/>
        <v>150</v>
      </c>
      <c r="DD704" s="120">
        <f t="shared" ca="1" si="595"/>
        <v>6</v>
      </c>
      <c r="DE704" s="120">
        <f t="shared" ca="1" si="596"/>
        <v>6</v>
      </c>
      <c r="DF704" s="120" t="s">
        <v>74</v>
      </c>
    </row>
    <row r="705" spans="1:110" s="105" customFormat="1" ht="16" customHeight="1">
      <c r="A705" s="75" t="str">
        <f t="shared" si="599"/>
        <v>n4-1TOn4-1-2</v>
      </c>
      <c r="B705" s="75" t="str">
        <f t="shared" si="600"/>
        <v>n4-1TOn4-1-2</v>
      </c>
      <c r="C705" s="103" t="s">
        <v>239</v>
      </c>
      <c r="D705" s="103" t="str">
        <f t="shared" si="586"/>
        <v>n4-1</v>
      </c>
      <c r="E705" s="103" t="str">
        <f t="shared" si="587"/>
        <v>n4-1-2</v>
      </c>
      <c r="F705" s="104">
        <f>ROW()</f>
        <v>705</v>
      </c>
      <c r="G705" s="103"/>
      <c r="H705" s="103"/>
      <c r="I705" s="103"/>
      <c r="J705" s="103"/>
      <c r="K705" s="103" t="str">
        <f t="shared" si="577"/>
        <v>none</v>
      </c>
      <c r="L705" s="103"/>
      <c r="M705" s="103" t="str">
        <f t="shared" si="578"/>
        <v>OpenClose</v>
      </c>
      <c r="N705" s="103"/>
      <c r="O705" s="103"/>
      <c r="P705" s="103"/>
      <c r="Q705" s="103"/>
      <c r="R705" s="103">
        <f t="shared" si="579"/>
        <v>1</v>
      </c>
      <c r="S705" s="103"/>
      <c r="T705" s="103"/>
      <c r="U705" s="103"/>
      <c r="V705" s="103"/>
      <c r="W705" s="103"/>
      <c r="X705" s="103" t="str">
        <f t="shared" si="588"/>
        <v>fadeOn=n4-1TOn4-1-2,0.6</v>
      </c>
      <c r="Y705" s="103" t="str">
        <f t="shared" si="589"/>
        <v>fadeOff=n4-1TOn4-1-2,0.6</v>
      </c>
      <c r="Z705" s="103" t="str">
        <f t="shared" si="590"/>
        <v>drawOpen=n4-1TOn4-1-2,0.8</v>
      </c>
      <c r="AA705" s="103" t="str">
        <f t="shared" si="591"/>
        <v>drawClose=n4-1TOn4-1-2,0.8</v>
      </c>
      <c r="AB705" s="103" t="str">
        <f t="shared" si="580"/>
        <v>myQtipStyle</v>
      </c>
      <c r="AD705" s="106"/>
      <c r="AE705" s="116"/>
      <c r="AF705" s="75"/>
      <c r="AG705" s="186">
        <f t="shared" si="597"/>
        <v>0</v>
      </c>
      <c r="AH705" s="75" t="str">
        <f t="shared" si="581"/>
        <v>n4-1TOn4-1-2</v>
      </c>
      <c r="AI705" s="75" t="str">
        <f t="shared" si="592"/>
        <v>n4-1TOn4-1-2</v>
      </c>
      <c r="AJ705" s="73">
        <f t="shared" si="582"/>
        <v>3</v>
      </c>
      <c r="AX705" s="108"/>
      <c r="AZ705" s="108"/>
      <c r="BB705" s="116"/>
      <c r="BC705" s="116"/>
      <c r="BD705" s="108"/>
      <c r="BE705" s="108"/>
      <c r="BF705" s="109"/>
      <c r="BG705" s="109"/>
      <c r="BH705" s="110" t="str">
        <f t="shared" si="583"/>
        <v>n4-1</v>
      </c>
      <c r="BI705" s="111"/>
      <c r="BJ705" s="109" t="s">
        <v>233</v>
      </c>
      <c r="BK705" s="109" t="s">
        <v>239</v>
      </c>
      <c r="BL705" s="109">
        <f t="shared" ca="1" si="584"/>
        <v>0.7</v>
      </c>
      <c r="BM705" s="112"/>
      <c r="BN705" s="112"/>
      <c r="BO705" s="112"/>
      <c r="BP705" s="112"/>
      <c r="BQ705" s="112"/>
      <c r="BR705" s="112">
        <f t="shared" ca="1" si="601"/>
        <v>35</v>
      </c>
      <c r="BS705" s="112">
        <f t="shared" ca="1" si="601"/>
        <v>35</v>
      </c>
      <c r="BT705" s="112"/>
      <c r="BU705" s="112"/>
      <c r="BV705" s="174"/>
      <c r="BW705" s="114"/>
      <c r="BX705" s="109"/>
      <c r="BY705" s="113"/>
      <c r="BZ705" s="113"/>
      <c r="CA705" s="113"/>
      <c r="CB705" s="113"/>
      <c r="CC705" s="112"/>
      <c r="CD705" s="109"/>
      <c r="CE705" s="114"/>
      <c r="CF705" s="109"/>
      <c r="CG705" s="113"/>
      <c r="CH705" s="113"/>
      <c r="CI705" s="113"/>
      <c r="CJ705" s="113"/>
      <c r="CK705" s="112"/>
      <c r="CL705" s="112"/>
      <c r="CM705" s="112"/>
      <c r="CN705" s="115"/>
      <c r="CO705" s="109"/>
      <c r="CP705" s="109"/>
      <c r="CQ705" s="113"/>
      <c r="CR705" s="113"/>
      <c r="CS705" s="113"/>
      <c r="CT705" s="113"/>
      <c r="CW705" s="118" t="str">
        <f t="shared" si="576"/>
        <v>n4-1</v>
      </c>
      <c r="CX705" s="118" t="str">
        <f t="shared" si="585"/>
        <v>n4-1-2</v>
      </c>
      <c r="CY705" s="119" t="s">
        <v>246</v>
      </c>
      <c r="CZ705" s="120" t="s">
        <v>79</v>
      </c>
      <c r="DA705" s="120" t="s">
        <v>79</v>
      </c>
      <c r="DB705" s="120">
        <f t="shared" si="593"/>
        <v>30</v>
      </c>
      <c r="DC705" s="120">
        <f t="shared" si="594"/>
        <v>150</v>
      </c>
      <c r="DD705" s="120">
        <f t="shared" ca="1" si="595"/>
        <v>17.5</v>
      </c>
      <c r="DE705" s="120">
        <f t="shared" ca="1" si="596"/>
        <v>17.5</v>
      </c>
      <c r="DF705" s="120" t="s">
        <v>74</v>
      </c>
    </row>
    <row r="706" spans="1:110" s="105" customFormat="1" ht="16" customHeight="1">
      <c r="A706" s="75" t="str">
        <f t="shared" si="599"/>
        <v>n4-1-2TOn4-1-2-1</v>
      </c>
      <c r="B706" s="75" t="str">
        <f t="shared" si="600"/>
        <v>n4-1-2TOn4-1-2-1</v>
      </c>
      <c r="C706" s="103" t="s">
        <v>239</v>
      </c>
      <c r="D706" s="103" t="str">
        <f t="shared" si="586"/>
        <v>n4-1-2</v>
      </c>
      <c r="E706" s="103" t="str">
        <f t="shared" si="587"/>
        <v>n4-1-2-1</v>
      </c>
      <c r="F706" s="104">
        <f>ROW()</f>
        <v>706</v>
      </c>
      <c r="G706" s="103"/>
      <c r="H706" s="103"/>
      <c r="I706" s="103"/>
      <c r="J706" s="103"/>
      <c r="K706" s="103" t="str">
        <f t="shared" si="577"/>
        <v>none</v>
      </c>
      <c r="L706" s="103"/>
      <c r="M706" s="103" t="str">
        <f t="shared" si="578"/>
        <v>OpenClose</v>
      </c>
      <c r="N706" s="103"/>
      <c r="O706" s="103"/>
      <c r="P706" s="103"/>
      <c r="Q706" s="103"/>
      <c r="R706" s="103">
        <f t="shared" si="579"/>
        <v>1</v>
      </c>
      <c r="S706" s="103"/>
      <c r="T706" s="103"/>
      <c r="U706" s="103"/>
      <c r="V706" s="103"/>
      <c r="W706" s="103"/>
      <c r="X706" s="103" t="str">
        <f t="shared" si="588"/>
        <v>fadeOn=n4-1-2TOn4-1-2-1,0.6</v>
      </c>
      <c r="Y706" s="103" t="str">
        <f t="shared" si="589"/>
        <v>fadeOff=n4-1-2TOn4-1-2-1,0.6</v>
      </c>
      <c r="Z706" s="103" t="str">
        <f t="shared" si="590"/>
        <v>drawOpen=n4-1-2TOn4-1-2-1,0.8</v>
      </c>
      <c r="AA706" s="103" t="str">
        <f t="shared" si="591"/>
        <v>drawClose=n4-1-2TOn4-1-2-1,0.8</v>
      </c>
      <c r="AB706" s="103" t="str">
        <f t="shared" si="580"/>
        <v>myQtipStyle</v>
      </c>
      <c r="AD706" s="106"/>
      <c r="AE706" s="116"/>
      <c r="AF706" s="75"/>
      <c r="AG706" s="186">
        <f t="shared" si="597"/>
        <v>0</v>
      </c>
      <c r="AH706" s="75" t="str">
        <f t="shared" si="581"/>
        <v>n4-1-2TOn4-1-2-1</v>
      </c>
      <c r="AI706" s="75" t="str">
        <f t="shared" si="592"/>
        <v>n4-1-2TOn4-1-2-1</v>
      </c>
      <c r="AJ706" s="73">
        <f t="shared" si="582"/>
        <v>4</v>
      </c>
      <c r="AX706" s="108"/>
      <c r="AZ706" s="108"/>
      <c r="BB706" s="116"/>
      <c r="BC706" s="116"/>
      <c r="BD706" s="108"/>
      <c r="BE706" s="108"/>
      <c r="BF706" s="109"/>
      <c r="BG706" s="109"/>
      <c r="BH706" s="110" t="str">
        <f t="shared" si="583"/>
        <v>n4-1-2</v>
      </c>
      <c r="BI706" s="111"/>
      <c r="BJ706" s="109" t="s">
        <v>233</v>
      </c>
      <c r="BK706" s="109" t="s">
        <v>239</v>
      </c>
      <c r="BL706" s="109">
        <f t="shared" ca="1" si="584"/>
        <v>0.4</v>
      </c>
      <c r="BM706" s="112"/>
      <c r="BN706" s="112"/>
      <c r="BO706" s="112"/>
      <c r="BP706" s="112"/>
      <c r="BQ706" s="112"/>
      <c r="BR706" s="112">
        <f t="shared" ca="1" si="601"/>
        <v>12</v>
      </c>
      <c r="BS706" s="112">
        <f t="shared" ca="1" si="601"/>
        <v>12</v>
      </c>
      <c r="BT706" s="112"/>
      <c r="BU706" s="112"/>
      <c r="BV706" s="174"/>
      <c r="BW706" s="114"/>
      <c r="BX706" s="109"/>
      <c r="BY706" s="113"/>
      <c r="BZ706" s="113"/>
      <c r="CA706" s="113"/>
      <c r="CB706" s="113"/>
      <c r="CC706" s="112"/>
      <c r="CD706" s="109"/>
      <c r="CE706" s="114"/>
      <c r="CF706" s="109"/>
      <c r="CG706" s="113"/>
      <c r="CH706" s="113"/>
      <c r="CI706" s="113"/>
      <c r="CJ706" s="113"/>
      <c r="CK706" s="112"/>
      <c r="CL706" s="112"/>
      <c r="CM706" s="112"/>
      <c r="CN706" s="115"/>
      <c r="CO706" s="109"/>
      <c r="CP706" s="109"/>
      <c r="CQ706" s="113"/>
      <c r="CR706" s="113"/>
      <c r="CS706" s="113"/>
      <c r="CT706" s="113"/>
      <c r="CW706" s="118" t="str">
        <f t="shared" si="576"/>
        <v>n4-1-2</v>
      </c>
      <c r="CX706" s="118" t="str">
        <f t="shared" si="585"/>
        <v>n4-1-2-1</v>
      </c>
      <c r="CY706" s="119" t="s">
        <v>246</v>
      </c>
      <c r="CZ706" s="120" t="s">
        <v>79</v>
      </c>
      <c r="DA706" s="120" t="s">
        <v>79</v>
      </c>
      <c r="DB706" s="120">
        <f t="shared" si="593"/>
        <v>30</v>
      </c>
      <c r="DC706" s="120">
        <f t="shared" si="594"/>
        <v>150</v>
      </c>
      <c r="DD706" s="120">
        <f t="shared" ca="1" si="595"/>
        <v>6</v>
      </c>
      <c r="DE706" s="120">
        <f t="shared" ca="1" si="596"/>
        <v>6</v>
      </c>
      <c r="DF706" s="120" t="s">
        <v>74</v>
      </c>
    </row>
    <row r="707" spans="1:110" s="105" customFormat="1" ht="16" customHeight="1">
      <c r="A707" s="75" t="str">
        <f t="shared" si="599"/>
        <v>n4-1-2TOn4-1-2-2</v>
      </c>
      <c r="B707" s="75" t="str">
        <f t="shared" si="600"/>
        <v>n4-1-2TOn4-1-2-2</v>
      </c>
      <c r="C707" s="103" t="s">
        <v>239</v>
      </c>
      <c r="D707" s="103" t="str">
        <f t="shared" si="586"/>
        <v>n4-1-2</v>
      </c>
      <c r="E707" s="103" t="str">
        <f t="shared" si="587"/>
        <v>n4-1-2-2</v>
      </c>
      <c r="F707" s="104">
        <f>ROW()</f>
        <v>707</v>
      </c>
      <c r="G707" s="103"/>
      <c r="H707" s="103"/>
      <c r="I707" s="103"/>
      <c r="J707" s="103"/>
      <c r="K707" s="103" t="str">
        <f t="shared" si="577"/>
        <v>none</v>
      </c>
      <c r="L707" s="103"/>
      <c r="M707" s="103" t="str">
        <f t="shared" si="578"/>
        <v>OpenClose</v>
      </c>
      <c r="N707" s="103"/>
      <c r="O707" s="103"/>
      <c r="P707" s="103"/>
      <c r="Q707" s="103"/>
      <c r="R707" s="103">
        <f t="shared" si="579"/>
        <v>1</v>
      </c>
      <c r="S707" s="103"/>
      <c r="T707" s="103"/>
      <c r="U707" s="103"/>
      <c r="V707" s="103"/>
      <c r="W707" s="103"/>
      <c r="X707" s="103" t="str">
        <f t="shared" si="588"/>
        <v>fadeOn=n4-1-2TOn4-1-2-2,0.6</v>
      </c>
      <c r="Y707" s="103" t="str">
        <f t="shared" si="589"/>
        <v>fadeOff=n4-1-2TOn4-1-2-2,0.6</v>
      </c>
      <c r="Z707" s="103" t="str">
        <f t="shared" si="590"/>
        <v>drawOpen=n4-1-2TOn4-1-2-2,0.8</v>
      </c>
      <c r="AA707" s="103" t="str">
        <f t="shared" si="591"/>
        <v>drawClose=n4-1-2TOn4-1-2-2,0.8</v>
      </c>
      <c r="AB707" s="103" t="str">
        <f t="shared" si="580"/>
        <v>myQtipStyle</v>
      </c>
      <c r="AD707" s="106"/>
      <c r="AE707" s="116"/>
      <c r="AF707" s="75"/>
      <c r="AG707" s="186">
        <f t="shared" si="597"/>
        <v>0</v>
      </c>
      <c r="AH707" s="75" t="str">
        <f t="shared" si="581"/>
        <v>n4-1-2TOn4-1-2-2</v>
      </c>
      <c r="AI707" s="75" t="str">
        <f t="shared" si="592"/>
        <v>n4-1-2TOn4-1-2-2</v>
      </c>
      <c r="AJ707" s="73">
        <f t="shared" si="582"/>
        <v>4</v>
      </c>
      <c r="AX707" s="108"/>
      <c r="AZ707" s="108"/>
      <c r="BB707" s="116"/>
      <c r="BC707" s="116"/>
      <c r="BD707" s="108"/>
      <c r="BE707" s="108"/>
      <c r="BF707" s="109"/>
      <c r="BG707" s="109"/>
      <c r="BH707" s="110" t="str">
        <f t="shared" si="583"/>
        <v>n4-1-2</v>
      </c>
      <c r="BI707" s="111"/>
      <c r="BJ707" s="109" t="s">
        <v>233</v>
      </c>
      <c r="BK707" s="109" t="s">
        <v>239</v>
      </c>
      <c r="BL707" s="109">
        <f t="shared" ca="1" si="584"/>
        <v>0.4</v>
      </c>
      <c r="BM707" s="112"/>
      <c r="BN707" s="112"/>
      <c r="BO707" s="112"/>
      <c r="BP707" s="112"/>
      <c r="BQ707" s="112"/>
      <c r="BR707" s="112">
        <f t="shared" ca="1" si="601"/>
        <v>12</v>
      </c>
      <c r="BS707" s="112">
        <f t="shared" ca="1" si="601"/>
        <v>12</v>
      </c>
      <c r="BT707" s="112"/>
      <c r="BU707" s="112"/>
      <c r="BV707" s="174"/>
      <c r="BW707" s="114"/>
      <c r="BX707" s="109"/>
      <c r="BY707" s="113"/>
      <c r="BZ707" s="113"/>
      <c r="CA707" s="113"/>
      <c r="CB707" s="113"/>
      <c r="CC707" s="112"/>
      <c r="CD707" s="109"/>
      <c r="CE707" s="114"/>
      <c r="CF707" s="109"/>
      <c r="CG707" s="113"/>
      <c r="CH707" s="113"/>
      <c r="CI707" s="113"/>
      <c r="CJ707" s="113"/>
      <c r="CK707" s="112"/>
      <c r="CL707" s="112"/>
      <c r="CM707" s="112"/>
      <c r="CN707" s="115"/>
      <c r="CO707" s="109"/>
      <c r="CP707" s="109"/>
      <c r="CQ707" s="113"/>
      <c r="CR707" s="113"/>
      <c r="CS707" s="113"/>
      <c r="CT707" s="113"/>
      <c r="CW707" s="118" t="str">
        <f t="shared" si="576"/>
        <v>n4-1-2</v>
      </c>
      <c r="CX707" s="118" t="str">
        <f t="shared" si="585"/>
        <v>n4-1-2-2</v>
      </c>
      <c r="CY707" s="119" t="s">
        <v>246</v>
      </c>
      <c r="CZ707" s="120" t="s">
        <v>79</v>
      </c>
      <c r="DA707" s="120" t="s">
        <v>79</v>
      </c>
      <c r="DB707" s="120">
        <f t="shared" si="593"/>
        <v>30</v>
      </c>
      <c r="DC707" s="120">
        <f t="shared" si="594"/>
        <v>150</v>
      </c>
      <c r="DD707" s="120">
        <f t="shared" ca="1" si="595"/>
        <v>6</v>
      </c>
      <c r="DE707" s="120">
        <f t="shared" ca="1" si="596"/>
        <v>6</v>
      </c>
      <c r="DF707" s="120" t="s">
        <v>74</v>
      </c>
    </row>
    <row r="708" spans="1:110" s="105" customFormat="1" ht="16" customHeight="1">
      <c r="A708" s="75" t="str">
        <f t="shared" si="599"/>
        <v>n4-1-2TOn4-1-2-3</v>
      </c>
      <c r="B708" s="75" t="str">
        <f t="shared" si="600"/>
        <v>n4-1-2TOn4-1-2-3</v>
      </c>
      <c r="C708" s="103" t="s">
        <v>239</v>
      </c>
      <c r="D708" s="103" t="str">
        <f t="shared" si="586"/>
        <v>n4-1-2</v>
      </c>
      <c r="E708" s="103" t="str">
        <f t="shared" si="587"/>
        <v>n4-1-2-3</v>
      </c>
      <c r="F708" s="104">
        <f>ROW()</f>
        <v>708</v>
      </c>
      <c r="G708" s="103"/>
      <c r="H708" s="103"/>
      <c r="I708" s="103"/>
      <c r="J708" s="103"/>
      <c r="K708" s="103" t="str">
        <f t="shared" si="577"/>
        <v>none</v>
      </c>
      <c r="L708" s="103"/>
      <c r="M708" s="103" t="str">
        <f t="shared" si="578"/>
        <v>OpenClose</v>
      </c>
      <c r="N708" s="103"/>
      <c r="O708" s="103"/>
      <c r="P708" s="103"/>
      <c r="Q708" s="103"/>
      <c r="R708" s="103">
        <f t="shared" si="579"/>
        <v>1</v>
      </c>
      <c r="S708" s="103"/>
      <c r="T708" s="103"/>
      <c r="U708" s="103"/>
      <c r="V708" s="103"/>
      <c r="W708" s="103"/>
      <c r="X708" s="103" t="str">
        <f t="shared" si="588"/>
        <v>fadeOn=n4-1-2TOn4-1-2-3,0.6</v>
      </c>
      <c r="Y708" s="103" t="str">
        <f t="shared" si="589"/>
        <v>fadeOff=n4-1-2TOn4-1-2-3,0.6</v>
      </c>
      <c r="Z708" s="103" t="str">
        <f t="shared" si="590"/>
        <v>drawOpen=n4-1-2TOn4-1-2-3,0.8</v>
      </c>
      <c r="AA708" s="103" t="str">
        <f t="shared" si="591"/>
        <v>drawClose=n4-1-2TOn4-1-2-3,0.8</v>
      </c>
      <c r="AB708" s="103" t="str">
        <f t="shared" si="580"/>
        <v>myQtipStyle</v>
      </c>
      <c r="AD708" s="106"/>
      <c r="AE708" s="116"/>
      <c r="AF708" s="75"/>
      <c r="AG708" s="186">
        <f t="shared" si="597"/>
        <v>0</v>
      </c>
      <c r="AH708" s="75" t="str">
        <f t="shared" si="581"/>
        <v>n4-1-2TOn4-1-2-3</v>
      </c>
      <c r="AI708" s="75" t="str">
        <f t="shared" si="592"/>
        <v>n4-1-2TOn4-1-2-3</v>
      </c>
      <c r="AJ708" s="73">
        <f t="shared" si="582"/>
        <v>4</v>
      </c>
      <c r="AX708" s="108"/>
      <c r="AZ708" s="108"/>
      <c r="BB708" s="116"/>
      <c r="BC708" s="116"/>
      <c r="BD708" s="108"/>
      <c r="BE708" s="108"/>
      <c r="BF708" s="109"/>
      <c r="BG708" s="109"/>
      <c r="BH708" s="110" t="str">
        <f t="shared" si="583"/>
        <v>n4-1-2</v>
      </c>
      <c r="BI708" s="111"/>
      <c r="BJ708" s="109" t="s">
        <v>233</v>
      </c>
      <c r="BK708" s="109" t="s">
        <v>239</v>
      </c>
      <c r="BL708" s="109">
        <f t="shared" ca="1" si="584"/>
        <v>0.4</v>
      </c>
      <c r="BM708" s="112"/>
      <c r="BN708" s="112"/>
      <c r="BO708" s="112"/>
      <c r="BP708" s="112"/>
      <c r="BQ708" s="112"/>
      <c r="BR708" s="112">
        <f t="shared" ca="1" si="601"/>
        <v>12</v>
      </c>
      <c r="BS708" s="112">
        <f t="shared" ca="1" si="601"/>
        <v>12</v>
      </c>
      <c r="BT708" s="112"/>
      <c r="BU708" s="112"/>
      <c r="BV708" s="174"/>
      <c r="BW708" s="114"/>
      <c r="BX708" s="109"/>
      <c r="BY708" s="113"/>
      <c r="BZ708" s="113"/>
      <c r="CA708" s="113"/>
      <c r="CB708" s="113"/>
      <c r="CC708" s="112"/>
      <c r="CD708" s="109"/>
      <c r="CE708" s="114"/>
      <c r="CF708" s="109"/>
      <c r="CG708" s="113"/>
      <c r="CH708" s="113"/>
      <c r="CI708" s="113"/>
      <c r="CJ708" s="113"/>
      <c r="CK708" s="112"/>
      <c r="CL708" s="112"/>
      <c r="CM708" s="112"/>
      <c r="CN708" s="115"/>
      <c r="CO708" s="109"/>
      <c r="CP708" s="109"/>
      <c r="CQ708" s="113"/>
      <c r="CR708" s="113"/>
      <c r="CS708" s="113"/>
      <c r="CT708" s="113"/>
      <c r="CW708" s="118" t="str">
        <f t="shared" si="576"/>
        <v>n4-1-2</v>
      </c>
      <c r="CX708" s="118" t="str">
        <f t="shared" si="585"/>
        <v>n4-1-2-3</v>
      </c>
      <c r="CY708" s="119" t="s">
        <v>246</v>
      </c>
      <c r="CZ708" s="120" t="s">
        <v>79</v>
      </c>
      <c r="DA708" s="120" t="s">
        <v>79</v>
      </c>
      <c r="DB708" s="120">
        <f t="shared" si="593"/>
        <v>30</v>
      </c>
      <c r="DC708" s="120">
        <f t="shared" si="594"/>
        <v>150</v>
      </c>
      <c r="DD708" s="120">
        <f t="shared" ca="1" si="595"/>
        <v>6</v>
      </c>
      <c r="DE708" s="120">
        <f t="shared" ca="1" si="596"/>
        <v>6</v>
      </c>
      <c r="DF708" s="120" t="s">
        <v>74</v>
      </c>
    </row>
    <row r="709" spans="1:110" s="105" customFormat="1" ht="16" customHeight="1">
      <c r="A709" s="75" t="str">
        <f t="shared" si="599"/>
        <v>n4-1TOn4-1-3</v>
      </c>
      <c r="B709" s="75" t="str">
        <f t="shared" si="600"/>
        <v>n4-1TOn4-1-3</v>
      </c>
      <c r="C709" s="103" t="s">
        <v>239</v>
      </c>
      <c r="D709" s="103" t="str">
        <f t="shared" si="586"/>
        <v>n4-1</v>
      </c>
      <c r="E709" s="103" t="str">
        <f t="shared" si="587"/>
        <v>n4-1-3</v>
      </c>
      <c r="F709" s="104">
        <f>ROW()</f>
        <v>709</v>
      </c>
      <c r="G709" s="103"/>
      <c r="H709" s="103"/>
      <c r="I709" s="103"/>
      <c r="J709" s="103"/>
      <c r="K709" s="103" t="str">
        <f t="shared" si="577"/>
        <v>none</v>
      </c>
      <c r="L709" s="103"/>
      <c r="M709" s="103" t="str">
        <f t="shared" si="578"/>
        <v>OpenClose</v>
      </c>
      <c r="N709" s="103"/>
      <c r="O709" s="103"/>
      <c r="P709" s="103"/>
      <c r="Q709" s="103"/>
      <c r="R709" s="103">
        <f t="shared" si="579"/>
        <v>1</v>
      </c>
      <c r="S709" s="103"/>
      <c r="T709" s="103"/>
      <c r="U709" s="103"/>
      <c r="V709" s="103"/>
      <c r="W709" s="103"/>
      <c r="X709" s="103" t="str">
        <f t="shared" si="588"/>
        <v>fadeOn=n4-1TOn4-1-3,0.6</v>
      </c>
      <c r="Y709" s="103" t="str">
        <f t="shared" si="589"/>
        <v>fadeOff=n4-1TOn4-1-3,0.6</v>
      </c>
      <c r="Z709" s="103" t="str">
        <f t="shared" si="590"/>
        <v>drawOpen=n4-1TOn4-1-3,0.8</v>
      </c>
      <c r="AA709" s="103" t="str">
        <f t="shared" si="591"/>
        <v>drawClose=n4-1TOn4-1-3,0.8</v>
      </c>
      <c r="AB709" s="103" t="str">
        <f t="shared" si="580"/>
        <v>myQtipStyle</v>
      </c>
      <c r="AD709" s="106"/>
      <c r="AE709" s="116"/>
      <c r="AF709" s="75"/>
      <c r="AG709" s="186">
        <f t="shared" si="597"/>
        <v>0</v>
      </c>
      <c r="AH709" s="75" t="str">
        <f t="shared" si="581"/>
        <v>n4-1TOn4-1-3</v>
      </c>
      <c r="AI709" s="75" t="str">
        <f t="shared" si="592"/>
        <v>n4-1TOn4-1-3</v>
      </c>
      <c r="AJ709" s="73">
        <f t="shared" si="582"/>
        <v>3</v>
      </c>
      <c r="AX709" s="108"/>
      <c r="AZ709" s="108"/>
      <c r="BB709" s="116"/>
      <c r="BC709" s="116"/>
      <c r="BD709" s="108"/>
      <c r="BE709" s="108"/>
      <c r="BF709" s="109"/>
      <c r="BG709" s="109"/>
      <c r="BH709" s="110" t="str">
        <f t="shared" si="583"/>
        <v>n4-1</v>
      </c>
      <c r="BI709" s="111"/>
      <c r="BJ709" s="109" t="s">
        <v>233</v>
      </c>
      <c r="BK709" s="109" t="s">
        <v>239</v>
      </c>
      <c r="BL709" s="109">
        <f t="shared" ca="1" si="584"/>
        <v>0.7</v>
      </c>
      <c r="BM709" s="112"/>
      <c r="BN709" s="112"/>
      <c r="BO709" s="112"/>
      <c r="BP709" s="112"/>
      <c r="BQ709" s="112"/>
      <c r="BR709" s="112">
        <f t="shared" ca="1" si="601"/>
        <v>35</v>
      </c>
      <c r="BS709" s="112">
        <f t="shared" ca="1" si="601"/>
        <v>35</v>
      </c>
      <c r="BT709" s="112"/>
      <c r="BU709" s="112"/>
      <c r="BV709" s="174"/>
      <c r="BW709" s="114"/>
      <c r="BX709" s="109"/>
      <c r="BY709" s="113"/>
      <c r="BZ709" s="113"/>
      <c r="CA709" s="113"/>
      <c r="CB709" s="113"/>
      <c r="CC709" s="112"/>
      <c r="CD709" s="109"/>
      <c r="CE709" s="114"/>
      <c r="CF709" s="109"/>
      <c r="CG709" s="113"/>
      <c r="CH709" s="113"/>
      <c r="CI709" s="113"/>
      <c r="CJ709" s="113"/>
      <c r="CK709" s="112"/>
      <c r="CL709" s="112"/>
      <c r="CM709" s="112"/>
      <c r="CN709" s="115"/>
      <c r="CO709" s="109"/>
      <c r="CP709" s="109"/>
      <c r="CQ709" s="113"/>
      <c r="CR709" s="113"/>
      <c r="CS709" s="113"/>
      <c r="CT709" s="113"/>
      <c r="CW709" s="118" t="str">
        <f t="shared" si="576"/>
        <v>n4-1</v>
      </c>
      <c r="CX709" s="118" t="str">
        <f t="shared" si="585"/>
        <v>n4-1-3</v>
      </c>
      <c r="CY709" s="119" t="s">
        <v>246</v>
      </c>
      <c r="CZ709" s="120" t="s">
        <v>79</v>
      </c>
      <c r="DA709" s="120" t="s">
        <v>79</v>
      </c>
      <c r="DB709" s="120">
        <f t="shared" si="593"/>
        <v>30</v>
      </c>
      <c r="DC709" s="120">
        <f t="shared" si="594"/>
        <v>150</v>
      </c>
      <c r="DD709" s="120">
        <f t="shared" ca="1" si="595"/>
        <v>17.5</v>
      </c>
      <c r="DE709" s="120">
        <f t="shared" ca="1" si="596"/>
        <v>17.5</v>
      </c>
      <c r="DF709" s="120" t="s">
        <v>74</v>
      </c>
    </row>
    <row r="710" spans="1:110" s="105" customFormat="1" ht="16" customHeight="1">
      <c r="A710" s="75" t="str">
        <f t="shared" si="599"/>
        <v>n4-1-3TOn4-1-3-1</v>
      </c>
      <c r="B710" s="75" t="str">
        <f t="shared" si="600"/>
        <v>n4-1-3TOn4-1-3-1</v>
      </c>
      <c r="C710" s="103" t="s">
        <v>239</v>
      </c>
      <c r="D710" s="103" t="str">
        <f t="shared" si="586"/>
        <v>n4-1-3</v>
      </c>
      <c r="E710" s="103" t="str">
        <f t="shared" si="587"/>
        <v>n4-1-3-1</v>
      </c>
      <c r="F710" s="104">
        <f>ROW()</f>
        <v>710</v>
      </c>
      <c r="G710" s="103"/>
      <c r="H710" s="103"/>
      <c r="I710" s="103"/>
      <c r="J710" s="103"/>
      <c r="K710" s="103" t="str">
        <f t="shared" si="577"/>
        <v>none</v>
      </c>
      <c r="L710" s="103"/>
      <c r="M710" s="103" t="str">
        <f t="shared" si="578"/>
        <v>OpenClose</v>
      </c>
      <c r="N710" s="103"/>
      <c r="O710" s="103"/>
      <c r="P710" s="103"/>
      <c r="Q710" s="103"/>
      <c r="R710" s="103">
        <f t="shared" si="579"/>
        <v>1</v>
      </c>
      <c r="S710" s="103"/>
      <c r="T710" s="103"/>
      <c r="U710" s="103"/>
      <c r="V710" s="103"/>
      <c r="W710" s="103"/>
      <c r="X710" s="103" t="str">
        <f t="shared" si="588"/>
        <v>fadeOn=n4-1-3TOn4-1-3-1,0.6</v>
      </c>
      <c r="Y710" s="103" t="str">
        <f t="shared" si="589"/>
        <v>fadeOff=n4-1-3TOn4-1-3-1,0.6</v>
      </c>
      <c r="Z710" s="103" t="str">
        <f t="shared" si="590"/>
        <v>drawOpen=n4-1-3TOn4-1-3-1,0.8</v>
      </c>
      <c r="AA710" s="103" t="str">
        <f t="shared" si="591"/>
        <v>drawClose=n4-1-3TOn4-1-3-1,0.8</v>
      </c>
      <c r="AB710" s="103" t="str">
        <f t="shared" si="580"/>
        <v>myQtipStyle</v>
      </c>
      <c r="AD710" s="106"/>
      <c r="AE710" s="116"/>
      <c r="AF710" s="75"/>
      <c r="AG710" s="186">
        <f t="shared" si="597"/>
        <v>0</v>
      </c>
      <c r="AH710" s="75" t="str">
        <f t="shared" si="581"/>
        <v>n4-1-3TOn4-1-3-1</v>
      </c>
      <c r="AI710" s="75" t="str">
        <f t="shared" si="592"/>
        <v>n4-1-3TOn4-1-3-1</v>
      </c>
      <c r="AJ710" s="73">
        <f t="shared" si="582"/>
        <v>4</v>
      </c>
      <c r="AX710" s="108"/>
      <c r="AZ710" s="108"/>
      <c r="BB710" s="116"/>
      <c r="BC710" s="116"/>
      <c r="BD710" s="108"/>
      <c r="BE710" s="108"/>
      <c r="BF710" s="109"/>
      <c r="BG710" s="109"/>
      <c r="BH710" s="110" t="str">
        <f t="shared" si="583"/>
        <v>n4-1-3</v>
      </c>
      <c r="BI710" s="111"/>
      <c r="BJ710" s="109" t="s">
        <v>233</v>
      </c>
      <c r="BK710" s="109" t="s">
        <v>239</v>
      </c>
      <c r="BL710" s="109">
        <f t="shared" ca="1" si="584"/>
        <v>0.4</v>
      </c>
      <c r="BM710" s="112"/>
      <c r="BN710" s="112"/>
      <c r="BO710" s="112"/>
      <c r="BP710" s="112"/>
      <c r="BQ710" s="112"/>
      <c r="BR710" s="112">
        <f t="shared" ca="1" si="601"/>
        <v>12</v>
      </c>
      <c r="BS710" s="112">
        <f t="shared" ca="1" si="601"/>
        <v>12</v>
      </c>
      <c r="BT710" s="112"/>
      <c r="BU710" s="112"/>
      <c r="BV710" s="174"/>
      <c r="BW710" s="114"/>
      <c r="BX710" s="109"/>
      <c r="BY710" s="113"/>
      <c r="BZ710" s="113"/>
      <c r="CA710" s="113"/>
      <c r="CB710" s="113"/>
      <c r="CC710" s="112"/>
      <c r="CD710" s="109"/>
      <c r="CE710" s="114"/>
      <c r="CF710" s="109"/>
      <c r="CG710" s="113"/>
      <c r="CH710" s="113"/>
      <c r="CI710" s="113"/>
      <c r="CJ710" s="113"/>
      <c r="CK710" s="112"/>
      <c r="CL710" s="112"/>
      <c r="CM710" s="112"/>
      <c r="CN710" s="115"/>
      <c r="CO710" s="109"/>
      <c r="CP710" s="109"/>
      <c r="CQ710" s="113"/>
      <c r="CR710" s="113"/>
      <c r="CS710" s="113"/>
      <c r="CT710" s="113"/>
      <c r="CW710" s="118" t="str">
        <f t="shared" si="576"/>
        <v>n4-1-3</v>
      </c>
      <c r="CX710" s="118" t="str">
        <f t="shared" si="585"/>
        <v>n4-1-3-1</v>
      </c>
      <c r="CY710" s="119" t="s">
        <v>246</v>
      </c>
      <c r="CZ710" s="120" t="s">
        <v>79</v>
      </c>
      <c r="DA710" s="120" t="s">
        <v>79</v>
      </c>
      <c r="DB710" s="120">
        <f t="shared" si="593"/>
        <v>30</v>
      </c>
      <c r="DC710" s="120">
        <f t="shared" si="594"/>
        <v>150</v>
      </c>
      <c r="DD710" s="120">
        <f t="shared" ca="1" si="595"/>
        <v>6</v>
      </c>
      <c r="DE710" s="120">
        <f t="shared" ca="1" si="596"/>
        <v>6</v>
      </c>
      <c r="DF710" s="120" t="s">
        <v>74</v>
      </c>
    </row>
    <row r="711" spans="1:110" s="105" customFormat="1" ht="16" customHeight="1">
      <c r="A711" s="75" t="str">
        <f t="shared" si="599"/>
        <v>n4-1-3TOn4-1-3-2</v>
      </c>
      <c r="B711" s="75" t="str">
        <f t="shared" si="600"/>
        <v>n4-1-3TOn4-1-3-2</v>
      </c>
      <c r="C711" s="103" t="s">
        <v>239</v>
      </c>
      <c r="D711" s="103" t="str">
        <f t="shared" si="586"/>
        <v>n4-1-3</v>
      </c>
      <c r="E711" s="103" t="str">
        <f t="shared" si="587"/>
        <v>n4-1-3-2</v>
      </c>
      <c r="F711" s="104">
        <f>ROW()</f>
        <v>711</v>
      </c>
      <c r="G711" s="103"/>
      <c r="H711" s="103"/>
      <c r="I711" s="103"/>
      <c r="J711" s="103"/>
      <c r="K711" s="103" t="str">
        <f t="shared" si="577"/>
        <v>none</v>
      </c>
      <c r="L711" s="103"/>
      <c r="M711" s="103" t="str">
        <f t="shared" si="578"/>
        <v>OpenClose</v>
      </c>
      <c r="N711" s="103"/>
      <c r="O711" s="103"/>
      <c r="P711" s="103"/>
      <c r="Q711" s="103"/>
      <c r="R711" s="103">
        <f t="shared" si="579"/>
        <v>1</v>
      </c>
      <c r="S711" s="103"/>
      <c r="T711" s="103"/>
      <c r="U711" s="103"/>
      <c r="V711" s="103"/>
      <c r="W711" s="103"/>
      <c r="X711" s="103" t="str">
        <f t="shared" si="588"/>
        <v>fadeOn=n4-1-3TOn4-1-3-2,0.6</v>
      </c>
      <c r="Y711" s="103" t="str">
        <f t="shared" si="589"/>
        <v>fadeOff=n4-1-3TOn4-1-3-2,0.6</v>
      </c>
      <c r="Z711" s="103" t="str">
        <f t="shared" si="590"/>
        <v>drawOpen=n4-1-3TOn4-1-3-2,0.8</v>
      </c>
      <c r="AA711" s="103" t="str">
        <f t="shared" si="591"/>
        <v>drawClose=n4-1-3TOn4-1-3-2,0.8</v>
      </c>
      <c r="AB711" s="103" t="str">
        <f t="shared" si="580"/>
        <v>myQtipStyle</v>
      </c>
      <c r="AD711" s="106"/>
      <c r="AE711" s="116"/>
      <c r="AF711" s="75"/>
      <c r="AG711" s="186">
        <f t="shared" si="597"/>
        <v>0</v>
      </c>
      <c r="AH711" s="75" t="str">
        <f t="shared" si="581"/>
        <v>n4-1-3TOn4-1-3-2</v>
      </c>
      <c r="AI711" s="75" t="str">
        <f t="shared" si="592"/>
        <v>n4-1-3TOn4-1-3-2</v>
      </c>
      <c r="AJ711" s="73">
        <f t="shared" si="582"/>
        <v>4</v>
      </c>
      <c r="AX711" s="108"/>
      <c r="AZ711" s="108"/>
      <c r="BB711" s="116"/>
      <c r="BC711" s="116"/>
      <c r="BD711" s="108"/>
      <c r="BE711" s="108"/>
      <c r="BF711" s="109"/>
      <c r="BG711" s="109"/>
      <c r="BH711" s="110" t="str">
        <f t="shared" si="583"/>
        <v>n4-1-3</v>
      </c>
      <c r="BI711" s="111"/>
      <c r="BJ711" s="109" t="s">
        <v>233</v>
      </c>
      <c r="BK711" s="109" t="s">
        <v>239</v>
      </c>
      <c r="BL711" s="109">
        <f t="shared" ca="1" si="584"/>
        <v>0.4</v>
      </c>
      <c r="BM711" s="112"/>
      <c r="BN711" s="112"/>
      <c r="BO711" s="112"/>
      <c r="BP711" s="112"/>
      <c r="BQ711" s="112"/>
      <c r="BR711" s="112">
        <f t="shared" ca="1" si="601"/>
        <v>12</v>
      </c>
      <c r="BS711" s="112">
        <f t="shared" ca="1" si="601"/>
        <v>12</v>
      </c>
      <c r="BT711" s="112"/>
      <c r="BU711" s="112"/>
      <c r="BV711" s="174"/>
      <c r="BW711" s="114"/>
      <c r="BX711" s="109"/>
      <c r="BY711" s="113"/>
      <c r="BZ711" s="113"/>
      <c r="CA711" s="113"/>
      <c r="CB711" s="113"/>
      <c r="CC711" s="112"/>
      <c r="CD711" s="109"/>
      <c r="CE711" s="114"/>
      <c r="CF711" s="109"/>
      <c r="CG711" s="113"/>
      <c r="CH711" s="113"/>
      <c r="CI711" s="113"/>
      <c r="CJ711" s="113"/>
      <c r="CK711" s="112"/>
      <c r="CL711" s="112"/>
      <c r="CM711" s="112"/>
      <c r="CN711" s="115"/>
      <c r="CO711" s="109"/>
      <c r="CP711" s="109"/>
      <c r="CQ711" s="113"/>
      <c r="CR711" s="113"/>
      <c r="CS711" s="113"/>
      <c r="CT711" s="113"/>
      <c r="CW711" s="118" t="str">
        <f t="shared" si="576"/>
        <v>n4-1-3</v>
      </c>
      <c r="CX711" s="118" t="str">
        <f t="shared" si="585"/>
        <v>n4-1-3-2</v>
      </c>
      <c r="CY711" s="119" t="s">
        <v>246</v>
      </c>
      <c r="CZ711" s="120" t="s">
        <v>79</v>
      </c>
      <c r="DA711" s="120" t="s">
        <v>79</v>
      </c>
      <c r="DB711" s="120">
        <f t="shared" si="593"/>
        <v>30</v>
      </c>
      <c r="DC711" s="120">
        <f t="shared" si="594"/>
        <v>150</v>
      </c>
      <c r="DD711" s="120">
        <f t="shared" ca="1" si="595"/>
        <v>6</v>
      </c>
      <c r="DE711" s="120">
        <f t="shared" ca="1" si="596"/>
        <v>6</v>
      </c>
      <c r="DF711" s="120" t="s">
        <v>74</v>
      </c>
    </row>
    <row r="712" spans="1:110" s="105" customFormat="1" ht="16" customHeight="1">
      <c r="A712" s="75" t="str">
        <f t="shared" si="599"/>
        <v>n4-1-3TOn4-1-3-3</v>
      </c>
      <c r="B712" s="75" t="str">
        <f t="shared" si="600"/>
        <v>n4-1-3TOn4-1-3-3</v>
      </c>
      <c r="C712" s="103" t="s">
        <v>239</v>
      </c>
      <c r="D712" s="103" t="str">
        <f t="shared" si="586"/>
        <v>n4-1-3</v>
      </c>
      <c r="E712" s="103" t="str">
        <f t="shared" si="587"/>
        <v>n4-1-3-3</v>
      </c>
      <c r="F712" s="104">
        <f>ROW()</f>
        <v>712</v>
      </c>
      <c r="G712" s="103"/>
      <c r="H712" s="103"/>
      <c r="I712" s="103"/>
      <c r="J712" s="103"/>
      <c r="K712" s="103" t="str">
        <f t="shared" si="577"/>
        <v>none</v>
      </c>
      <c r="L712" s="103"/>
      <c r="M712" s="103" t="str">
        <f t="shared" si="578"/>
        <v>OpenClose</v>
      </c>
      <c r="N712" s="103"/>
      <c r="O712" s="103"/>
      <c r="P712" s="103"/>
      <c r="Q712" s="103"/>
      <c r="R712" s="103">
        <f t="shared" si="579"/>
        <v>1</v>
      </c>
      <c r="S712" s="103"/>
      <c r="T712" s="103"/>
      <c r="U712" s="103"/>
      <c r="V712" s="103"/>
      <c r="W712" s="103"/>
      <c r="X712" s="103" t="str">
        <f t="shared" si="588"/>
        <v>fadeOn=n4-1-3TOn4-1-3-3,0.6</v>
      </c>
      <c r="Y712" s="103" t="str">
        <f t="shared" si="589"/>
        <v>fadeOff=n4-1-3TOn4-1-3-3,0.6</v>
      </c>
      <c r="Z712" s="103" t="str">
        <f t="shared" si="590"/>
        <v>drawOpen=n4-1-3TOn4-1-3-3,0.8</v>
      </c>
      <c r="AA712" s="103" t="str">
        <f t="shared" si="591"/>
        <v>drawClose=n4-1-3TOn4-1-3-3,0.8</v>
      </c>
      <c r="AB712" s="103" t="str">
        <f t="shared" si="580"/>
        <v>myQtipStyle</v>
      </c>
      <c r="AD712" s="106"/>
      <c r="AE712" s="116"/>
      <c r="AF712" s="75"/>
      <c r="AG712" s="186">
        <f t="shared" si="597"/>
        <v>0</v>
      </c>
      <c r="AH712" s="75" t="str">
        <f t="shared" si="581"/>
        <v>n4-1-3TOn4-1-3-3</v>
      </c>
      <c r="AI712" s="75" t="str">
        <f t="shared" si="592"/>
        <v>n4-1-3TOn4-1-3-3</v>
      </c>
      <c r="AJ712" s="73">
        <f t="shared" si="582"/>
        <v>4</v>
      </c>
      <c r="AX712" s="108"/>
      <c r="AZ712" s="108"/>
      <c r="BB712" s="116"/>
      <c r="BC712" s="116"/>
      <c r="BD712" s="108"/>
      <c r="BE712" s="108"/>
      <c r="BF712" s="109"/>
      <c r="BG712" s="109"/>
      <c r="BH712" s="110" t="str">
        <f t="shared" si="583"/>
        <v>n4-1-3</v>
      </c>
      <c r="BI712" s="111"/>
      <c r="BJ712" s="109" t="s">
        <v>233</v>
      </c>
      <c r="BK712" s="109" t="s">
        <v>239</v>
      </c>
      <c r="BL712" s="109">
        <f t="shared" ca="1" si="584"/>
        <v>0.4</v>
      </c>
      <c r="BM712" s="112"/>
      <c r="BN712" s="112"/>
      <c r="BO712" s="112"/>
      <c r="BP712" s="112"/>
      <c r="BQ712" s="112"/>
      <c r="BR712" s="112">
        <f t="shared" ca="1" si="601"/>
        <v>12</v>
      </c>
      <c r="BS712" s="112">
        <f t="shared" ca="1" si="601"/>
        <v>12</v>
      </c>
      <c r="BT712" s="112"/>
      <c r="BU712" s="112"/>
      <c r="BV712" s="174"/>
      <c r="BW712" s="114"/>
      <c r="BX712" s="109"/>
      <c r="BY712" s="113"/>
      <c r="BZ712" s="113"/>
      <c r="CA712" s="113"/>
      <c r="CB712" s="113"/>
      <c r="CC712" s="112"/>
      <c r="CD712" s="109"/>
      <c r="CE712" s="114"/>
      <c r="CF712" s="109"/>
      <c r="CG712" s="113"/>
      <c r="CH712" s="113"/>
      <c r="CI712" s="113"/>
      <c r="CJ712" s="113"/>
      <c r="CK712" s="112"/>
      <c r="CL712" s="112"/>
      <c r="CM712" s="112"/>
      <c r="CN712" s="115"/>
      <c r="CO712" s="109"/>
      <c r="CP712" s="109"/>
      <c r="CQ712" s="113"/>
      <c r="CR712" s="113"/>
      <c r="CS712" s="113"/>
      <c r="CT712" s="113"/>
      <c r="CW712" s="118" t="str">
        <f t="shared" si="576"/>
        <v>n4-1-3</v>
      </c>
      <c r="CX712" s="118" t="str">
        <f t="shared" si="585"/>
        <v>n4-1-3-3</v>
      </c>
      <c r="CY712" s="119" t="s">
        <v>246</v>
      </c>
      <c r="CZ712" s="120" t="s">
        <v>79</v>
      </c>
      <c r="DA712" s="120" t="s">
        <v>79</v>
      </c>
      <c r="DB712" s="120">
        <f t="shared" si="593"/>
        <v>30</v>
      </c>
      <c r="DC712" s="120">
        <f t="shared" si="594"/>
        <v>150</v>
      </c>
      <c r="DD712" s="120">
        <f t="shared" ca="1" si="595"/>
        <v>6</v>
      </c>
      <c r="DE712" s="120">
        <f t="shared" ca="1" si="596"/>
        <v>6</v>
      </c>
      <c r="DF712" s="120" t="s">
        <v>74</v>
      </c>
    </row>
    <row r="713" spans="1:110" s="105" customFormat="1" ht="16" customHeight="1">
      <c r="A713" s="75" t="str">
        <f t="shared" si="599"/>
        <v>n3-4-3-3TOn4-2</v>
      </c>
      <c r="B713" s="75" t="str">
        <f t="shared" si="600"/>
        <v>n3-4-3-3TOn4-2</v>
      </c>
      <c r="C713" s="103" t="s">
        <v>239</v>
      </c>
      <c r="D713" s="103" t="str">
        <f t="shared" si="586"/>
        <v>n3-4-3-3</v>
      </c>
      <c r="E713" s="103" t="str">
        <f t="shared" si="587"/>
        <v>n4-2</v>
      </c>
      <c r="F713" s="104">
        <f>ROW()</f>
        <v>713</v>
      </c>
      <c r="G713" s="103"/>
      <c r="H713" s="103"/>
      <c r="I713" s="103"/>
      <c r="J713" s="103"/>
      <c r="K713" s="103" t="str">
        <f t="shared" si="577"/>
        <v>none</v>
      </c>
      <c r="L713" s="103"/>
      <c r="M713" s="103" t="str">
        <f t="shared" si="578"/>
        <v>OpenClose</v>
      </c>
      <c r="N713" s="103"/>
      <c r="O713" s="103"/>
      <c r="P713" s="103"/>
      <c r="Q713" s="103"/>
      <c r="R713" s="103">
        <f t="shared" si="579"/>
        <v>1</v>
      </c>
      <c r="S713" s="103"/>
      <c r="T713" s="103"/>
      <c r="U713" s="103"/>
      <c r="V713" s="103"/>
      <c r="W713" s="103"/>
      <c r="X713" s="103" t="str">
        <f t="shared" si="588"/>
        <v>fadeOn=n3-4-3-3TOn4-2,0.6</v>
      </c>
      <c r="Y713" s="103" t="str">
        <f t="shared" si="589"/>
        <v>fadeOff=n3-4-3-3TOn4-2,0.6</v>
      </c>
      <c r="Z713" s="103" t="str">
        <f t="shared" si="590"/>
        <v>drawOpen=n3-4-3-3TOn4-2,0.8</v>
      </c>
      <c r="AA713" s="103" t="str">
        <f t="shared" si="591"/>
        <v>drawClose=n3-4-3-3TOn4-2,0.8</v>
      </c>
      <c r="AB713" s="103" t="str">
        <f t="shared" si="580"/>
        <v>myQtipStyle</v>
      </c>
      <c r="AD713" s="106"/>
      <c r="AE713" s="116"/>
      <c r="AF713" s="75"/>
      <c r="AG713" s="186">
        <f t="shared" si="597"/>
        <v>0</v>
      </c>
      <c r="AH713" s="75" t="str">
        <f t="shared" si="581"/>
        <v>n3-4-3-3TOn4-2</v>
      </c>
      <c r="AI713" s="75" t="str">
        <f t="shared" si="592"/>
        <v>n3-4-3-3TOn4-2</v>
      </c>
      <c r="AJ713" s="73">
        <f t="shared" si="582"/>
        <v>2</v>
      </c>
      <c r="AX713" s="108"/>
      <c r="AZ713" s="108"/>
      <c r="BB713" s="116"/>
      <c r="BC713" s="116"/>
      <c r="BD713" s="108"/>
      <c r="BE713" s="108"/>
      <c r="BF713" s="109"/>
      <c r="BG713" s="109"/>
      <c r="BH713" s="110" t="str">
        <f t="shared" si="583"/>
        <v>n3-4-3-3</v>
      </c>
      <c r="BI713" s="111"/>
      <c r="BJ713" s="109" t="s">
        <v>233</v>
      </c>
      <c r="BK713" s="109" t="s">
        <v>239</v>
      </c>
      <c r="BL713" s="109">
        <f t="shared" ca="1" si="584"/>
        <v>1.5</v>
      </c>
      <c r="BM713" s="112"/>
      <c r="BN713" s="112"/>
      <c r="BO713" s="112"/>
      <c r="BP713" s="112"/>
      <c r="BQ713" s="112"/>
      <c r="BR713" s="112">
        <f t="shared" ca="1" si="601"/>
        <v>60</v>
      </c>
      <c r="BS713" s="112">
        <f t="shared" ca="1" si="601"/>
        <v>60</v>
      </c>
      <c r="BT713" s="112"/>
      <c r="BU713" s="112"/>
      <c r="BV713" s="174"/>
      <c r="BW713" s="114"/>
      <c r="BX713" s="109"/>
      <c r="BY713" s="113"/>
      <c r="BZ713" s="113"/>
      <c r="CA713" s="113"/>
      <c r="CB713" s="113"/>
      <c r="CC713" s="112"/>
      <c r="CD713" s="109"/>
      <c r="CE713" s="114"/>
      <c r="CF713" s="109"/>
      <c r="CG713" s="113"/>
      <c r="CH713" s="113"/>
      <c r="CI713" s="113"/>
      <c r="CJ713" s="113"/>
      <c r="CK713" s="112"/>
      <c r="CL713" s="112"/>
      <c r="CM713" s="112"/>
      <c r="CN713" s="115"/>
      <c r="CO713" s="109"/>
      <c r="CP713" s="109"/>
      <c r="CQ713" s="113"/>
      <c r="CR713" s="113"/>
      <c r="CS713" s="113"/>
      <c r="CT713" s="113"/>
      <c r="CW713" s="118" t="str">
        <f t="shared" si="576"/>
        <v>n3-4-3-3</v>
      </c>
      <c r="CX713" s="118" t="str">
        <f t="shared" si="585"/>
        <v>n4-2</v>
      </c>
      <c r="CY713" s="119" t="s">
        <v>246</v>
      </c>
      <c r="CZ713" s="120" t="s">
        <v>79</v>
      </c>
      <c r="DA713" s="120" t="s">
        <v>79</v>
      </c>
      <c r="DB713" s="120">
        <f t="shared" si="593"/>
        <v>30</v>
      </c>
      <c r="DC713" s="120">
        <f t="shared" si="594"/>
        <v>150</v>
      </c>
      <c r="DD713" s="120">
        <f t="shared" ca="1" si="595"/>
        <v>30</v>
      </c>
      <c r="DE713" s="120">
        <f t="shared" ca="1" si="596"/>
        <v>30</v>
      </c>
      <c r="DF713" s="120" t="s">
        <v>74</v>
      </c>
    </row>
    <row r="714" spans="1:110" s="105" customFormat="1" ht="16" customHeight="1">
      <c r="A714" s="75" t="str">
        <f t="shared" si="599"/>
        <v>n4-2TOn4-2-1</v>
      </c>
      <c r="B714" s="75" t="str">
        <f t="shared" si="600"/>
        <v>n4-2TOn4-2-1</v>
      </c>
      <c r="C714" s="103" t="s">
        <v>239</v>
      </c>
      <c r="D714" s="103" t="str">
        <f t="shared" si="586"/>
        <v>n4-2</v>
      </c>
      <c r="E714" s="103" t="str">
        <f t="shared" si="587"/>
        <v>n4-2-1</v>
      </c>
      <c r="F714" s="104">
        <f>ROW()</f>
        <v>714</v>
      </c>
      <c r="G714" s="103"/>
      <c r="H714" s="103"/>
      <c r="I714" s="103"/>
      <c r="J714" s="103"/>
      <c r="K714" s="103" t="str">
        <f t="shared" si="577"/>
        <v>none</v>
      </c>
      <c r="L714" s="103"/>
      <c r="M714" s="103" t="str">
        <f t="shared" si="578"/>
        <v>OpenClose</v>
      </c>
      <c r="N714" s="103"/>
      <c r="O714" s="103"/>
      <c r="P714" s="103"/>
      <c r="Q714" s="103"/>
      <c r="R714" s="103">
        <f t="shared" si="579"/>
        <v>1</v>
      </c>
      <c r="S714" s="103"/>
      <c r="T714" s="103"/>
      <c r="U714" s="103"/>
      <c r="V714" s="103"/>
      <c r="W714" s="103"/>
      <c r="X714" s="103" t="str">
        <f t="shared" si="588"/>
        <v>fadeOn=n4-2TOn4-2-1,0.6</v>
      </c>
      <c r="Y714" s="103" t="str">
        <f t="shared" si="589"/>
        <v>fadeOff=n4-2TOn4-2-1,0.6</v>
      </c>
      <c r="Z714" s="103" t="str">
        <f t="shared" si="590"/>
        <v>drawOpen=n4-2TOn4-2-1,0.8</v>
      </c>
      <c r="AA714" s="103" t="str">
        <f t="shared" si="591"/>
        <v>drawClose=n4-2TOn4-2-1,0.8</v>
      </c>
      <c r="AB714" s="103" t="str">
        <f t="shared" si="580"/>
        <v>myQtipStyle</v>
      </c>
      <c r="AD714" s="106"/>
      <c r="AE714" s="116"/>
      <c r="AF714" s="75"/>
      <c r="AG714" s="186">
        <f t="shared" si="597"/>
        <v>0</v>
      </c>
      <c r="AH714" s="75" t="str">
        <f t="shared" si="581"/>
        <v>n4-2TOn4-2-1</v>
      </c>
      <c r="AI714" s="75" t="str">
        <f t="shared" si="592"/>
        <v>n4-2TOn4-2-1</v>
      </c>
      <c r="AJ714" s="73">
        <f t="shared" si="582"/>
        <v>3</v>
      </c>
      <c r="AX714" s="108"/>
      <c r="AZ714" s="108"/>
      <c r="BB714" s="116"/>
      <c r="BC714" s="116"/>
      <c r="BD714" s="108"/>
      <c r="BE714" s="108"/>
      <c r="BF714" s="109"/>
      <c r="BG714" s="109"/>
      <c r="BH714" s="110" t="str">
        <f t="shared" si="583"/>
        <v>n4-2</v>
      </c>
      <c r="BI714" s="111"/>
      <c r="BJ714" s="109" t="s">
        <v>233</v>
      </c>
      <c r="BK714" s="109" t="s">
        <v>239</v>
      </c>
      <c r="BL714" s="109">
        <f t="shared" ca="1" si="584"/>
        <v>0.7</v>
      </c>
      <c r="BM714" s="112"/>
      <c r="BN714" s="112"/>
      <c r="BO714" s="112"/>
      <c r="BP714" s="112"/>
      <c r="BQ714" s="112"/>
      <c r="BR714" s="112">
        <f t="shared" ca="1" si="601"/>
        <v>35</v>
      </c>
      <c r="BS714" s="112">
        <f t="shared" ca="1" si="601"/>
        <v>35</v>
      </c>
      <c r="BT714" s="112"/>
      <c r="BU714" s="112"/>
      <c r="BV714" s="174"/>
      <c r="BW714" s="114"/>
      <c r="BX714" s="109"/>
      <c r="BY714" s="113"/>
      <c r="BZ714" s="113"/>
      <c r="CA714" s="113"/>
      <c r="CB714" s="113"/>
      <c r="CC714" s="112"/>
      <c r="CD714" s="109"/>
      <c r="CE714" s="114"/>
      <c r="CF714" s="109"/>
      <c r="CG714" s="113"/>
      <c r="CH714" s="113"/>
      <c r="CI714" s="113"/>
      <c r="CJ714" s="113"/>
      <c r="CK714" s="112"/>
      <c r="CL714" s="112"/>
      <c r="CM714" s="112"/>
      <c r="CN714" s="115"/>
      <c r="CO714" s="109"/>
      <c r="CP714" s="109"/>
      <c r="CQ714" s="113"/>
      <c r="CR714" s="113"/>
      <c r="CS714" s="113"/>
      <c r="CT714" s="113"/>
      <c r="CW714" s="118" t="str">
        <f t="shared" si="576"/>
        <v>n4-2</v>
      </c>
      <c r="CX714" s="118" t="str">
        <f t="shared" si="585"/>
        <v>n4-2-1</v>
      </c>
      <c r="CY714" s="119" t="s">
        <v>246</v>
      </c>
      <c r="CZ714" s="120" t="s">
        <v>79</v>
      </c>
      <c r="DA714" s="120" t="s">
        <v>79</v>
      </c>
      <c r="DB714" s="120">
        <f t="shared" si="593"/>
        <v>30</v>
      </c>
      <c r="DC714" s="120">
        <f t="shared" si="594"/>
        <v>150</v>
      </c>
      <c r="DD714" s="120">
        <f t="shared" ca="1" si="595"/>
        <v>17.5</v>
      </c>
      <c r="DE714" s="120">
        <f t="shared" ca="1" si="596"/>
        <v>17.5</v>
      </c>
      <c r="DF714" s="120" t="s">
        <v>74</v>
      </c>
    </row>
    <row r="715" spans="1:110" s="105" customFormat="1" ht="16" customHeight="1">
      <c r="A715" s="75" t="str">
        <f t="shared" si="599"/>
        <v>n4-2-1TOn4-2-1-1</v>
      </c>
      <c r="B715" s="75" t="str">
        <f t="shared" si="600"/>
        <v>n4-2-1TOn4-2-1-1</v>
      </c>
      <c r="C715" s="103" t="s">
        <v>239</v>
      </c>
      <c r="D715" s="103" t="str">
        <f t="shared" si="586"/>
        <v>n4-2-1</v>
      </c>
      <c r="E715" s="103" t="str">
        <f t="shared" si="587"/>
        <v>n4-2-1-1</v>
      </c>
      <c r="F715" s="104">
        <f>ROW()</f>
        <v>715</v>
      </c>
      <c r="G715" s="103"/>
      <c r="H715" s="103"/>
      <c r="I715" s="103"/>
      <c r="J715" s="103"/>
      <c r="K715" s="103" t="str">
        <f t="shared" si="577"/>
        <v>none</v>
      </c>
      <c r="L715" s="103"/>
      <c r="M715" s="103" t="str">
        <f t="shared" si="578"/>
        <v>OpenClose</v>
      </c>
      <c r="N715" s="103"/>
      <c r="O715" s="103"/>
      <c r="P715" s="103"/>
      <c r="Q715" s="103"/>
      <c r="R715" s="103">
        <f t="shared" si="579"/>
        <v>1</v>
      </c>
      <c r="S715" s="103"/>
      <c r="T715" s="103"/>
      <c r="U715" s="103"/>
      <c r="V715" s="103"/>
      <c r="W715" s="103"/>
      <c r="X715" s="103" t="str">
        <f t="shared" si="588"/>
        <v>fadeOn=n4-2-1TOn4-2-1-1,0.6</v>
      </c>
      <c r="Y715" s="103" t="str">
        <f t="shared" si="589"/>
        <v>fadeOff=n4-2-1TOn4-2-1-1,0.6</v>
      </c>
      <c r="Z715" s="103" t="str">
        <f t="shared" si="590"/>
        <v>drawOpen=n4-2-1TOn4-2-1-1,0.8</v>
      </c>
      <c r="AA715" s="103" t="str">
        <f t="shared" si="591"/>
        <v>drawClose=n4-2-1TOn4-2-1-1,0.8</v>
      </c>
      <c r="AB715" s="103" t="str">
        <f t="shared" si="580"/>
        <v>myQtipStyle</v>
      </c>
      <c r="AD715" s="106"/>
      <c r="AE715" s="116"/>
      <c r="AF715" s="75"/>
      <c r="AG715" s="186">
        <f t="shared" si="597"/>
        <v>0</v>
      </c>
      <c r="AH715" s="75" t="str">
        <f t="shared" si="581"/>
        <v>n4-2-1TOn4-2-1-1</v>
      </c>
      <c r="AI715" s="75" t="str">
        <f t="shared" si="592"/>
        <v>n4-2-1TOn4-2-1-1</v>
      </c>
      <c r="AJ715" s="73">
        <f t="shared" si="582"/>
        <v>4</v>
      </c>
      <c r="AX715" s="108"/>
      <c r="AZ715" s="108"/>
      <c r="BB715" s="116"/>
      <c r="BC715" s="116"/>
      <c r="BD715" s="108"/>
      <c r="BE715" s="108"/>
      <c r="BF715" s="109"/>
      <c r="BG715" s="109"/>
      <c r="BH715" s="110" t="str">
        <f t="shared" si="583"/>
        <v>n4-2-1</v>
      </c>
      <c r="BI715" s="111"/>
      <c r="BJ715" s="109" t="s">
        <v>233</v>
      </c>
      <c r="BK715" s="109" t="s">
        <v>239</v>
      </c>
      <c r="BL715" s="109">
        <f t="shared" ca="1" si="584"/>
        <v>0.4</v>
      </c>
      <c r="BM715" s="112"/>
      <c r="BN715" s="112"/>
      <c r="BO715" s="112"/>
      <c r="BP715" s="112"/>
      <c r="BQ715" s="112"/>
      <c r="BR715" s="112">
        <f t="shared" ca="1" si="601"/>
        <v>12</v>
      </c>
      <c r="BS715" s="112">
        <f t="shared" ca="1" si="601"/>
        <v>12</v>
      </c>
      <c r="BT715" s="112"/>
      <c r="BU715" s="112"/>
      <c r="BV715" s="174"/>
      <c r="BW715" s="114"/>
      <c r="BX715" s="109"/>
      <c r="BY715" s="113"/>
      <c r="BZ715" s="113"/>
      <c r="CA715" s="113"/>
      <c r="CB715" s="113"/>
      <c r="CC715" s="112"/>
      <c r="CD715" s="109"/>
      <c r="CE715" s="114"/>
      <c r="CF715" s="109"/>
      <c r="CG715" s="113"/>
      <c r="CH715" s="113"/>
      <c r="CI715" s="113"/>
      <c r="CJ715" s="113"/>
      <c r="CK715" s="112"/>
      <c r="CL715" s="112"/>
      <c r="CM715" s="112"/>
      <c r="CN715" s="115"/>
      <c r="CO715" s="109"/>
      <c r="CP715" s="109"/>
      <c r="CQ715" s="113"/>
      <c r="CR715" s="113"/>
      <c r="CS715" s="113"/>
      <c r="CT715" s="113"/>
      <c r="CW715" s="118" t="str">
        <f t="shared" si="576"/>
        <v>n4-2-1</v>
      </c>
      <c r="CX715" s="118" t="str">
        <f t="shared" si="585"/>
        <v>n4-2-1-1</v>
      </c>
      <c r="CY715" s="119" t="s">
        <v>246</v>
      </c>
      <c r="CZ715" s="120" t="s">
        <v>79</v>
      </c>
      <c r="DA715" s="120" t="s">
        <v>79</v>
      </c>
      <c r="DB715" s="120">
        <f t="shared" si="593"/>
        <v>30</v>
      </c>
      <c r="DC715" s="120">
        <f t="shared" si="594"/>
        <v>150</v>
      </c>
      <c r="DD715" s="120">
        <f t="shared" ca="1" si="595"/>
        <v>6</v>
      </c>
      <c r="DE715" s="120">
        <f t="shared" ca="1" si="596"/>
        <v>6</v>
      </c>
      <c r="DF715" s="120" t="s">
        <v>74</v>
      </c>
    </row>
    <row r="716" spans="1:110" s="105" customFormat="1" ht="16" customHeight="1">
      <c r="A716" s="75" t="str">
        <f t="shared" si="599"/>
        <v>n4-2-1TOn4-2-1-2</v>
      </c>
      <c r="B716" s="75" t="str">
        <f t="shared" si="600"/>
        <v>n4-2-1TOn4-2-1-2</v>
      </c>
      <c r="C716" s="103" t="s">
        <v>239</v>
      </c>
      <c r="D716" s="103" t="str">
        <f t="shared" si="586"/>
        <v>n4-2-1</v>
      </c>
      <c r="E716" s="103" t="str">
        <f t="shared" si="587"/>
        <v>n4-2-1-2</v>
      </c>
      <c r="F716" s="104">
        <f>ROW()</f>
        <v>716</v>
      </c>
      <c r="G716" s="103"/>
      <c r="H716" s="103"/>
      <c r="I716" s="103"/>
      <c r="J716" s="103"/>
      <c r="K716" s="103" t="str">
        <f t="shared" si="577"/>
        <v>none</v>
      </c>
      <c r="L716" s="103"/>
      <c r="M716" s="103" t="str">
        <f t="shared" si="578"/>
        <v>OpenClose</v>
      </c>
      <c r="N716" s="103"/>
      <c r="O716" s="103"/>
      <c r="P716" s="103"/>
      <c r="Q716" s="103"/>
      <c r="R716" s="103">
        <f t="shared" si="579"/>
        <v>1</v>
      </c>
      <c r="S716" s="103"/>
      <c r="T716" s="103"/>
      <c r="U716" s="103"/>
      <c r="V716" s="103"/>
      <c r="W716" s="103"/>
      <c r="X716" s="103" t="str">
        <f t="shared" si="588"/>
        <v>fadeOn=n4-2-1TOn4-2-1-2,0.6</v>
      </c>
      <c r="Y716" s="103" t="str">
        <f t="shared" si="589"/>
        <v>fadeOff=n4-2-1TOn4-2-1-2,0.6</v>
      </c>
      <c r="Z716" s="103" t="str">
        <f t="shared" si="590"/>
        <v>drawOpen=n4-2-1TOn4-2-1-2,0.8</v>
      </c>
      <c r="AA716" s="103" t="str">
        <f t="shared" si="591"/>
        <v>drawClose=n4-2-1TOn4-2-1-2,0.8</v>
      </c>
      <c r="AB716" s="103" t="str">
        <f t="shared" si="580"/>
        <v>myQtipStyle</v>
      </c>
      <c r="AD716" s="106"/>
      <c r="AE716" s="116"/>
      <c r="AF716" s="75"/>
      <c r="AG716" s="186">
        <f t="shared" si="597"/>
        <v>0</v>
      </c>
      <c r="AH716" s="75" t="str">
        <f t="shared" si="581"/>
        <v>n4-2-1TOn4-2-1-2</v>
      </c>
      <c r="AI716" s="75" t="str">
        <f t="shared" si="592"/>
        <v>n4-2-1TOn4-2-1-2</v>
      </c>
      <c r="AJ716" s="73">
        <f t="shared" si="582"/>
        <v>4</v>
      </c>
      <c r="AX716" s="108"/>
      <c r="AZ716" s="108"/>
      <c r="BB716" s="116"/>
      <c r="BC716" s="116"/>
      <c r="BD716" s="108"/>
      <c r="BE716" s="108"/>
      <c r="BF716" s="109"/>
      <c r="BG716" s="109"/>
      <c r="BH716" s="110" t="str">
        <f t="shared" si="583"/>
        <v>n4-2-1</v>
      </c>
      <c r="BI716" s="111"/>
      <c r="BJ716" s="109" t="s">
        <v>233</v>
      </c>
      <c r="BK716" s="109" t="s">
        <v>239</v>
      </c>
      <c r="BL716" s="109">
        <f t="shared" ca="1" si="584"/>
        <v>0.4</v>
      </c>
      <c r="BM716" s="112"/>
      <c r="BN716" s="112"/>
      <c r="BO716" s="112"/>
      <c r="BP716" s="112"/>
      <c r="BQ716" s="112"/>
      <c r="BR716" s="112">
        <f t="shared" ca="1" si="601"/>
        <v>12</v>
      </c>
      <c r="BS716" s="112">
        <f t="shared" ca="1" si="601"/>
        <v>12</v>
      </c>
      <c r="BT716" s="112"/>
      <c r="BU716" s="112"/>
      <c r="BV716" s="174"/>
      <c r="BW716" s="114"/>
      <c r="BX716" s="109"/>
      <c r="BY716" s="113"/>
      <c r="BZ716" s="113"/>
      <c r="CA716" s="113"/>
      <c r="CB716" s="113"/>
      <c r="CC716" s="112"/>
      <c r="CD716" s="109"/>
      <c r="CE716" s="114"/>
      <c r="CF716" s="109"/>
      <c r="CG716" s="113"/>
      <c r="CH716" s="113"/>
      <c r="CI716" s="113"/>
      <c r="CJ716" s="113"/>
      <c r="CK716" s="112"/>
      <c r="CL716" s="112"/>
      <c r="CM716" s="112"/>
      <c r="CN716" s="115"/>
      <c r="CO716" s="109"/>
      <c r="CP716" s="109"/>
      <c r="CQ716" s="113"/>
      <c r="CR716" s="113"/>
      <c r="CS716" s="113"/>
      <c r="CT716" s="113"/>
      <c r="CW716" s="118" t="str">
        <f t="shared" si="576"/>
        <v>n4-2-1</v>
      </c>
      <c r="CX716" s="118" t="str">
        <f t="shared" si="585"/>
        <v>n4-2-1-2</v>
      </c>
      <c r="CY716" s="119" t="s">
        <v>246</v>
      </c>
      <c r="CZ716" s="120" t="s">
        <v>79</v>
      </c>
      <c r="DA716" s="120" t="s">
        <v>79</v>
      </c>
      <c r="DB716" s="120">
        <f t="shared" si="593"/>
        <v>30</v>
      </c>
      <c r="DC716" s="120">
        <f t="shared" si="594"/>
        <v>150</v>
      </c>
      <c r="DD716" s="120">
        <f t="shared" ca="1" si="595"/>
        <v>6</v>
      </c>
      <c r="DE716" s="120">
        <f t="shared" ca="1" si="596"/>
        <v>6</v>
      </c>
      <c r="DF716" s="120" t="s">
        <v>74</v>
      </c>
    </row>
    <row r="717" spans="1:110" s="105" customFormat="1" ht="16" customHeight="1">
      <c r="A717" s="75" t="str">
        <f t="shared" si="599"/>
        <v>n4-2-1TOn4-2-1-3</v>
      </c>
      <c r="B717" s="75" t="str">
        <f t="shared" si="600"/>
        <v>n4-2-1TOn4-2-1-3</v>
      </c>
      <c r="C717" s="103" t="s">
        <v>239</v>
      </c>
      <c r="D717" s="103" t="str">
        <f t="shared" si="586"/>
        <v>n4-2-1</v>
      </c>
      <c r="E717" s="103" t="str">
        <f t="shared" si="587"/>
        <v>n4-2-1-3</v>
      </c>
      <c r="F717" s="104">
        <f>ROW()</f>
        <v>717</v>
      </c>
      <c r="G717" s="103"/>
      <c r="H717" s="103"/>
      <c r="I717" s="103"/>
      <c r="J717" s="103"/>
      <c r="K717" s="103" t="str">
        <f t="shared" si="577"/>
        <v>none</v>
      </c>
      <c r="L717" s="103"/>
      <c r="M717" s="103" t="str">
        <f t="shared" si="578"/>
        <v>OpenClose</v>
      </c>
      <c r="N717" s="103"/>
      <c r="O717" s="103"/>
      <c r="P717" s="103"/>
      <c r="Q717" s="103"/>
      <c r="R717" s="103">
        <f t="shared" si="579"/>
        <v>1</v>
      </c>
      <c r="S717" s="103"/>
      <c r="T717" s="103"/>
      <c r="U717" s="103"/>
      <c r="V717" s="103"/>
      <c r="W717" s="103"/>
      <c r="X717" s="103" t="str">
        <f t="shared" si="588"/>
        <v>fadeOn=n4-2-1TOn4-2-1-3,0.6</v>
      </c>
      <c r="Y717" s="103" t="str">
        <f t="shared" si="589"/>
        <v>fadeOff=n4-2-1TOn4-2-1-3,0.6</v>
      </c>
      <c r="Z717" s="103" t="str">
        <f t="shared" si="590"/>
        <v>drawOpen=n4-2-1TOn4-2-1-3,0.8</v>
      </c>
      <c r="AA717" s="103" t="str">
        <f t="shared" si="591"/>
        <v>drawClose=n4-2-1TOn4-2-1-3,0.8</v>
      </c>
      <c r="AB717" s="103" t="str">
        <f t="shared" si="580"/>
        <v>myQtipStyle</v>
      </c>
      <c r="AD717" s="106"/>
      <c r="AE717" s="116"/>
      <c r="AF717" s="75"/>
      <c r="AG717" s="186">
        <f t="shared" si="597"/>
        <v>0</v>
      </c>
      <c r="AH717" s="75" t="str">
        <f t="shared" si="581"/>
        <v>n4-2-1TOn4-2-1-3</v>
      </c>
      <c r="AI717" s="75" t="str">
        <f t="shared" si="592"/>
        <v>n4-2-1TOn4-2-1-3</v>
      </c>
      <c r="AJ717" s="73">
        <f t="shared" si="582"/>
        <v>4</v>
      </c>
      <c r="AX717" s="108"/>
      <c r="AZ717" s="108"/>
      <c r="BB717" s="116"/>
      <c r="BC717" s="116"/>
      <c r="BD717" s="108"/>
      <c r="BE717" s="108"/>
      <c r="BF717" s="109"/>
      <c r="BG717" s="109"/>
      <c r="BH717" s="110" t="str">
        <f t="shared" si="583"/>
        <v>n4-2-1</v>
      </c>
      <c r="BI717" s="111"/>
      <c r="BJ717" s="109" t="s">
        <v>233</v>
      </c>
      <c r="BK717" s="109" t="s">
        <v>239</v>
      </c>
      <c r="BL717" s="109">
        <f t="shared" ca="1" si="584"/>
        <v>0.4</v>
      </c>
      <c r="BM717" s="112"/>
      <c r="BN717" s="112"/>
      <c r="BO717" s="112"/>
      <c r="BP717" s="112"/>
      <c r="BQ717" s="112"/>
      <c r="BR717" s="112">
        <f t="shared" ca="1" si="601"/>
        <v>12</v>
      </c>
      <c r="BS717" s="112">
        <f t="shared" ca="1" si="601"/>
        <v>12</v>
      </c>
      <c r="BT717" s="112"/>
      <c r="BU717" s="112"/>
      <c r="BV717" s="174"/>
      <c r="BW717" s="114"/>
      <c r="BX717" s="109"/>
      <c r="BY717" s="113"/>
      <c r="BZ717" s="113"/>
      <c r="CA717" s="113"/>
      <c r="CB717" s="113"/>
      <c r="CC717" s="112"/>
      <c r="CD717" s="109"/>
      <c r="CE717" s="114"/>
      <c r="CF717" s="109"/>
      <c r="CG717" s="113"/>
      <c r="CH717" s="113"/>
      <c r="CI717" s="113"/>
      <c r="CJ717" s="113"/>
      <c r="CK717" s="112"/>
      <c r="CL717" s="112"/>
      <c r="CM717" s="112"/>
      <c r="CN717" s="115"/>
      <c r="CO717" s="109"/>
      <c r="CP717" s="109"/>
      <c r="CQ717" s="113"/>
      <c r="CR717" s="113"/>
      <c r="CS717" s="113"/>
      <c r="CT717" s="113"/>
      <c r="CW717" s="118" t="str">
        <f t="shared" si="576"/>
        <v>n4-2-1</v>
      </c>
      <c r="CX717" s="118" t="str">
        <f t="shared" si="585"/>
        <v>n4-2-1-3</v>
      </c>
      <c r="CY717" s="119" t="s">
        <v>246</v>
      </c>
      <c r="CZ717" s="120" t="s">
        <v>79</v>
      </c>
      <c r="DA717" s="120" t="s">
        <v>79</v>
      </c>
      <c r="DB717" s="120">
        <f t="shared" si="593"/>
        <v>30</v>
      </c>
      <c r="DC717" s="120">
        <f t="shared" si="594"/>
        <v>150</v>
      </c>
      <c r="DD717" s="120">
        <f t="shared" ca="1" si="595"/>
        <v>6</v>
      </c>
      <c r="DE717" s="120">
        <f t="shared" ca="1" si="596"/>
        <v>6</v>
      </c>
      <c r="DF717" s="120" t="s">
        <v>74</v>
      </c>
    </row>
    <row r="718" spans="1:110" s="105" customFormat="1" ht="16" customHeight="1">
      <c r="A718" s="75" t="str">
        <f t="shared" si="599"/>
        <v>n4-2TOn4-2-2</v>
      </c>
      <c r="B718" s="75" t="str">
        <f t="shared" si="600"/>
        <v>n4-2TOn4-2-2</v>
      </c>
      <c r="C718" s="103" t="s">
        <v>239</v>
      </c>
      <c r="D718" s="103" t="str">
        <f t="shared" si="586"/>
        <v>n4-2</v>
      </c>
      <c r="E718" s="103" t="str">
        <f t="shared" si="587"/>
        <v>n4-2-2</v>
      </c>
      <c r="F718" s="104">
        <f>ROW()</f>
        <v>718</v>
      </c>
      <c r="G718" s="103"/>
      <c r="H718" s="103"/>
      <c r="I718" s="103"/>
      <c r="J718" s="103"/>
      <c r="K718" s="103" t="str">
        <f t="shared" si="577"/>
        <v>none</v>
      </c>
      <c r="L718" s="103"/>
      <c r="M718" s="103" t="str">
        <f t="shared" si="578"/>
        <v>OpenClose</v>
      </c>
      <c r="N718" s="103"/>
      <c r="O718" s="103"/>
      <c r="P718" s="103"/>
      <c r="Q718" s="103"/>
      <c r="R718" s="103">
        <f t="shared" si="579"/>
        <v>1</v>
      </c>
      <c r="S718" s="103"/>
      <c r="T718" s="103"/>
      <c r="U718" s="103"/>
      <c r="V718" s="103"/>
      <c r="W718" s="103"/>
      <c r="X718" s="103" t="str">
        <f t="shared" si="588"/>
        <v>fadeOn=n4-2TOn4-2-2,0.6</v>
      </c>
      <c r="Y718" s="103" t="str">
        <f t="shared" si="589"/>
        <v>fadeOff=n4-2TOn4-2-2,0.6</v>
      </c>
      <c r="Z718" s="103" t="str">
        <f t="shared" si="590"/>
        <v>drawOpen=n4-2TOn4-2-2,0.8</v>
      </c>
      <c r="AA718" s="103" t="str">
        <f t="shared" si="591"/>
        <v>drawClose=n4-2TOn4-2-2,0.8</v>
      </c>
      <c r="AB718" s="103" t="str">
        <f t="shared" si="580"/>
        <v>myQtipStyle</v>
      </c>
      <c r="AD718" s="106"/>
      <c r="AE718" s="116"/>
      <c r="AF718" s="75"/>
      <c r="AG718" s="186">
        <f t="shared" si="597"/>
        <v>0</v>
      </c>
      <c r="AH718" s="75" t="str">
        <f t="shared" si="581"/>
        <v>n4-2TOn4-2-2</v>
      </c>
      <c r="AI718" s="75" t="str">
        <f t="shared" si="592"/>
        <v>n4-2TOn4-2-2</v>
      </c>
      <c r="AJ718" s="73">
        <f t="shared" si="582"/>
        <v>3</v>
      </c>
      <c r="AX718" s="108"/>
      <c r="AZ718" s="108"/>
      <c r="BB718" s="116"/>
      <c r="BC718" s="116"/>
      <c r="BD718" s="108"/>
      <c r="BE718" s="108"/>
      <c r="BF718" s="109"/>
      <c r="BG718" s="109"/>
      <c r="BH718" s="110" t="str">
        <f t="shared" si="583"/>
        <v>n4-2</v>
      </c>
      <c r="BI718" s="111"/>
      <c r="BJ718" s="109" t="s">
        <v>233</v>
      </c>
      <c r="BK718" s="109" t="s">
        <v>239</v>
      </c>
      <c r="BL718" s="109">
        <f t="shared" ca="1" si="584"/>
        <v>0.7</v>
      </c>
      <c r="BM718" s="112"/>
      <c r="BN718" s="112"/>
      <c r="BO718" s="112"/>
      <c r="BP718" s="112"/>
      <c r="BQ718" s="112"/>
      <c r="BR718" s="112">
        <f t="shared" ca="1" si="601"/>
        <v>35</v>
      </c>
      <c r="BS718" s="112">
        <f t="shared" ca="1" si="601"/>
        <v>35</v>
      </c>
      <c r="BT718" s="112"/>
      <c r="BU718" s="112"/>
      <c r="BV718" s="174"/>
      <c r="BW718" s="114"/>
      <c r="BX718" s="109"/>
      <c r="BY718" s="113"/>
      <c r="BZ718" s="113"/>
      <c r="CA718" s="113"/>
      <c r="CB718" s="113"/>
      <c r="CC718" s="112"/>
      <c r="CD718" s="109"/>
      <c r="CE718" s="114"/>
      <c r="CF718" s="109"/>
      <c r="CG718" s="113"/>
      <c r="CH718" s="113"/>
      <c r="CI718" s="113"/>
      <c r="CJ718" s="113"/>
      <c r="CK718" s="112"/>
      <c r="CL718" s="112"/>
      <c r="CM718" s="112"/>
      <c r="CN718" s="115"/>
      <c r="CO718" s="109"/>
      <c r="CP718" s="109"/>
      <c r="CQ718" s="113"/>
      <c r="CR718" s="113"/>
      <c r="CS718" s="113"/>
      <c r="CT718" s="113"/>
      <c r="CW718" s="118" t="str">
        <f t="shared" si="576"/>
        <v>n4-2</v>
      </c>
      <c r="CX718" s="118" t="str">
        <f t="shared" si="585"/>
        <v>n4-2-2</v>
      </c>
      <c r="CY718" s="119" t="s">
        <v>246</v>
      </c>
      <c r="CZ718" s="120" t="s">
        <v>79</v>
      </c>
      <c r="DA718" s="120" t="s">
        <v>79</v>
      </c>
      <c r="DB718" s="120">
        <f t="shared" si="593"/>
        <v>30</v>
      </c>
      <c r="DC718" s="120">
        <f t="shared" si="594"/>
        <v>150</v>
      </c>
      <c r="DD718" s="120">
        <f t="shared" ca="1" si="595"/>
        <v>17.5</v>
      </c>
      <c r="DE718" s="120">
        <f t="shared" ca="1" si="596"/>
        <v>17.5</v>
      </c>
      <c r="DF718" s="120" t="s">
        <v>74</v>
      </c>
    </row>
    <row r="719" spans="1:110" s="105" customFormat="1" ht="16" customHeight="1">
      <c r="A719" s="75" t="str">
        <f t="shared" si="599"/>
        <v>n4-2-2TOn4-2-2-1</v>
      </c>
      <c r="B719" s="75" t="str">
        <f t="shared" si="600"/>
        <v>n4-2-2TOn4-2-2-1</v>
      </c>
      <c r="C719" s="103" t="s">
        <v>239</v>
      </c>
      <c r="D719" s="103" t="str">
        <f t="shared" si="586"/>
        <v>n4-2-2</v>
      </c>
      <c r="E719" s="103" t="str">
        <f t="shared" si="587"/>
        <v>n4-2-2-1</v>
      </c>
      <c r="F719" s="104">
        <f>ROW()</f>
        <v>719</v>
      </c>
      <c r="G719" s="103"/>
      <c r="H719" s="103"/>
      <c r="I719" s="103"/>
      <c r="J719" s="103"/>
      <c r="K719" s="103" t="str">
        <f t="shared" si="577"/>
        <v>none</v>
      </c>
      <c r="L719" s="103"/>
      <c r="M719" s="103" t="str">
        <f t="shared" si="578"/>
        <v>OpenClose</v>
      </c>
      <c r="N719" s="103"/>
      <c r="O719" s="103"/>
      <c r="P719" s="103"/>
      <c r="Q719" s="103"/>
      <c r="R719" s="103">
        <f t="shared" si="579"/>
        <v>1</v>
      </c>
      <c r="S719" s="103"/>
      <c r="T719" s="103"/>
      <c r="U719" s="103"/>
      <c r="V719" s="103"/>
      <c r="W719" s="103"/>
      <c r="X719" s="103" t="str">
        <f t="shared" si="588"/>
        <v>fadeOn=n4-2-2TOn4-2-2-1,0.6</v>
      </c>
      <c r="Y719" s="103" t="str">
        <f t="shared" si="589"/>
        <v>fadeOff=n4-2-2TOn4-2-2-1,0.6</v>
      </c>
      <c r="Z719" s="103" t="str">
        <f t="shared" si="590"/>
        <v>drawOpen=n4-2-2TOn4-2-2-1,0.8</v>
      </c>
      <c r="AA719" s="103" t="str">
        <f t="shared" si="591"/>
        <v>drawClose=n4-2-2TOn4-2-2-1,0.8</v>
      </c>
      <c r="AB719" s="103" t="str">
        <f t="shared" si="580"/>
        <v>myQtipStyle</v>
      </c>
      <c r="AD719" s="106"/>
      <c r="AE719" s="116"/>
      <c r="AF719" s="75"/>
      <c r="AG719" s="186">
        <f t="shared" si="597"/>
        <v>0</v>
      </c>
      <c r="AH719" s="75" t="str">
        <f t="shared" si="581"/>
        <v>n4-2-2TOn4-2-2-1</v>
      </c>
      <c r="AI719" s="75" t="str">
        <f t="shared" si="592"/>
        <v>n4-2-2TOn4-2-2-1</v>
      </c>
      <c r="AJ719" s="73">
        <f t="shared" si="582"/>
        <v>4</v>
      </c>
      <c r="AX719" s="108"/>
      <c r="AZ719" s="108"/>
      <c r="BB719" s="116"/>
      <c r="BC719" s="116"/>
      <c r="BD719" s="108"/>
      <c r="BE719" s="108"/>
      <c r="BF719" s="109"/>
      <c r="BG719" s="109"/>
      <c r="BH719" s="110" t="str">
        <f t="shared" si="583"/>
        <v>n4-2-2</v>
      </c>
      <c r="BI719" s="111"/>
      <c r="BJ719" s="109" t="s">
        <v>233</v>
      </c>
      <c r="BK719" s="109" t="s">
        <v>239</v>
      </c>
      <c r="BL719" s="109">
        <f t="shared" ca="1" si="584"/>
        <v>0.4</v>
      </c>
      <c r="BM719" s="112"/>
      <c r="BN719" s="112"/>
      <c r="BO719" s="112"/>
      <c r="BP719" s="112"/>
      <c r="BQ719" s="112"/>
      <c r="BR719" s="112">
        <f t="shared" ca="1" si="601"/>
        <v>12</v>
      </c>
      <c r="BS719" s="112">
        <f t="shared" ca="1" si="601"/>
        <v>12</v>
      </c>
      <c r="BT719" s="112"/>
      <c r="BU719" s="112"/>
      <c r="BV719" s="174"/>
      <c r="BW719" s="114"/>
      <c r="BX719" s="109"/>
      <c r="BY719" s="113"/>
      <c r="BZ719" s="113"/>
      <c r="CA719" s="113"/>
      <c r="CB719" s="113"/>
      <c r="CC719" s="112"/>
      <c r="CD719" s="109"/>
      <c r="CE719" s="114"/>
      <c r="CF719" s="109"/>
      <c r="CG719" s="113"/>
      <c r="CH719" s="113"/>
      <c r="CI719" s="113"/>
      <c r="CJ719" s="113"/>
      <c r="CK719" s="112"/>
      <c r="CL719" s="112"/>
      <c r="CM719" s="112"/>
      <c r="CN719" s="115"/>
      <c r="CO719" s="109"/>
      <c r="CP719" s="109"/>
      <c r="CQ719" s="113"/>
      <c r="CR719" s="113"/>
      <c r="CS719" s="113"/>
      <c r="CT719" s="113"/>
      <c r="CW719" s="118" t="str">
        <f t="shared" si="576"/>
        <v>n4-2-2</v>
      </c>
      <c r="CX719" s="118" t="str">
        <f t="shared" si="585"/>
        <v>n4-2-2-1</v>
      </c>
      <c r="CY719" s="119" t="s">
        <v>246</v>
      </c>
      <c r="CZ719" s="120" t="s">
        <v>79</v>
      </c>
      <c r="DA719" s="120" t="s">
        <v>79</v>
      </c>
      <c r="DB719" s="120">
        <f t="shared" si="593"/>
        <v>30</v>
      </c>
      <c r="DC719" s="120">
        <f t="shared" si="594"/>
        <v>150</v>
      </c>
      <c r="DD719" s="120">
        <f t="shared" ca="1" si="595"/>
        <v>6</v>
      </c>
      <c r="DE719" s="120">
        <f t="shared" ca="1" si="596"/>
        <v>6</v>
      </c>
      <c r="DF719" s="120" t="s">
        <v>74</v>
      </c>
    </row>
    <row r="720" spans="1:110" s="105" customFormat="1" ht="16" customHeight="1">
      <c r="A720" s="75" t="str">
        <f t="shared" si="599"/>
        <v>n4-2-2TOn4-2-2-2</v>
      </c>
      <c r="B720" s="75" t="str">
        <f t="shared" si="600"/>
        <v>n4-2-2TOn4-2-2-2</v>
      </c>
      <c r="C720" s="103" t="s">
        <v>239</v>
      </c>
      <c r="D720" s="103" t="str">
        <f t="shared" si="586"/>
        <v>n4-2-2</v>
      </c>
      <c r="E720" s="103" t="str">
        <f t="shared" si="587"/>
        <v>n4-2-2-2</v>
      </c>
      <c r="F720" s="104">
        <f>ROW()</f>
        <v>720</v>
      </c>
      <c r="G720" s="103"/>
      <c r="H720" s="103"/>
      <c r="I720" s="103"/>
      <c r="J720" s="103"/>
      <c r="K720" s="103" t="str">
        <f t="shared" si="577"/>
        <v>none</v>
      </c>
      <c r="L720" s="103"/>
      <c r="M720" s="103" t="str">
        <f t="shared" si="578"/>
        <v>OpenClose</v>
      </c>
      <c r="N720" s="103"/>
      <c r="O720" s="103"/>
      <c r="P720" s="103"/>
      <c r="Q720" s="103"/>
      <c r="R720" s="103">
        <f t="shared" si="579"/>
        <v>1</v>
      </c>
      <c r="S720" s="103"/>
      <c r="T720" s="103"/>
      <c r="U720" s="103"/>
      <c r="V720" s="103"/>
      <c r="W720" s="103"/>
      <c r="X720" s="103" t="str">
        <f t="shared" si="588"/>
        <v>fadeOn=n4-2-2TOn4-2-2-2,0.6</v>
      </c>
      <c r="Y720" s="103" t="str">
        <f t="shared" si="589"/>
        <v>fadeOff=n4-2-2TOn4-2-2-2,0.6</v>
      </c>
      <c r="Z720" s="103" t="str">
        <f t="shared" si="590"/>
        <v>drawOpen=n4-2-2TOn4-2-2-2,0.8</v>
      </c>
      <c r="AA720" s="103" t="str">
        <f t="shared" si="591"/>
        <v>drawClose=n4-2-2TOn4-2-2-2,0.8</v>
      </c>
      <c r="AB720" s="103" t="str">
        <f t="shared" si="580"/>
        <v>myQtipStyle</v>
      </c>
      <c r="AD720" s="106"/>
      <c r="AE720" s="116"/>
      <c r="AF720" s="75"/>
      <c r="AG720" s="186">
        <f t="shared" si="597"/>
        <v>0</v>
      </c>
      <c r="AH720" s="75" t="str">
        <f t="shared" si="581"/>
        <v>n4-2-2TOn4-2-2-2</v>
      </c>
      <c r="AI720" s="75" t="str">
        <f t="shared" si="592"/>
        <v>n4-2-2TOn4-2-2-2</v>
      </c>
      <c r="AJ720" s="73">
        <f t="shared" si="582"/>
        <v>4</v>
      </c>
      <c r="AX720" s="108"/>
      <c r="AZ720" s="108"/>
      <c r="BB720" s="116"/>
      <c r="BC720" s="116"/>
      <c r="BD720" s="108"/>
      <c r="BE720" s="108"/>
      <c r="BF720" s="109"/>
      <c r="BG720" s="109"/>
      <c r="BH720" s="110" t="str">
        <f t="shared" si="583"/>
        <v>n4-2-2</v>
      </c>
      <c r="BI720" s="111"/>
      <c r="BJ720" s="109" t="s">
        <v>233</v>
      </c>
      <c r="BK720" s="109" t="s">
        <v>239</v>
      </c>
      <c r="BL720" s="109">
        <f t="shared" ca="1" si="584"/>
        <v>0.4</v>
      </c>
      <c r="BM720" s="112"/>
      <c r="BN720" s="112"/>
      <c r="BO720" s="112"/>
      <c r="BP720" s="112"/>
      <c r="BQ720" s="112"/>
      <c r="BR720" s="112">
        <f t="shared" ref="BR720:BS739" ca="1" si="602">BR221</f>
        <v>12</v>
      </c>
      <c r="BS720" s="112">
        <f t="shared" ca="1" si="602"/>
        <v>12</v>
      </c>
      <c r="BT720" s="112"/>
      <c r="BU720" s="112"/>
      <c r="BV720" s="174"/>
      <c r="BW720" s="114"/>
      <c r="BX720" s="109"/>
      <c r="BY720" s="113"/>
      <c r="BZ720" s="113"/>
      <c r="CA720" s="113"/>
      <c r="CB720" s="113"/>
      <c r="CC720" s="112"/>
      <c r="CD720" s="109"/>
      <c r="CE720" s="114"/>
      <c r="CF720" s="109"/>
      <c r="CG720" s="113"/>
      <c r="CH720" s="113"/>
      <c r="CI720" s="113"/>
      <c r="CJ720" s="113"/>
      <c r="CK720" s="112"/>
      <c r="CL720" s="112"/>
      <c r="CM720" s="112"/>
      <c r="CN720" s="115"/>
      <c r="CO720" s="109"/>
      <c r="CP720" s="109"/>
      <c r="CQ720" s="113"/>
      <c r="CR720" s="113"/>
      <c r="CS720" s="113"/>
      <c r="CT720" s="113"/>
      <c r="CW720" s="118" t="str">
        <f t="shared" si="576"/>
        <v>n4-2-2</v>
      </c>
      <c r="CX720" s="118" t="str">
        <f t="shared" si="585"/>
        <v>n4-2-2-2</v>
      </c>
      <c r="CY720" s="119" t="s">
        <v>246</v>
      </c>
      <c r="CZ720" s="120" t="s">
        <v>79</v>
      </c>
      <c r="DA720" s="120" t="s">
        <v>79</v>
      </c>
      <c r="DB720" s="120">
        <f t="shared" si="593"/>
        <v>30</v>
      </c>
      <c r="DC720" s="120">
        <f t="shared" si="594"/>
        <v>150</v>
      </c>
      <c r="DD720" s="120">
        <f t="shared" ca="1" si="595"/>
        <v>6</v>
      </c>
      <c r="DE720" s="120">
        <f t="shared" ca="1" si="596"/>
        <v>6</v>
      </c>
      <c r="DF720" s="120" t="s">
        <v>74</v>
      </c>
    </row>
    <row r="721" spans="1:110" s="105" customFormat="1" ht="16" customHeight="1">
      <c r="A721" s="75" t="str">
        <f t="shared" si="599"/>
        <v>n4-2-2TOn4-2-2-3</v>
      </c>
      <c r="B721" s="75" t="str">
        <f t="shared" si="600"/>
        <v>n4-2-2TOn4-2-2-3</v>
      </c>
      <c r="C721" s="103" t="s">
        <v>239</v>
      </c>
      <c r="D721" s="103" t="str">
        <f t="shared" si="586"/>
        <v>n4-2-2</v>
      </c>
      <c r="E721" s="103" t="str">
        <f t="shared" si="587"/>
        <v>n4-2-2-3</v>
      </c>
      <c r="F721" s="104">
        <f>ROW()</f>
        <v>721</v>
      </c>
      <c r="G721" s="103"/>
      <c r="H721" s="103"/>
      <c r="I721" s="103"/>
      <c r="J721" s="103"/>
      <c r="K721" s="103" t="str">
        <f t="shared" si="577"/>
        <v>none</v>
      </c>
      <c r="L721" s="103"/>
      <c r="M721" s="103" t="str">
        <f t="shared" si="578"/>
        <v>OpenClose</v>
      </c>
      <c r="N721" s="103"/>
      <c r="O721" s="103"/>
      <c r="P721" s="103"/>
      <c r="Q721" s="103"/>
      <c r="R721" s="103">
        <f t="shared" si="579"/>
        <v>1</v>
      </c>
      <c r="S721" s="103"/>
      <c r="T721" s="103"/>
      <c r="U721" s="103"/>
      <c r="V721" s="103"/>
      <c r="W721" s="103"/>
      <c r="X721" s="103" t="str">
        <f t="shared" si="588"/>
        <v>fadeOn=n4-2-2TOn4-2-2-3,0.6</v>
      </c>
      <c r="Y721" s="103" t="str">
        <f t="shared" si="589"/>
        <v>fadeOff=n4-2-2TOn4-2-2-3,0.6</v>
      </c>
      <c r="Z721" s="103" t="str">
        <f t="shared" si="590"/>
        <v>drawOpen=n4-2-2TOn4-2-2-3,0.8</v>
      </c>
      <c r="AA721" s="103" t="str">
        <f t="shared" si="591"/>
        <v>drawClose=n4-2-2TOn4-2-2-3,0.8</v>
      </c>
      <c r="AB721" s="103" t="str">
        <f t="shared" si="580"/>
        <v>myQtipStyle</v>
      </c>
      <c r="AD721" s="106"/>
      <c r="AE721" s="116"/>
      <c r="AF721" s="75"/>
      <c r="AG721" s="186">
        <f t="shared" si="597"/>
        <v>0</v>
      </c>
      <c r="AH721" s="75" t="str">
        <f t="shared" si="581"/>
        <v>n4-2-2TOn4-2-2-3</v>
      </c>
      <c r="AI721" s="75" t="str">
        <f t="shared" si="592"/>
        <v>n4-2-2TOn4-2-2-3</v>
      </c>
      <c r="AJ721" s="73">
        <f t="shared" si="582"/>
        <v>4</v>
      </c>
      <c r="AX721" s="108"/>
      <c r="AZ721" s="108"/>
      <c r="BB721" s="116"/>
      <c r="BC721" s="116"/>
      <c r="BD721" s="108"/>
      <c r="BE721" s="108"/>
      <c r="BF721" s="109"/>
      <c r="BG721" s="109"/>
      <c r="BH721" s="110" t="str">
        <f t="shared" si="583"/>
        <v>n4-2-2</v>
      </c>
      <c r="BI721" s="111"/>
      <c r="BJ721" s="109" t="s">
        <v>233</v>
      </c>
      <c r="BK721" s="109" t="s">
        <v>239</v>
      </c>
      <c r="BL721" s="109">
        <f t="shared" ca="1" si="584"/>
        <v>0.4</v>
      </c>
      <c r="BM721" s="112"/>
      <c r="BN721" s="112"/>
      <c r="BO721" s="112"/>
      <c r="BP721" s="112"/>
      <c r="BQ721" s="112"/>
      <c r="BR721" s="112">
        <f t="shared" ca="1" si="602"/>
        <v>12</v>
      </c>
      <c r="BS721" s="112">
        <f t="shared" ca="1" si="602"/>
        <v>12</v>
      </c>
      <c r="BT721" s="112"/>
      <c r="BU721" s="112"/>
      <c r="BV721" s="174"/>
      <c r="BW721" s="114"/>
      <c r="BX721" s="109"/>
      <c r="BY721" s="113"/>
      <c r="BZ721" s="113"/>
      <c r="CA721" s="113"/>
      <c r="CB721" s="113"/>
      <c r="CC721" s="112"/>
      <c r="CD721" s="109"/>
      <c r="CE721" s="114"/>
      <c r="CF721" s="109"/>
      <c r="CG721" s="113"/>
      <c r="CH721" s="113"/>
      <c r="CI721" s="113"/>
      <c r="CJ721" s="113"/>
      <c r="CK721" s="112"/>
      <c r="CL721" s="112"/>
      <c r="CM721" s="112"/>
      <c r="CN721" s="115"/>
      <c r="CO721" s="109"/>
      <c r="CP721" s="109"/>
      <c r="CQ721" s="113"/>
      <c r="CR721" s="113"/>
      <c r="CS721" s="113"/>
      <c r="CT721" s="113"/>
      <c r="CW721" s="118" t="str">
        <f t="shared" si="576"/>
        <v>n4-2-2</v>
      </c>
      <c r="CX721" s="118" t="str">
        <f t="shared" si="585"/>
        <v>n4-2-2-3</v>
      </c>
      <c r="CY721" s="119" t="s">
        <v>246</v>
      </c>
      <c r="CZ721" s="120" t="s">
        <v>79</v>
      </c>
      <c r="DA721" s="120" t="s">
        <v>79</v>
      </c>
      <c r="DB721" s="120">
        <f t="shared" si="593"/>
        <v>30</v>
      </c>
      <c r="DC721" s="120">
        <f t="shared" si="594"/>
        <v>150</v>
      </c>
      <c r="DD721" s="120">
        <f t="shared" ca="1" si="595"/>
        <v>6</v>
      </c>
      <c r="DE721" s="120">
        <f t="shared" ca="1" si="596"/>
        <v>6</v>
      </c>
      <c r="DF721" s="120" t="s">
        <v>74</v>
      </c>
    </row>
    <row r="722" spans="1:110" s="105" customFormat="1" ht="16" customHeight="1">
      <c r="A722" s="75" t="str">
        <f t="shared" si="599"/>
        <v>n4-2TOn4-2-3</v>
      </c>
      <c r="B722" s="75" t="str">
        <f t="shared" si="600"/>
        <v>n4-2TOn4-2-3</v>
      </c>
      <c r="C722" s="103" t="s">
        <v>239</v>
      </c>
      <c r="D722" s="103" t="str">
        <f t="shared" si="586"/>
        <v>n4-2</v>
      </c>
      <c r="E722" s="103" t="str">
        <f t="shared" si="587"/>
        <v>n4-2-3</v>
      </c>
      <c r="F722" s="104">
        <f>ROW()</f>
        <v>722</v>
      </c>
      <c r="G722" s="103"/>
      <c r="H722" s="103"/>
      <c r="I722" s="103"/>
      <c r="J722" s="103"/>
      <c r="K722" s="103" t="str">
        <f t="shared" si="577"/>
        <v>none</v>
      </c>
      <c r="L722" s="103"/>
      <c r="M722" s="103" t="str">
        <f t="shared" si="578"/>
        <v>OpenClose</v>
      </c>
      <c r="N722" s="103"/>
      <c r="O722" s="103"/>
      <c r="P722" s="103"/>
      <c r="Q722" s="103"/>
      <c r="R722" s="103">
        <f t="shared" si="579"/>
        <v>1</v>
      </c>
      <c r="S722" s="103"/>
      <c r="T722" s="103"/>
      <c r="U722" s="103"/>
      <c r="V722" s="103"/>
      <c r="W722" s="103"/>
      <c r="X722" s="103" t="str">
        <f t="shared" si="588"/>
        <v>fadeOn=n4-2TOn4-2-3,0.6</v>
      </c>
      <c r="Y722" s="103" t="str">
        <f t="shared" si="589"/>
        <v>fadeOff=n4-2TOn4-2-3,0.6</v>
      </c>
      <c r="Z722" s="103" t="str">
        <f t="shared" si="590"/>
        <v>drawOpen=n4-2TOn4-2-3,0.8</v>
      </c>
      <c r="AA722" s="103" t="str">
        <f t="shared" si="591"/>
        <v>drawClose=n4-2TOn4-2-3,0.8</v>
      </c>
      <c r="AB722" s="103" t="str">
        <f t="shared" si="580"/>
        <v>myQtipStyle</v>
      </c>
      <c r="AD722" s="106"/>
      <c r="AE722" s="116"/>
      <c r="AF722" s="75"/>
      <c r="AG722" s="186">
        <f t="shared" si="597"/>
        <v>0</v>
      </c>
      <c r="AH722" s="75" t="str">
        <f t="shared" si="581"/>
        <v>n4-2TOn4-2-3</v>
      </c>
      <c r="AI722" s="75" t="str">
        <f t="shared" si="592"/>
        <v>n4-2TOn4-2-3</v>
      </c>
      <c r="AJ722" s="73">
        <f t="shared" si="582"/>
        <v>3</v>
      </c>
      <c r="AX722" s="108"/>
      <c r="AZ722" s="108"/>
      <c r="BB722" s="116"/>
      <c r="BC722" s="116"/>
      <c r="BD722" s="108"/>
      <c r="BE722" s="108"/>
      <c r="BF722" s="109"/>
      <c r="BG722" s="109"/>
      <c r="BH722" s="110" t="str">
        <f t="shared" si="583"/>
        <v>n4-2</v>
      </c>
      <c r="BI722" s="111"/>
      <c r="BJ722" s="109" t="s">
        <v>233</v>
      </c>
      <c r="BK722" s="109" t="s">
        <v>239</v>
      </c>
      <c r="BL722" s="109">
        <f t="shared" ca="1" si="584"/>
        <v>0.7</v>
      </c>
      <c r="BM722" s="112"/>
      <c r="BN722" s="112"/>
      <c r="BO722" s="112"/>
      <c r="BP722" s="112"/>
      <c r="BQ722" s="112"/>
      <c r="BR722" s="112">
        <f t="shared" ca="1" si="602"/>
        <v>35</v>
      </c>
      <c r="BS722" s="112">
        <f t="shared" ca="1" si="602"/>
        <v>35</v>
      </c>
      <c r="BT722" s="112"/>
      <c r="BU722" s="112"/>
      <c r="BV722" s="174"/>
      <c r="BW722" s="114"/>
      <c r="BX722" s="109"/>
      <c r="BY722" s="113"/>
      <c r="BZ722" s="113"/>
      <c r="CA722" s="113"/>
      <c r="CB722" s="113"/>
      <c r="CC722" s="112"/>
      <c r="CD722" s="109"/>
      <c r="CE722" s="114"/>
      <c r="CF722" s="109"/>
      <c r="CG722" s="113"/>
      <c r="CH722" s="113"/>
      <c r="CI722" s="113"/>
      <c r="CJ722" s="113"/>
      <c r="CK722" s="112"/>
      <c r="CL722" s="112"/>
      <c r="CM722" s="112"/>
      <c r="CN722" s="115"/>
      <c r="CO722" s="109"/>
      <c r="CP722" s="109"/>
      <c r="CQ722" s="113"/>
      <c r="CR722" s="113"/>
      <c r="CS722" s="113"/>
      <c r="CT722" s="113"/>
      <c r="CW722" s="118" t="str">
        <f t="shared" si="576"/>
        <v>n4-2</v>
      </c>
      <c r="CX722" s="118" t="str">
        <f t="shared" si="585"/>
        <v>n4-2-3</v>
      </c>
      <c r="CY722" s="119" t="s">
        <v>246</v>
      </c>
      <c r="CZ722" s="120" t="s">
        <v>79</v>
      </c>
      <c r="DA722" s="120" t="s">
        <v>79</v>
      </c>
      <c r="DB722" s="120">
        <f t="shared" si="593"/>
        <v>30</v>
      </c>
      <c r="DC722" s="120">
        <f t="shared" si="594"/>
        <v>150</v>
      </c>
      <c r="DD722" s="120">
        <f t="shared" ca="1" si="595"/>
        <v>17.5</v>
      </c>
      <c r="DE722" s="120">
        <f t="shared" ca="1" si="596"/>
        <v>17.5</v>
      </c>
      <c r="DF722" s="120" t="s">
        <v>74</v>
      </c>
    </row>
    <row r="723" spans="1:110" s="105" customFormat="1" ht="16" customHeight="1">
      <c r="A723" s="75" t="str">
        <f t="shared" si="599"/>
        <v>n4-2-3TOn4-2-3-1</v>
      </c>
      <c r="B723" s="75" t="str">
        <f t="shared" si="600"/>
        <v>n4-2-3TOn4-2-3-1</v>
      </c>
      <c r="C723" s="103" t="s">
        <v>239</v>
      </c>
      <c r="D723" s="103" t="str">
        <f t="shared" si="586"/>
        <v>n4-2-3</v>
      </c>
      <c r="E723" s="103" t="str">
        <f t="shared" si="587"/>
        <v>n4-2-3-1</v>
      </c>
      <c r="F723" s="104">
        <f>ROW()</f>
        <v>723</v>
      </c>
      <c r="G723" s="103"/>
      <c r="H723" s="103"/>
      <c r="I723" s="103"/>
      <c r="J723" s="103"/>
      <c r="K723" s="103" t="str">
        <f t="shared" si="577"/>
        <v>none</v>
      </c>
      <c r="L723" s="103"/>
      <c r="M723" s="103" t="str">
        <f t="shared" si="578"/>
        <v>OpenClose</v>
      </c>
      <c r="N723" s="103"/>
      <c r="O723" s="103"/>
      <c r="P723" s="103"/>
      <c r="Q723" s="103"/>
      <c r="R723" s="103">
        <f t="shared" si="579"/>
        <v>1</v>
      </c>
      <c r="S723" s="103"/>
      <c r="T723" s="103"/>
      <c r="U723" s="103"/>
      <c r="V723" s="103"/>
      <c r="W723" s="103"/>
      <c r="X723" s="103" t="str">
        <f t="shared" si="588"/>
        <v>fadeOn=n4-2-3TOn4-2-3-1,0.6</v>
      </c>
      <c r="Y723" s="103" t="str">
        <f t="shared" si="589"/>
        <v>fadeOff=n4-2-3TOn4-2-3-1,0.6</v>
      </c>
      <c r="Z723" s="103" t="str">
        <f t="shared" si="590"/>
        <v>drawOpen=n4-2-3TOn4-2-3-1,0.8</v>
      </c>
      <c r="AA723" s="103" t="str">
        <f t="shared" si="591"/>
        <v>drawClose=n4-2-3TOn4-2-3-1,0.8</v>
      </c>
      <c r="AB723" s="103" t="str">
        <f t="shared" si="580"/>
        <v>myQtipStyle</v>
      </c>
      <c r="AD723" s="106"/>
      <c r="AE723" s="116"/>
      <c r="AF723" s="75"/>
      <c r="AG723" s="186">
        <f t="shared" si="597"/>
        <v>0</v>
      </c>
      <c r="AH723" s="75" t="str">
        <f t="shared" si="581"/>
        <v>n4-2-3TOn4-2-3-1</v>
      </c>
      <c r="AI723" s="75" t="str">
        <f t="shared" si="592"/>
        <v>n4-2-3TOn4-2-3-1</v>
      </c>
      <c r="AJ723" s="73">
        <f t="shared" si="582"/>
        <v>4</v>
      </c>
      <c r="AX723" s="108"/>
      <c r="AZ723" s="108"/>
      <c r="BB723" s="116"/>
      <c r="BC723" s="116"/>
      <c r="BD723" s="108"/>
      <c r="BE723" s="108"/>
      <c r="BF723" s="109"/>
      <c r="BG723" s="109"/>
      <c r="BH723" s="110" t="str">
        <f t="shared" si="583"/>
        <v>n4-2-3</v>
      </c>
      <c r="BI723" s="111"/>
      <c r="BJ723" s="109" t="s">
        <v>233</v>
      </c>
      <c r="BK723" s="109" t="s">
        <v>239</v>
      </c>
      <c r="BL723" s="109">
        <f t="shared" ca="1" si="584"/>
        <v>0.4</v>
      </c>
      <c r="BM723" s="112"/>
      <c r="BN723" s="112"/>
      <c r="BO723" s="112"/>
      <c r="BP723" s="112"/>
      <c r="BQ723" s="112"/>
      <c r="BR723" s="112">
        <f t="shared" ca="1" si="602"/>
        <v>12</v>
      </c>
      <c r="BS723" s="112">
        <f t="shared" ca="1" si="602"/>
        <v>12</v>
      </c>
      <c r="BT723" s="112"/>
      <c r="BU723" s="112"/>
      <c r="BV723" s="174"/>
      <c r="BW723" s="114"/>
      <c r="BX723" s="109"/>
      <c r="BY723" s="113"/>
      <c r="BZ723" s="113"/>
      <c r="CA723" s="113"/>
      <c r="CB723" s="113"/>
      <c r="CC723" s="112"/>
      <c r="CD723" s="109"/>
      <c r="CE723" s="114"/>
      <c r="CF723" s="109"/>
      <c r="CG723" s="113"/>
      <c r="CH723" s="113"/>
      <c r="CI723" s="113"/>
      <c r="CJ723" s="113"/>
      <c r="CK723" s="112"/>
      <c r="CL723" s="112"/>
      <c r="CM723" s="112"/>
      <c r="CN723" s="115"/>
      <c r="CO723" s="109"/>
      <c r="CP723" s="109"/>
      <c r="CQ723" s="113"/>
      <c r="CR723" s="113"/>
      <c r="CS723" s="113"/>
      <c r="CT723" s="113"/>
      <c r="CW723" s="118" t="str">
        <f t="shared" si="576"/>
        <v>n4-2-3</v>
      </c>
      <c r="CX723" s="118" t="str">
        <f t="shared" si="585"/>
        <v>n4-2-3-1</v>
      </c>
      <c r="CY723" s="119" t="s">
        <v>246</v>
      </c>
      <c r="CZ723" s="120" t="s">
        <v>79</v>
      </c>
      <c r="DA723" s="120" t="s">
        <v>79</v>
      </c>
      <c r="DB723" s="120">
        <f t="shared" si="593"/>
        <v>30</v>
      </c>
      <c r="DC723" s="120">
        <f t="shared" si="594"/>
        <v>150</v>
      </c>
      <c r="DD723" s="120">
        <f t="shared" ca="1" si="595"/>
        <v>6</v>
      </c>
      <c r="DE723" s="120">
        <f t="shared" ca="1" si="596"/>
        <v>6</v>
      </c>
      <c r="DF723" s="120" t="s">
        <v>74</v>
      </c>
    </row>
    <row r="724" spans="1:110" s="105" customFormat="1" ht="16" customHeight="1">
      <c r="A724" s="75" t="str">
        <f t="shared" si="599"/>
        <v>n4-2-3TOn4-2-3-2</v>
      </c>
      <c r="B724" s="75" t="str">
        <f t="shared" si="600"/>
        <v>n4-2-3TOn4-2-3-2</v>
      </c>
      <c r="C724" s="103" t="s">
        <v>239</v>
      </c>
      <c r="D724" s="103" t="str">
        <f t="shared" si="586"/>
        <v>n4-2-3</v>
      </c>
      <c r="E724" s="103" t="str">
        <f t="shared" si="587"/>
        <v>n4-2-3-2</v>
      </c>
      <c r="F724" s="104">
        <f>ROW()</f>
        <v>724</v>
      </c>
      <c r="G724" s="103"/>
      <c r="H724" s="103"/>
      <c r="I724" s="103"/>
      <c r="J724" s="103"/>
      <c r="K724" s="103" t="str">
        <f t="shared" si="577"/>
        <v>none</v>
      </c>
      <c r="L724" s="103"/>
      <c r="M724" s="103" t="str">
        <f t="shared" si="578"/>
        <v>OpenClose</v>
      </c>
      <c r="N724" s="103"/>
      <c r="O724" s="103"/>
      <c r="P724" s="103"/>
      <c r="Q724" s="103"/>
      <c r="R724" s="103">
        <f t="shared" si="579"/>
        <v>1</v>
      </c>
      <c r="S724" s="103"/>
      <c r="T724" s="103"/>
      <c r="U724" s="103"/>
      <c r="V724" s="103"/>
      <c r="W724" s="103"/>
      <c r="X724" s="103" t="str">
        <f t="shared" si="588"/>
        <v>fadeOn=n4-2-3TOn4-2-3-2,0.6</v>
      </c>
      <c r="Y724" s="103" t="str">
        <f t="shared" si="589"/>
        <v>fadeOff=n4-2-3TOn4-2-3-2,0.6</v>
      </c>
      <c r="Z724" s="103" t="str">
        <f t="shared" si="590"/>
        <v>drawOpen=n4-2-3TOn4-2-3-2,0.8</v>
      </c>
      <c r="AA724" s="103" t="str">
        <f t="shared" si="591"/>
        <v>drawClose=n4-2-3TOn4-2-3-2,0.8</v>
      </c>
      <c r="AB724" s="103" t="str">
        <f t="shared" si="580"/>
        <v>myQtipStyle</v>
      </c>
      <c r="AD724" s="106"/>
      <c r="AE724" s="116"/>
      <c r="AF724" s="75"/>
      <c r="AG724" s="186">
        <f t="shared" si="597"/>
        <v>0</v>
      </c>
      <c r="AH724" s="75" t="str">
        <f t="shared" si="581"/>
        <v>n4-2-3TOn4-2-3-2</v>
      </c>
      <c r="AI724" s="75" t="str">
        <f t="shared" si="592"/>
        <v>n4-2-3TOn4-2-3-2</v>
      </c>
      <c r="AJ724" s="73">
        <f t="shared" si="582"/>
        <v>4</v>
      </c>
      <c r="AX724" s="108"/>
      <c r="AZ724" s="108"/>
      <c r="BB724" s="116"/>
      <c r="BC724" s="116"/>
      <c r="BD724" s="108"/>
      <c r="BE724" s="108"/>
      <c r="BF724" s="109"/>
      <c r="BG724" s="109"/>
      <c r="BH724" s="110" t="str">
        <f t="shared" si="583"/>
        <v>n4-2-3</v>
      </c>
      <c r="BI724" s="111"/>
      <c r="BJ724" s="109" t="s">
        <v>233</v>
      </c>
      <c r="BK724" s="109" t="s">
        <v>239</v>
      </c>
      <c r="BL724" s="109">
        <f t="shared" ca="1" si="584"/>
        <v>0.4</v>
      </c>
      <c r="BM724" s="112"/>
      <c r="BN724" s="112"/>
      <c r="BO724" s="112"/>
      <c r="BP724" s="112"/>
      <c r="BQ724" s="112"/>
      <c r="BR724" s="112">
        <f t="shared" ca="1" si="602"/>
        <v>12</v>
      </c>
      <c r="BS724" s="112">
        <f t="shared" ca="1" si="602"/>
        <v>12</v>
      </c>
      <c r="BT724" s="112"/>
      <c r="BU724" s="112"/>
      <c r="BV724" s="174"/>
      <c r="BW724" s="114"/>
      <c r="BX724" s="109"/>
      <c r="BY724" s="113"/>
      <c r="BZ724" s="113"/>
      <c r="CA724" s="113"/>
      <c r="CB724" s="113"/>
      <c r="CC724" s="112"/>
      <c r="CD724" s="109"/>
      <c r="CE724" s="114"/>
      <c r="CF724" s="109"/>
      <c r="CG724" s="113"/>
      <c r="CH724" s="113"/>
      <c r="CI724" s="113"/>
      <c r="CJ724" s="113"/>
      <c r="CK724" s="112"/>
      <c r="CL724" s="112"/>
      <c r="CM724" s="112"/>
      <c r="CN724" s="115"/>
      <c r="CO724" s="109"/>
      <c r="CP724" s="109"/>
      <c r="CQ724" s="113"/>
      <c r="CR724" s="113"/>
      <c r="CS724" s="113"/>
      <c r="CT724" s="113"/>
      <c r="CW724" s="118" t="str">
        <f t="shared" si="576"/>
        <v>n4-2-3</v>
      </c>
      <c r="CX724" s="118" t="str">
        <f t="shared" si="585"/>
        <v>n4-2-3-2</v>
      </c>
      <c r="CY724" s="119" t="s">
        <v>246</v>
      </c>
      <c r="CZ724" s="120" t="s">
        <v>79</v>
      </c>
      <c r="DA724" s="120" t="s">
        <v>79</v>
      </c>
      <c r="DB724" s="120">
        <f t="shared" si="593"/>
        <v>30</v>
      </c>
      <c r="DC724" s="120">
        <f t="shared" si="594"/>
        <v>150</v>
      </c>
      <c r="DD724" s="120">
        <f t="shared" ca="1" si="595"/>
        <v>6</v>
      </c>
      <c r="DE724" s="120">
        <f t="shared" ca="1" si="596"/>
        <v>6</v>
      </c>
      <c r="DF724" s="120" t="s">
        <v>74</v>
      </c>
    </row>
    <row r="725" spans="1:110" s="105" customFormat="1" ht="16" customHeight="1">
      <c r="A725" s="75" t="str">
        <f t="shared" si="599"/>
        <v>n4-2-3TOn4-2-3-3</v>
      </c>
      <c r="B725" s="75" t="str">
        <f t="shared" si="600"/>
        <v>n4-2-3TOn4-2-3-3</v>
      </c>
      <c r="C725" s="103" t="s">
        <v>239</v>
      </c>
      <c r="D725" s="103" t="str">
        <f t="shared" si="586"/>
        <v>n4-2-3</v>
      </c>
      <c r="E725" s="103" t="str">
        <f t="shared" si="587"/>
        <v>n4-2-3-3</v>
      </c>
      <c r="F725" s="104">
        <f>ROW()</f>
        <v>725</v>
      </c>
      <c r="G725" s="103"/>
      <c r="H725" s="103"/>
      <c r="I725" s="103"/>
      <c r="J725" s="103"/>
      <c r="K725" s="103" t="str">
        <f t="shared" si="577"/>
        <v>none</v>
      </c>
      <c r="L725" s="103"/>
      <c r="M725" s="103" t="str">
        <f t="shared" si="578"/>
        <v>OpenClose</v>
      </c>
      <c r="N725" s="103"/>
      <c r="O725" s="103"/>
      <c r="P725" s="103"/>
      <c r="Q725" s="103"/>
      <c r="R725" s="103">
        <f t="shared" si="579"/>
        <v>1</v>
      </c>
      <c r="S725" s="103"/>
      <c r="T725" s="103"/>
      <c r="U725" s="103"/>
      <c r="V725" s="103"/>
      <c r="W725" s="103"/>
      <c r="X725" s="103" t="str">
        <f t="shared" si="588"/>
        <v>fadeOn=n4-2-3TOn4-2-3-3,0.6</v>
      </c>
      <c r="Y725" s="103" t="str">
        <f t="shared" si="589"/>
        <v>fadeOff=n4-2-3TOn4-2-3-3,0.6</v>
      </c>
      <c r="Z725" s="103" t="str">
        <f t="shared" si="590"/>
        <v>drawOpen=n4-2-3TOn4-2-3-3,0.8</v>
      </c>
      <c r="AA725" s="103" t="str">
        <f t="shared" si="591"/>
        <v>drawClose=n4-2-3TOn4-2-3-3,0.8</v>
      </c>
      <c r="AB725" s="103" t="str">
        <f t="shared" si="580"/>
        <v>myQtipStyle</v>
      </c>
      <c r="AD725" s="106"/>
      <c r="AE725" s="116"/>
      <c r="AF725" s="75"/>
      <c r="AG725" s="186">
        <f t="shared" si="597"/>
        <v>0</v>
      </c>
      <c r="AH725" s="75" t="str">
        <f t="shared" si="581"/>
        <v>n4-2-3TOn4-2-3-3</v>
      </c>
      <c r="AI725" s="75" t="str">
        <f t="shared" si="592"/>
        <v>n4-2-3TOn4-2-3-3</v>
      </c>
      <c r="AJ725" s="73">
        <f t="shared" si="582"/>
        <v>4</v>
      </c>
      <c r="AX725" s="108"/>
      <c r="AZ725" s="108"/>
      <c r="BB725" s="116"/>
      <c r="BC725" s="116"/>
      <c r="BD725" s="108"/>
      <c r="BE725" s="108"/>
      <c r="BF725" s="109"/>
      <c r="BG725" s="109"/>
      <c r="BH725" s="110" t="str">
        <f t="shared" si="583"/>
        <v>n4-2-3</v>
      </c>
      <c r="BI725" s="111"/>
      <c r="BJ725" s="109" t="s">
        <v>233</v>
      </c>
      <c r="BK725" s="109" t="s">
        <v>239</v>
      </c>
      <c r="BL725" s="109">
        <f t="shared" ca="1" si="584"/>
        <v>0.4</v>
      </c>
      <c r="BM725" s="112"/>
      <c r="BN725" s="112"/>
      <c r="BO725" s="112"/>
      <c r="BP725" s="112"/>
      <c r="BQ725" s="112"/>
      <c r="BR725" s="112">
        <f t="shared" ca="1" si="602"/>
        <v>12</v>
      </c>
      <c r="BS725" s="112">
        <f t="shared" ca="1" si="602"/>
        <v>12</v>
      </c>
      <c r="BT725" s="112"/>
      <c r="BU725" s="112"/>
      <c r="BV725" s="174"/>
      <c r="BW725" s="114"/>
      <c r="BX725" s="109"/>
      <c r="BY725" s="113"/>
      <c r="BZ725" s="113"/>
      <c r="CA725" s="113"/>
      <c r="CB725" s="113"/>
      <c r="CC725" s="112"/>
      <c r="CD725" s="109"/>
      <c r="CE725" s="114"/>
      <c r="CF725" s="109"/>
      <c r="CG725" s="113"/>
      <c r="CH725" s="113"/>
      <c r="CI725" s="113"/>
      <c r="CJ725" s="113"/>
      <c r="CK725" s="112"/>
      <c r="CL725" s="112"/>
      <c r="CM725" s="112"/>
      <c r="CN725" s="115"/>
      <c r="CO725" s="109"/>
      <c r="CP725" s="109"/>
      <c r="CQ725" s="113"/>
      <c r="CR725" s="113"/>
      <c r="CS725" s="113"/>
      <c r="CT725" s="113"/>
      <c r="CW725" s="118" t="str">
        <f t="shared" si="576"/>
        <v>n4-2-3</v>
      </c>
      <c r="CX725" s="118" t="str">
        <f t="shared" si="585"/>
        <v>n4-2-3-3</v>
      </c>
      <c r="CY725" s="119" t="s">
        <v>246</v>
      </c>
      <c r="CZ725" s="120" t="s">
        <v>79</v>
      </c>
      <c r="DA725" s="120" t="s">
        <v>79</v>
      </c>
      <c r="DB725" s="120">
        <f t="shared" si="593"/>
        <v>30</v>
      </c>
      <c r="DC725" s="120">
        <f t="shared" si="594"/>
        <v>150</v>
      </c>
      <c r="DD725" s="120">
        <f t="shared" ca="1" si="595"/>
        <v>6</v>
      </c>
      <c r="DE725" s="120">
        <f t="shared" ca="1" si="596"/>
        <v>6</v>
      </c>
      <c r="DF725" s="120" t="s">
        <v>74</v>
      </c>
    </row>
    <row r="726" spans="1:110" s="105" customFormat="1" ht="16" customHeight="1">
      <c r="A726" s="75" t="str">
        <f t="shared" si="599"/>
        <v>n3-4-3-3TOn4-3</v>
      </c>
      <c r="B726" s="75" t="str">
        <f t="shared" si="600"/>
        <v>n3-4-3-3TOn4-3</v>
      </c>
      <c r="C726" s="103" t="s">
        <v>239</v>
      </c>
      <c r="D726" s="103" t="str">
        <f t="shared" si="586"/>
        <v>n3-4-3-3</v>
      </c>
      <c r="E726" s="103" t="str">
        <f t="shared" si="587"/>
        <v>n4-3</v>
      </c>
      <c r="F726" s="104">
        <f>ROW()</f>
        <v>726</v>
      </c>
      <c r="G726" s="103"/>
      <c r="H726" s="103"/>
      <c r="I726" s="103"/>
      <c r="J726" s="103"/>
      <c r="K726" s="103" t="str">
        <f t="shared" si="577"/>
        <v>none</v>
      </c>
      <c r="L726" s="103"/>
      <c r="M726" s="103" t="str">
        <f t="shared" si="578"/>
        <v>OpenClose</v>
      </c>
      <c r="N726" s="103"/>
      <c r="O726" s="103"/>
      <c r="P726" s="103"/>
      <c r="Q726" s="103"/>
      <c r="R726" s="103">
        <f t="shared" si="579"/>
        <v>1</v>
      </c>
      <c r="S726" s="103"/>
      <c r="T726" s="103"/>
      <c r="U726" s="103"/>
      <c r="V726" s="103"/>
      <c r="W726" s="103"/>
      <c r="X726" s="103" t="str">
        <f t="shared" si="588"/>
        <v>fadeOn=n3-4-3-3TOn4-3,0.6</v>
      </c>
      <c r="Y726" s="103" t="str">
        <f t="shared" si="589"/>
        <v>fadeOff=n3-4-3-3TOn4-3,0.6</v>
      </c>
      <c r="Z726" s="103" t="str">
        <f t="shared" si="590"/>
        <v>drawOpen=n3-4-3-3TOn4-3,0.8</v>
      </c>
      <c r="AA726" s="103" t="str">
        <f t="shared" si="591"/>
        <v>drawClose=n3-4-3-3TOn4-3,0.8</v>
      </c>
      <c r="AB726" s="103" t="str">
        <f t="shared" si="580"/>
        <v>myQtipStyle</v>
      </c>
      <c r="AD726" s="106"/>
      <c r="AE726" s="116"/>
      <c r="AF726" s="75"/>
      <c r="AG726" s="186">
        <f t="shared" si="597"/>
        <v>0</v>
      </c>
      <c r="AH726" s="75" t="str">
        <f t="shared" si="581"/>
        <v>n3-4-3-3TOn4-3</v>
      </c>
      <c r="AI726" s="75" t="str">
        <f t="shared" si="592"/>
        <v>n3-4-3-3TOn4-3</v>
      </c>
      <c r="AJ726" s="73">
        <f t="shared" si="582"/>
        <v>2</v>
      </c>
      <c r="AX726" s="108"/>
      <c r="AZ726" s="108"/>
      <c r="BB726" s="116"/>
      <c r="BC726" s="116"/>
      <c r="BD726" s="108"/>
      <c r="BE726" s="108"/>
      <c r="BF726" s="109"/>
      <c r="BG726" s="109"/>
      <c r="BH726" s="110" t="str">
        <f t="shared" si="583"/>
        <v>n3-4-3-3</v>
      </c>
      <c r="BI726" s="111"/>
      <c r="BJ726" s="109" t="s">
        <v>233</v>
      </c>
      <c r="BK726" s="109" t="s">
        <v>239</v>
      </c>
      <c r="BL726" s="109">
        <f t="shared" ca="1" si="584"/>
        <v>1.5</v>
      </c>
      <c r="BM726" s="112"/>
      <c r="BN726" s="112"/>
      <c r="BO726" s="112"/>
      <c r="BP726" s="112"/>
      <c r="BQ726" s="112"/>
      <c r="BR726" s="112">
        <f t="shared" ca="1" si="602"/>
        <v>60</v>
      </c>
      <c r="BS726" s="112">
        <f t="shared" ca="1" si="602"/>
        <v>60</v>
      </c>
      <c r="BT726" s="112"/>
      <c r="BU726" s="112"/>
      <c r="BV726" s="174"/>
      <c r="BW726" s="114"/>
      <c r="BX726" s="109"/>
      <c r="BY726" s="113"/>
      <c r="BZ726" s="113"/>
      <c r="CA726" s="113"/>
      <c r="CB726" s="113"/>
      <c r="CC726" s="112"/>
      <c r="CD726" s="109"/>
      <c r="CE726" s="114"/>
      <c r="CF726" s="109"/>
      <c r="CG726" s="113"/>
      <c r="CH726" s="113"/>
      <c r="CI726" s="113"/>
      <c r="CJ726" s="113"/>
      <c r="CK726" s="112"/>
      <c r="CL726" s="112"/>
      <c r="CM726" s="112"/>
      <c r="CN726" s="115"/>
      <c r="CO726" s="109"/>
      <c r="CP726" s="109"/>
      <c r="CQ726" s="113"/>
      <c r="CR726" s="113"/>
      <c r="CS726" s="113"/>
      <c r="CT726" s="113"/>
      <c r="CW726" s="118" t="str">
        <f t="shared" ref="CW726:CW789" si="603">BH726</f>
        <v>n3-4-3-3</v>
      </c>
      <c r="CX726" s="118" t="str">
        <f t="shared" si="585"/>
        <v>n4-3</v>
      </c>
      <c r="CY726" s="119" t="s">
        <v>246</v>
      </c>
      <c r="CZ726" s="120" t="s">
        <v>79</v>
      </c>
      <c r="DA726" s="120" t="s">
        <v>79</v>
      </c>
      <c r="DB726" s="120">
        <f t="shared" si="593"/>
        <v>30</v>
      </c>
      <c r="DC726" s="120">
        <f t="shared" si="594"/>
        <v>150</v>
      </c>
      <c r="DD726" s="120">
        <f t="shared" ca="1" si="595"/>
        <v>30</v>
      </c>
      <c r="DE726" s="120">
        <f t="shared" ca="1" si="596"/>
        <v>30</v>
      </c>
      <c r="DF726" s="120" t="s">
        <v>74</v>
      </c>
    </row>
    <row r="727" spans="1:110" s="105" customFormat="1" ht="16" customHeight="1">
      <c r="A727" s="75" t="str">
        <f t="shared" si="599"/>
        <v>n4-3TOn4-3-1</v>
      </c>
      <c r="B727" s="75" t="str">
        <f t="shared" si="600"/>
        <v>n4-3TOn4-3-1</v>
      </c>
      <c r="C727" s="103" t="s">
        <v>239</v>
      </c>
      <c r="D727" s="103" t="str">
        <f t="shared" si="586"/>
        <v>n4-3</v>
      </c>
      <c r="E727" s="103" t="str">
        <f t="shared" si="587"/>
        <v>n4-3-1</v>
      </c>
      <c r="F727" s="104">
        <f>ROW()</f>
        <v>727</v>
      </c>
      <c r="G727" s="103"/>
      <c r="H727" s="103"/>
      <c r="I727" s="103"/>
      <c r="J727" s="103"/>
      <c r="K727" s="103" t="str">
        <f t="shared" si="577"/>
        <v>none</v>
      </c>
      <c r="L727" s="103"/>
      <c r="M727" s="103" t="str">
        <f t="shared" si="578"/>
        <v>OpenClose</v>
      </c>
      <c r="N727" s="103"/>
      <c r="O727" s="103"/>
      <c r="P727" s="103"/>
      <c r="Q727" s="103"/>
      <c r="R727" s="103">
        <f t="shared" si="579"/>
        <v>1</v>
      </c>
      <c r="S727" s="103"/>
      <c r="T727" s="103"/>
      <c r="U727" s="103"/>
      <c r="V727" s="103"/>
      <c r="W727" s="103"/>
      <c r="X727" s="103" t="str">
        <f t="shared" si="588"/>
        <v>fadeOn=n4-3TOn4-3-1,0.6</v>
      </c>
      <c r="Y727" s="103" t="str">
        <f t="shared" si="589"/>
        <v>fadeOff=n4-3TOn4-3-1,0.6</v>
      </c>
      <c r="Z727" s="103" t="str">
        <f t="shared" si="590"/>
        <v>drawOpen=n4-3TOn4-3-1,0.8</v>
      </c>
      <c r="AA727" s="103" t="str">
        <f t="shared" si="591"/>
        <v>drawClose=n4-3TOn4-3-1,0.8</v>
      </c>
      <c r="AB727" s="103" t="str">
        <f t="shared" si="580"/>
        <v>myQtipStyle</v>
      </c>
      <c r="AD727" s="106"/>
      <c r="AE727" s="116"/>
      <c r="AF727" s="75"/>
      <c r="AG727" s="186">
        <f t="shared" si="597"/>
        <v>0</v>
      </c>
      <c r="AH727" s="75" t="str">
        <f t="shared" si="581"/>
        <v>n4-3TOn4-3-1</v>
      </c>
      <c r="AI727" s="75" t="str">
        <f t="shared" si="592"/>
        <v>n4-3TOn4-3-1</v>
      </c>
      <c r="AJ727" s="73">
        <f t="shared" si="582"/>
        <v>3</v>
      </c>
      <c r="AX727" s="108"/>
      <c r="AZ727" s="108"/>
      <c r="BB727" s="116"/>
      <c r="BC727" s="116"/>
      <c r="BD727" s="108"/>
      <c r="BE727" s="108"/>
      <c r="BF727" s="109"/>
      <c r="BG727" s="109"/>
      <c r="BH727" s="110" t="str">
        <f t="shared" si="583"/>
        <v>n4-3</v>
      </c>
      <c r="BI727" s="111"/>
      <c r="BJ727" s="109" t="s">
        <v>233</v>
      </c>
      <c r="BK727" s="109" t="s">
        <v>239</v>
      </c>
      <c r="BL727" s="109">
        <f t="shared" ca="1" si="584"/>
        <v>0.7</v>
      </c>
      <c r="BM727" s="112"/>
      <c r="BN727" s="112"/>
      <c r="BO727" s="112"/>
      <c r="BP727" s="112"/>
      <c r="BQ727" s="112"/>
      <c r="BR727" s="112">
        <f t="shared" ca="1" si="602"/>
        <v>35</v>
      </c>
      <c r="BS727" s="112">
        <f t="shared" ca="1" si="602"/>
        <v>35</v>
      </c>
      <c r="BT727" s="112"/>
      <c r="BU727" s="112"/>
      <c r="BV727" s="174"/>
      <c r="BW727" s="114"/>
      <c r="BX727" s="109"/>
      <c r="BY727" s="113"/>
      <c r="BZ727" s="113"/>
      <c r="CA727" s="113"/>
      <c r="CB727" s="113"/>
      <c r="CC727" s="112"/>
      <c r="CD727" s="109"/>
      <c r="CE727" s="114"/>
      <c r="CF727" s="109"/>
      <c r="CG727" s="113"/>
      <c r="CH727" s="113"/>
      <c r="CI727" s="113"/>
      <c r="CJ727" s="113"/>
      <c r="CK727" s="112"/>
      <c r="CL727" s="112"/>
      <c r="CM727" s="112"/>
      <c r="CN727" s="115"/>
      <c r="CO727" s="109"/>
      <c r="CP727" s="109"/>
      <c r="CQ727" s="113"/>
      <c r="CR727" s="113"/>
      <c r="CS727" s="113"/>
      <c r="CT727" s="113"/>
      <c r="CW727" s="118" t="str">
        <f t="shared" si="603"/>
        <v>n4-3</v>
      </c>
      <c r="CX727" s="118" t="str">
        <f t="shared" si="585"/>
        <v>n4-3-1</v>
      </c>
      <c r="CY727" s="119" t="s">
        <v>246</v>
      </c>
      <c r="CZ727" s="120" t="s">
        <v>79</v>
      </c>
      <c r="DA727" s="120" t="s">
        <v>79</v>
      </c>
      <c r="DB727" s="120">
        <f t="shared" si="593"/>
        <v>30</v>
      </c>
      <c r="DC727" s="120">
        <f t="shared" si="594"/>
        <v>150</v>
      </c>
      <c r="DD727" s="120">
        <f t="shared" ca="1" si="595"/>
        <v>17.5</v>
      </c>
      <c r="DE727" s="120">
        <f t="shared" ca="1" si="596"/>
        <v>17.5</v>
      </c>
      <c r="DF727" s="120" t="s">
        <v>74</v>
      </c>
    </row>
    <row r="728" spans="1:110" s="105" customFormat="1" ht="16" customHeight="1">
      <c r="A728" s="75" t="str">
        <f t="shared" si="599"/>
        <v>n4-3-1TOn4-3-1-1</v>
      </c>
      <c r="B728" s="75" t="str">
        <f t="shared" si="600"/>
        <v>n4-3-1TOn4-3-1-1</v>
      </c>
      <c r="C728" s="103" t="s">
        <v>239</v>
      </c>
      <c r="D728" s="103" t="str">
        <f t="shared" si="586"/>
        <v>n4-3-1</v>
      </c>
      <c r="E728" s="103" t="str">
        <f t="shared" si="587"/>
        <v>n4-3-1-1</v>
      </c>
      <c r="F728" s="104">
        <f>ROW()</f>
        <v>728</v>
      </c>
      <c r="G728" s="103"/>
      <c r="H728" s="103"/>
      <c r="I728" s="103"/>
      <c r="J728" s="103"/>
      <c r="K728" s="103" t="str">
        <f t="shared" si="577"/>
        <v>none</v>
      </c>
      <c r="L728" s="103"/>
      <c r="M728" s="103" t="str">
        <f t="shared" si="578"/>
        <v>OpenClose</v>
      </c>
      <c r="N728" s="103"/>
      <c r="O728" s="103"/>
      <c r="P728" s="103"/>
      <c r="Q728" s="103"/>
      <c r="R728" s="103">
        <f t="shared" si="579"/>
        <v>1</v>
      </c>
      <c r="S728" s="103"/>
      <c r="T728" s="103"/>
      <c r="U728" s="103"/>
      <c r="V728" s="103"/>
      <c r="W728" s="103"/>
      <c r="X728" s="103" t="str">
        <f t="shared" si="588"/>
        <v>fadeOn=n4-3-1TOn4-3-1-1,0.6</v>
      </c>
      <c r="Y728" s="103" t="str">
        <f t="shared" si="589"/>
        <v>fadeOff=n4-3-1TOn4-3-1-1,0.6</v>
      </c>
      <c r="Z728" s="103" t="str">
        <f t="shared" si="590"/>
        <v>drawOpen=n4-3-1TOn4-3-1-1,0.8</v>
      </c>
      <c r="AA728" s="103" t="str">
        <f t="shared" si="591"/>
        <v>drawClose=n4-3-1TOn4-3-1-1,0.8</v>
      </c>
      <c r="AB728" s="103" t="str">
        <f t="shared" si="580"/>
        <v>myQtipStyle</v>
      </c>
      <c r="AD728" s="106"/>
      <c r="AE728" s="116"/>
      <c r="AF728" s="75"/>
      <c r="AG728" s="186">
        <f t="shared" si="597"/>
        <v>0</v>
      </c>
      <c r="AH728" s="75" t="str">
        <f t="shared" si="581"/>
        <v>n4-3-1TOn4-3-1-1</v>
      </c>
      <c r="AI728" s="75" t="str">
        <f t="shared" si="592"/>
        <v>n4-3-1TOn4-3-1-1</v>
      </c>
      <c r="AJ728" s="73">
        <f t="shared" si="582"/>
        <v>4</v>
      </c>
      <c r="AX728" s="108"/>
      <c r="AZ728" s="108"/>
      <c r="BB728" s="116"/>
      <c r="BC728" s="116"/>
      <c r="BD728" s="108"/>
      <c r="BE728" s="108"/>
      <c r="BF728" s="109"/>
      <c r="BG728" s="109"/>
      <c r="BH728" s="110" t="str">
        <f t="shared" si="583"/>
        <v>n4-3-1</v>
      </c>
      <c r="BI728" s="111"/>
      <c r="BJ728" s="109" t="s">
        <v>233</v>
      </c>
      <c r="BK728" s="109" t="s">
        <v>239</v>
      </c>
      <c r="BL728" s="109">
        <f t="shared" ca="1" si="584"/>
        <v>0.4</v>
      </c>
      <c r="BM728" s="112"/>
      <c r="BN728" s="112"/>
      <c r="BO728" s="112"/>
      <c r="BP728" s="112"/>
      <c r="BQ728" s="112"/>
      <c r="BR728" s="112">
        <f t="shared" ca="1" si="602"/>
        <v>12</v>
      </c>
      <c r="BS728" s="112">
        <f t="shared" ca="1" si="602"/>
        <v>12</v>
      </c>
      <c r="BT728" s="112"/>
      <c r="BU728" s="112"/>
      <c r="BV728" s="174"/>
      <c r="BW728" s="114"/>
      <c r="BX728" s="109"/>
      <c r="BY728" s="113"/>
      <c r="BZ728" s="113"/>
      <c r="CA728" s="113"/>
      <c r="CB728" s="113"/>
      <c r="CC728" s="112"/>
      <c r="CD728" s="109"/>
      <c r="CE728" s="114"/>
      <c r="CF728" s="109"/>
      <c r="CG728" s="113"/>
      <c r="CH728" s="113"/>
      <c r="CI728" s="113"/>
      <c r="CJ728" s="113"/>
      <c r="CK728" s="112"/>
      <c r="CL728" s="112"/>
      <c r="CM728" s="112"/>
      <c r="CN728" s="115"/>
      <c r="CO728" s="109"/>
      <c r="CP728" s="109"/>
      <c r="CQ728" s="113"/>
      <c r="CR728" s="113"/>
      <c r="CS728" s="113"/>
      <c r="CT728" s="113"/>
      <c r="CW728" s="118" t="str">
        <f t="shared" si="603"/>
        <v>n4-3-1</v>
      </c>
      <c r="CX728" s="118" t="str">
        <f t="shared" si="585"/>
        <v>n4-3-1-1</v>
      </c>
      <c r="CY728" s="119" t="s">
        <v>246</v>
      </c>
      <c r="CZ728" s="120" t="s">
        <v>79</v>
      </c>
      <c r="DA728" s="120" t="s">
        <v>79</v>
      </c>
      <c r="DB728" s="120">
        <f t="shared" si="593"/>
        <v>30</v>
      </c>
      <c r="DC728" s="120">
        <f t="shared" si="594"/>
        <v>150</v>
      </c>
      <c r="DD728" s="120">
        <f t="shared" ca="1" si="595"/>
        <v>6</v>
      </c>
      <c r="DE728" s="120">
        <f t="shared" ca="1" si="596"/>
        <v>6</v>
      </c>
      <c r="DF728" s="120" t="s">
        <v>74</v>
      </c>
    </row>
    <row r="729" spans="1:110" s="105" customFormat="1" ht="16" customHeight="1">
      <c r="A729" s="75" t="str">
        <f t="shared" si="599"/>
        <v>n4-3-1TOn4-3-1-2</v>
      </c>
      <c r="B729" s="75" t="str">
        <f t="shared" si="600"/>
        <v>n4-3-1TOn4-3-1-2</v>
      </c>
      <c r="C729" s="103" t="s">
        <v>239</v>
      </c>
      <c r="D729" s="103" t="str">
        <f t="shared" si="586"/>
        <v>n4-3-1</v>
      </c>
      <c r="E729" s="103" t="str">
        <f t="shared" si="587"/>
        <v>n4-3-1-2</v>
      </c>
      <c r="F729" s="104">
        <f>ROW()</f>
        <v>729</v>
      </c>
      <c r="G729" s="103"/>
      <c r="H729" s="103"/>
      <c r="I729" s="103"/>
      <c r="J729" s="103"/>
      <c r="K729" s="103" t="str">
        <f t="shared" si="577"/>
        <v>none</v>
      </c>
      <c r="L729" s="103"/>
      <c r="M729" s="103" t="str">
        <f t="shared" si="578"/>
        <v>OpenClose</v>
      </c>
      <c r="N729" s="103"/>
      <c r="O729" s="103"/>
      <c r="P729" s="103"/>
      <c r="Q729" s="103"/>
      <c r="R729" s="103">
        <f t="shared" si="579"/>
        <v>1</v>
      </c>
      <c r="S729" s="103"/>
      <c r="T729" s="103"/>
      <c r="U729" s="103"/>
      <c r="V729" s="103"/>
      <c r="W729" s="103"/>
      <c r="X729" s="103" t="str">
        <f t="shared" si="588"/>
        <v>fadeOn=n4-3-1TOn4-3-1-2,0.6</v>
      </c>
      <c r="Y729" s="103" t="str">
        <f t="shared" si="589"/>
        <v>fadeOff=n4-3-1TOn4-3-1-2,0.6</v>
      </c>
      <c r="Z729" s="103" t="str">
        <f t="shared" si="590"/>
        <v>drawOpen=n4-3-1TOn4-3-1-2,0.8</v>
      </c>
      <c r="AA729" s="103" t="str">
        <f t="shared" si="591"/>
        <v>drawClose=n4-3-1TOn4-3-1-2,0.8</v>
      </c>
      <c r="AB729" s="103" t="str">
        <f t="shared" si="580"/>
        <v>myQtipStyle</v>
      </c>
      <c r="AD729" s="106"/>
      <c r="AE729" s="116"/>
      <c r="AF729" s="75"/>
      <c r="AG729" s="186">
        <f t="shared" si="597"/>
        <v>0</v>
      </c>
      <c r="AH729" s="75" t="str">
        <f t="shared" si="581"/>
        <v>n4-3-1TOn4-3-1-2</v>
      </c>
      <c r="AI729" s="75" t="str">
        <f t="shared" si="592"/>
        <v>n4-3-1TOn4-3-1-2</v>
      </c>
      <c r="AJ729" s="73">
        <f t="shared" si="582"/>
        <v>4</v>
      </c>
      <c r="AX729" s="108"/>
      <c r="AZ729" s="108"/>
      <c r="BB729" s="116"/>
      <c r="BC729" s="116"/>
      <c r="BD729" s="108"/>
      <c r="BE729" s="108"/>
      <c r="BF729" s="109"/>
      <c r="BG729" s="109"/>
      <c r="BH729" s="110" t="str">
        <f t="shared" si="583"/>
        <v>n4-3-1</v>
      </c>
      <c r="BI729" s="111"/>
      <c r="BJ729" s="109" t="s">
        <v>233</v>
      </c>
      <c r="BK729" s="109" t="s">
        <v>239</v>
      </c>
      <c r="BL729" s="109">
        <f t="shared" ca="1" si="584"/>
        <v>0.4</v>
      </c>
      <c r="BM729" s="112"/>
      <c r="BN729" s="112"/>
      <c r="BO729" s="112"/>
      <c r="BP729" s="112"/>
      <c r="BQ729" s="112"/>
      <c r="BR729" s="112">
        <f t="shared" ca="1" si="602"/>
        <v>12</v>
      </c>
      <c r="BS729" s="112">
        <f t="shared" ca="1" si="602"/>
        <v>12</v>
      </c>
      <c r="BT729" s="112"/>
      <c r="BU729" s="112"/>
      <c r="BV729" s="174"/>
      <c r="BW729" s="114"/>
      <c r="BX729" s="109"/>
      <c r="BY729" s="113"/>
      <c r="BZ729" s="113"/>
      <c r="CA729" s="113"/>
      <c r="CB729" s="113"/>
      <c r="CC729" s="112"/>
      <c r="CD729" s="109"/>
      <c r="CE729" s="114"/>
      <c r="CF729" s="109"/>
      <c r="CG729" s="113"/>
      <c r="CH729" s="113"/>
      <c r="CI729" s="113"/>
      <c r="CJ729" s="113"/>
      <c r="CK729" s="112"/>
      <c r="CL729" s="112"/>
      <c r="CM729" s="112"/>
      <c r="CN729" s="115"/>
      <c r="CO729" s="109"/>
      <c r="CP729" s="109"/>
      <c r="CQ729" s="113"/>
      <c r="CR729" s="113"/>
      <c r="CS729" s="113"/>
      <c r="CT729" s="113"/>
      <c r="CW729" s="118" t="str">
        <f t="shared" si="603"/>
        <v>n4-3-1</v>
      </c>
      <c r="CX729" s="118" t="str">
        <f t="shared" si="585"/>
        <v>n4-3-1-2</v>
      </c>
      <c r="CY729" s="119" t="s">
        <v>246</v>
      </c>
      <c r="CZ729" s="120" t="s">
        <v>79</v>
      </c>
      <c r="DA729" s="120" t="s">
        <v>79</v>
      </c>
      <c r="DB729" s="120">
        <f t="shared" si="593"/>
        <v>30</v>
      </c>
      <c r="DC729" s="120">
        <f t="shared" si="594"/>
        <v>150</v>
      </c>
      <c r="DD729" s="120">
        <f t="shared" ca="1" si="595"/>
        <v>6</v>
      </c>
      <c r="DE729" s="120">
        <f t="shared" ca="1" si="596"/>
        <v>6</v>
      </c>
      <c r="DF729" s="120" t="s">
        <v>74</v>
      </c>
    </row>
    <row r="730" spans="1:110" s="105" customFormat="1" ht="16" customHeight="1">
      <c r="A730" s="75" t="str">
        <f t="shared" si="599"/>
        <v>n4-3-1TOn4-3-1-3</v>
      </c>
      <c r="B730" s="75" t="str">
        <f t="shared" si="600"/>
        <v>n4-3-1TOn4-3-1-3</v>
      </c>
      <c r="C730" s="103" t="s">
        <v>239</v>
      </c>
      <c r="D730" s="103" t="str">
        <f t="shared" si="586"/>
        <v>n4-3-1</v>
      </c>
      <c r="E730" s="103" t="str">
        <f t="shared" si="587"/>
        <v>n4-3-1-3</v>
      </c>
      <c r="F730" s="104">
        <f>ROW()</f>
        <v>730</v>
      </c>
      <c r="G730" s="103"/>
      <c r="H730" s="103"/>
      <c r="I730" s="103"/>
      <c r="J730" s="103"/>
      <c r="K730" s="103" t="str">
        <f t="shared" si="577"/>
        <v>none</v>
      </c>
      <c r="L730" s="103"/>
      <c r="M730" s="103" t="str">
        <f t="shared" si="578"/>
        <v>OpenClose</v>
      </c>
      <c r="N730" s="103"/>
      <c r="O730" s="103"/>
      <c r="P730" s="103"/>
      <c r="Q730" s="103"/>
      <c r="R730" s="103">
        <f t="shared" si="579"/>
        <v>1</v>
      </c>
      <c r="S730" s="103"/>
      <c r="T730" s="103"/>
      <c r="U730" s="103"/>
      <c r="V730" s="103"/>
      <c r="W730" s="103"/>
      <c r="X730" s="103" t="str">
        <f t="shared" si="588"/>
        <v>fadeOn=n4-3-1TOn4-3-1-3,0.6</v>
      </c>
      <c r="Y730" s="103" t="str">
        <f t="shared" si="589"/>
        <v>fadeOff=n4-3-1TOn4-3-1-3,0.6</v>
      </c>
      <c r="Z730" s="103" t="str">
        <f t="shared" si="590"/>
        <v>drawOpen=n4-3-1TOn4-3-1-3,0.8</v>
      </c>
      <c r="AA730" s="103" t="str">
        <f t="shared" si="591"/>
        <v>drawClose=n4-3-1TOn4-3-1-3,0.8</v>
      </c>
      <c r="AB730" s="103" t="str">
        <f t="shared" si="580"/>
        <v>myQtipStyle</v>
      </c>
      <c r="AD730" s="106"/>
      <c r="AE730" s="116"/>
      <c r="AF730" s="75"/>
      <c r="AG730" s="186">
        <f t="shared" si="597"/>
        <v>0</v>
      </c>
      <c r="AH730" s="75" t="str">
        <f t="shared" si="581"/>
        <v>n4-3-1TOn4-3-1-3</v>
      </c>
      <c r="AI730" s="75" t="str">
        <f t="shared" si="592"/>
        <v>n4-3-1TOn4-3-1-3</v>
      </c>
      <c r="AJ730" s="73">
        <f t="shared" si="582"/>
        <v>4</v>
      </c>
      <c r="AX730" s="108"/>
      <c r="AZ730" s="108"/>
      <c r="BB730" s="116"/>
      <c r="BC730" s="116"/>
      <c r="BD730" s="108"/>
      <c r="BE730" s="108"/>
      <c r="BF730" s="109"/>
      <c r="BG730" s="109"/>
      <c r="BH730" s="110" t="str">
        <f t="shared" si="583"/>
        <v>n4-3-1</v>
      </c>
      <c r="BI730" s="111"/>
      <c r="BJ730" s="109" t="s">
        <v>233</v>
      </c>
      <c r="BK730" s="109" t="s">
        <v>239</v>
      </c>
      <c r="BL730" s="109">
        <f t="shared" ca="1" si="584"/>
        <v>0.4</v>
      </c>
      <c r="BM730" s="112"/>
      <c r="BN730" s="112"/>
      <c r="BO730" s="112"/>
      <c r="BP730" s="112"/>
      <c r="BQ730" s="112"/>
      <c r="BR730" s="112">
        <f t="shared" ca="1" si="602"/>
        <v>12</v>
      </c>
      <c r="BS730" s="112">
        <f t="shared" ca="1" si="602"/>
        <v>12</v>
      </c>
      <c r="BT730" s="112"/>
      <c r="BU730" s="112"/>
      <c r="BV730" s="174"/>
      <c r="BW730" s="114"/>
      <c r="BX730" s="109"/>
      <c r="BY730" s="113"/>
      <c r="BZ730" s="113"/>
      <c r="CA730" s="113"/>
      <c r="CB730" s="113"/>
      <c r="CC730" s="112"/>
      <c r="CD730" s="109"/>
      <c r="CE730" s="114"/>
      <c r="CF730" s="109"/>
      <c r="CG730" s="113"/>
      <c r="CH730" s="113"/>
      <c r="CI730" s="113"/>
      <c r="CJ730" s="113"/>
      <c r="CK730" s="112"/>
      <c r="CL730" s="112"/>
      <c r="CM730" s="112"/>
      <c r="CN730" s="115"/>
      <c r="CO730" s="109"/>
      <c r="CP730" s="109"/>
      <c r="CQ730" s="113"/>
      <c r="CR730" s="113"/>
      <c r="CS730" s="113"/>
      <c r="CT730" s="113"/>
      <c r="CW730" s="118" t="str">
        <f t="shared" si="603"/>
        <v>n4-3-1</v>
      </c>
      <c r="CX730" s="118" t="str">
        <f t="shared" si="585"/>
        <v>n4-3-1-3</v>
      </c>
      <c r="CY730" s="119" t="s">
        <v>246</v>
      </c>
      <c r="CZ730" s="120" t="s">
        <v>79</v>
      </c>
      <c r="DA730" s="120" t="s">
        <v>79</v>
      </c>
      <c r="DB730" s="120">
        <f t="shared" si="593"/>
        <v>30</v>
      </c>
      <c r="DC730" s="120">
        <f t="shared" si="594"/>
        <v>150</v>
      </c>
      <c r="DD730" s="120">
        <f t="shared" ca="1" si="595"/>
        <v>6</v>
      </c>
      <c r="DE730" s="120">
        <f t="shared" ca="1" si="596"/>
        <v>6</v>
      </c>
      <c r="DF730" s="120" t="s">
        <v>74</v>
      </c>
    </row>
    <row r="731" spans="1:110" s="105" customFormat="1" ht="16" customHeight="1">
      <c r="A731" s="75" t="str">
        <f t="shared" si="599"/>
        <v>n4-3TOn4-3-2</v>
      </c>
      <c r="B731" s="75" t="str">
        <f t="shared" si="600"/>
        <v>n4-3TOn4-3-2</v>
      </c>
      <c r="C731" s="103" t="s">
        <v>239</v>
      </c>
      <c r="D731" s="103" t="str">
        <f t="shared" si="586"/>
        <v>n4-3</v>
      </c>
      <c r="E731" s="103" t="str">
        <f t="shared" si="587"/>
        <v>n4-3-2</v>
      </c>
      <c r="F731" s="104">
        <f>ROW()</f>
        <v>731</v>
      </c>
      <c r="G731" s="103"/>
      <c r="H731" s="103"/>
      <c r="I731" s="103"/>
      <c r="J731" s="103"/>
      <c r="K731" s="103" t="str">
        <f t="shared" si="577"/>
        <v>none</v>
      </c>
      <c r="L731" s="103"/>
      <c r="M731" s="103" t="str">
        <f t="shared" si="578"/>
        <v>OpenClose</v>
      </c>
      <c r="N731" s="103"/>
      <c r="O731" s="103"/>
      <c r="P731" s="103"/>
      <c r="Q731" s="103"/>
      <c r="R731" s="103">
        <f t="shared" si="579"/>
        <v>1</v>
      </c>
      <c r="S731" s="103"/>
      <c r="T731" s="103"/>
      <c r="U731" s="103"/>
      <c r="V731" s="103"/>
      <c r="W731" s="103"/>
      <c r="X731" s="103" t="str">
        <f t="shared" si="588"/>
        <v>fadeOn=n4-3TOn4-3-2,0.6</v>
      </c>
      <c r="Y731" s="103" t="str">
        <f t="shared" si="589"/>
        <v>fadeOff=n4-3TOn4-3-2,0.6</v>
      </c>
      <c r="Z731" s="103" t="str">
        <f t="shared" si="590"/>
        <v>drawOpen=n4-3TOn4-3-2,0.8</v>
      </c>
      <c r="AA731" s="103" t="str">
        <f t="shared" si="591"/>
        <v>drawClose=n4-3TOn4-3-2,0.8</v>
      </c>
      <c r="AB731" s="103" t="str">
        <f t="shared" si="580"/>
        <v>myQtipStyle</v>
      </c>
      <c r="AD731" s="106"/>
      <c r="AE731" s="116"/>
      <c r="AF731" s="75"/>
      <c r="AG731" s="186">
        <f t="shared" si="597"/>
        <v>0</v>
      </c>
      <c r="AH731" s="75" t="str">
        <f t="shared" si="581"/>
        <v>n4-3TOn4-3-2</v>
      </c>
      <c r="AI731" s="75" t="str">
        <f t="shared" si="592"/>
        <v>n4-3TOn4-3-2</v>
      </c>
      <c r="AJ731" s="73">
        <f t="shared" si="582"/>
        <v>3</v>
      </c>
      <c r="AX731" s="108"/>
      <c r="AZ731" s="108"/>
      <c r="BB731" s="116"/>
      <c r="BC731" s="116"/>
      <c r="BD731" s="108"/>
      <c r="BE731" s="108"/>
      <c r="BF731" s="109"/>
      <c r="BG731" s="109"/>
      <c r="BH731" s="110" t="str">
        <f t="shared" si="583"/>
        <v>n4-3</v>
      </c>
      <c r="BI731" s="111"/>
      <c r="BJ731" s="109" t="s">
        <v>233</v>
      </c>
      <c r="BK731" s="109" t="s">
        <v>239</v>
      </c>
      <c r="BL731" s="109">
        <f t="shared" ca="1" si="584"/>
        <v>0.7</v>
      </c>
      <c r="BM731" s="112"/>
      <c r="BN731" s="112"/>
      <c r="BO731" s="112"/>
      <c r="BP731" s="112"/>
      <c r="BQ731" s="112"/>
      <c r="BR731" s="112">
        <f t="shared" ca="1" si="602"/>
        <v>35</v>
      </c>
      <c r="BS731" s="112">
        <f t="shared" ca="1" si="602"/>
        <v>35</v>
      </c>
      <c r="BT731" s="112"/>
      <c r="BU731" s="112"/>
      <c r="BV731" s="174"/>
      <c r="BW731" s="114"/>
      <c r="BX731" s="109"/>
      <c r="BY731" s="113"/>
      <c r="BZ731" s="113"/>
      <c r="CA731" s="113"/>
      <c r="CB731" s="113"/>
      <c r="CC731" s="112"/>
      <c r="CD731" s="109"/>
      <c r="CE731" s="114"/>
      <c r="CF731" s="109"/>
      <c r="CG731" s="113"/>
      <c r="CH731" s="113"/>
      <c r="CI731" s="113"/>
      <c r="CJ731" s="113"/>
      <c r="CK731" s="112"/>
      <c r="CL731" s="112"/>
      <c r="CM731" s="112"/>
      <c r="CN731" s="115"/>
      <c r="CO731" s="109"/>
      <c r="CP731" s="109"/>
      <c r="CQ731" s="113"/>
      <c r="CR731" s="113"/>
      <c r="CS731" s="113"/>
      <c r="CT731" s="113"/>
      <c r="CW731" s="118" t="str">
        <f t="shared" si="603"/>
        <v>n4-3</v>
      </c>
      <c r="CX731" s="118" t="str">
        <f t="shared" si="585"/>
        <v>n4-3-2</v>
      </c>
      <c r="CY731" s="119" t="s">
        <v>246</v>
      </c>
      <c r="CZ731" s="120" t="s">
        <v>79</v>
      </c>
      <c r="DA731" s="120" t="s">
        <v>79</v>
      </c>
      <c r="DB731" s="120">
        <f t="shared" si="593"/>
        <v>30</v>
      </c>
      <c r="DC731" s="120">
        <f t="shared" si="594"/>
        <v>150</v>
      </c>
      <c r="DD731" s="120">
        <f t="shared" ca="1" si="595"/>
        <v>17.5</v>
      </c>
      <c r="DE731" s="120">
        <f t="shared" ca="1" si="596"/>
        <v>17.5</v>
      </c>
      <c r="DF731" s="120" t="s">
        <v>74</v>
      </c>
    </row>
    <row r="732" spans="1:110" s="105" customFormat="1" ht="16" customHeight="1">
      <c r="A732" s="75" t="str">
        <f t="shared" si="599"/>
        <v>n4-3-2TOn4-3-2-1</v>
      </c>
      <c r="B732" s="75" t="str">
        <f t="shared" si="600"/>
        <v>n4-3-2TOn4-3-2-1</v>
      </c>
      <c r="C732" s="103" t="s">
        <v>239</v>
      </c>
      <c r="D732" s="103" t="str">
        <f t="shared" si="586"/>
        <v>n4-3-2</v>
      </c>
      <c r="E732" s="103" t="str">
        <f t="shared" si="587"/>
        <v>n4-3-2-1</v>
      </c>
      <c r="F732" s="104">
        <f>ROW()</f>
        <v>732</v>
      </c>
      <c r="G732" s="103"/>
      <c r="H732" s="103"/>
      <c r="I732" s="103"/>
      <c r="J732" s="103"/>
      <c r="K732" s="103" t="str">
        <f t="shared" ref="K732:K795" si="604">$K$12</f>
        <v>none</v>
      </c>
      <c r="L732" s="103"/>
      <c r="M732" s="103" t="str">
        <f t="shared" ref="M732:M795" si="605">$M$12</f>
        <v>OpenClose</v>
      </c>
      <c r="N732" s="103"/>
      <c r="O732" s="103"/>
      <c r="P732" s="103"/>
      <c r="Q732" s="103"/>
      <c r="R732" s="103">
        <f t="shared" ref="R732:R795" si="606">$R$12</f>
        <v>1</v>
      </c>
      <c r="S732" s="103"/>
      <c r="T732" s="103"/>
      <c r="U732" s="103"/>
      <c r="V732" s="103"/>
      <c r="W732" s="103"/>
      <c r="X732" s="103" t="str">
        <f t="shared" si="588"/>
        <v>fadeOn=n4-3-2TOn4-3-2-1,0.6</v>
      </c>
      <c r="Y732" s="103" t="str">
        <f t="shared" si="589"/>
        <v>fadeOff=n4-3-2TOn4-3-2-1,0.6</v>
      </c>
      <c r="Z732" s="103" t="str">
        <f t="shared" si="590"/>
        <v>drawOpen=n4-3-2TOn4-3-2-1,0.8</v>
      </c>
      <c r="AA732" s="103" t="str">
        <f t="shared" si="591"/>
        <v>drawClose=n4-3-2TOn4-3-2-1,0.8</v>
      </c>
      <c r="AB732" s="103" t="str">
        <f t="shared" ref="AB732:AB795" si="607">$AB$12</f>
        <v>myQtipStyle</v>
      </c>
      <c r="AD732" s="106"/>
      <c r="AE732" s="116"/>
      <c r="AF732" s="75"/>
      <c r="AG732" s="186">
        <f t="shared" si="597"/>
        <v>0</v>
      </c>
      <c r="AH732" s="75" t="str">
        <f t="shared" ref="AH732:AH795" si="608">BH233&amp;"TO"&amp;AH233</f>
        <v>n4-3-2TOn4-3-2-1</v>
      </c>
      <c r="AI732" s="75" t="str">
        <f t="shared" si="592"/>
        <v>n4-3-2TOn4-3-2-1</v>
      </c>
      <c r="AJ732" s="73">
        <f t="shared" ref="AJ732:AJ795" si="609">AJ233</f>
        <v>4</v>
      </c>
      <c r="AX732" s="108"/>
      <c r="AZ732" s="108"/>
      <c r="BB732" s="116"/>
      <c r="BC732" s="116"/>
      <c r="BD732" s="108"/>
      <c r="BE732" s="108"/>
      <c r="BF732" s="109"/>
      <c r="BG732" s="109"/>
      <c r="BH732" s="110" t="str">
        <f t="shared" ref="BH732:BH795" si="610">BH233</f>
        <v>n4-3-2</v>
      </c>
      <c r="BI732" s="111"/>
      <c r="BJ732" s="109" t="s">
        <v>233</v>
      </c>
      <c r="BK732" s="109" t="s">
        <v>239</v>
      </c>
      <c r="BL732" s="109">
        <f t="shared" ref="BL732:BL795" ca="1" si="611">INDIRECT("BL"&amp;20+AJ233)</f>
        <v>0.4</v>
      </c>
      <c r="BM732" s="112"/>
      <c r="BN732" s="112"/>
      <c r="BO732" s="112"/>
      <c r="BP732" s="112"/>
      <c r="BQ732" s="112"/>
      <c r="BR732" s="112">
        <f t="shared" ca="1" si="602"/>
        <v>12</v>
      </c>
      <c r="BS732" s="112">
        <f t="shared" ca="1" si="602"/>
        <v>12</v>
      </c>
      <c r="BT732" s="112"/>
      <c r="BU732" s="112"/>
      <c r="BV732" s="174"/>
      <c r="BW732" s="114"/>
      <c r="BX732" s="109"/>
      <c r="BY732" s="113"/>
      <c r="BZ732" s="113"/>
      <c r="CA732" s="113"/>
      <c r="CB732" s="113"/>
      <c r="CC732" s="112"/>
      <c r="CD732" s="109"/>
      <c r="CE732" s="114"/>
      <c r="CF732" s="109"/>
      <c r="CG732" s="113"/>
      <c r="CH732" s="113"/>
      <c r="CI732" s="113"/>
      <c r="CJ732" s="113"/>
      <c r="CK732" s="112"/>
      <c r="CL732" s="112"/>
      <c r="CM732" s="112"/>
      <c r="CN732" s="115"/>
      <c r="CO732" s="109"/>
      <c r="CP732" s="109"/>
      <c r="CQ732" s="113"/>
      <c r="CR732" s="113"/>
      <c r="CS732" s="113"/>
      <c r="CT732" s="113"/>
      <c r="CW732" s="118" t="str">
        <f t="shared" si="603"/>
        <v>n4-3-2</v>
      </c>
      <c r="CX732" s="118" t="str">
        <f t="shared" ref="CX732:CX795" si="612">AH233</f>
        <v>n4-3-2-1</v>
      </c>
      <c r="CY732" s="119" t="s">
        <v>246</v>
      </c>
      <c r="CZ732" s="120" t="s">
        <v>79</v>
      </c>
      <c r="DA732" s="120" t="s">
        <v>79</v>
      </c>
      <c r="DB732" s="120">
        <f t="shared" si="593"/>
        <v>30</v>
      </c>
      <c r="DC732" s="120">
        <f t="shared" si="594"/>
        <v>150</v>
      </c>
      <c r="DD732" s="120">
        <f t="shared" ca="1" si="595"/>
        <v>6</v>
      </c>
      <c r="DE732" s="120">
        <f t="shared" ca="1" si="596"/>
        <v>6</v>
      </c>
      <c r="DF732" s="120" t="s">
        <v>74</v>
      </c>
    </row>
    <row r="733" spans="1:110" s="105" customFormat="1" ht="16" customHeight="1">
      <c r="A733" s="75" t="str">
        <f t="shared" si="599"/>
        <v>n4-3-2TOn4-3-2-2</v>
      </c>
      <c r="B733" s="75" t="str">
        <f t="shared" si="600"/>
        <v>n4-3-2TOn4-3-2-2</v>
      </c>
      <c r="C733" s="103" t="s">
        <v>239</v>
      </c>
      <c r="D733" s="103" t="str">
        <f t="shared" ref="D733:D796" si="613">BH234</f>
        <v>n4-3-2</v>
      </c>
      <c r="E733" s="103" t="str">
        <f t="shared" ref="E733:E796" si="614">AH234</f>
        <v>n4-3-2-2</v>
      </c>
      <c r="F733" s="104">
        <f>ROW()</f>
        <v>733</v>
      </c>
      <c r="G733" s="103"/>
      <c r="H733" s="103"/>
      <c r="I733" s="103"/>
      <c r="J733" s="103"/>
      <c r="K733" s="103" t="str">
        <f t="shared" si="604"/>
        <v>none</v>
      </c>
      <c r="L733" s="103"/>
      <c r="M733" s="103" t="str">
        <f t="shared" si="605"/>
        <v>OpenClose</v>
      </c>
      <c r="N733" s="103"/>
      <c r="O733" s="103"/>
      <c r="P733" s="103"/>
      <c r="Q733" s="103"/>
      <c r="R733" s="103">
        <f t="shared" si="606"/>
        <v>1</v>
      </c>
      <c r="S733" s="103"/>
      <c r="T733" s="103"/>
      <c r="U733" s="103"/>
      <c r="V733" s="103"/>
      <c r="W733" s="103"/>
      <c r="X733" s="103" t="str">
        <f t="shared" ref="X733:X796" si="615">$X$12&amp;A733&amp;","&amp;$X$13</f>
        <v>fadeOn=n4-3-2TOn4-3-2-2,0.6</v>
      </c>
      <c r="Y733" s="103" t="str">
        <f t="shared" ref="Y733:Y796" si="616">$Y$12&amp;A733&amp;","&amp;$Y$13</f>
        <v>fadeOff=n4-3-2TOn4-3-2-2,0.6</v>
      </c>
      <c r="Z733" s="103" t="str">
        <f t="shared" ref="Z733:Z796" si="617">$Z$12&amp;A733&amp;","&amp;$Z$13</f>
        <v>drawOpen=n4-3-2TOn4-3-2-2,0.8</v>
      </c>
      <c r="AA733" s="103" t="str">
        <f t="shared" ref="AA733:AA796" si="618">$AA$12&amp;A733&amp;","&amp;$AA$13</f>
        <v>drawClose=n4-3-2TOn4-3-2-2,0.8</v>
      </c>
      <c r="AB733" s="103" t="str">
        <f t="shared" si="607"/>
        <v>myQtipStyle</v>
      </c>
      <c r="AD733" s="106"/>
      <c r="AE733" s="116"/>
      <c r="AF733" s="75"/>
      <c r="AG733" s="186">
        <f t="shared" si="597"/>
        <v>0</v>
      </c>
      <c r="AH733" s="75" t="str">
        <f t="shared" si="608"/>
        <v>n4-3-2TOn4-3-2-2</v>
      </c>
      <c r="AI733" s="75" t="str">
        <f t="shared" ref="AI733:AI796" si="619">AH733</f>
        <v>n4-3-2TOn4-3-2-2</v>
      </c>
      <c r="AJ733" s="73">
        <f t="shared" si="609"/>
        <v>4</v>
      </c>
      <c r="AX733" s="108"/>
      <c r="AZ733" s="108"/>
      <c r="BB733" s="116"/>
      <c r="BC733" s="116"/>
      <c r="BD733" s="108"/>
      <c r="BE733" s="108"/>
      <c r="BF733" s="109"/>
      <c r="BG733" s="109"/>
      <c r="BH733" s="110" t="str">
        <f t="shared" si="610"/>
        <v>n4-3-2</v>
      </c>
      <c r="BI733" s="111"/>
      <c r="BJ733" s="109" t="s">
        <v>233</v>
      </c>
      <c r="BK733" s="109" t="s">
        <v>239</v>
      </c>
      <c r="BL733" s="109">
        <f t="shared" ca="1" si="611"/>
        <v>0.4</v>
      </c>
      <c r="BM733" s="112"/>
      <c r="BN733" s="112"/>
      <c r="BO733" s="112"/>
      <c r="BP733" s="112"/>
      <c r="BQ733" s="112"/>
      <c r="BR733" s="112">
        <f t="shared" ca="1" si="602"/>
        <v>12</v>
      </c>
      <c r="BS733" s="112">
        <f t="shared" ca="1" si="602"/>
        <v>12</v>
      </c>
      <c r="BT733" s="112"/>
      <c r="BU733" s="112"/>
      <c r="BV733" s="174"/>
      <c r="BW733" s="114"/>
      <c r="BX733" s="109"/>
      <c r="BY733" s="113"/>
      <c r="BZ733" s="113"/>
      <c r="CA733" s="113"/>
      <c r="CB733" s="113"/>
      <c r="CC733" s="112"/>
      <c r="CD733" s="109"/>
      <c r="CE733" s="114"/>
      <c r="CF733" s="109"/>
      <c r="CG733" s="113"/>
      <c r="CH733" s="113"/>
      <c r="CI733" s="113"/>
      <c r="CJ733" s="113"/>
      <c r="CK733" s="112"/>
      <c r="CL733" s="112"/>
      <c r="CM733" s="112"/>
      <c r="CN733" s="115"/>
      <c r="CO733" s="109"/>
      <c r="CP733" s="109"/>
      <c r="CQ733" s="113"/>
      <c r="CR733" s="113"/>
      <c r="CS733" s="113"/>
      <c r="CT733" s="113"/>
      <c r="CW733" s="118" t="str">
        <f t="shared" si="603"/>
        <v>n4-3-2</v>
      </c>
      <c r="CX733" s="118" t="str">
        <f t="shared" si="612"/>
        <v>n4-3-2-2</v>
      </c>
      <c r="CY733" s="119" t="s">
        <v>246</v>
      </c>
      <c r="CZ733" s="120" t="s">
        <v>79</v>
      </c>
      <c r="DA733" s="120" t="s">
        <v>79</v>
      </c>
      <c r="DB733" s="120">
        <f t="shared" ref="DB733:DB796" si="620">VLOOKUP(BH733,$AI$40:$BR$499,36)/2</f>
        <v>30</v>
      </c>
      <c r="DC733" s="120">
        <f t="shared" ref="DC733:DC796" si="621">VLOOKUP(BH733,$AI$40:$BS$499,37)/2</f>
        <v>150</v>
      </c>
      <c r="DD733" s="120">
        <f t="shared" ref="DD733:DD796" ca="1" si="622">BR733/2</f>
        <v>6</v>
      </c>
      <c r="DE733" s="120">
        <f t="shared" ref="DE733:DE796" ca="1" si="623">BS733/2</f>
        <v>6</v>
      </c>
      <c r="DF733" s="120" t="s">
        <v>74</v>
      </c>
    </row>
    <row r="734" spans="1:110" s="105" customFormat="1" ht="16" customHeight="1">
      <c r="A734" s="75" t="str">
        <f t="shared" si="599"/>
        <v>n4-3-2TOn4-3-2-3</v>
      </c>
      <c r="B734" s="75" t="str">
        <f t="shared" si="600"/>
        <v>n4-3-2TOn4-3-2-3</v>
      </c>
      <c r="C734" s="103" t="s">
        <v>239</v>
      </c>
      <c r="D734" s="103" t="str">
        <f t="shared" si="613"/>
        <v>n4-3-2</v>
      </c>
      <c r="E734" s="103" t="str">
        <f t="shared" si="614"/>
        <v>n4-3-2-3</v>
      </c>
      <c r="F734" s="104">
        <f>ROW()</f>
        <v>734</v>
      </c>
      <c r="G734" s="103"/>
      <c r="H734" s="103"/>
      <c r="I734" s="103"/>
      <c r="J734" s="103"/>
      <c r="K734" s="103" t="str">
        <f t="shared" si="604"/>
        <v>none</v>
      </c>
      <c r="L734" s="103"/>
      <c r="M734" s="103" t="str">
        <f t="shared" si="605"/>
        <v>OpenClose</v>
      </c>
      <c r="N734" s="103"/>
      <c r="O734" s="103"/>
      <c r="P734" s="103"/>
      <c r="Q734" s="103"/>
      <c r="R734" s="103">
        <f t="shared" si="606"/>
        <v>1</v>
      </c>
      <c r="S734" s="103"/>
      <c r="T734" s="103"/>
      <c r="U734" s="103"/>
      <c r="V734" s="103"/>
      <c r="W734" s="103"/>
      <c r="X734" s="103" t="str">
        <f t="shared" si="615"/>
        <v>fadeOn=n4-3-2TOn4-3-2-3,0.6</v>
      </c>
      <c r="Y734" s="103" t="str">
        <f t="shared" si="616"/>
        <v>fadeOff=n4-3-2TOn4-3-2-3,0.6</v>
      </c>
      <c r="Z734" s="103" t="str">
        <f t="shared" si="617"/>
        <v>drawOpen=n4-3-2TOn4-3-2-3,0.8</v>
      </c>
      <c r="AA734" s="103" t="str">
        <f t="shared" si="618"/>
        <v>drawClose=n4-3-2TOn4-3-2-3,0.8</v>
      </c>
      <c r="AB734" s="103" t="str">
        <f t="shared" si="607"/>
        <v>myQtipStyle</v>
      </c>
      <c r="AD734" s="106"/>
      <c r="AE734" s="116"/>
      <c r="AF734" s="75"/>
      <c r="AG734" s="186">
        <f t="shared" ref="AG734:AG797" si="624">AG733</f>
        <v>0</v>
      </c>
      <c r="AH734" s="75" t="str">
        <f t="shared" si="608"/>
        <v>n4-3-2TOn4-3-2-3</v>
      </c>
      <c r="AI734" s="75" t="str">
        <f t="shared" si="619"/>
        <v>n4-3-2TOn4-3-2-3</v>
      </c>
      <c r="AJ734" s="73">
        <f t="shared" si="609"/>
        <v>4</v>
      </c>
      <c r="AX734" s="108"/>
      <c r="AZ734" s="108"/>
      <c r="BB734" s="116"/>
      <c r="BC734" s="116"/>
      <c r="BD734" s="108"/>
      <c r="BE734" s="108"/>
      <c r="BF734" s="109"/>
      <c r="BG734" s="109"/>
      <c r="BH734" s="110" t="str">
        <f t="shared" si="610"/>
        <v>n4-3-2</v>
      </c>
      <c r="BI734" s="111"/>
      <c r="BJ734" s="109" t="s">
        <v>233</v>
      </c>
      <c r="BK734" s="109" t="s">
        <v>239</v>
      </c>
      <c r="BL734" s="109">
        <f t="shared" ca="1" si="611"/>
        <v>0.4</v>
      </c>
      <c r="BM734" s="112"/>
      <c r="BN734" s="112"/>
      <c r="BO734" s="112"/>
      <c r="BP734" s="112"/>
      <c r="BQ734" s="112"/>
      <c r="BR734" s="112">
        <f t="shared" ca="1" si="602"/>
        <v>12</v>
      </c>
      <c r="BS734" s="112">
        <f t="shared" ca="1" si="602"/>
        <v>12</v>
      </c>
      <c r="BT734" s="112"/>
      <c r="BU734" s="112"/>
      <c r="BV734" s="174"/>
      <c r="BW734" s="114"/>
      <c r="BX734" s="109"/>
      <c r="BY734" s="113"/>
      <c r="BZ734" s="113"/>
      <c r="CA734" s="113"/>
      <c r="CB734" s="113"/>
      <c r="CC734" s="112"/>
      <c r="CD734" s="109"/>
      <c r="CE734" s="114"/>
      <c r="CF734" s="109"/>
      <c r="CG734" s="113"/>
      <c r="CH734" s="113"/>
      <c r="CI734" s="113"/>
      <c r="CJ734" s="113"/>
      <c r="CK734" s="112"/>
      <c r="CL734" s="112"/>
      <c r="CM734" s="112"/>
      <c r="CN734" s="115"/>
      <c r="CO734" s="109"/>
      <c r="CP734" s="109"/>
      <c r="CQ734" s="113"/>
      <c r="CR734" s="113"/>
      <c r="CS734" s="113"/>
      <c r="CT734" s="113"/>
      <c r="CW734" s="118" t="str">
        <f t="shared" si="603"/>
        <v>n4-3-2</v>
      </c>
      <c r="CX734" s="118" t="str">
        <f t="shared" si="612"/>
        <v>n4-3-2-3</v>
      </c>
      <c r="CY734" s="119" t="s">
        <v>246</v>
      </c>
      <c r="CZ734" s="120" t="s">
        <v>79</v>
      </c>
      <c r="DA734" s="120" t="s">
        <v>79</v>
      </c>
      <c r="DB734" s="120">
        <f t="shared" si="620"/>
        <v>30</v>
      </c>
      <c r="DC734" s="120">
        <f t="shared" si="621"/>
        <v>150</v>
      </c>
      <c r="DD734" s="120">
        <f t="shared" ca="1" si="622"/>
        <v>6</v>
      </c>
      <c r="DE734" s="120">
        <f t="shared" ca="1" si="623"/>
        <v>6</v>
      </c>
      <c r="DF734" s="120" t="s">
        <v>74</v>
      </c>
    </row>
    <row r="735" spans="1:110" s="105" customFormat="1" ht="16" customHeight="1">
      <c r="A735" s="75" t="str">
        <f t="shared" si="599"/>
        <v>n4-3TOn4-3-3</v>
      </c>
      <c r="B735" s="75" t="str">
        <f t="shared" si="600"/>
        <v>n4-3TOn4-3-3</v>
      </c>
      <c r="C735" s="103" t="s">
        <v>239</v>
      </c>
      <c r="D735" s="103" t="str">
        <f t="shared" si="613"/>
        <v>n4-3</v>
      </c>
      <c r="E735" s="103" t="str">
        <f t="shared" si="614"/>
        <v>n4-3-3</v>
      </c>
      <c r="F735" s="104">
        <f>ROW()</f>
        <v>735</v>
      </c>
      <c r="G735" s="103"/>
      <c r="H735" s="103"/>
      <c r="I735" s="103"/>
      <c r="J735" s="103"/>
      <c r="K735" s="103" t="str">
        <f t="shared" si="604"/>
        <v>none</v>
      </c>
      <c r="L735" s="103"/>
      <c r="M735" s="103" t="str">
        <f t="shared" si="605"/>
        <v>OpenClose</v>
      </c>
      <c r="N735" s="103"/>
      <c r="O735" s="103"/>
      <c r="P735" s="103"/>
      <c r="Q735" s="103"/>
      <c r="R735" s="103">
        <f t="shared" si="606"/>
        <v>1</v>
      </c>
      <c r="S735" s="103"/>
      <c r="T735" s="103"/>
      <c r="U735" s="103"/>
      <c r="V735" s="103"/>
      <c r="W735" s="103"/>
      <c r="X735" s="103" t="str">
        <f t="shared" si="615"/>
        <v>fadeOn=n4-3TOn4-3-3,0.6</v>
      </c>
      <c r="Y735" s="103" t="str">
        <f t="shared" si="616"/>
        <v>fadeOff=n4-3TOn4-3-3,0.6</v>
      </c>
      <c r="Z735" s="103" t="str">
        <f t="shared" si="617"/>
        <v>drawOpen=n4-3TOn4-3-3,0.8</v>
      </c>
      <c r="AA735" s="103" t="str">
        <f t="shared" si="618"/>
        <v>drawClose=n4-3TOn4-3-3,0.8</v>
      </c>
      <c r="AB735" s="103" t="str">
        <f t="shared" si="607"/>
        <v>myQtipStyle</v>
      </c>
      <c r="AD735" s="106"/>
      <c r="AE735" s="116"/>
      <c r="AF735" s="75"/>
      <c r="AG735" s="186">
        <f t="shared" si="624"/>
        <v>0</v>
      </c>
      <c r="AH735" s="75" t="str">
        <f t="shared" si="608"/>
        <v>n4-3TOn4-3-3</v>
      </c>
      <c r="AI735" s="75" t="str">
        <f t="shared" si="619"/>
        <v>n4-3TOn4-3-3</v>
      </c>
      <c r="AJ735" s="73">
        <f t="shared" si="609"/>
        <v>3</v>
      </c>
      <c r="AX735" s="108"/>
      <c r="AZ735" s="108"/>
      <c r="BB735" s="116"/>
      <c r="BC735" s="116"/>
      <c r="BD735" s="108"/>
      <c r="BE735" s="108"/>
      <c r="BF735" s="109"/>
      <c r="BG735" s="109"/>
      <c r="BH735" s="110" t="str">
        <f t="shared" si="610"/>
        <v>n4-3</v>
      </c>
      <c r="BI735" s="111"/>
      <c r="BJ735" s="109" t="s">
        <v>233</v>
      </c>
      <c r="BK735" s="109" t="s">
        <v>239</v>
      </c>
      <c r="BL735" s="109">
        <f t="shared" ca="1" si="611"/>
        <v>0.7</v>
      </c>
      <c r="BM735" s="112"/>
      <c r="BN735" s="112"/>
      <c r="BO735" s="112"/>
      <c r="BP735" s="112"/>
      <c r="BQ735" s="112"/>
      <c r="BR735" s="112">
        <f t="shared" ca="1" si="602"/>
        <v>35</v>
      </c>
      <c r="BS735" s="112">
        <f t="shared" ca="1" si="602"/>
        <v>35</v>
      </c>
      <c r="BT735" s="112"/>
      <c r="BU735" s="112"/>
      <c r="BV735" s="174"/>
      <c r="BW735" s="114"/>
      <c r="BX735" s="109"/>
      <c r="BY735" s="113"/>
      <c r="BZ735" s="113"/>
      <c r="CA735" s="113"/>
      <c r="CB735" s="113"/>
      <c r="CC735" s="112"/>
      <c r="CD735" s="109"/>
      <c r="CE735" s="114"/>
      <c r="CF735" s="109"/>
      <c r="CG735" s="113"/>
      <c r="CH735" s="113"/>
      <c r="CI735" s="113"/>
      <c r="CJ735" s="113"/>
      <c r="CK735" s="112"/>
      <c r="CL735" s="112"/>
      <c r="CM735" s="112"/>
      <c r="CN735" s="115"/>
      <c r="CO735" s="109"/>
      <c r="CP735" s="109"/>
      <c r="CQ735" s="113"/>
      <c r="CR735" s="113"/>
      <c r="CS735" s="113"/>
      <c r="CT735" s="113"/>
      <c r="CW735" s="118" t="str">
        <f t="shared" si="603"/>
        <v>n4-3</v>
      </c>
      <c r="CX735" s="118" t="str">
        <f t="shared" si="612"/>
        <v>n4-3-3</v>
      </c>
      <c r="CY735" s="119" t="s">
        <v>246</v>
      </c>
      <c r="CZ735" s="120" t="s">
        <v>79</v>
      </c>
      <c r="DA735" s="120" t="s">
        <v>79</v>
      </c>
      <c r="DB735" s="120">
        <f t="shared" si="620"/>
        <v>30</v>
      </c>
      <c r="DC735" s="120">
        <f t="shared" si="621"/>
        <v>150</v>
      </c>
      <c r="DD735" s="120">
        <f t="shared" ca="1" si="622"/>
        <v>17.5</v>
      </c>
      <c r="DE735" s="120">
        <f t="shared" ca="1" si="623"/>
        <v>17.5</v>
      </c>
      <c r="DF735" s="120" t="s">
        <v>74</v>
      </c>
    </row>
    <row r="736" spans="1:110" s="105" customFormat="1" ht="16" customHeight="1">
      <c r="A736" s="75" t="str">
        <f t="shared" si="599"/>
        <v>n4-3-3TOn4-3-3-1</v>
      </c>
      <c r="B736" s="75" t="str">
        <f t="shared" si="600"/>
        <v>n4-3-3TOn4-3-3-1</v>
      </c>
      <c r="C736" s="103" t="s">
        <v>239</v>
      </c>
      <c r="D736" s="103" t="str">
        <f t="shared" si="613"/>
        <v>n4-3-3</v>
      </c>
      <c r="E736" s="103" t="str">
        <f t="shared" si="614"/>
        <v>n4-3-3-1</v>
      </c>
      <c r="F736" s="104">
        <f>ROW()</f>
        <v>736</v>
      </c>
      <c r="G736" s="103"/>
      <c r="H736" s="103"/>
      <c r="I736" s="103"/>
      <c r="J736" s="103"/>
      <c r="K736" s="103" t="str">
        <f t="shared" si="604"/>
        <v>none</v>
      </c>
      <c r="L736" s="103"/>
      <c r="M736" s="103" t="str">
        <f t="shared" si="605"/>
        <v>OpenClose</v>
      </c>
      <c r="N736" s="103"/>
      <c r="O736" s="103"/>
      <c r="P736" s="103"/>
      <c r="Q736" s="103"/>
      <c r="R736" s="103">
        <f t="shared" si="606"/>
        <v>1</v>
      </c>
      <c r="S736" s="103"/>
      <c r="T736" s="103"/>
      <c r="U736" s="103"/>
      <c r="V736" s="103"/>
      <c r="W736" s="103"/>
      <c r="X736" s="103" t="str">
        <f t="shared" si="615"/>
        <v>fadeOn=n4-3-3TOn4-3-3-1,0.6</v>
      </c>
      <c r="Y736" s="103" t="str">
        <f t="shared" si="616"/>
        <v>fadeOff=n4-3-3TOn4-3-3-1,0.6</v>
      </c>
      <c r="Z736" s="103" t="str">
        <f t="shared" si="617"/>
        <v>drawOpen=n4-3-3TOn4-3-3-1,0.8</v>
      </c>
      <c r="AA736" s="103" t="str">
        <f t="shared" si="618"/>
        <v>drawClose=n4-3-3TOn4-3-3-1,0.8</v>
      </c>
      <c r="AB736" s="103" t="str">
        <f t="shared" si="607"/>
        <v>myQtipStyle</v>
      </c>
      <c r="AD736" s="106"/>
      <c r="AE736" s="116"/>
      <c r="AF736" s="75"/>
      <c r="AG736" s="186">
        <f t="shared" si="624"/>
        <v>0</v>
      </c>
      <c r="AH736" s="75" t="str">
        <f t="shared" si="608"/>
        <v>n4-3-3TOn4-3-3-1</v>
      </c>
      <c r="AI736" s="75" t="str">
        <f t="shared" si="619"/>
        <v>n4-3-3TOn4-3-3-1</v>
      </c>
      <c r="AJ736" s="73">
        <f t="shared" si="609"/>
        <v>4</v>
      </c>
      <c r="AX736" s="108"/>
      <c r="AZ736" s="108"/>
      <c r="BB736" s="116"/>
      <c r="BC736" s="116"/>
      <c r="BD736" s="108"/>
      <c r="BE736" s="108"/>
      <c r="BF736" s="109"/>
      <c r="BG736" s="109"/>
      <c r="BH736" s="110" t="str">
        <f t="shared" si="610"/>
        <v>n4-3-3</v>
      </c>
      <c r="BI736" s="111"/>
      <c r="BJ736" s="109" t="s">
        <v>233</v>
      </c>
      <c r="BK736" s="109" t="s">
        <v>239</v>
      </c>
      <c r="BL736" s="109">
        <f t="shared" ca="1" si="611"/>
        <v>0.4</v>
      </c>
      <c r="BM736" s="112"/>
      <c r="BN736" s="112"/>
      <c r="BO736" s="112"/>
      <c r="BP736" s="112"/>
      <c r="BQ736" s="112"/>
      <c r="BR736" s="112">
        <f t="shared" ca="1" si="602"/>
        <v>12</v>
      </c>
      <c r="BS736" s="112">
        <f t="shared" ca="1" si="602"/>
        <v>12</v>
      </c>
      <c r="BT736" s="112"/>
      <c r="BU736" s="112"/>
      <c r="BV736" s="174"/>
      <c r="BW736" s="114"/>
      <c r="BX736" s="109"/>
      <c r="BY736" s="113"/>
      <c r="BZ736" s="113"/>
      <c r="CA736" s="113"/>
      <c r="CB736" s="113"/>
      <c r="CC736" s="112"/>
      <c r="CD736" s="109"/>
      <c r="CE736" s="114"/>
      <c r="CF736" s="109"/>
      <c r="CG736" s="113"/>
      <c r="CH736" s="113"/>
      <c r="CI736" s="113"/>
      <c r="CJ736" s="113"/>
      <c r="CK736" s="112"/>
      <c r="CL736" s="112"/>
      <c r="CM736" s="112"/>
      <c r="CN736" s="115"/>
      <c r="CO736" s="109"/>
      <c r="CP736" s="109"/>
      <c r="CQ736" s="113"/>
      <c r="CR736" s="113"/>
      <c r="CS736" s="113"/>
      <c r="CT736" s="113"/>
      <c r="CW736" s="118" t="str">
        <f t="shared" si="603"/>
        <v>n4-3-3</v>
      </c>
      <c r="CX736" s="118" t="str">
        <f t="shared" si="612"/>
        <v>n4-3-3-1</v>
      </c>
      <c r="CY736" s="119" t="s">
        <v>246</v>
      </c>
      <c r="CZ736" s="120" t="s">
        <v>79</v>
      </c>
      <c r="DA736" s="120" t="s">
        <v>79</v>
      </c>
      <c r="DB736" s="120">
        <f t="shared" si="620"/>
        <v>30</v>
      </c>
      <c r="DC736" s="120">
        <f t="shared" si="621"/>
        <v>150</v>
      </c>
      <c r="DD736" s="120">
        <f t="shared" ca="1" si="622"/>
        <v>6</v>
      </c>
      <c r="DE736" s="120">
        <f t="shared" ca="1" si="623"/>
        <v>6</v>
      </c>
      <c r="DF736" s="120" t="s">
        <v>74</v>
      </c>
    </row>
    <row r="737" spans="1:110" s="105" customFormat="1" ht="16" customHeight="1">
      <c r="A737" s="75" t="str">
        <f t="shared" si="599"/>
        <v>n4-3-3TOn4-3-3-2</v>
      </c>
      <c r="B737" s="75" t="str">
        <f t="shared" si="600"/>
        <v>n4-3-3TOn4-3-3-2</v>
      </c>
      <c r="C737" s="103" t="s">
        <v>239</v>
      </c>
      <c r="D737" s="103" t="str">
        <f t="shared" si="613"/>
        <v>n4-3-3</v>
      </c>
      <c r="E737" s="103" t="str">
        <f t="shared" si="614"/>
        <v>n4-3-3-2</v>
      </c>
      <c r="F737" s="104">
        <f>ROW()</f>
        <v>737</v>
      </c>
      <c r="G737" s="103"/>
      <c r="H737" s="103"/>
      <c r="I737" s="103"/>
      <c r="J737" s="103"/>
      <c r="K737" s="103" t="str">
        <f t="shared" si="604"/>
        <v>none</v>
      </c>
      <c r="L737" s="103"/>
      <c r="M737" s="103" t="str">
        <f t="shared" si="605"/>
        <v>OpenClose</v>
      </c>
      <c r="N737" s="103"/>
      <c r="O737" s="103"/>
      <c r="P737" s="103"/>
      <c r="Q737" s="103"/>
      <c r="R737" s="103">
        <f t="shared" si="606"/>
        <v>1</v>
      </c>
      <c r="S737" s="103"/>
      <c r="T737" s="103"/>
      <c r="U737" s="103"/>
      <c r="V737" s="103"/>
      <c r="W737" s="103"/>
      <c r="X737" s="103" t="str">
        <f t="shared" si="615"/>
        <v>fadeOn=n4-3-3TOn4-3-3-2,0.6</v>
      </c>
      <c r="Y737" s="103" t="str">
        <f t="shared" si="616"/>
        <v>fadeOff=n4-3-3TOn4-3-3-2,0.6</v>
      </c>
      <c r="Z737" s="103" t="str">
        <f t="shared" si="617"/>
        <v>drawOpen=n4-3-3TOn4-3-3-2,0.8</v>
      </c>
      <c r="AA737" s="103" t="str">
        <f t="shared" si="618"/>
        <v>drawClose=n4-3-3TOn4-3-3-2,0.8</v>
      </c>
      <c r="AB737" s="103" t="str">
        <f t="shared" si="607"/>
        <v>myQtipStyle</v>
      </c>
      <c r="AD737" s="106"/>
      <c r="AE737" s="116"/>
      <c r="AF737" s="75"/>
      <c r="AG737" s="186">
        <f t="shared" si="624"/>
        <v>0</v>
      </c>
      <c r="AH737" s="75" t="str">
        <f t="shared" si="608"/>
        <v>n4-3-3TOn4-3-3-2</v>
      </c>
      <c r="AI737" s="75" t="str">
        <f t="shared" si="619"/>
        <v>n4-3-3TOn4-3-3-2</v>
      </c>
      <c r="AJ737" s="73">
        <f t="shared" si="609"/>
        <v>4</v>
      </c>
      <c r="AX737" s="108"/>
      <c r="AZ737" s="108"/>
      <c r="BB737" s="116"/>
      <c r="BC737" s="116"/>
      <c r="BD737" s="108"/>
      <c r="BE737" s="108"/>
      <c r="BF737" s="109"/>
      <c r="BG737" s="109"/>
      <c r="BH737" s="110" t="str">
        <f t="shared" si="610"/>
        <v>n4-3-3</v>
      </c>
      <c r="BI737" s="111"/>
      <c r="BJ737" s="109" t="s">
        <v>233</v>
      </c>
      <c r="BK737" s="109" t="s">
        <v>239</v>
      </c>
      <c r="BL737" s="109">
        <f t="shared" ca="1" si="611"/>
        <v>0.4</v>
      </c>
      <c r="BM737" s="112"/>
      <c r="BN737" s="112"/>
      <c r="BO737" s="112"/>
      <c r="BP737" s="112"/>
      <c r="BQ737" s="112"/>
      <c r="BR737" s="112">
        <f t="shared" ca="1" si="602"/>
        <v>12</v>
      </c>
      <c r="BS737" s="112">
        <f t="shared" ca="1" si="602"/>
        <v>12</v>
      </c>
      <c r="BT737" s="112"/>
      <c r="BU737" s="112"/>
      <c r="BV737" s="174"/>
      <c r="BW737" s="114"/>
      <c r="BX737" s="109"/>
      <c r="BY737" s="113"/>
      <c r="BZ737" s="113"/>
      <c r="CA737" s="113"/>
      <c r="CB737" s="113"/>
      <c r="CC737" s="112"/>
      <c r="CD737" s="109"/>
      <c r="CE737" s="114"/>
      <c r="CF737" s="109"/>
      <c r="CG737" s="113"/>
      <c r="CH737" s="113"/>
      <c r="CI737" s="113"/>
      <c r="CJ737" s="113"/>
      <c r="CK737" s="112"/>
      <c r="CL737" s="112"/>
      <c r="CM737" s="112"/>
      <c r="CN737" s="115"/>
      <c r="CO737" s="109"/>
      <c r="CP737" s="109"/>
      <c r="CQ737" s="113"/>
      <c r="CR737" s="113"/>
      <c r="CS737" s="113"/>
      <c r="CT737" s="113"/>
      <c r="CW737" s="118" t="str">
        <f t="shared" si="603"/>
        <v>n4-3-3</v>
      </c>
      <c r="CX737" s="118" t="str">
        <f t="shared" si="612"/>
        <v>n4-3-3-2</v>
      </c>
      <c r="CY737" s="119" t="s">
        <v>246</v>
      </c>
      <c r="CZ737" s="120" t="s">
        <v>79</v>
      </c>
      <c r="DA737" s="120" t="s">
        <v>79</v>
      </c>
      <c r="DB737" s="120">
        <f t="shared" si="620"/>
        <v>30</v>
      </c>
      <c r="DC737" s="120">
        <f t="shared" si="621"/>
        <v>150</v>
      </c>
      <c r="DD737" s="120">
        <f t="shared" ca="1" si="622"/>
        <v>6</v>
      </c>
      <c r="DE737" s="120">
        <f t="shared" ca="1" si="623"/>
        <v>6</v>
      </c>
      <c r="DF737" s="120" t="s">
        <v>74</v>
      </c>
    </row>
    <row r="738" spans="1:110" s="105" customFormat="1" ht="16" customHeight="1">
      <c r="A738" s="75" t="str">
        <f t="shared" si="599"/>
        <v>n4-3-3TOn4-3-3-3</v>
      </c>
      <c r="B738" s="75" t="str">
        <f t="shared" si="600"/>
        <v>n4-3-3TOn4-3-3-3</v>
      </c>
      <c r="C738" s="103" t="s">
        <v>239</v>
      </c>
      <c r="D738" s="103" t="str">
        <f t="shared" si="613"/>
        <v>n4-3-3</v>
      </c>
      <c r="E738" s="103" t="str">
        <f t="shared" si="614"/>
        <v>n4-3-3-3</v>
      </c>
      <c r="F738" s="104">
        <f>ROW()</f>
        <v>738</v>
      </c>
      <c r="G738" s="103"/>
      <c r="H738" s="103"/>
      <c r="I738" s="103"/>
      <c r="J738" s="103"/>
      <c r="K738" s="103" t="str">
        <f t="shared" si="604"/>
        <v>none</v>
      </c>
      <c r="L738" s="103"/>
      <c r="M738" s="103" t="str">
        <f t="shared" si="605"/>
        <v>OpenClose</v>
      </c>
      <c r="N738" s="103"/>
      <c r="O738" s="103"/>
      <c r="P738" s="103"/>
      <c r="Q738" s="103"/>
      <c r="R738" s="103">
        <f t="shared" si="606"/>
        <v>1</v>
      </c>
      <c r="S738" s="103"/>
      <c r="T738" s="103"/>
      <c r="U738" s="103"/>
      <c r="V738" s="103"/>
      <c r="W738" s="103"/>
      <c r="X738" s="103" t="str">
        <f t="shared" si="615"/>
        <v>fadeOn=n4-3-3TOn4-3-3-3,0.6</v>
      </c>
      <c r="Y738" s="103" t="str">
        <f t="shared" si="616"/>
        <v>fadeOff=n4-3-3TOn4-3-3-3,0.6</v>
      </c>
      <c r="Z738" s="103" t="str">
        <f t="shared" si="617"/>
        <v>drawOpen=n4-3-3TOn4-3-3-3,0.8</v>
      </c>
      <c r="AA738" s="103" t="str">
        <f t="shared" si="618"/>
        <v>drawClose=n4-3-3TOn4-3-3-3,0.8</v>
      </c>
      <c r="AB738" s="103" t="str">
        <f t="shared" si="607"/>
        <v>myQtipStyle</v>
      </c>
      <c r="AD738" s="106"/>
      <c r="AE738" s="116"/>
      <c r="AF738" s="75"/>
      <c r="AG738" s="186">
        <f t="shared" si="624"/>
        <v>0</v>
      </c>
      <c r="AH738" s="75" t="str">
        <f t="shared" si="608"/>
        <v>n4-3-3TOn4-3-3-3</v>
      </c>
      <c r="AI738" s="75" t="str">
        <f t="shared" si="619"/>
        <v>n4-3-3TOn4-3-3-3</v>
      </c>
      <c r="AJ738" s="73">
        <f t="shared" si="609"/>
        <v>4</v>
      </c>
      <c r="AX738" s="108"/>
      <c r="AZ738" s="108"/>
      <c r="BB738" s="116"/>
      <c r="BC738" s="116"/>
      <c r="BD738" s="108"/>
      <c r="BE738" s="108"/>
      <c r="BF738" s="109"/>
      <c r="BG738" s="109"/>
      <c r="BH738" s="110" t="str">
        <f t="shared" si="610"/>
        <v>n4-3-3</v>
      </c>
      <c r="BI738" s="111"/>
      <c r="BJ738" s="109" t="s">
        <v>233</v>
      </c>
      <c r="BK738" s="109" t="s">
        <v>239</v>
      </c>
      <c r="BL738" s="109">
        <f t="shared" ca="1" si="611"/>
        <v>0.4</v>
      </c>
      <c r="BM738" s="112"/>
      <c r="BN738" s="112"/>
      <c r="BO738" s="112"/>
      <c r="BP738" s="112"/>
      <c r="BQ738" s="112"/>
      <c r="BR738" s="112">
        <f t="shared" ca="1" si="602"/>
        <v>12</v>
      </c>
      <c r="BS738" s="112">
        <f t="shared" ca="1" si="602"/>
        <v>12</v>
      </c>
      <c r="BT738" s="112"/>
      <c r="BU738" s="112"/>
      <c r="BV738" s="174"/>
      <c r="BW738" s="114"/>
      <c r="BX738" s="109"/>
      <c r="BY738" s="113"/>
      <c r="BZ738" s="113"/>
      <c r="CA738" s="113"/>
      <c r="CB738" s="113"/>
      <c r="CC738" s="112"/>
      <c r="CD738" s="109"/>
      <c r="CE738" s="114"/>
      <c r="CF738" s="109"/>
      <c r="CG738" s="113"/>
      <c r="CH738" s="113"/>
      <c r="CI738" s="113"/>
      <c r="CJ738" s="113"/>
      <c r="CK738" s="112"/>
      <c r="CL738" s="112"/>
      <c r="CM738" s="112"/>
      <c r="CN738" s="115"/>
      <c r="CO738" s="109"/>
      <c r="CP738" s="109"/>
      <c r="CQ738" s="113"/>
      <c r="CR738" s="113"/>
      <c r="CS738" s="113"/>
      <c r="CT738" s="113"/>
      <c r="CW738" s="118" t="str">
        <f t="shared" si="603"/>
        <v>n4-3-3</v>
      </c>
      <c r="CX738" s="118" t="str">
        <f t="shared" si="612"/>
        <v>n4-3-3-3</v>
      </c>
      <c r="CY738" s="119" t="s">
        <v>246</v>
      </c>
      <c r="CZ738" s="120" t="s">
        <v>79</v>
      </c>
      <c r="DA738" s="120" t="s">
        <v>79</v>
      </c>
      <c r="DB738" s="120">
        <f t="shared" si="620"/>
        <v>30</v>
      </c>
      <c r="DC738" s="120">
        <f t="shared" si="621"/>
        <v>150</v>
      </c>
      <c r="DD738" s="120">
        <f t="shared" ca="1" si="622"/>
        <v>6</v>
      </c>
      <c r="DE738" s="120">
        <f t="shared" ca="1" si="623"/>
        <v>6</v>
      </c>
      <c r="DF738" s="120" t="s">
        <v>74</v>
      </c>
    </row>
    <row r="739" spans="1:110" s="105" customFormat="1" ht="16" customHeight="1">
      <c r="A739" s="75" t="str">
        <f t="shared" si="599"/>
        <v>n3-4-3-3TOn4-4</v>
      </c>
      <c r="B739" s="75" t="str">
        <f t="shared" si="600"/>
        <v>n3-4-3-3TOn4-4</v>
      </c>
      <c r="C739" s="103" t="s">
        <v>239</v>
      </c>
      <c r="D739" s="103" t="str">
        <f t="shared" si="613"/>
        <v>n3-4-3-3</v>
      </c>
      <c r="E739" s="103" t="str">
        <f t="shared" si="614"/>
        <v>n4-4</v>
      </c>
      <c r="F739" s="104">
        <f>ROW()</f>
        <v>739</v>
      </c>
      <c r="G739" s="103"/>
      <c r="H739" s="103"/>
      <c r="I739" s="103"/>
      <c r="J739" s="103"/>
      <c r="K739" s="103" t="str">
        <f t="shared" si="604"/>
        <v>none</v>
      </c>
      <c r="L739" s="103"/>
      <c r="M739" s="103" t="str">
        <f t="shared" si="605"/>
        <v>OpenClose</v>
      </c>
      <c r="N739" s="103"/>
      <c r="O739" s="103"/>
      <c r="P739" s="103"/>
      <c r="Q739" s="103"/>
      <c r="R739" s="103">
        <f t="shared" si="606"/>
        <v>1</v>
      </c>
      <c r="S739" s="103"/>
      <c r="T739" s="103"/>
      <c r="U739" s="103"/>
      <c r="V739" s="103"/>
      <c r="W739" s="103"/>
      <c r="X739" s="103" t="str">
        <f t="shared" si="615"/>
        <v>fadeOn=n3-4-3-3TOn4-4,0.6</v>
      </c>
      <c r="Y739" s="103" t="str">
        <f t="shared" si="616"/>
        <v>fadeOff=n3-4-3-3TOn4-4,0.6</v>
      </c>
      <c r="Z739" s="103" t="str">
        <f t="shared" si="617"/>
        <v>drawOpen=n3-4-3-3TOn4-4,0.8</v>
      </c>
      <c r="AA739" s="103" t="str">
        <f t="shared" si="618"/>
        <v>drawClose=n3-4-3-3TOn4-4,0.8</v>
      </c>
      <c r="AB739" s="103" t="str">
        <f t="shared" si="607"/>
        <v>myQtipStyle</v>
      </c>
      <c r="AD739" s="106"/>
      <c r="AE739" s="116"/>
      <c r="AF739" s="75"/>
      <c r="AG739" s="186">
        <f t="shared" si="624"/>
        <v>0</v>
      </c>
      <c r="AH739" s="75" t="str">
        <f t="shared" si="608"/>
        <v>n3-4-3-3TOn4-4</v>
      </c>
      <c r="AI739" s="75" t="str">
        <f t="shared" si="619"/>
        <v>n3-4-3-3TOn4-4</v>
      </c>
      <c r="AJ739" s="73">
        <f t="shared" si="609"/>
        <v>2</v>
      </c>
      <c r="AX739" s="108"/>
      <c r="AZ739" s="108"/>
      <c r="BB739" s="116"/>
      <c r="BC739" s="116"/>
      <c r="BD739" s="108"/>
      <c r="BE739" s="108"/>
      <c r="BF739" s="109"/>
      <c r="BG739" s="109"/>
      <c r="BH739" s="110" t="str">
        <f t="shared" si="610"/>
        <v>n3-4-3-3</v>
      </c>
      <c r="BI739" s="111"/>
      <c r="BJ739" s="109" t="s">
        <v>233</v>
      </c>
      <c r="BK739" s="109" t="s">
        <v>239</v>
      </c>
      <c r="BL739" s="109">
        <f t="shared" ca="1" si="611"/>
        <v>1.5</v>
      </c>
      <c r="BM739" s="112"/>
      <c r="BN739" s="112"/>
      <c r="BO739" s="112"/>
      <c r="BP739" s="112"/>
      <c r="BQ739" s="112"/>
      <c r="BR739" s="112">
        <f t="shared" ca="1" si="602"/>
        <v>60</v>
      </c>
      <c r="BS739" s="112">
        <f t="shared" ca="1" si="602"/>
        <v>60</v>
      </c>
      <c r="BT739" s="112"/>
      <c r="BU739" s="112"/>
      <c r="BV739" s="174"/>
      <c r="BW739" s="114"/>
      <c r="BX739" s="109"/>
      <c r="BY739" s="113"/>
      <c r="BZ739" s="113"/>
      <c r="CA739" s="113"/>
      <c r="CB739" s="113"/>
      <c r="CC739" s="112"/>
      <c r="CD739" s="109"/>
      <c r="CE739" s="114"/>
      <c r="CF739" s="109"/>
      <c r="CG739" s="113"/>
      <c r="CH739" s="113"/>
      <c r="CI739" s="113"/>
      <c r="CJ739" s="113"/>
      <c r="CK739" s="112"/>
      <c r="CL739" s="112"/>
      <c r="CM739" s="112"/>
      <c r="CN739" s="115"/>
      <c r="CO739" s="109"/>
      <c r="CP739" s="109"/>
      <c r="CQ739" s="113"/>
      <c r="CR739" s="113"/>
      <c r="CS739" s="113"/>
      <c r="CT739" s="113"/>
      <c r="CW739" s="118" t="str">
        <f t="shared" si="603"/>
        <v>n3-4-3-3</v>
      </c>
      <c r="CX739" s="118" t="str">
        <f t="shared" si="612"/>
        <v>n4-4</v>
      </c>
      <c r="CY739" s="119" t="s">
        <v>246</v>
      </c>
      <c r="CZ739" s="120" t="s">
        <v>79</v>
      </c>
      <c r="DA739" s="120" t="s">
        <v>79</v>
      </c>
      <c r="DB739" s="120">
        <f t="shared" si="620"/>
        <v>30</v>
      </c>
      <c r="DC739" s="120">
        <f t="shared" si="621"/>
        <v>150</v>
      </c>
      <c r="DD739" s="120">
        <f t="shared" ca="1" si="622"/>
        <v>30</v>
      </c>
      <c r="DE739" s="120">
        <f t="shared" ca="1" si="623"/>
        <v>30</v>
      </c>
      <c r="DF739" s="120" t="s">
        <v>74</v>
      </c>
    </row>
    <row r="740" spans="1:110" s="105" customFormat="1" ht="16" customHeight="1">
      <c r="A740" s="75" t="str">
        <f t="shared" si="599"/>
        <v>n4-4TOn4-4-1</v>
      </c>
      <c r="B740" s="75" t="str">
        <f t="shared" si="600"/>
        <v>n4-4TOn4-4-1</v>
      </c>
      <c r="C740" s="103" t="s">
        <v>239</v>
      </c>
      <c r="D740" s="103" t="str">
        <f t="shared" si="613"/>
        <v>n4-4</v>
      </c>
      <c r="E740" s="103" t="str">
        <f t="shared" si="614"/>
        <v>n4-4-1</v>
      </c>
      <c r="F740" s="104">
        <f>ROW()</f>
        <v>740</v>
      </c>
      <c r="G740" s="103"/>
      <c r="H740" s="103"/>
      <c r="I740" s="103"/>
      <c r="J740" s="103"/>
      <c r="K740" s="103" t="str">
        <f t="shared" si="604"/>
        <v>none</v>
      </c>
      <c r="L740" s="103"/>
      <c r="M740" s="103" t="str">
        <f t="shared" si="605"/>
        <v>OpenClose</v>
      </c>
      <c r="N740" s="103"/>
      <c r="O740" s="103"/>
      <c r="P740" s="103"/>
      <c r="Q740" s="103"/>
      <c r="R740" s="103">
        <f t="shared" si="606"/>
        <v>1</v>
      </c>
      <c r="S740" s="103"/>
      <c r="T740" s="103"/>
      <c r="U740" s="103"/>
      <c r="V740" s="103"/>
      <c r="W740" s="103"/>
      <c r="X740" s="103" t="str">
        <f t="shared" si="615"/>
        <v>fadeOn=n4-4TOn4-4-1,0.6</v>
      </c>
      <c r="Y740" s="103" t="str">
        <f t="shared" si="616"/>
        <v>fadeOff=n4-4TOn4-4-1,0.6</v>
      </c>
      <c r="Z740" s="103" t="str">
        <f t="shared" si="617"/>
        <v>drawOpen=n4-4TOn4-4-1,0.8</v>
      </c>
      <c r="AA740" s="103" t="str">
        <f t="shared" si="618"/>
        <v>drawClose=n4-4TOn4-4-1,0.8</v>
      </c>
      <c r="AB740" s="103" t="str">
        <f t="shared" si="607"/>
        <v>myQtipStyle</v>
      </c>
      <c r="AD740" s="106"/>
      <c r="AE740" s="116"/>
      <c r="AF740" s="75"/>
      <c r="AG740" s="186">
        <f t="shared" si="624"/>
        <v>0</v>
      </c>
      <c r="AH740" s="75" t="str">
        <f t="shared" si="608"/>
        <v>n4-4TOn4-4-1</v>
      </c>
      <c r="AI740" s="75" t="str">
        <f t="shared" si="619"/>
        <v>n4-4TOn4-4-1</v>
      </c>
      <c r="AJ740" s="73">
        <f t="shared" si="609"/>
        <v>3</v>
      </c>
      <c r="AX740" s="108"/>
      <c r="AZ740" s="108"/>
      <c r="BB740" s="116"/>
      <c r="BC740" s="116"/>
      <c r="BD740" s="108"/>
      <c r="BE740" s="108"/>
      <c r="BF740" s="109"/>
      <c r="BG740" s="109"/>
      <c r="BH740" s="110" t="str">
        <f t="shared" si="610"/>
        <v>n4-4</v>
      </c>
      <c r="BI740" s="111"/>
      <c r="BJ740" s="109" t="s">
        <v>233</v>
      </c>
      <c r="BK740" s="109" t="s">
        <v>239</v>
      </c>
      <c r="BL740" s="109">
        <f t="shared" ca="1" si="611"/>
        <v>0.7</v>
      </c>
      <c r="BM740" s="112"/>
      <c r="BN740" s="112"/>
      <c r="BO740" s="112"/>
      <c r="BP740" s="112"/>
      <c r="BQ740" s="112"/>
      <c r="BR740" s="112">
        <f t="shared" ref="BR740:BS759" ca="1" si="625">BR241</f>
        <v>35</v>
      </c>
      <c r="BS740" s="112">
        <f t="shared" ca="1" si="625"/>
        <v>35</v>
      </c>
      <c r="BT740" s="112"/>
      <c r="BU740" s="112"/>
      <c r="BV740" s="174"/>
      <c r="BW740" s="114"/>
      <c r="BX740" s="109"/>
      <c r="BY740" s="113"/>
      <c r="BZ740" s="113"/>
      <c r="CA740" s="113"/>
      <c r="CB740" s="113"/>
      <c r="CC740" s="112"/>
      <c r="CD740" s="109"/>
      <c r="CE740" s="114"/>
      <c r="CF740" s="109"/>
      <c r="CG740" s="113"/>
      <c r="CH740" s="113"/>
      <c r="CI740" s="113"/>
      <c r="CJ740" s="113"/>
      <c r="CK740" s="112"/>
      <c r="CL740" s="112"/>
      <c r="CM740" s="112"/>
      <c r="CN740" s="115"/>
      <c r="CO740" s="109"/>
      <c r="CP740" s="109"/>
      <c r="CQ740" s="113"/>
      <c r="CR740" s="113"/>
      <c r="CS740" s="113"/>
      <c r="CT740" s="113"/>
      <c r="CW740" s="118" t="str">
        <f t="shared" si="603"/>
        <v>n4-4</v>
      </c>
      <c r="CX740" s="118" t="str">
        <f t="shared" si="612"/>
        <v>n4-4-1</v>
      </c>
      <c r="CY740" s="119" t="s">
        <v>246</v>
      </c>
      <c r="CZ740" s="120" t="s">
        <v>79</v>
      </c>
      <c r="DA740" s="120" t="s">
        <v>79</v>
      </c>
      <c r="DB740" s="120">
        <f t="shared" si="620"/>
        <v>30</v>
      </c>
      <c r="DC740" s="120">
        <f t="shared" si="621"/>
        <v>150</v>
      </c>
      <c r="DD740" s="120">
        <f t="shared" ca="1" si="622"/>
        <v>17.5</v>
      </c>
      <c r="DE740" s="120">
        <f t="shared" ca="1" si="623"/>
        <v>17.5</v>
      </c>
      <c r="DF740" s="120" t="s">
        <v>74</v>
      </c>
    </row>
    <row r="741" spans="1:110" s="105" customFormat="1" ht="16" customHeight="1">
      <c r="A741" s="75" t="str">
        <f t="shared" si="599"/>
        <v>n4-4-1TOn4-4-1-1</v>
      </c>
      <c r="B741" s="75" t="str">
        <f t="shared" si="600"/>
        <v>n4-4-1TOn4-4-1-1</v>
      </c>
      <c r="C741" s="103" t="s">
        <v>239</v>
      </c>
      <c r="D741" s="103" t="str">
        <f t="shared" si="613"/>
        <v>n4-4-1</v>
      </c>
      <c r="E741" s="103" t="str">
        <f t="shared" si="614"/>
        <v>n4-4-1-1</v>
      </c>
      <c r="F741" s="104">
        <f>ROW()</f>
        <v>741</v>
      </c>
      <c r="G741" s="103"/>
      <c r="H741" s="103"/>
      <c r="I741" s="103"/>
      <c r="J741" s="103"/>
      <c r="K741" s="103" t="str">
        <f t="shared" si="604"/>
        <v>none</v>
      </c>
      <c r="L741" s="103"/>
      <c r="M741" s="103" t="str">
        <f t="shared" si="605"/>
        <v>OpenClose</v>
      </c>
      <c r="N741" s="103"/>
      <c r="O741" s="103"/>
      <c r="P741" s="103"/>
      <c r="Q741" s="103"/>
      <c r="R741" s="103">
        <f t="shared" si="606"/>
        <v>1</v>
      </c>
      <c r="S741" s="103"/>
      <c r="T741" s="103"/>
      <c r="U741" s="103"/>
      <c r="V741" s="103"/>
      <c r="W741" s="103"/>
      <c r="X741" s="103" t="str">
        <f t="shared" si="615"/>
        <v>fadeOn=n4-4-1TOn4-4-1-1,0.6</v>
      </c>
      <c r="Y741" s="103" t="str">
        <f t="shared" si="616"/>
        <v>fadeOff=n4-4-1TOn4-4-1-1,0.6</v>
      </c>
      <c r="Z741" s="103" t="str">
        <f t="shared" si="617"/>
        <v>drawOpen=n4-4-1TOn4-4-1-1,0.8</v>
      </c>
      <c r="AA741" s="103" t="str">
        <f t="shared" si="618"/>
        <v>drawClose=n4-4-1TOn4-4-1-1,0.8</v>
      </c>
      <c r="AB741" s="103" t="str">
        <f t="shared" si="607"/>
        <v>myQtipStyle</v>
      </c>
      <c r="AD741" s="106"/>
      <c r="AE741" s="116"/>
      <c r="AF741" s="75"/>
      <c r="AG741" s="186">
        <f t="shared" si="624"/>
        <v>0</v>
      </c>
      <c r="AH741" s="75" t="str">
        <f t="shared" si="608"/>
        <v>n4-4-1TOn4-4-1-1</v>
      </c>
      <c r="AI741" s="75" t="str">
        <f t="shared" si="619"/>
        <v>n4-4-1TOn4-4-1-1</v>
      </c>
      <c r="AJ741" s="73">
        <f t="shared" si="609"/>
        <v>4</v>
      </c>
      <c r="AX741" s="108"/>
      <c r="AZ741" s="108"/>
      <c r="BB741" s="116"/>
      <c r="BC741" s="116"/>
      <c r="BD741" s="108"/>
      <c r="BE741" s="108"/>
      <c r="BF741" s="109"/>
      <c r="BG741" s="109"/>
      <c r="BH741" s="110" t="str">
        <f t="shared" si="610"/>
        <v>n4-4-1</v>
      </c>
      <c r="BI741" s="111"/>
      <c r="BJ741" s="109" t="s">
        <v>233</v>
      </c>
      <c r="BK741" s="109" t="s">
        <v>239</v>
      </c>
      <c r="BL741" s="109">
        <f t="shared" ca="1" si="611"/>
        <v>0.4</v>
      </c>
      <c r="BM741" s="112"/>
      <c r="BN741" s="112"/>
      <c r="BO741" s="112"/>
      <c r="BP741" s="112"/>
      <c r="BQ741" s="112"/>
      <c r="BR741" s="112">
        <f t="shared" ca="1" si="625"/>
        <v>12</v>
      </c>
      <c r="BS741" s="112">
        <f t="shared" ca="1" si="625"/>
        <v>12</v>
      </c>
      <c r="BT741" s="112"/>
      <c r="BU741" s="112"/>
      <c r="BV741" s="174"/>
      <c r="BW741" s="114"/>
      <c r="BX741" s="109"/>
      <c r="BY741" s="113"/>
      <c r="BZ741" s="113"/>
      <c r="CA741" s="113"/>
      <c r="CB741" s="113"/>
      <c r="CC741" s="112"/>
      <c r="CD741" s="109"/>
      <c r="CE741" s="114"/>
      <c r="CF741" s="109"/>
      <c r="CG741" s="113"/>
      <c r="CH741" s="113"/>
      <c r="CI741" s="113"/>
      <c r="CJ741" s="113"/>
      <c r="CK741" s="112"/>
      <c r="CL741" s="112"/>
      <c r="CM741" s="112"/>
      <c r="CN741" s="115"/>
      <c r="CO741" s="109"/>
      <c r="CP741" s="109"/>
      <c r="CQ741" s="113"/>
      <c r="CR741" s="113"/>
      <c r="CS741" s="113"/>
      <c r="CT741" s="113"/>
      <c r="CW741" s="118" t="str">
        <f t="shared" si="603"/>
        <v>n4-4-1</v>
      </c>
      <c r="CX741" s="118" t="str">
        <f t="shared" si="612"/>
        <v>n4-4-1-1</v>
      </c>
      <c r="CY741" s="119" t="s">
        <v>246</v>
      </c>
      <c r="CZ741" s="120" t="s">
        <v>79</v>
      </c>
      <c r="DA741" s="120" t="s">
        <v>79</v>
      </c>
      <c r="DB741" s="120">
        <f t="shared" si="620"/>
        <v>30</v>
      </c>
      <c r="DC741" s="120">
        <f t="shared" si="621"/>
        <v>150</v>
      </c>
      <c r="DD741" s="120">
        <f t="shared" ca="1" si="622"/>
        <v>6</v>
      </c>
      <c r="DE741" s="120">
        <f t="shared" ca="1" si="623"/>
        <v>6</v>
      </c>
      <c r="DF741" s="120" t="s">
        <v>74</v>
      </c>
    </row>
    <row r="742" spans="1:110" s="105" customFormat="1" ht="16" customHeight="1">
      <c r="A742" s="75" t="str">
        <f t="shared" si="599"/>
        <v>n4-4-1TOn4-4-1-2</v>
      </c>
      <c r="B742" s="75" t="str">
        <f t="shared" si="600"/>
        <v>n4-4-1TOn4-4-1-2</v>
      </c>
      <c r="C742" s="103" t="s">
        <v>239</v>
      </c>
      <c r="D742" s="103" t="str">
        <f t="shared" si="613"/>
        <v>n4-4-1</v>
      </c>
      <c r="E742" s="103" t="str">
        <f t="shared" si="614"/>
        <v>n4-4-1-2</v>
      </c>
      <c r="F742" s="104">
        <f>ROW()</f>
        <v>742</v>
      </c>
      <c r="G742" s="103"/>
      <c r="H742" s="103"/>
      <c r="I742" s="103"/>
      <c r="J742" s="103"/>
      <c r="K742" s="103" t="str">
        <f t="shared" si="604"/>
        <v>none</v>
      </c>
      <c r="L742" s="103"/>
      <c r="M742" s="103" t="str">
        <f t="shared" si="605"/>
        <v>OpenClose</v>
      </c>
      <c r="N742" s="103"/>
      <c r="O742" s="103"/>
      <c r="P742" s="103"/>
      <c r="Q742" s="103"/>
      <c r="R742" s="103">
        <f t="shared" si="606"/>
        <v>1</v>
      </c>
      <c r="S742" s="103"/>
      <c r="T742" s="103"/>
      <c r="U742" s="103"/>
      <c r="V742" s="103"/>
      <c r="W742" s="103"/>
      <c r="X742" s="103" t="str">
        <f t="shared" si="615"/>
        <v>fadeOn=n4-4-1TOn4-4-1-2,0.6</v>
      </c>
      <c r="Y742" s="103" t="str">
        <f t="shared" si="616"/>
        <v>fadeOff=n4-4-1TOn4-4-1-2,0.6</v>
      </c>
      <c r="Z742" s="103" t="str">
        <f t="shared" si="617"/>
        <v>drawOpen=n4-4-1TOn4-4-1-2,0.8</v>
      </c>
      <c r="AA742" s="103" t="str">
        <f t="shared" si="618"/>
        <v>drawClose=n4-4-1TOn4-4-1-2,0.8</v>
      </c>
      <c r="AB742" s="103" t="str">
        <f t="shared" si="607"/>
        <v>myQtipStyle</v>
      </c>
      <c r="AD742" s="106"/>
      <c r="AE742" s="116"/>
      <c r="AF742" s="75"/>
      <c r="AG742" s="186">
        <f t="shared" si="624"/>
        <v>0</v>
      </c>
      <c r="AH742" s="75" t="str">
        <f t="shared" si="608"/>
        <v>n4-4-1TOn4-4-1-2</v>
      </c>
      <c r="AI742" s="75" t="str">
        <f t="shared" si="619"/>
        <v>n4-4-1TOn4-4-1-2</v>
      </c>
      <c r="AJ742" s="73">
        <f t="shared" si="609"/>
        <v>4</v>
      </c>
      <c r="AX742" s="108"/>
      <c r="AZ742" s="108"/>
      <c r="BB742" s="116"/>
      <c r="BC742" s="116"/>
      <c r="BD742" s="108"/>
      <c r="BE742" s="108"/>
      <c r="BF742" s="109"/>
      <c r="BG742" s="109"/>
      <c r="BH742" s="110" t="str">
        <f t="shared" si="610"/>
        <v>n4-4-1</v>
      </c>
      <c r="BI742" s="111"/>
      <c r="BJ742" s="109" t="s">
        <v>233</v>
      </c>
      <c r="BK742" s="109" t="s">
        <v>239</v>
      </c>
      <c r="BL742" s="109">
        <f t="shared" ca="1" si="611"/>
        <v>0.4</v>
      </c>
      <c r="BM742" s="112"/>
      <c r="BN742" s="112"/>
      <c r="BO742" s="112"/>
      <c r="BP742" s="112"/>
      <c r="BQ742" s="112"/>
      <c r="BR742" s="112">
        <f t="shared" ca="1" si="625"/>
        <v>12</v>
      </c>
      <c r="BS742" s="112">
        <f t="shared" ca="1" si="625"/>
        <v>12</v>
      </c>
      <c r="BT742" s="112"/>
      <c r="BU742" s="112"/>
      <c r="BV742" s="174"/>
      <c r="BW742" s="114"/>
      <c r="BX742" s="109"/>
      <c r="BY742" s="113"/>
      <c r="BZ742" s="113"/>
      <c r="CA742" s="113"/>
      <c r="CB742" s="113"/>
      <c r="CC742" s="112"/>
      <c r="CD742" s="109"/>
      <c r="CE742" s="114"/>
      <c r="CF742" s="109"/>
      <c r="CG742" s="113"/>
      <c r="CH742" s="113"/>
      <c r="CI742" s="113"/>
      <c r="CJ742" s="113"/>
      <c r="CK742" s="112"/>
      <c r="CL742" s="112"/>
      <c r="CM742" s="112"/>
      <c r="CN742" s="115"/>
      <c r="CO742" s="109"/>
      <c r="CP742" s="109"/>
      <c r="CQ742" s="113"/>
      <c r="CR742" s="113"/>
      <c r="CS742" s="113"/>
      <c r="CT742" s="113"/>
      <c r="CW742" s="118" t="str">
        <f t="shared" si="603"/>
        <v>n4-4-1</v>
      </c>
      <c r="CX742" s="118" t="str">
        <f t="shared" si="612"/>
        <v>n4-4-1-2</v>
      </c>
      <c r="CY742" s="119" t="s">
        <v>246</v>
      </c>
      <c r="CZ742" s="120" t="s">
        <v>79</v>
      </c>
      <c r="DA742" s="120" t="s">
        <v>79</v>
      </c>
      <c r="DB742" s="120">
        <f t="shared" si="620"/>
        <v>30</v>
      </c>
      <c r="DC742" s="120">
        <f t="shared" si="621"/>
        <v>150</v>
      </c>
      <c r="DD742" s="120">
        <f t="shared" ca="1" si="622"/>
        <v>6</v>
      </c>
      <c r="DE742" s="120">
        <f t="shared" ca="1" si="623"/>
        <v>6</v>
      </c>
      <c r="DF742" s="120" t="s">
        <v>74</v>
      </c>
    </row>
    <row r="743" spans="1:110" s="105" customFormat="1" ht="16" customHeight="1">
      <c r="A743" s="75" t="str">
        <f t="shared" si="599"/>
        <v>n4-4-1TOn4-4-1-3</v>
      </c>
      <c r="B743" s="75" t="str">
        <f t="shared" si="600"/>
        <v>n4-4-1TOn4-4-1-3</v>
      </c>
      <c r="C743" s="103" t="s">
        <v>239</v>
      </c>
      <c r="D743" s="103" t="str">
        <f t="shared" si="613"/>
        <v>n4-4-1</v>
      </c>
      <c r="E743" s="103" t="str">
        <f t="shared" si="614"/>
        <v>n4-4-1-3</v>
      </c>
      <c r="F743" s="104">
        <f>ROW()</f>
        <v>743</v>
      </c>
      <c r="G743" s="103"/>
      <c r="H743" s="103"/>
      <c r="I743" s="103"/>
      <c r="J743" s="103"/>
      <c r="K743" s="103" t="str">
        <f t="shared" si="604"/>
        <v>none</v>
      </c>
      <c r="L743" s="103"/>
      <c r="M743" s="103" t="str">
        <f t="shared" si="605"/>
        <v>OpenClose</v>
      </c>
      <c r="N743" s="103"/>
      <c r="O743" s="103"/>
      <c r="P743" s="103"/>
      <c r="Q743" s="103"/>
      <c r="R743" s="103">
        <f t="shared" si="606"/>
        <v>1</v>
      </c>
      <c r="S743" s="103"/>
      <c r="T743" s="103"/>
      <c r="U743" s="103"/>
      <c r="V743" s="103"/>
      <c r="W743" s="103"/>
      <c r="X743" s="103" t="str">
        <f t="shared" si="615"/>
        <v>fadeOn=n4-4-1TOn4-4-1-3,0.6</v>
      </c>
      <c r="Y743" s="103" t="str">
        <f t="shared" si="616"/>
        <v>fadeOff=n4-4-1TOn4-4-1-3,0.6</v>
      </c>
      <c r="Z743" s="103" t="str">
        <f t="shared" si="617"/>
        <v>drawOpen=n4-4-1TOn4-4-1-3,0.8</v>
      </c>
      <c r="AA743" s="103" t="str">
        <f t="shared" si="618"/>
        <v>drawClose=n4-4-1TOn4-4-1-3,0.8</v>
      </c>
      <c r="AB743" s="103" t="str">
        <f t="shared" si="607"/>
        <v>myQtipStyle</v>
      </c>
      <c r="AD743" s="106"/>
      <c r="AE743" s="116"/>
      <c r="AF743" s="75"/>
      <c r="AG743" s="186">
        <f t="shared" si="624"/>
        <v>0</v>
      </c>
      <c r="AH743" s="75" t="str">
        <f t="shared" si="608"/>
        <v>n4-4-1TOn4-4-1-3</v>
      </c>
      <c r="AI743" s="75" t="str">
        <f t="shared" si="619"/>
        <v>n4-4-1TOn4-4-1-3</v>
      </c>
      <c r="AJ743" s="73">
        <f t="shared" si="609"/>
        <v>4</v>
      </c>
      <c r="AX743" s="108"/>
      <c r="AZ743" s="108"/>
      <c r="BB743" s="116"/>
      <c r="BC743" s="116"/>
      <c r="BD743" s="108"/>
      <c r="BE743" s="108"/>
      <c r="BF743" s="109"/>
      <c r="BG743" s="109"/>
      <c r="BH743" s="110" t="str">
        <f t="shared" si="610"/>
        <v>n4-4-1</v>
      </c>
      <c r="BI743" s="111"/>
      <c r="BJ743" s="109" t="s">
        <v>233</v>
      </c>
      <c r="BK743" s="109" t="s">
        <v>239</v>
      </c>
      <c r="BL743" s="109">
        <f t="shared" ca="1" si="611"/>
        <v>0.4</v>
      </c>
      <c r="BM743" s="112"/>
      <c r="BN743" s="112"/>
      <c r="BO743" s="112"/>
      <c r="BP743" s="112"/>
      <c r="BQ743" s="112"/>
      <c r="BR743" s="112">
        <f t="shared" ca="1" si="625"/>
        <v>12</v>
      </c>
      <c r="BS743" s="112">
        <f t="shared" ca="1" si="625"/>
        <v>12</v>
      </c>
      <c r="BT743" s="112"/>
      <c r="BU743" s="112"/>
      <c r="BV743" s="174"/>
      <c r="BW743" s="114"/>
      <c r="BX743" s="109"/>
      <c r="BY743" s="113"/>
      <c r="BZ743" s="113"/>
      <c r="CA743" s="113"/>
      <c r="CB743" s="113"/>
      <c r="CC743" s="112"/>
      <c r="CD743" s="109"/>
      <c r="CE743" s="114"/>
      <c r="CF743" s="109"/>
      <c r="CG743" s="113"/>
      <c r="CH743" s="113"/>
      <c r="CI743" s="113"/>
      <c r="CJ743" s="113"/>
      <c r="CK743" s="112"/>
      <c r="CL743" s="112"/>
      <c r="CM743" s="112"/>
      <c r="CN743" s="115"/>
      <c r="CO743" s="109"/>
      <c r="CP743" s="109"/>
      <c r="CQ743" s="113"/>
      <c r="CR743" s="113"/>
      <c r="CS743" s="113"/>
      <c r="CT743" s="113"/>
      <c r="CW743" s="118" t="str">
        <f t="shared" si="603"/>
        <v>n4-4-1</v>
      </c>
      <c r="CX743" s="118" t="str">
        <f t="shared" si="612"/>
        <v>n4-4-1-3</v>
      </c>
      <c r="CY743" s="119" t="s">
        <v>246</v>
      </c>
      <c r="CZ743" s="120" t="s">
        <v>79</v>
      </c>
      <c r="DA743" s="120" t="s">
        <v>79</v>
      </c>
      <c r="DB743" s="120">
        <f t="shared" si="620"/>
        <v>30</v>
      </c>
      <c r="DC743" s="120">
        <f t="shared" si="621"/>
        <v>150</v>
      </c>
      <c r="DD743" s="120">
        <f t="shared" ca="1" si="622"/>
        <v>6</v>
      </c>
      <c r="DE743" s="120">
        <f t="shared" ca="1" si="623"/>
        <v>6</v>
      </c>
      <c r="DF743" s="120" t="s">
        <v>74</v>
      </c>
    </row>
    <row r="744" spans="1:110" s="105" customFormat="1" ht="16" customHeight="1">
      <c r="A744" s="75" t="str">
        <f t="shared" si="599"/>
        <v>n4-4TOn4-4-2</v>
      </c>
      <c r="B744" s="75" t="str">
        <f t="shared" si="600"/>
        <v>n4-4TOn4-4-2</v>
      </c>
      <c r="C744" s="103" t="s">
        <v>239</v>
      </c>
      <c r="D744" s="103" t="str">
        <f t="shared" si="613"/>
        <v>n4-4</v>
      </c>
      <c r="E744" s="103" t="str">
        <f t="shared" si="614"/>
        <v>n4-4-2</v>
      </c>
      <c r="F744" s="104">
        <f>ROW()</f>
        <v>744</v>
      </c>
      <c r="G744" s="103"/>
      <c r="H744" s="103"/>
      <c r="I744" s="103"/>
      <c r="J744" s="103"/>
      <c r="K744" s="103" t="str">
        <f t="shared" si="604"/>
        <v>none</v>
      </c>
      <c r="L744" s="103"/>
      <c r="M744" s="103" t="str">
        <f t="shared" si="605"/>
        <v>OpenClose</v>
      </c>
      <c r="N744" s="103"/>
      <c r="O744" s="103"/>
      <c r="P744" s="103"/>
      <c r="Q744" s="103"/>
      <c r="R744" s="103">
        <f t="shared" si="606"/>
        <v>1</v>
      </c>
      <c r="S744" s="103"/>
      <c r="T744" s="103"/>
      <c r="U744" s="103"/>
      <c r="V744" s="103"/>
      <c r="W744" s="103"/>
      <c r="X744" s="103" t="str">
        <f t="shared" si="615"/>
        <v>fadeOn=n4-4TOn4-4-2,0.6</v>
      </c>
      <c r="Y744" s="103" t="str">
        <f t="shared" si="616"/>
        <v>fadeOff=n4-4TOn4-4-2,0.6</v>
      </c>
      <c r="Z744" s="103" t="str">
        <f t="shared" si="617"/>
        <v>drawOpen=n4-4TOn4-4-2,0.8</v>
      </c>
      <c r="AA744" s="103" t="str">
        <f t="shared" si="618"/>
        <v>drawClose=n4-4TOn4-4-2,0.8</v>
      </c>
      <c r="AB744" s="103" t="str">
        <f t="shared" si="607"/>
        <v>myQtipStyle</v>
      </c>
      <c r="AD744" s="106"/>
      <c r="AE744" s="116"/>
      <c r="AF744" s="75"/>
      <c r="AG744" s="186">
        <f t="shared" si="624"/>
        <v>0</v>
      </c>
      <c r="AH744" s="75" t="str">
        <f t="shared" si="608"/>
        <v>n4-4TOn4-4-2</v>
      </c>
      <c r="AI744" s="75" t="str">
        <f t="shared" si="619"/>
        <v>n4-4TOn4-4-2</v>
      </c>
      <c r="AJ744" s="73">
        <f t="shared" si="609"/>
        <v>3</v>
      </c>
      <c r="AX744" s="108"/>
      <c r="AZ744" s="108"/>
      <c r="BB744" s="116"/>
      <c r="BC744" s="116"/>
      <c r="BD744" s="108"/>
      <c r="BE744" s="108"/>
      <c r="BF744" s="109"/>
      <c r="BG744" s="109"/>
      <c r="BH744" s="110" t="str">
        <f t="shared" si="610"/>
        <v>n4-4</v>
      </c>
      <c r="BI744" s="111"/>
      <c r="BJ744" s="109" t="s">
        <v>233</v>
      </c>
      <c r="BK744" s="109" t="s">
        <v>239</v>
      </c>
      <c r="BL744" s="109">
        <f t="shared" ca="1" si="611"/>
        <v>0.7</v>
      </c>
      <c r="BM744" s="112"/>
      <c r="BN744" s="112"/>
      <c r="BO744" s="112"/>
      <c r="BP744" s="112"/>
      <c r="BQ744" s="112"/>
      <c r="BR744" s="112">
        <f t="shared" ca="1" si="625"/>
        <v>35</v>
      </c>
      <c r="BS744" s="112">
        <f t="shared" ca="1" si="625"/>
        <v>35</v>
      </c>
      <c r="BT744" s="112"/>
      <c r="BU744" s="112"/>
      <c r="BV744" s="174"/>
      <c r="BW744" s="114"/>
      <c r="BX744" s="109"/>
      <c r="BY744" s="113"/>
      <c r="BZ744" s="113"/>
      <c r="CA744" s="113"/>
      <c r="CB744" s="113"/>
      <c r="CC744" s="112"/>
      <c r="CD744" s="109"/>
      <c r="CE744" s="114"/>
      <c r="CF744" s="109"/>
      <c r="CG744" s="113"/>
      <c r="CH744" s="113"/>
      <c r="CI744" s="113"/>
      <c r="CJ744" s="113"/>
      <c r="CK744" s="112"/>
      <c r="CL744" s="112"/>
      <c r="CM744" s="112"/>
      <c r="CN744" s="115"/>
      <c r="CO744" s="109"/>
      <c r="CP744" s="109"/>
      <c r="CQ744" s="113"/>
      <c r="CR744" s="113"/>
      <c r="CS744" s="113"/>
      <c r="CT744" s="113"/>
      <c r="CW744" s="118" t="str">
        <f t="shared" si="603"/>
        <v>n4-4</v>
      </c>
      <c r="CX744" s="118" t="str">
        <f t="shared" si="612"/>
        <v>n4-4-2</v>
      </c>
      <c r="CY744" s="119" t="s">
        <v>246</v>
      </c>
      <c r="CZ744" s="120" t="s">
        <v>79</v>
      </c>
      <c r="DA744" s="120" t="s">
        <v>79</v>
      </c>
      <c r="DB744" s="120">
        <f t="shared" si="620"/>
        <v>30</v>
      </c>
      <c r="DC744" s="120">
        <f t="shared" si="621"/>
        <v>150</v>
      </c>
      <c r="DD744" s="120">
        <f t="shared" ca="1" si="622"/>
        <v>17.5</v>
      </c>
      <c r="DE744" s="120">
        <f t="shared" ca="1" si="623"/>
        <v>17.5</v>
      </c>
      <c r="DF744" s="120" t="s">
        <v>74</v>
      </c>
    </row>
    <row r="745" spans="1:110" s="105" customFormat="1" ht="16" customHeight="1">
      <c r="A745" s="75" t="str">
        <f t="shared" ref="A745:A808" si="626">AH745</f>
        <v>n4-4-2TOn4-4-2-1</v>
      </c>
      <c r="B745" s="75" t="str">
        <f t="shared" ref="B745:B808" si="627">AI745</f>
        <v>n4-4-2TOn4-4-2-1</v>
      </c>
      <c r="C745" s="103" t="s">
        <v>239</v>
      </c>
      <c r="D745" s="103" t="str">
        <f t="shared" si="613"/>
        <v>n4-4-2</v>
      </c>
      <c r="E745" s="103" t="str">
        <f t="shared" si="614"/>
        <v>n4-4-2-1</v>
      </c>
      <c r="F745" s="104">
        <f>ROW()</f>
        <v>745</v>
      </c>
      <c r="G745" s="103"/>
      <c r="H745" s="103"/>
      <c r="I745" s="103"/>
      <c r="J745" s="103"/>
      <c r="K745" s="103" t="str">
        <f t="shared" si="604"/>
        <v>none</v>
      </c>
      <c r="L745" s="103"/>
      <c r="M745" s="103" t="str">
        <f t="shared" si="605"/>
        <v>OpenClose</v>
      </c>
      <c r="N745" s="103"/>
      <c r="O745" s="103"/>
      <c r="P745" s="103"/>
      <c r="Q745" s="103"/>
      <c r="R745" s="103">
        <f t="shared" si="606"/>
        <v>1</v>
      </c>
      <c r="S745" s="103"/>
      <c r="T745" s="103"/>
      <c r="U745" s="103"/>
      <c r="V745" s="103"/>
      <c r="W745" s="103"/>
      <c r="X745" s="103" t="str">
        <f t="shared" si="615"/>
        <v>fadeOn=n4-4-2TOn4-4-2-1,0.6</v>
      </c>
      <c r="Y745" s="103" t="str">
        <f t="shared" si="616"/>
        <v>fadeOff=n4-4-2TOn4-4-2-1,0.6</v>
      </c>
      <c r="Z745" s="103" t="str">
        <f t="shared" si="617"/>
        <v>drawOpen=n4-4-2TOn4-4-2-1,0.8</v>
      </c>
      <c r="AA745" s="103" t="str">
        <f t="shared" si="618"/>
        <v>drawClose=n4-4-2TOn4-4-2-1,0.8</v>
      </c>
      <c r="AB745" s="103" t="str">
        <f t="shared" si="607"/>
        <v>myQtipStyle</v>
      </c>
      <c r="AD745" s="106"/>
      <c r="AE745" s="116"/>
      <c r="AF745" s="75"/>
      <c r="AG745" s="186">
        <f t="shared" si="624"/>
        <v>0</v>
      </c>
      <c r="AH745" s="75" t="str">
        <f t="shared" si="608"/>
        <v>n4-4-2TOn4-4-2-1</v>
      </c>
      <c r="AI745" s="75" t="str">
        <f t="shared" si="619"/>
        <v>n4-4-2TOn4-4-2-1</v>
      </c>
      <c r="AJ745" s="73">
        <f t="shared" si="609"/>
        <v>4</v>
      </c>
      <c r="AX745" s="108"/>
      <c r="AZ745" s="108"/>
      <c r="BB745" s="116"/>
      <c r="BC745" s="116"/>
      <c r="BD745" s="108"/>
      <c r="BE745" s="108"/>
      <c r="BF745" s="109"/>
      <c r="BG745" s="109"/>
      <c r="BH745" s="110" t="str">
        <f t="shared" si="610"/>
        <v>n4-4-2</v>
      </c>
      <c r="BI745" s="111"/>
      <c r="BJ745" s="109" t="s">
        <v>233</v>
      </c>
      <c r="BK745" s="109" t="s">
        <v>239</v>
      </c>
      <c r="BL745" s="109">
        <f t="shared" ca="1" si="611"/>
        <v>0.4</v>
      </c>
      <c r="BM745" s="112"/>
      <c r="BN745" s="112"/>
      <c r="BO745" s="112"/>
      <c r="BP745" s="112"/>
      <c r="BQ745" s="112"/>
      <c r="BR745" s="112">
        <f t="shared" ca="1" si="625"/>
        <v>12</v>
      </c>
      <c r="BS745" s="112">
        <f t="shared" ca="1" si="625"/>
        <v>12</v>
      </c>
      <c r="BT745" s="112"/>
      <c r="BU745" s="112"/>
      <c r="BV745" s="174"/>
      <c r="BW745" s="114"/>
      <c r="BX745" s="109"/>
      <c r="BY745" s="113"/>
      <c r="BZ745" s="113"/>
      <c r="CA745" s="113"/>
      <c r="CB745" s="113"/>
      <c r="CC745" s="112"/>
      <c r="CD745" s="109"/>
      <c r="CE745" s="114"/>
      <c r="CF745" s="109"/>
      <c r="CG745" s="113"/>
      <c r="CH745" s="113"/>
      <c r="CI745" s="113"/>
      <c r="CJ745" s="113"/>
      <c r="CK745" s="112"/>
      <c r="CL745" s="112"/>
      <c r="CM745" s="112"/>
      <c r="CN745" s="115"/>
      <c r="CO745" s="109"/>
      <c r="CP745" s="109"/>
      <c r="CQ745" s="113"/>
      <c r="CR745" s="113"/>
      <c r="CS745" s="113"/>
      <c r="CT745" s="113"/>
      <c r="CW745" s="118" t="str">
        <f t="shared" si="603"/>
        <v>n4-4-2</v>
      </c>
      <c r="CX745" s="118" t="str">
        <f t="shared" si="612"/>
        <v>n4-4-2-1</v>
      </c>
      <c r="CY745" s="119" t="s">
        <v>246</v>
      </c>
      <c r="CZ745" s="120" t="s">
        <v>79</v>
      </c>
      <c r="DA745" s="120" t="s">
        <v>79</v>
      </c>
      <c r="DB745" s="120">
        <f t="shared" si="620"/>
        <v>30</v>
      </c>
      <c r="DC745" s="120">
        <f t="shared" si="621"/>
        <v>150</v>
      </c>
      <c r="DD745" s="120">
        <f t="shared" ca="1" si="622"/>
        <v>6</v>
      </c>
      <c r="DE745" s="120">
        <f t="shared" ca="1" si="623"/>
        <v>6</v>
      </c>
      <c r="DF745" s="120" t="s">
        <v>74</v>
      </c>
    </row>
    <row r="746" spans="1:110" s="105" customFormat="1" ht="16" customHeight="1">
      <c r="A746" s="75" t="str">
        <f t="shared" si="626"/>
        <v>n4-4-2TOn4-4-2-2</v>
      </c>
      <c r="B746" s="75" t="str">
        <f t="shared" si="627"/>
        <v>n4-4-2TOn4-4-2-2</v>
      </c>
      <c r="C746" s="103" t="s">
        <v>239</v>
      </c>
      <c r="D746" s="103" t="str">
        <f t="shared" si="613"/>
        <v>n4-4-2</v>
      </c>
      <c r="E746" s="103" t="str">
        <f t="shared" si="614"/>
        <v>n4-4-2-2</v>
      </c>
      <c r="F746" s="104">
        <f>ROW()</f>
        <v>746</v>
      </c>
      <c r="G746" s="103"/>
      <c r="H746" s="103"/>
      <c r="I746" s="103"/>
      <c r="J746" s="103"/>
      <c r="K746" s="103" t="str">
        <f t="shared" si="604"/>
        <v>none</v>
      </c>
      <c r="L746" s="103"/>
      <c r="M746" s="103" t="str">
        <f t="shared" si="605"/>
        <v>OpenClose</v>
      </c>
      <c r="N746" s="103"/>
      <c r="O746" s="103"/>
      <c r="P746" s="103"/>
      <c r="Q746" s="103"/>
      <c r="R746" s="103">
        <f t="shared" si="606"/>
        <v>1</v>
      </c>
      <c r="S746" s="103"/>
      <c r="T746" s="103"/>
      <c r="U746" s="103"/>
      <c r="V746" s="103"/>
      <c r="W746" s="103"/>
      <c r="X746" s="103" t="str">
        <f t="shared" si="615"/>
        <v>fadeOn=n4-4-2TOn4-4-2-2,0.6</v>
      </c>
      <c r="Y746" s="103" t="str">
        <f t="shared" si="616"/>
        <v>fadeOff=n4-4-2TOn4-4-2-2,0.6</v>
      </c>
      <c r="Z746" s="103" t="str">
        <f t="shared" si="617"/>
        <v>drawOpen=n4-4-2TOn4-4-2-2,0.8</v>
      </c>
      <c r="AA746" s="103" t="str">
        <f t="shared" si="618"/>
        <v>drawClose=n4-4-2TOn4-4-2-2,0.8</v>
      </c>
      <c r="AB746" s="103" t="str">
        <f t="shared" si="607"/>
        <v>myQtipStyle</v>
      </c>
      <c r="AD746" s="106"/>
      <c r="AE746" s="116"/>
      <c r="AF746" s="75"/>
      <c r="AG746" s="186">
        <f t="shared" si="624"/>
        <v>0</v>
      </c>
      <c r="AH746" s="75" t="str">
        <f t="shared" si="608"/>
        <v>n4-4-2TOn4-4-2-2</v>
      </c>
      <c r="AI746" s="75" t="str">
        <f t="shared" si="619"/>
        <v>n4-4-2TOn4-4-2-2</v>
      </c>
      <c r="AJ746" s="73">
        <f t="shared" si="609"/>
        <v>4</v>
      </c>
      <c r="AX746" s="108"/>
      <c r="AZ746" s="108"/>
      <c r="BB746" s="116"/>
      <c r="BC746" s="116"/>
      <c r="BD746" s="108"/>
      <c r="BE746" s="108"/>
      <c r="BF746" s="109"/>
      <c r="BG746" s="109"/>
      <c r="BH746" s="110" t="str">
        <f t="shared" si="610"/>
        <v>n4-4-2</v>
      </c>
      <c r="BI746" s="111"/>
      <c r="BJ746" s="109" t="s">
        <v>233</v>
      </c>
      <c r="BK746" s="109" t="s">
        <v>239</v>
      </c>
      <c r="BL746" s="109">
        <f t="shared" ca="1" si="611"/>
        <v>0.4</v>
      </c>
      <c r="BM746" s="112"/>
      <c r="BN746" s="112"/>
      <c r="BO746" s="112"/>
      <c r="BP746" s="112"/>
      <c r="BQ746" s="112"/>
      <c r="BR746" s="112">
        <f t="shared" ca="1" si="625"/>
        <v>12</v>
      </c>
      <c r="BS746" s="112">
        <f t="shared" ca="1" si="625"/>
        <v>12</v>
      </c>
      <c r="BT746" s="112"/>
      <c r="BU746" s="112"/>
      <c r="BV746" s="174"/>
      <c r="BW746" s="114"/>
      <c r="BX746" s="109"/>
      <c r="BY746" s="113"/>
      <c r="BZ746" s="113"/>
      <c r="CA746" s="113"/>
      <c r="CB746" s="113"/>
      <c r="CC746" s="112"/>
      <c r="CD746" s="109"/>
      <c r="CE746" s="114"/>
      <c r="CF746" s="109"/>
      <c r="CG746" s="113"/>
      <c r="CH746" s="113"/>
      <c r="CI746" s="113"/>
      <c r="CJ746" s="113"/>
      <c r="CK746" s="112"/>
      <c r="CL746" s="112"/>
      <c r="CM746" s="112"/>
      <c r="CN746" s="115"/>
      <c r="CO746" s="109"/>
      <c r="CP746" s="109"/>
      <c r="CQ746" s="113"/>
      <c r="CR746" s="113"/>
      <c r="CS746" s="113"/>
      <c r="CT746" s="113"/>
      <c r="CW746" s="118" t="str">
        <f t="shared" si="603"/>
        <v>n4-4-2</v>
      </c>
      <c r="CX746" s="118" t="str">
        <f t="shared" si="612"/>
        <v>n4-4-2-2</v>
      </c>
      <c r="CY746" s="119" t="s">
        <v>246</v>
      </c>
      <c r="CZ746" s="120" t="s">
        <v>79</v>
      </c>
      <c r="DA746" s="120" t="s">
        <v>79</v>
      </c>
      <c r="DB746" s="120">
        <f t="shared" si="620"/>
        <v>30</v>
      </c>
      <c r="DC746" s="120">
        <f t="shared" si="621"/>
        <v>150</v>
      </c>
      <c r="DD746" s="120">
        <f t="shared" ca="1" si="622"/>
        <v>6</v>
      </c>
      <c r="DE746" s="120">
        <f t="shared" ca="1" si="623"/>
        <v>6</v>
      </c>
      <c r="DF746" s="120" t="s">
        <v>74</v>
      </c>
    </row>
    <row r="747" spans="1:110" s="105" customFormat="1" ht="16" customHeight="1">
      <c r="A747" s="75" t="str">
        <f t="shared" si="626"/>
        <v>n4-4-2TOn4-4-2-3</v>
      </c>
      <c r="B747" s="75" t="str">
        <f t="shared" si="627"/>
        <v>n4-4-2TOn4-4-2-3</v>
      </c>
      <c r="C747" s="103" t="s">
        <v>239</v>
      </c>
      <c r="D747" s="103" t="str">
        <f t="shared" si="613"/>
        <v>n4-4-2</v>
      </c>
      <c r="E747" s="103" t="str">
        <f t="shared" si="614"/>
        <v>n4-4-2-3</v>
      </c>
      <c r="F747" s="104">
        <f>ROW()</f>
        <v>747</v>
      </c>
      <c r="G747" s="103"/>
      <c r="H747" s="103"/>
      <c r="I747" s="103"/>
      <c r="J747" s="103"/>
      <c r="K747" s="103" t="str">
        <f t="shared" si="604"/>
        <v>none</v>
      </c>
      <c r="L747" s="103"/>
      <c r="M747" s="103" t="str">
        <f t="shared" si="605"/>
        <v>OpenClose</v>
      </c>
      <c r="N747" s="103"/>
      <c r="O747" s="103"/>
      <c r="P747" s="103"/>
      <c r="Q747" s="103"/>
      <c r="R747" s="103">
        <f t="shared" si="606"/>
        <v>1</v>
      </c>
      <c r="S747" s="103"/>
      <c r="T747" s="103"/>
      <c r="U747" s="103"/>
      <c r="V747" s="103"/>
      <c r="W747" s="103"/>
      <c r="X747" s="103" t="str">
        <f t="shared" si="615"/>
        <v>fadeOn=n4-4-2TOn4-4-2-3,0.6</v>
      </c>
      <c r="Y747" s="103" t="str">
        <f t="shared" si="616"/>
        <v>fadeOff=n4-4-2TOn4-4-2-3,0.6</v>
      </c>
      <c r="Z747" s="103" t="str">
        <f t="shared" si="617"/>
        <v>drawOpen=n4-4-2TOn4-4-2-3,0.8</v>
      </c>
      <c r="AA747" s="103" t="str">
        <f t="shared" si="618"/>
        <v>drawClose=n4-4-2TOn4-4-2-3,0.8</v>
      </c>
      <c r="AB747" s="103" t="str">
        <f t="shared" si="607"/>
        <v>myQtipStyle</v>
      </c>
      <c r="AD747" s="106"/>
      <c r="AE747" s="116"/>
      <c r="AF747" s="75"/>
      <c r="AG747" s="186">
        <f t="shared" si="624"/>
        <v>0</v>
      </c>
      <c r="AH747" s="75" t="str">
        <f t="shared" si="608"/>
        <v>n4-4-2TOn4-4-2-3</v>
      </c>
      <c r="AI747" s="75" t="str">
        <f t="shared" si="619"/>
        <v>n4-4-2TOn4-4-2-3</v>
      </c>
      <c r="AJ747" s="73">
        <f t="shared" si="609"/>
        <v>4</v>
      </c>
      <c r="AX747" s="108"/>
      <c r="AZ747" s="108"/>
      <c r="BB747" s="116"/>
      <c r="BC747" s="116"/>
      <c r="BD747" s="108"/>
      <c r="BE747" s="108"/>
      <c r="BF747" s="109"/>
      <c r="BG747" s="109"/>
      <c r="BH747" s="110" t="str">
        <f t="shared" si="610"/>
        <v>n4-4-2</v>
      </c>
      <c r="BI747" s="111"/>
      <c r="BJ747" s="109" t="s">
        <v>233</v>
      </c>
      <c r="BK747" s="109" t="s">
        <v>239</v>
      </c>
      <c r="BL747" s="109">
        <f t="shared" ca="1" si="611"/>
        <v>0.4</v>
      </c>
      <c r="BM747" s="112"/>
      <c r="BN747" s="112"/>
      <c r="BO747" s="112"/>
      <c r="BP747" s="112"/>
      <c r="BQ747" s="112"/>
      <c r="BR747" s="112">
        <f t="shared" ca="1" si="625"/>
        <v>12</v>
      </c>
      <c r="BS747" s="112">
        <f t="shared" ca="1" si="625"/>
        <v>12</v>
      </c>
      <c r="BT747" s="112"/>
      <c r="BU747" s="112"/>
      <c r="BV747" s="174"/>
      <c r="BW747" s="114"/>
      <c r="BX747" s="109"/>
      <c r="BY747" s="113"/>
      <c r="BZ747" s="113"/>
      <c r="CA747" s="113"/>
      <c r="CB747" s="113"/>
      <c r="CC747" s="112"/>
      <c r="CD747" s="109"/>
      <c r="CE747" s="114"/>
      <c r="CF747" s="109"/>
      <c r="CG747" s="113"/>
      <c r="CH747" s="113"/>
      <c r="CI747" s="113"/>
      <c r="CJ747" s="113"/>
      <c r="CK747" s="112"/>
      <c r="CL747" s="112"/>
      <c r="CM747" s="112"/>
      <c r="CN747" s="115"/>
      <c r="CO747" s="109"/>
      <c r="CP747" s="109"/>
      <c r="CQ747" s="113"/>
      <c r="CR747" s="113"/>
      <c r="CS747" s="113"/>
      <c r="CT747" s="113"/>
      <c r="CW747" s="118" t="str">
        <f t="shared" si="603"/>
        <v>n4-4-2</v>
      </c>
      <c r="CX747" s="118" t="str">
        <f t="shared" si="612"/>
        <v>n4-4-2-3</v>
      </c>
      <c r="CY747" s="119" t="s">
        <v>246</v>
      </c>
      <c r="CZ747" s="120" t="s">
        <v>79</v>
      </c>
      <c r="DA747" s="120" t="s">
        <v>79</v>
      </c>
      <c r="DB747" s="120">
        <f t="shared" si="620"/>
        <v>30</v>
      </c>
      <c r="DC747" s="120">
        <f t="shared" si="621"/>
        <v>150</v>
      </c>
      <c r="DD747" s="120">
        <f t="shared" ca="1" si="622"/>
        <v>6</v>
      </c>
      <c r="DE747" s="120">
        <f t="shared" ca="1" si="623"/>
        <v>6</v>
      </c>
      <c r="DF747" s="120" t="s">
        <v>74</v>
      </c>
    </row>
    <row r="748" spans="1:110" s="105" customFormat="1" ht="16" customHeight="1">
      <c r="A748" s="75" t="str">
        <f t="shared" si="626"/>
        <v>n4-4TOn4-4-3</v>
      </c>
      <c r="B748" s="75" t="str">
        <f t="shared" si="627"/>
        <v>n4-4TOn4-4-3</v>
      </c>
      <c r="C748" s="103" t="s">
        <v>239</v>
      </c>
      <c r="D748" s="103" t="str">
        <f t="shared" si="613"/>
        <v>n4-4</v>
      </c>
      <c r="E748" s="103" t="str">
        <f t="shared" si="614"/>
        <v>n4-4-3</v>
      </c>
      <c r="F748" s="104">
        <f>ROW()</f>
        <v>748</v>
      </c>
      <c r="G748" s="103"/>
      <c r="H748" s="103"/>
      <c r="I748" s="103"/>
      <c r="J748" s="103"/>
      <c r="K748" s="103" t="str">
        <f t="shared" si="604"/>
        <v>none</v>
      </c>
      <c r="L748" s="103"/>
      <c r="M748" s="103" t="str">
        <f t="shared" si="605"/>
        <v>OpenClose</v>
      </c>
      <c r="N748" s="103"/>
      <c r="O748" s="103"/>
      <c r="P748" s="103"/>
      <c r="Q748" s="103"/>
      <c r="R748" s="103">
        <f t="shared" si="606"/>
        <v>1</v>
      </c>
      <c r="S748" s="103"/>
      <c r="T748" s="103"/>
      <c r="U748" s="103"/>
      <c r="V748" s="103"/>
      <c r="W748" s="103"/>
      <c r="X748" s="103" t="str">
        <f t="shared" si="615"/>
        <v>fadeOn=n4-4TOn4-4-3,0.6</v>
      </c>
      <c r="Y748" s="103" t="str">
        <f t="shared" si="616"/>
        <v>fadeOff=n4-4TOn4-4-3,0.6</v>
      </c>
      <c r="Z748" s="103" t="str">
        <f t="shared" si="617"/>
        <v>drawOpen=n4-4TOn4-4-3,0.8</v>
      </c>
      <c r="AA748" s="103" t="str">
        <f t="shared" si="618"/>
        <v>drawClose=n4-4TOn4-4-3,0.8</v>
      </c>
      <c r="AB748" s="103" t="str">
        <f t="shared" si="607"/>
        <v>myQtipStyle</v>
      </c>
      <c r="AD748" s="106"/>
      <c r="AE748" s="116"/>
      <c r="AF748" s="75"/>
      <c r="AG748" s="186">
        <f t="shared" si="624"/>
        <v>0</v>
      </c>
      <c r="AH748" s="75" t="str">
        <f t="shared" si="608"/>
        <v>n4-4TOn4-4-3</v>
      </c>
      <c r="AI748" s="75" t="str">
        <f t="shared" si="619"/>
        <v>n4-4TOn4-4-3</v>
      </c>
      <c r="AJ748" s="73">
        <f t="shared" si="609"/>
        <v>3</v>
      </c>
      <c r="AX748" s="108"/>
      <c r="AZ748" s="108"/>
      <c r="BB748" s="116"/>
      <c r="BC748" s="116"/>
      <c r="BD748" s="108"/>
      <c r="BE748" s="108"/>
      <c r="BF748" s="109"/>
      <c r="BG748" s="109"/>
      <c r="BH748" s="110" t="str">
        <f t="shared" si="610"/>
        <v>n4-4</v>
      </c>
      <c r="BI748" s="111"/>
      <c r="BJ748" s="109" t="s">
        <v>233</v>
      </c>
      <c r="BK748" s="109" t="s">
        <v>239</v>
      </c>
      <c r="BL748" s="109">
        <f t="shared" ca="1" si="611"/>
        <v>0.7</v>
      </c>
      <c r="BM748" s="112"/>
      <c r="BN748" s="112"/>
      <c r="BO748" s="112"/>
      <c r="BP748" s="112"/>
      <c r="BQ748" s="112"/>
      <c r="BR748" s="112">
        <f t="shared" ca="1" si="625"/>
        <v>35</v>
      </c>
      <c r="BS748" s="112">
        <f t="shared" ca="1" si="625"/>
        <v>35</v>
      </c>
      <c r="BT748" s="112"/>
      <c r="BU748" s="112"/>
      <c r="BV748" s="174"/>
      <c r="BW748" s="114"/>
      <c r="BX748" s="109"/>
      <c r="BY748" s="113"/>
      <c r="BZ748" s="113"/>
      <c r="CA748" s="113"/>
      <c r="CB748" s="113"/>
      <c r="CC748" s="112"/>
      <c r="CD748" s="109"/>
      <c r="CE748" s="114"/>
      <c r="CF748" s="109"/>
      <c r="CG748" s="113"/>
      <c r="CH748" s="113"/>
      <c r="CI748" s="113"/>
      <c r="CJ748" s="113"/>
      <c r="CK748" s="112"/>
      <c r="CL748" s="112"/>
      <c r="CM748" s="112"/>
      <c r="CN748" s="115"/>
      <c r="CO748" s="109"/>
      <c r="CP748" s="109"/>
      <c r="CQ748" s="113"/>
      <c r="CR748" s="113"/>
      <c r="CS748" s="113"/>
      <c r="CT748" s="113"/>
      <c r="CW748" s="118" t="str">
        <f t="shared" si="603"/>
        <v>n4-4</v>
      </c>
      <c r="CX748" s="118" t="str">
        <f t="shared" si="612"/>
        <v>n4-4-3</v>
      </c>
      <c r="CY748" s="119" t="s">
        <v>246</v>
      </c>
      <c r="CZ748" s="120" t="s">
        <v>79</v>
      </c>
      <c r="DA748" s="120" t="s">
        <v>79</v>
      </c>
      <c r="DB748" s="120">
        <f t="shared" si="620"/>
        <v>30</v>
      </c>
      <c r="DC748" s="120">
        <f t="shared" si="621"/>
        <v>150</v>
      </c>
      <c r="DD748" s="120">
        <f t="shared" ca="1" si="622"/>
        <v>17.5</v>
      </c>
      <c r="DE748" s="120">
        <f t="shared" ca="1" si="623"/>
        <v>17.5</v>
      </c>
      <c r="DF748" s="120" t="s">
        <v>74</v>
      </c>
    </row>
    <row r="749" spans="1:110" s="105" customFormat="1" ht="16" customHeight="1">
      <c r="A749" s="75" t="str">
        <f t="shared" si="626"/>
        <v>n4-4-3TOn4-4-3-1</v>
      </c>
      <c r="B749" s="75" t="str">
        <f t="shared" si="627"/>
        <v>n4-4-3TOn4-4-3-1</v>
      </c>
      <c r="C749" s="103" t="s">
        <v>239</v>
      </c>
      <c r="D749" s="103" t="str">
        <f t="shared" si="613"/>
        <v>n4-4-3</v>
      </c>
      <c r="E749" s="103" t="str">
        <f t="shared" si="614"/>
        <v>n4-4-3-1</v>
      </c>
      <c r="F749" s="104">
        <f>ROW()</f>
        <v>749</v>
      </c>
      <c r="G749" s="103"/>
      <c r="H749" s="103"/>
      <c r="I749" s="103"/>
      <c r="J749" s="103"/>
      <c r="K749" s="103" t="str">
        <f t="shared" si="604"/>
        <v>none</v>
      </c>
      <c r="L749" s="103"/>
      <c r="M749" s="103" t="str">
        <f t="shared" si="605"/>
        <v>OpenClose</v>
      </c>
      <c r="N749" s="103"/>
      <c r="O749" s="103"/>
      <c r="P749" s="103"/>
      <c r="Q749" s="103"/>
      <c r="R749" s="103">
        <f t="shared" si="606"/>
        <v>1</v>
      </c>
      <c r="S749" s="103"/>
      <c r="T749" s="103"/>
      <c r="U749" s="103"/>
      <c r="V749" s="103"/>
      <c r="W749" s="103"/>
      <c r="X749" s="103" t="str">
        <f t="shared" si="615"/>
        <v>fadeOn=n4-4-3TOn4-4-3-1,0.6</v>
      </c>
      <c r="Y749" s="103" t="str">
        <f t="shared" si="616"/>
        <v>fadeOff=n4-4-3TOn4-4-3-1,0.6</v>
      </c>
      <c r="Z749" s="103" t="str">
        <f t="shared" si="617"/>
        <v>drawOpen=n4-4-3TOn4-4-3-1,0.8</v>
      </c>
      <c r="AA749" s="103" t="str">
        <f t="shared" si="618"/>
        <v>drawClose=n4-4-3TOn4-4-3-1,0.8</v>
      </c>
      <c r="AB749" s="103" t="str">
        <f t="shared" si="607"/>
        <v>myQtipStyle</v>
      </c>
      <c r="AD749" s="106"/>
      <c r="AE749" s="116"/>
      <c r="AF749" s="75"/>
      <c r="AG749" s="186">
        <f t="shared" si="624"/>
        <v>0</v>
      </c>
      <c r="AH749" s="75" t="str">
        <f t="shared" si="608"/>
        <v>n4-4-3TOn4-4-3-1</v>
      </c>
      <c r="AI749" s="75" t="str">
        <f t="shared" si="619"/>
        <v>n4-4-3TOn4-4-3-1</v>
      </c>
      <c r="AJ749" s="73">
        <f t="shared" si="609"/>
        <v>4</v>
      </c>
      <c r="AX749" s="108"/>
      <c r="AZ749" s="108"/>
      <c r="BB749" s="116"/>
      <c r="BC749" s="116"/>
      <c r="BD749" s="108"/>
      <c r="BE749" s="108"/>
      <c r="BF749" s="109"/>
      <c r="BG749" s="109"/>
      <c r="BH749" s="110" t="str">
        <f t="shared" si="610"/>
        <v>n4-4-3</v>
      </c>
      <c r="BI749" s="111"/>
      <c r="BJ749" s="109" t="s">
        <v>233</v>
      </c>
      <c r="BK749" s="109" t="s">
        <v>239</v>
      </c>
      <c r="BL749" s="109">
        <f t="shared" ca="1" si="611"/>
        <v>0.4</v>
      </c>
      <c r="BM749" s="112"/>
      <c r="BN749" s="112"/>
      <c r="BO749" s="112"/>
      <c r="BP749" s="112"/>
      <c r="BQ749" s="112"/>
      <c r="BR749" s="112">
        <f t="shared" ca="1" si="625"/>
        <v>12</v>
      </c>
      <c r="BS749" s="112">
        <f t="shared" ca="1" si="625"/>
        <v>12</v>
      </c>
      <c r="BT749" s="112"/>
      <c r="BU749" s="112"/>
      <c r="BV749" s="174"/>
      <c r="BW749" s="114"/>
      <c r="BX749" s="109"/>
      <c r="BY749" s="113"/>
      <c r="BZ749" s="113"/>
      <c r="CA749" s="113"/>
      <c r="CB749" s="113"/>
      <c r="CC749" s="112"/>
      <c r="CD749" s="109"/>
      <c r="CE749" s="114"/>
      <c r="CF749" s="109"/>
      <c r="CG749" s="113"/>
      <c r="CH749" s="113"/>
      <c r="CI749" s="113"/>
      <c r="CJ749" s="113"/>
      <c r="CK749" s="112"/>
      <c r="CL749" s="112"/>
      <c r="CM749" s="112"/>
      <c r="CN749" s="115"/>
      <c r="CO749" s="109"/>
      <c r="CP749" s="109"/>
      <c r="CQ749" s="113"/>
      <c r="CR749" s="113"/>
      <c r="CS749" s="113"/>
      <c r="CT749" s="113"/>
      <c r="CW749" s="118" t="str">
        <f t="shared" si="603"/>
        <v>n4-4-3</v>
      </c>
      <c r="CX749" s="118" t="str">
        <f t="shared" si="612"/>
        <v>n4-4-3-1</v>
      </c>
      <c r="CY749" s="119" t="s">
        <v>246</v>
      </c>
      <c r="CZ749" s="120" t="s">
        <v>79</v>
      </c>
      <c r="DA749" s="120" t="s">
        <v>79</v>
      </c>
      <c r="DB749" s="120">
        <f t="shared" si="620"/>
        <v>30</v>
      </c>
      <c r="DC749" s="120">
        <f t="shared" si="621"/>
        <v>150</v>
      </c>
      <c r="DD749" s="120">
        <f t="shared" ca="1" si="622"/>
        <v>6</v>
      </c>
      <c r="DE749" s="120">
        <f t="shared" ca="1" si="623"/>
        <v>6</v>
      </c>
      <c r="DF749" s="120" t="s">
        <v>74</v>
      </c>
    </row>
    <row r="750" spans="1:110" s="105" customFormat="1" ht="16" customHeight="1">
      <c r="A750" s="75" t="str">
        <f t="shared" si="626"/>
        <v>n4-4-3TOn4-4-3-2</v>
      </c>
      <c r="B750" s="75" t="str">
        <f t="shared" si="627"/>
        <v>n4-4-3TOn4-4-3-2</v>
      </c>
      <c r="C750" s="103" t="s">
        <v>239</v>
      </c>
      <c r="D750" s="103" t="str">
        <f t="shared" si="613"/>
        <v>n4-4-3</v>
      </c>
      <c r="E750" s="103" t="str">
        <f t="shared" si="614"/>
        <v>n4-4-3-2</v>
      </c>
      <c r="F750" s="104">
        <f>ROW()</f>
        <v>750</v>
      </c>
      <c r="G750" s="103"/>
      <c r="H750" s="103"/>
      <c r="I750" s="103"/>
      <c r="J750" s="103"/>
      <c r="K750" s="103" t="str">
        <f t="shared" si="604"/>
        <v>none</v>
      </c>
      <c r="L750" s="103"/>
      <c r="M750" s="103" t="str">
        <f t="shared" si="605"/>
        <v>OpenClose</v>
      </c>
      <c r="N750" s="103"/>
      <c r="O750" s="103"/>
      <c r="P750" s="103"/>
      <c r="Q750" s="103"/>
      <c r="R750" s="103">
        <f t="shared" si="606"/>
        <v>1</v>
      </c>
      <c r="S750" s="103"/>
      <c r="T750" s="103"/>
      <c r="U750" s="103"/>
      <c r="V750" s="103"/>
      <c r="W750" s="103"/>
      <c r="X750" s="103" t="str">
        <f t="shared" si="615"/>
        <v>fadeOn=n4-4-3TOn4-4-3-2,0.6</v>
      </c>
      <c r="Y750" s="103" t="str">
        <f t="shared" si="616"/>
        <v>fadeOff=n4-4-3TOn4-4-3-2,0.6</v>
      </c>
      <c r="Z750" s="103" t="str">
        <f t="shared" si="617"/>
        <v>drawOpen=n4-4-3TOn4-4-3-2,0.8</v>
      </c>
      <c r="AA750" s="103" t="str">
        <f t="shared" si="618"/>
        <v>drawClose=n4-4-3TOn4-4-3-2,0.8</v>
      </c>
      <c r="AB750" s="103" t="str">
        <f t="shared" si="607"/>
        <v>myQtipStyle</v>
      </c>
      <c r="AD750" s="106"/>
      <c r="AE750" s="116"/>
      <c r="AF750" s="75"/>
      <c r="AG750" s="186">
        <f t="shared" si="624"/>
        <v>0</v>
      </c>
      <c r="AH750" s="75" t="str">
        <f t="shared" si="608"/>
        <v>n4-4-3TOn4-4-3-2</v>
      </c>
      <c r="AI750" s="75" t="str">
        <f t="shared" si="619"/>
        <v>n4-4-3TOn4-4-3-2</v>
      </c>
      <c r="AJ750" s="73">
        <f t="shared" si="609"/>
        <v>4</v>
      </c>
      <c r="AX750" s="108"/>
      <c r="AZ750" s="108"/>
      <c r="BB750" s="116"/>
      <c r="BC750" s="116"/>
      <c r="BD750" s="108"/>
      <c r="BE750" s="108"/>
      <c r="BF750" s="109"/>
      <c r="BG750" s="109"/>
      <c r="BH750" s="110" t="str">
        <f t="shared" si="610"/>
        <v>n4-4-3</v>
      </c>
      <c r="BI750" s="111"/>
      <c r="BJ750" s="109" t="s">
        <v>233</v>
      </c>
      <c r="BK750" s="109" t="s">
        <v>239</v>
      </c>
      <c r="BL750" s="109">
        <f t="shared" ca="1" si="611"/>
        <v>0.4</v>
      </c>
      <c r="BM750" s="112"/>
      <c r="BN750" s="112"/>
      <c r="BO750" s="112"/>
      <c r="BP750" s="112"/>
      <c r="BQ750" s="112"/>
      <c r="BR750" s="112">
        <f t="shared" ca="1" si="625"/>
        <v>12</v>
      </c>
      <c r="BS750" s="112">
        <f t="shared" ca="1" si="625"/>
        <v>12</v>
      </c>
      <c r="BT750" s="112"/>
      <c r="BU750" s="112"/>
      <c r="BV750" s="174"/>
      <c r="BW750" s="114"/>
      <c r="BX750" s="109"/>
      <c r="BY750" s="113"/>
      <c r="BZ750" s="113"/>
      <c r="CA750" s="113"/>
      <c r="CB750" s="113"/>
      <c r="CC750" s="112"/>
      <c r="CD750" s="109"/>
      <c r="CE750" s="114"/>
      <c r="CF750" s="109"/>
      <c r="CG750" s="113"/>
      <c r="CH750" s="113"/>
      <c r="CI750" s="113"/>
      <c r="CJ750" s="113"/>
      <c r="CK750" s="112"/>
      <c r="CL750" s="112"/>
      <c r="CM750" s="112"/>
      <c r="CN750" s="115"/>
      <c r="CO750" s="109"/>
      <c r="CP750" s="109"/>
      <c r="CQ750" s="113"/>
      <c r="CR750" s="113"/>
      <c r="CS750" s="113"/>
      <c r="CT750" s="113"/>
      <c r="CW750" s="118" t="str">
        <f t="shared" si="603"/>
        <v>n4-4-3</v>
      </c>
      <c r="CX750" s="118" t="str">
        <f t="shared" si="612"/>
        <v>n4-4-3-2</v>
      </c>
      <c r="CY750" s="119" t="s">
        <v>246</v>
      </c>
      <c r="CZ750" s="120" t="s">
        <v>79</v>
      </c>
      <c r="DA750" s="120" t="s">
        <v>79</v>
      </c>
      <c r="DB750" s="120">
        <f t="shared" si="620"/>
        <v>30</v>
      </c>
      <c r="DC750" s="120">
        <f t="shared" si="621"/>
        <v>150</v>
      </c>
      <c r="DD750" s="120">
        <f t="shared" ca="1" si="622"/>
        <v>6</v>
      </c>
      <c r="DE750" s="120">
        <f t="shared" ca="1" si="623"/>
        <v>6</v>
      </c>
      <c r="DF750" s="120" t="s">
        <v>74</v>
      </c>
    </row>
    <row r="751" spans="1:110" s="105" customFormat="1" ht="16" customHeight="1">
      <c r="A751" s="75" t="str">
        <f t="shared" si="626"/>
        <v>n4-4-3TOn4-4-3-3</v>
      </c>
      <c r="B751" s="75" t="str">
        <f t="shared" si="627"/>
        <v>n4-4-3TOn4-4-3-3</v>
      </c>
      <c r="C751" s="103" t="s">
        <v>239</v>
      </c>
      <c r="D751" s="103" t="str">
        <f t="shared" si="613"/>
        <v>n4-4-3</v>
      </c>
      <c r="E751" s="103" t="str">
        <f t="shared" si="614"/>
        <v>n4-4-3-3</v>
      </c>
      <c r="F751" s="104">
        <f>ROW()</f>
        <v>751</v>
      </c>
      <c r="G751" s="103"/>
      <c r="H751" s="103"/>
      <c r="I751" s="103"/>
      <c r="J751" s="103"/>
      <c r="K751" s="103" t="str">
        <f t="shared" si="604"/>
        <v>none</v>
      </c>
      <c r="L751" s="103"/>
      <c r="M751" s="103" t="str">
        <f t="shared" si="605"/>
        <v>OpenClose</v>
      </c>
      <c r="N751" s="103"/>
      <c r="O751" s="103"/>
      <c r="P751" s="103"/>
      <c r="Q751" s="103"/>
      <c r="R751" s="103">
        <f t="shared" si="606"/>
        <v>1</v>
      </c>
      <c r="S751" s="103"/>
      <c r="T751" s="103"/>
      <c r="U751" s="103"/>
      <c r="V751" s="103"/>
      <c r="W751" s="103"/>
      <c r="X751" s="103" t="str">
        <f t="shared" si="615"/>
        <v>fadeOn=n4-4-3TOn4-4-3-3,0.6</v>
      </c>
      <c r="Y751" s="103" t="str">
        <f t="shared" si="616"/>
        <v>fadeOff=n4-4-3TOn4-4-3-3,0.6</v>
      </c>
      <c r="Z751" s="103" t="str">
        <f t="shared" si="617"/>
        <v>drawOpen=n4-4-3TOn4-4-3-3,0.8</v>
      </c>
      <c r="AA751" s="103" t="str">
        <f t="shared" si="618"/>
        <v>drawClose=n4-4-3TOn4-4-3-3,0.8</v>
      </c>
      <c r="AB751" s="103" t="str">
        <f t="shared" si="607"/>
        <v>myQtipStyle</v>
      </c>
      <c r="AD751" s="106"/>
      <c r="AE751" s="116"/>
      <c r="AF751" s="75"/>
      <c r="AG751" s="186">
        <f t="shared" si="624"/>
        <v>0</v>
      </c>
      <c r="AH751" s="75" t="str">
        <f t="shared" si="608"/>
        <v>n4-4-3TOn4-4-3-3</v>
      </c>
      <c r="AI751" s="75" t="str">
        <f t="shared" si="619"/>
        <v>n4-4-3TOn4-4-3-3</v>
      </c>
      <c r="AJ751" s="73">
        <f t="shared" si="609"/>
        <v>4</v>
      </c>
      <c r="AX751" s="108"/>
      <c r="AZ751" s="108"/>
      <c r="BB751" s="116"/>
      <c r="BC751" s="116"/>
      <c r="BD751" s="108"/>
      <c r="BE751" s="108"/>
      <c r="BF751" s="109"/>
      <c r="BG751" s="109"/>
      <c r="BH751" s="110" t="str">
        <f t="shared" si="610"/>
        <v>n4-4-3</v>
      </c>
      <c r="BI751" s="111"/>
      <c r="BJ751" s="109" t="s">
        <v>233</v>
      </c>
      <c r="BK751" s="109" t="s">
        <v>239</v>
      </c>
      <c r="BL751" s="109">
        <f t="shared" ca="1" si="611"/>
        <v>0.4</v>
      </c>
      <c r="BM751" s="112"/>
      <c r="BN751" s="112"/>
      <c r="BO751" s="112"/>
      <c r="BP751" s="112"/>
      <c r="BQ751" s="112"/>
      <c r="BR751" s="112">
        <f t="shared" ca="1" si="625"/>
        <v>12</v>
      </c>
      <c r="BS751" s="112">
        <f t="shared" ca="1" si="625"/>
        <v>12</v>
      </c>
      <c r="BT751" s="112"/>
      <c r="BU751" s="112"/>
      <c r="BV751" s="174"/>
      <c r="BW751" s="114"/>
      <c r="BX751" s="109"/>
      <c r="BY751" s="113"/>
      <c r="BZ751" s="113"/>
      <c r="CA751" s="113"/>
      <c r="CB751" s="113"/>
      <c r="CC751" s="112"/>
      <c r="CD751" s="109"/>
      <c r="CE751" s="114"/>
      <c r="CF751" s="109"/>
      <c r="CG751" s="113"/>
      <c r="CH751" s="113"/>
      <c r="CI751" s="113"/>
      <c r="CJ751" s="113"/>
      <c r="CK751" s="112"/>
      <c r="CL751" s="112"/>
      <c r="CM751" s="112"/>
      <c r="CN751" s="115"/>
      <c r="CO751" s="109"/>
      <c r="CP751" s="109"/>
      <c r="CQ751" s="113"/>
      <c r="CR751" s="113"/>
      <c r="CS751" s="113"/>
      <c r="CT751" s="113"/>
      <c r="CW751" s="118" t="str">
        <f t="shared" si="603"/>
        <v>n4-4-3</v>
      </c>
      <c r="CX751" s="118" t="str">
        <f t="shared" si="612"/>
        <v>n4-4-3-3</v>
      </c>
      <c r="CY751" s="119" t="s">
        <v>246</v>
      </c>
      <c r="CZ751" s="120" t="s">
        <v>79</v>
      </c>
      <c r="DA751" s="120" t="s">
        <v>79</v>
      </c>
      <c r="DB751" s="120">
        <f t="shared" si="620"/>
        <v>30</v>
      </c>
      <c r="DC751" s="120">
        <f t="shared" si="621"/>
        <v>150</v>
      </c>
      <c r="DD751" s="120">
        <f t="shared" ca="1" si="622"/>
        <v>6</v>
      </c>
      <c r="DE751" s="120">
        <f t="shared" ca="1" si="623"/>
        <v>6</v>
      </c>
      <c r="DF751" s="120" t="s">
        <v>74</v>
      </c>
    </row>
    <row r="752" spans="1:110" s="105" customFormat="1" ht="16" customHeight="1">
      <c r="A752" s="75" t="str">
        <f t="shared" si="626"/>
        <v>n0TOn5</v>
      </c>
      <c r="B752" s="75" t="str">
        <f t="shared" si="627"/>
        <v>n0TOn5</v>
      </c>
      <c r="C752" s="103" t="s">
        <v>239</v>
      </c>
      <c r="D752" s="103" t="str">
        <f t="shared" si="613"/>
        <v>n0</v>
      </c>
      <c r="E752" s="103" t="str">
        <f t="shared" si="614"/>
        <v>n5</v>
      </c>
      <c r="F752" s="104">
        <f>ROW()</f>
        <v>752</v>
      </c>
      <c r="G752" s="103"/>
      <c r="H752" s="103"/>
      <c r="I752" s="103"/>
      <c r="J752" s="103"/>
      <c r="K752" s="103" t="str">
        <f t="shared" si="604"/>
        <v>none</v>
      </c>
      <c r="L752" s="103"/>
      <c r="M752" s="103" t="str">
        <f t="shared" si="605"/>
        <v>OpenClose</v>
      </c>
      <c r="N752" s="103"/>
      <c r="O752" s="103"/>
      <c r="P752" s="103"/>
      <c r="Q752" s="103"/>
      <c r="R752" s="103">
        <f t="shared" si="606"/>
        <v>1</v>
      </c>
      <c r="S752" s="103"/>
      <c r="T752" s="103"/>
      <c r="U752" s="103"/>
      <c r="V752" s="103"/>
      <c r="W752" s="103"/>
      <c r="X752" s="103" t="str">
        <f t="shared" si="615"/>
        <v>fadeOn=n0TOn5,0.6</v>
      </c>
      <c r="Y752" s="103" t="str">
        <f t="shared" si="616"/>
        <v>fadeOff=n0TOn5,0.6</v>
      </c>
      <c r="Z752" s="103" t="str">
        <f t="shared" si="617"/>
        <v>drawOpen=n0TOn5,0.8</v>
      </c>
      <c r="AA752" s="103" t="str">
        <f t="shared" si="618"/>
        <v>drawClose=n0TOn5,0.8</v>
      </c>
      <c r="AB752" s="103" t="str">
        <f t="shared" si="607"/>
        <v>myQtipStyle</v>
      </c>
      <c r="AD752" s="106"/>
      <c r="AE752" s="116"/>
      <c r="AF752" s="75"/>
      <c r="AG752" s="186">
        <f t="shared" si="624"/>
        <v>0</v>
      </c>
      <c r="AH752" s="75" t="str">
        <f t="shared" si="608"/>
        <v>n0TOn5</v>
      </c>
      <c r="AI752" s="75" t="str">
        <f t="shared" si="619"/>
        <v>n0TOn5</v>
      </c>
      <c r="AJ752" s="73">
        <f t="shared" si="609"/>
        <v>1</v>
      </c>
      <c r="AX752" s="108"/>
      <c r="AZ752" s="108"/>
      <c r="BB752" s="116"/>
      <c r="BC752" s="116"/>
      <c r="BD752" s="108"/>
      <c r="BE752" s="108"/>
      <c r="BF752" s="109"/>
      <c r="BG752" s="109"/>
      <c r="BH752" s="110" t="str">
        <f t="shared" si="610"/>
        <v>n0</v>
      </c>
      <c r="BI752" s="111"/>
      <c r="BJ752" s="109" t="s">
        <v>233</v>
      </c>
      <c r="BK752" s="109" t="s">
        <v>239</v>
      </c>
      <c r="BL752" s="109">
        <f t="shared" ca="1" si="611"/>
        <v>2</v>
      </c>
      <c r="BM752" s="112"/>
      <c r="BN752" s="112"/>
      <c r="BO752" s="112"/>
      <c r="BP752" s="112"/>
      <c r="BQ752" s="112"/>
      <c r="BR752" s="112">
        <f t="shared" ca="1" si="625"/>
        <v>95</v>
      </c>
      <c r="BS752" s="112">
        <f t="shared" ca="1" si="625"/>
        <v>95</v>
      </c>
      <c r="BT752" s="112"/>
      <c r="BU752" s="112"/>
      <c r="BV752" s="174"/>
      <c r="BW752" s="114"/>
      <c r="BX752" s="109"/>
      <c r="BY752" s="113"/>
      <c r="BZ752" s="113"/>
      <c r="CA752" s="113"/>
      <c r="CB752" s="113"/>
      <c r="CC752" s="112"/>
      <c r="CD752" s="109"/>
      <c r="CE752" s="114"/>
      <c r="CF752" s="109"/>
      <c r="CG752" s="113"/>
      <c r="CH752" s="113"/>
      <c r="CI752" s="113"/>
      <c r="CJ752" s="113"/>
      <c r="CK752" s="112"/>
      <c r="CL752" s="112"/>
      <c r="CM752" s="112"/>
      <c r="CN752" s="115"/>
      <c r="CO752" s="109"/>
      <c r="CP752" s="109"/>
      <c r="CQ752" s="113"/>
      <c r="CR752" s="113"/>
      <c r="CS752" s="113"/>
      <c r="CT752" s="113"/>
      <c r="CW752" s="118" t="str">
        <f t="shared" si="603"/>
        <v>n0</v>
      </c>
      <c r="CX752" s="118" t="str">
        <f t="shared" si="612"/>
        <v>n5</v>
      </c>
      <c r="CY752" s="119" t="s">
        <v>246</v>
      </c>
      <c r="CZ752" s="120" t="s">
        <v>79</v>
      </c>
      <c r="DA752" s="120" t="s">
        <v>79</v>
      </c>
      <c r="DB752" s="120">
        <f t="shared" ca="1" si="620"/>
        <v>6</v>
      </c>
      <c r="DC752" s="120">
        <f t="shared" ca="1" si="621"/>
        <v>6</v>
      </c>
      <c r="DD752" s="120">
        <f t="shared" ca="1" si="622"/>
        <v>47.5</v>
      </c>
      <c r="DE752" s="120">
        <f t="shared" ca="1" si="623"/>
        <v>47.5</v>
      </c>
      <c r="DF752" s="120" t="s">
        <v>74</v>
      </c>
    </row>
    <row r="753" spans="1:110" s="105" customFormat="1" ht="16" customHeight="1">
      <c r="A753" s="75" t="str">
        <f t="shared" si="626"/>
        <v>n4-4-3-3TOn5-1</v>
      </c>
      <c r="B753" s="75" t="str">
        <f t="shared" si="627"/>
        <v>n4-4-3-3TOn5-1</v>
      </c>
      <c r="C753" s="103" t="s">
        <v>239</v>
      </c>
      <c r="D753" s="103" t="str">
        <f t="shared" si="613"/>
        <v>n4-4-3-3</v>
      </c>
      <c r="E753" s="103" t="str">
        <f t="shared" si="614"/>
        <v>n5-1</v>
      </c>
      <c r="F753" s="104">
        <f>ROW()</f>
        <v>753</v>
      </c>
      <c r="G753" s="103"/>
      <c r="H753" s="103"/>
      <c r="I753" s="103"/>
      <c r="J753" s="103"/>
      <c r="K753" s="103" t="str">
        <f t="shared" si="604"/>
        <v>none</v>
      </c>
      <c r="L753" s="103"/>
      <c r="M753" s="103" t="str">
        <f t="shared" si="605"/>
        <v>OpenClose</v>
      </c>
      <c r="N753" s="103"/>
      <c r="O753" s="103"/>
      <c r="P753" s="103"/>
      <c r="Q753" s="103"/>
      <c r="R753" s="103">
        <f t="shared" si="606"/>
        <v>1</v>
      </c>
      <c r="S753" s="103"/>
      <c r="T753" s="103"/>
      <c r="U753" s="103"/>
      <c r="V753" s="103"/>
      <c r="W753" s="103"/>
      <c r="X753" s="103" t="str">
        <f t="shared" si="615"/>
        <v>fadeOn=n4-4-3-3TOn5-1,0.6</v>
      </c>
      <c r="Y753" s="103" t="str">
        <f t="shared" si="616"/>
        <v>fadeOff=n4-4-3-3TOn5-1,0.6</v>
      </c>
      <c r="Z753" s="103" t="str">
        <f t="shared" si="617"/>
        <v>drawOpen=n4-4-3-3TOn5-1,0.8</v>
      </c>
      <c r="AA753" s="103" t="str">
        <f t="shared" si="618"/>
        <v>drawClose=n4-4-3-3TOn5-1,0.8</v>
      </c>
      <c r="AB753" s="103" t="str">
        <f t="shared" si="607"/>
        <v>myQtipStyle</v>
      </c>
      <c r="AD753" s="106"/>
      <c r="AE753" s="116"/>
      <c r="AF753" s="75"/>
      <c r="AG753" s="186">
        <f t="shared" si="624"/>
        <v>0</v>
      </c>
      <c r="AH753" s="75" t="str">
        <f t="shared" si="608"/>
        <v>n4-4-3-3TOn5-1</v>
      </c>
      <c r="AI753" s="75" t="str">
        <f t="shared" si="619"/>
        <v>n4-4-3-3TOn5-1</v>
      </c>
      <c r="AJ753" s="73">
        <f t="shared" si="609"/>
        <v>2</v>
      </c>
      <c r="AX753" s="108"/>
      <c r="AZ753" s="108"/>
      <c r="BB753" s="116"/>
      <c r="BC753" s="116"/>
      <c r="BD753" s="108"/>
      <c r="BE753" s="108"/>
      <c r="BF753" s="109"/>
      <c r="BG753" s="109"/>
      <c r="BH753" s="110" t="str">
        <f t="shared" si="610"/>
        <v>n4-4-3-3</v>
      </c>
      <c r="BI753" s="111"/>
      <c r="BJ753" s="109" t="s">
        <v>233</v>
      </c>
      <c r="BK753" s="109" t="s">
        <v>239</v>
      </c>
      <c r="BL753" s="109">
        <f t="shared" ca="1" si="611"/>
        <v>1.5</v>
      </c>
      <c r="BM753" s="112"/>
      <c r="BN753" s="112"/>
      <c r="BO753" s="112"/>
      <c r="BP753" s="112"/>
      <c r="BQ753" s="112"/>
      <c r="BR753" s="112">
        <f t="shared" ca="1" si="625"/>
        <v>60</v>
      </c>
      <c r="BS753" s="112">
        <f t="shared" ca="1" si="625"/>
        <v>60</v>
      </c>
      <c r="BT753" s="112"/>
      <c r="BU753" s="112"/>
      <c r="BV753" s="174"/>
      <c r="BW753" s="114"/>
      <c r="BX753" s="109"/>
      <c r="BY753" s="113"/>
      <c r="BZ753" s="113"/>
      <c r="CA753" s="113"/>
      <c r="CB753" s="113"/>
      <c r="CC753" s="112"/>
      <c r="CD753" s="109"/>
      <c r="CE753" s="114"/>
      <c r="CF753" s="109"/>
      <c r="CG753" s="113"/>
      <c r="CH753" s="113"/>
      <c r="CI753" s="113"/>
      <c r="CJ753" s="113"/>
      <c r="CK753" s="112"/>
      <c r="CL753" s="112"/>
      <c r="CM753" s="112"/>
      <c r="CN753" s="115"/>
      <c r="CO753" s="109"/>
      <c r="CP753" s="109"/>
      <c r="CQ753" s="113"/>
      <c r="CR753" s="113"/>
      <c r="CS753" s="113"/>
      <c r="CT753" s="113"/>
      <c r="CW753" s="118" t="str">
        <f t="shared" si="603"/>
        <v>n4-4-3-3</v>
      </c>
      <c r="CX753" s="118" t="str">
        <f t="shared" si="612"/>
        <v>n5-1</v>
      </c>
      <c r="CY753" s="119" t="s">
        <v>246</v>
      </c>
      <c r="CZ753" s="120" t="s">
        <v>79</v>
      </c>
      <c r="DA753" s="120" t="s">
        <v>79</v>
      </c>
      <c r="DB753" s="120">
        <f t="shared" si="620"/>
        <v>30</v>
      </c>
      <c r="DC753" s="120">
        <f t="shared" si="621"/>
        <v>150</v>
      </c>
      <c r="DD753" s="120">
        <f t="shared" ca="1" si="622"/>
        <v>30</v>
      </c>
      <c r="DE753" s="120">
        <f t="shared" ca="1" si="623"/>
        <v>30</v>
      </c>
      <c r="DF753" s="120" t="s">
        <v>74</v>
      </c>
    </row>
    <row r="754" spans="1:110" s="105" customFormat="1" ht="16" customHeight="1">
      <c r="A754" s="75" t="str">
        <f t="shared" si="626"/>
        <v>n5-1TOn5-1-1</v>
      </c>
      <c r="B754" s="75" t="str">
        <f t="shared" si="627"/>
        <v>n5-1TOn5-1-1</v>
      </c>
      <c r="C754" s="103" t="s">
        <v>239</v>
      </c>
      <c r="D754" s="103" t="str">
        <f t="shared" si="613"/>
        <v>n5-1</v>
      </c>
      <c r="E754" s="103" t="str">
        <f t="shared" si="614"/>
        <v>n5-1-1</v>
      </c>
      <c r="F754" s="104">
        <f>ROW()</f>
        <v>754</v>
      </c>
      <c r="G754" s="103"/>
      <c r="H754" s="103"/>
      <c r="I754" s="103"/>
      <c r="J754" s="103"/>
      <c r="K754" s="103" t="str">
        <f t="shared" si="604"/>
        <v>none</v>
      </c>
      <c r="L754" s="103"/>
      <c r="M754" s="103" t="str">
        <f t="shared" si="605"/>
        <v>OpenClose</v>
      </c>
      <c r="N754" s="103"/>
      <c r="O754" s="103"/>
      <c r="P754" s="103"/>
      <c r="Q754" s="103"/>
      <c r="R754" s="103">
        <f t="shared" si="606"/>
        <v>1</v>
      </c>
      <c r="S754" s="103"/>
      <c r="T754" s="103"/>
      <c r="U754" s="103"/>
      <c r="V754" s="103"/>
      <c r="W754" s="103"/>
      <c r="X754" s="103" t="str">
        <f t="shared" si="615"/>
        <v>fadeOn=n5-1TOn5-1-1,0.6</v>
      </c>
      <c r="Y754" s="103" t="str">
        <f t="shared" si="616"/>
        <v>fadeOff=n5-1TOn5-1-1,0.6</v>
      </c>
      <c r="Z754" s="103" t="str">
        <f t="shared" si="617"/>
        <v>drawOpen=n5-1TOn5-1-1,0.8</v>
      </c>
      <c r="AA754" s="103" t="str">
        <f t="shared" si="618"/>
        <v>drawClose=n5-1TOn5-1-1,0.8</v>
      </c>
      <c r="AB754" s="103" t="str">
        <f t="shared" si="607"/>
        <v>myQtipStyle</v>
      </c>
      <c r="AD754" s="106"/>
      <c r="AE754" s="116"/>
      <c r="AF754" s="75"/>
      <c r="AG754" s="186">
        <f t="shared" si="624"/>
        <v>0</v>
      </c>
      <c r="AH754" s="75" t="str">
        <f t="shared" si="608"/>
        <v>n5-1TOn5-1-1</v>
      </c>
      <c r="AI754" s="75" t="str">
        <f t="shared" si="619"/>
        <v>n5-1TOn5-1-1</v>
      </c>
      <c r="AJ754" s="73">
        <f t="shared" si="609"/>
        <v>3</v>
      </c>
      <c r="AX754" s="108"/>
      <c r="AZ754" s="108"/>
      <c r="BB754" s="116"/>
      <c r="BC754" s="116"/>
      <c r="BD754" s="108"/>
      <c r="BE754" s="108"/>
      <c r="BF754" s="109"/>
      <c r="BG754" s="109"/>
      <c r="BH754" s="110" t="str">
        <f t="shared" si="610"/>
        <v>n5-1</v>
      </c>
      <c r="BI754" s="111"/>
      <c r="BJ754" s="109" t="s">
        <v>233</v>
      </c>
      <c r="BK754" s="109" t="s">
        <v>239</v>
      </c>
      <c r="BL754" s="109">
        <f t="shared" ca="1" si="611"/>
        <v>0.7</v>
      </c>
      <c r="BM754" s="112"/>
      <c r="BN754" s="112"/>
      <c r="BO754" s="112"/>
      <c r="BP754" s="112"/>
      <c r="BQ754" s="112"/>
      <c r="BR754" s="112">
        <f t="shared" ca="1" si="625"/>
        <v>35</v>
      </c>
      <c r="BS754" s="112">
        <f t="shared" ca="1" si="625"/>
        <v>35</v>
      </c>
      <c r="BT754" s="112"/>
      <c r="BU754" s="112"/>
      <c r="BV754" s="174"/>
      <c r="BW754" s="114"/>
      <c r="BX754" s="109"/>
      <c r="BY754" s="113"/>
      <c r="BZ754" s="113"/>
      <c r="CA754" s="113"/>
      <c r="CB754" s="113"/>
      <c r="CC754" s="112"/>
      <c r="CD754" s="109"/>
      <c r="CE754" s="114"/>
      <c r="CF754" s="109"/>
      <c r="CG754" s="113"/>
      <c r="CH754" s="113"/>
      <c r="CI754" s="113"/>
      <c r="CJ754" s="113"/>
      <c r="CK754" s="112"/>
      <c r="CL754" s="112"/>
      <c r="CM754" s="112"/>
      <c r="CN754" s="115"/>
      <c r="CO754" s="109"/>
      <c r="CP754" s="109"/>
      <c r="CQ754" s="113"/>
      <c r="CR754" s="113"/>
      <c r="CS754" s="113"/>
      <c r="CT754" s="113"/>
      <c r="CW754" s="118" t="str">
        <f t="shared" si="603"/>
        <v>n5-1</v>
      </c>
      <c r="CX754" s="118" t="str">
        <f t="shared" si="612"/>
        <v>n5-1-1</v>
      </c>
      <c r="CY754" s="119" t="s">
        <v>246</v>
      </c>
      <c r="CZ754" s="120" t="s">
        <v>79</v>
      </c>
      <c r="DA754" s="120" t="s">
        <v>79</v>
      </c>
      <c r="DB754" s="120">
        <f t="shared" si="620"/>
        <v>30</v>
      </c>
      <c r="DC754" s="120">
        <f t="shared" si="621"/>
        <v>150</v>
      </c>
      <c r="DD754" s="120">
        <f t="shared" ca="1" si="622"/>
        <v>17.5</v>
      </c>
      <c r="DE754" s="120">
        <f t="shared" ca="1" si="623"/>
        <v>17.5</v>
      </c>
      <c r="DF754" s="120" t="s">
        <v>74</v>
      </c>
    </row>
    <row r="755" spans="1:110" s="105" customFormat="1" ht="16" customHeight="1">
      <c r="A755" s="75" t="str">
        <f t="shared" si="626"/>
        <v>n5-1-1TOn5-1-1-1</v>
      </c>
      <c r="B755" s="75" t="str">
        <f t="shared" si="627"/>
        <v>n5-1-1TOn5-1-1-1</v>
      </c>
      <c r="C755" s="103" t="s">
        <v>239</v>
      </c>
      <c r="D755" s="103" t="str">
        <f t="shared" si="613"/>
        <v>n5-1-1</v>
      </c>
      <c r="E755" s="103" t="str">
        <f t="shared" si="614"/>
        <v>n5-1-1-1</v>
      </c>
      <c r="F755" s="104">
        <f>ROW()</f>
        <v>755</v>
      </c>
      <c r="G755" s="103"/>
      <c r="H755" s="103"/>
      <c r="I755" s="103"/>
      <c r="J755" s="103"/>
      <c r="K755" s="103" t="str">
        <f t="shared" si="604"/>
        <v>none</v>
      </c>
      <c r="L755" s="103"/>
      <c r="M755" s="103" t="str">
        <f t="shared" si="605"/>
        <v>OpenClose</v>
      </c>
      <c r="N755" s="103"/>
      <c r="O755" s="103"/>
      <c r="P755" s="103"/>
      <c r="Q755" s="103"/>
      <c r="R755" s="103">
        <f t="shared" si="606"/>
        <v>1</v>
      </c>
      <c r="S755" s="103"/>
      <c r="T755" s="103"/>
      <c r="U755" s="103"/>
      <c r="V755" s="103"/>
      <c r="W755" s="103"/>
      <c r="X755" s="103" t="str">
        <f t="shared" si="615"/>
        <v>fadeOn=n5-1-1TOn5-1-1-1,0.6</v>
      </c>
      <c r="Y755" s="103" t="str">
        <f t="shared" si="616"/>
        <v>fadeOff=n5-1-1TOn5-1-1-1,0.6</v>
      </c>
      <c r="Z755" s="103" t="str">
        <f t="shared" si="617"/>
        <v>drawOpen=n5-1-1TOn5-1-1-1,0.8</v>
      </c>
      <c r="AA755" s="103" t="str">
        <f t="shared" si="618"/>
        <v>drawClose=n5-1-1TOn5-1-1-1,0.8</v>
      </c>
      <c r="AB755" s="103" t="str">
        <f t="shared" si="607"/>
        <v>myQtipStyle</v>
      </c>
      <c r="AD755" s="106"/>
      <c r="AE755" s="116"/>
      <c r="AF755" s="75"/>
      <c r="AG755" s="186">
        <f t="shared" si="624"/>
        <v>0</v>
      </c>
      <c r="AH755" s="75" t="str">
        <f t="shared" si="608"/>
        <v>n5-1-1TOn5-1-1-1</v>
      </c>
      <c r="AI755" s="75" t="str">
        <f t="shared" si="619"/>
        <v>n5-1-1TOn5-1-1-1</v>
      </c>
      <c r="AJ755" s="73">
        <f t="shared" si="609"/>
        <v>4</v>
      </c>
      <c r="AX755" s="108"/>
      <c r="AZ755" s="108"/>
      <c r="BB755" s="116"/>
      <c r="BC755" s="116"/>
      <c r="BD755" s="108"/>
      <c r="BE755" s="108"/>
      <c r="BF755" s="109"/>
      <c r="BG755" s="109"/>
      <c r="BH755" s="110" t="str">
        <f t="shared" si="610"/>
        <v>n5-1-1</v>
      </c>
      <c r="BI755" s="111"/>
      <c r="BJ755" s="109" t="s">
        <v>233</v>
      </c>
      <c r="BK755" s="109" t="s">
        <v>239</v>
      </c>
      <c r="BL755" s="109">
        <f t="shared" ca="1" si="611"/>
        <v>0.4</v>
      </c>
      <c r="BM755" s="112"/>
      <c r="BN755" s="112"/>
      <c r="BO755" s="112"/>
      <c r="BP755" s="112"/>
      <c r="BQ755" s="112"/>
      <c r="BR755" s="112">
        <f t="shared" ca="1" si="625"/>
        <v>12</v>
      </c>
      <c r="BS755" s="112">
        <f t="shared" ca="1" si="625"/>
        <v>12</v>
      </c>
      <c r="BT755" s="112"/>
      <c r="BU755" s="112"/>
      <c r="BV755" s="174"/>
      <c r="BW755" s="114"/>
      <c r="BX755" s="109"/>
      <c r="BY755" s="113"/>
      <c r="BZ755" s="113"/>
      <c r="CA755" s="113"/>
      <c r="CB755" s="113"/>
      <c r="CC755" s="112"/>
      <c r="CD755" s="109"/>
      <c r="CE755" s="114"/>
      <c r="CF755" s="109"/>
      <c r="CG755" s="113"/>
      <c r="CH755" s="113"/>
      <c r="CI755" s="113"/>
      <c r="CJ755" s="113"/>
      <c r="CK755" s="112"/>
      <c r="CL755" s="112"/>
      <c r="CM755" s="112"/>
      <c r="CN755" s="115"/>
      <c r="CO755" s="109"/>
      <c r="CP755" s="109"/>
      <c r="CQ755" s="113"/>
      <c r="CR755" s="113"/>
      <c r="CS755" s="113"/>
      <c r="CT755" s="113"/>
      <c r="CW755" s="118" t="str">
        <f t="shared" si="603"/>
        <v>n5-1-1</v>
      </c>
      <c r="CX755" s="118" t="str">
        <f t="shared" si="612"/>
        <v>n5-1-1-1</v>
      </c>
      <c r="CY755" s="119" t="s">
        <v>246</v>
      </c>
      <c r="CZ755" s="120" t="s">
        <v>79</v>
      </c>
      <c r="DA755" s="120" t="s">
        <v>79</v>
      </c>
      <c r="DB755" s="120">
        <f t="shared" si="620"/>
        <v>30</v>
      </c>
      <c r="DC755" s="120">
        <f t="shared" si="621"/>
        <v>150</v>
      </c>
      <c r="DD755" s="120">
        <f t="shared" ca="1" si="622"/>
        <v>6</v>
      </c>
      <c r="DE755" s="120">
        <f t="shared" ca="1" si="623"/>
        <v>6</v>
      </c>
      <c r="DF755" s="120" t="s">
        <v>74</v>
      </c>
    </row>
    <row r="756" spans="1:110" s="105" customFormat="1" ht="16" customHeight="1">
      <c r="A756" s="75" t="str">
        <f t="shared" si="626"/>
        <v>n5-1-1TOn5-1-1-2</v>
      </c>
      <c r="B756" s="75" t="str">
        <f t="shared" si="627"/>
        <v>n5-1-1TOn5-1-1-2</v>
      </c>
      <c r="C756" s="103" t="s">
        <v>239</v>
      </c>
      <c r="D756" s="103" t="str">
        <f t="shared" si="613"/>
        <v>n5-1-1</v>
      </c>
      <c r="E756" s="103" t="str">
        <f t="shared" si="614"/>
        <v>n5-1-1-2</v>
      </c>
      <c r="F756" s="104">
        <f>ROW()</f>
        <v>756</v>
      </c>
      <c r="G756" s="103"/>
      <c r="H756" s="103"/>
      <c r="I756" s="103"/>
      <c r="J756" s="103"/>
      <c r="K756" s="103" t="str">
        <f t="shared" si="604"/>
        <v>none</v>
      </c>
      <c r="L756" s="103"/>
      <c r="M756" s="103" t="str">
        <f t="shared" si="605"/>
        <v>OpenClose</v>
      </c>
      <c r="N756" s="103"/>
      <c r="O756" s="103"/>
      <c r="P756" s="103"/>
      <c r="Q756" s="103"/>
      <c r="R756" s="103">
        <f t="shared" si="606"/>
        <v>1</v>
      </c>
      <c r="S756" s="103"/>
      <c r="T756" s="103"/>
      <c r="U756" s="103"/>
      <c r="V756" s="103"/>
      <c r="W756" s="103"/>
      <c r="X756" s="103" t="str">
        <f t="shared" si="615"/>
        <v>fadeOn=n5-1-1TOn5-1-1-2,0.6</v>
      </c>
      <c r="Y756" s="103" t="str">
        <f t="shared" si="616"/>
        <v>fadeOff=n5-1-1TOn5-1-1-2,0.6</v>
      </c>
      <c r="Z756" s="103" t="str">
        <f t="shared" si="617"/>
        <v>drawOpen=n5-1-1TOn5-1-1-2,0.8</v>
      </c>
      <c r="AA756" s="103" t="str">
        <f t="shared" si="618"/>
        <v>drawClose=n5-1-1TOn5-1-1-2,0.8</v>
      </c>
      <c r="AB756" s="103" t="str">
        <f t="shared" si="607"/>
        <v>myQtipStyle</v>
      </c>
      <c r="AD756" s="106"/>
      <c r="AE756" s="116"/>
      <c r="AF756" s="75"/>
      <c r="AG756" s="186">
        <f t="shared" si="624"/>
        <v>0</v>
      </c>
      <c r="AH756" s="75" t="str">
        <f t="shared" si="608"/>
        <v>n5-1-1TOn5-1-1-2</v>
      </c>
      <c r="AI756" s="75" t="str">
        <f t="shared" si="619"/>
        <v>n5-1-1TOn5-1-1-2</v>
      </c>
      <c r="AJ756" s="73">
        <f t="shared" si="609"/>
        <v>4</v>
      </c>
      <c r="AX756" s="108"/>
      <c r="AZ756" s="108"/>
      <c r="BB756" s="116"/>
      <c r="BC756" s="116"/>
      <c r="BD756" s="108"/>
      <c r="BE756" s="108"/>
      <c r="BF756" s="109"/>
      <c r="BG756" s="109"/>
      <c r="BH756" s="110" t="str">
        <f t="shared" si="610"/>
        <v>n5-1-1</v>
      </c>
      <c r="BI756" s="111"/>
      <c r="BJ756" s="109" t="s">
        <v>233</v>
      </c>
      <c r="BK756" s="109" t="s">
        <v>239</v>
      </c>
      <c r="BL756" s="109">
        <f t="shared" ca="1" si="611"/>
        <v>0.4</v>
      </c>
      <c r="BM756" s="112"/>
      <c r="BN756" s="112"/>
      <c r="BO756" s="112"/>
      <c r="BP756" s="112"/>
      <c r="BQ756" s="112"/>
      <c r="BR756" s="112">
        <f t="shared" ca="1" si="625"/>
        <v>12</v>
      </c>
      <c r="BS756" s="112">
        <f t="shared" ca="1" si="625"/>
        <v>12</v>
      </c>
      <c r="BT756" s="112"/>
      <c r="BU756" s="112"/>
      <c r="BV756" s="174"/>
      <c r="BW756" s="114"/>
      <c r="BX756" s="109"/>
      <c r="BY756" s="113"/>
      <c r="BZ756" s="113"/>
      <c r="CA756" s="113"/>
      <c r="CB756" s="113"/>
      <c r="CC756" s="112"/>
      <c r="CD756" s="109"/>
      <c r="CE756" s="114"/>
      <c r="CF756" s="109"/>
      <c r="CG756" s="113"/>
      <c r="CH756" s="113"/>
      <c r="CI756" s="113"/>
      <c r="CJ756" s="113"/>
      <c r="CK756" s="112"/>
      <c r="CL756" s="112"/>
      <c r="CM756" s="112"/>
      <c r="CN756" s="115"/>
      <c r="CO756" s="109"/>
      <c r="CP756" s="109"/>
      <c r="CQ756" s="113"/>
      <c r="CR756" s="113"/>
      <c r="CS756" s="113"/>
      <c r="CT756" s="113"/>
      <c r="CW756" s="118" t="str">
        <f t="shared" si="603"/>
        <v>n5-1-1</v>
      </c>
      <c r="CX756" s="118" t="str">
        <f t="shared" si="612"/>
        <v>n5-1-1-2</v>
      </c>
      <c r="CY756" s="119" t="s">
        <v>246</v>
      </c>
      <c r="CZ756" s="120" t="s">
        <v>79</v>
      </c>
      <c r="DA756" s="120" t="s">
        <v>79</v>
      </c>
      <c r="DB756" s="120">
        <f t="shared" si="620"/>
        <v>30</v>
      </c>
      <c r="DC756" s="120">
        <f t="shared" si="621"/>
        <v>150</v>
      </c>
      <c r="DD756" s="120">
        <f t="shared" ca="1" si="622"/>
        <v>6</v>
      </c>
      <c r="DE756" s="120">
        <f t="shared" ca="1" si="623"/>
        <v>6</v>
      </c>
      <c r="DF756" s="120" t="s">
        <v>74</v>
      </c>
    </row>
    <row r="757" spans="1:110" s="105" customFormat="1" ht="16" customHeight="1">
      <c r="A757" s="75" t="str">
        <f t="shared" si="626"/>
        <v>n5-1-1TOn5-1-1-3</v>
      </c>
      <c r="B757" s="75" t="str">
        <f t="shared" si="627"/>
        <v>n5-1-1TOn5-1-1-3</v>
      </c>
      <c r="C757" s="103" t="s">
        <v>239</v>
      </c>
      <c r="D757" s="103" t="str">
        <f t="shared" si="613"/>
        <v>n5-1-1</v>
      </c>
      <c r="E757" s="103" t="str">
        <f t="shared" si="614"/>
        <v>n5-1-1-3</v>
      </c>
      <c r="F757" s="104">
        <f>ROW()</f>
        <v>757</v>
      </c>
      <c r="G757" s="103"/>
      <c r="H757" s="103"/>
      <c r="I757" s="103"/>
      <c r="J757" s="103"/>
      <c r="K757" s="103" t="str">
        <f t="shared" si="604"/>
        <v>none</v>
      </c>
      <c r="L757" s="103"/>
      <c r="M757" s="103" t="str">
        <f t="shared" si="605"/>
        <v>OpenClose</v>
      </c>
      <c r="N757" s="103"/>
      <c r="O757" s="103"/>
      <c r="P757" s="103"/>
      <c r="Q757" s="103"/>
      <c r="R757" s="103">
        <f t="shared" si="606"/>
        <v>1</v>
      </c>
      <c r="S757" s="103"/>
      <c r="T757" s="103"/>
      <c r="U757" s="103"/>
      <c r="V757" s="103"/>
      <c r="W757" s="103"/>
      <c r="X757" s="103" t="str">
        <f t="shared" si="615"/>
        <v>fadeOn=n5-1-1TOn5-1-1-3,0.6</v>
      </c>
      <c r="Y757" s="103" t="str">
        <f t="shared" si="616"/>
        <v>fadeOff=n5-1-1TOn5-1-1-3,0.6</v>
      </c>
      <c r="Z757" s="103" t="str">
        <f t="shared" si="617"/>
        <v>drawOpen=n5-1-1TOn5-1-1-3,0.8</v>
      </c>
      <c r="AA757" s="103" t="str">
        <f t="shared" si="618"/>
        <v>drawClose=n5-1-1TOn5-1-1-3,0.8</v>
      </c>
      <c r="AB757" s="103" t="str">
        <f t="shared" si="607"/>
        <v>myQtipStyle</v>
      </c>
      <c r="AD757" s="106"/>
      <c r="AE757" s="116"/>
      <c r="AF757" s="75"/>
      <c r="AG757" s="186">
        <f t="shared" si="624"/>
        <v>0</v>
      </c>
      <c r="AH757" s="75" t="str">
        <f t="shared" si="608"/>
        <v>n5-1-1TOn5-1-1-3</v>
      </c>
      <c r="AI757" s="75" t="str">
        <f t="shared" si="619"/>
        <v>n5-1-1TOn5-1-1-3</v>
      </c>
      <c r="AJ757" s="73">
        <f t="shared" si="609"/>
        <v>4</v>
      </c>
      <c r="AX757" s="108"/>
      <c r="AZ757" s="108"/>
      <c r="BB757" s="116"/>
      <c r="BC757" s="116"/>
      <c r="BD757" s="108"/>
      <c r="BE757" s="108"/>
      <c r="BF757" s="109"/>
      <c r="BG757" s="109"/>
      <c r="BH757" s="110" t="str">
        <f t="shared" si="610"/>
        <v>n5-1-1</v>
      </c>
      <c r="BI757" s="111"/>
      <c r="BJ757" s="109" t="s">
        <v>233</v>
      </c>
      <c r="BK757" s="109" t="s">
        <v>239</v>
      </c>
      <c r="BL757" s="109">
        <f t="shared" ca="1" si="611"/>
        <v>0.4</v>
      </c>
      <c r="BM757" s="112"/>
      <c r="BN757" s="112"/>
      <c r="BO757" s="112"/>
      <c r="BP757" s="112"/>
      <c r="BQ757" s="112"/>
      <c r="BR757" s="112">
        <f t="shared" ca="1" si="625"/>
        <v>12</v>
      </c>
      <c r="BS757" s="112">
        <f t="shared" ca="1" si="625"/>
        <v>12</v>
      </c>
      <c r="BT757" s="112"/>
      <c r="BU757" s="112"/>
      <c r="BV757" s="174"/>
      <c r="BW757" s="114"/>
      <c r="BX757" s="109"/>
      <c r="BY757" s="113"/>
      <c r="BZ757" s="113"/>
      <c r="CA757" s="113"/>
      <c r="CB757" s="113"/>
      <c r="CC757" s="112"/>
      <c r="CD757" s="109"/>
      <c r="CE757" s="114"/>
      <c r="CF757" s="109"/>
      <c r="CG757" s="113"/>
      <c r="CH757" s="113"/>
      <c r="CI757" s="113"/>
      <c r="CJ757" s="113"/>
      <c r="CK757" s="112"/>
      <c r="CL757" s="112"/>
      <c r="CM757" s="112"/>
      <c r="CN757" s="115"/>
      <c r="CO757" s="109"/>
      <c r="CP757" s="109"/>
      <c r="CQ757" s="113"/>
      <c r="CR757" s="113"/>
      <c r="CS757" s="113"/>
      <c r="CT757" s="113"/>
      <c r="CW757" s="118" t="str">
        <f t="shared" si="603"/>
        <v>n5-1-1</v>
      </c>
      <c r="CX757" s="118" t="str">
        <f t="shared" si="612"/>
        <v>n5-1-1-3</v>
      </c>
      <c r="CY757" s="119" t="s">
        <v>246</v>
      </c>
      <c r="CZ757" s="120" t="s">
        <v>79</v>
      </c>
      <c r="DA757" s="120" t="s">
        <v>79</v>
      </c>
      <c r="DB757" s="120">
        <f t="shared" si="620"/>
        <v>30</v>
      </c>
      <c r="DC757" s="120">
        <f t="shared" si="621"/>
        <v>150</v>
      </c>
      <c r="DD757" s="120">
        <f t="shared" ca="1" si="622"/>
        <v>6</v>
      </c>
      <c r="DE757" s="120">
        <f t="shared" ca="1" si="623"/>
        <v>6</v>
      </c>
      <c r="DF757" s="120" t="s">
        <v>74</v>
      </c>
    </row>
    <row r="758" spans="1:110" s="105" customFormat="1" ht="16" customHeight="1">
      <c r="A758" s="75" t="str">
        <f t="shared" si="626"/>
        <v>n5-1TOn5-1-2</v>
      </c>
      <c r="B758" s="75" t="str">
        <f t="shared" si="627"/>
        <v>n5-1TOn5-1-2</v>
      </c>
      <c r="C758" s="103" t="s">
        <v>239</v>
      </c>
      <c r="D758" s="103" t="str">
        <f t="shared" si="613"/>
        <v>n5-1</v>
      </c>
      <c r="E758" s="103" t="str">
        <f t="shared" si="614"/>
        <v>n5-1-2</v>
      </c>
      <c r="F758" s="104">
        <f>ROW()</f>
        <v>758</v>
      </c>
      <c r="G758" s="103"/>
      <c r="H758" s="103"/>
      <c r="I758" s="103"/>
      <c r="J758" s="103"/>
      <c r="K758" s="103" t="str">
        <f t="shared" si="604"/>
        <v>none</v>
      </c>
      <c r="L758" s="103"/>
      <c r="M758" s="103" t="str">
        <f t="shared" si="605"/>
        <v>OpenClose</v>
      </c>
      <c r="N758" s="103"/>
      <c r="O758" s="103"/>
      <c r="P758" s="103"/>
      <c r="Q758" s="103"/>
      <c r="R758" s="103">
        <f t="shared" si="606"/>
        <v>1</v>
      </c>
      <c r="S758" s="103"/>
      <c r="T758" s="103"/>
      <c r="U758" s="103"/>
      <c r="V758" s="103"/>
      <c r="W758" s="103"/>
      <c r="X758" s="103" t="str">
        <f t="shared" si="615"/>
        <v>fadeOn=n5-1TOn5-1-2,0.6</v>
      </c>
      <c r="Y758" s="103" t="str">
        <f t="shared" si="616"/>
        <v>fadeOff=n5-1TOn5-1-2,0.6</v>
      </c>
      <c r="Z758" s="103" t="str">
        <f t="shared" si="617"/>
        <v>drawOpen=n5-1TOn5-1-2,0.8</v>
      </c>
      <c r="AA758" s="103" t="str">
        <f t="shared" si="618"/>
        <v>drawClose=n5-1TOn5-1-2,0.8</v>
      </c>
      <c r="AB758" s="103" t="str">
        <f t="shared" si="607"/>
        <v>myQtipStyle</v>
      </c>
      <c r="AD758" s="106"/>
      <c r="AE758" s="116"/>
      <c r="AF758" s="75"/>
      <c r="AG758" s="186">
        <f t="shared" si="624"/>
        <v>0</v>
      </c>
      <c r="AH758" s="75" t="str">
        <f t="shared" si="608"/>
        <v>n5-1TOn5-1-2</v>
      </c>
      <c r="AI758" s="75" t="str">
        <f t="shared" si="619"/>
        <v>n5-1TOn5-1-2</v>
      </c>
      <c r="AJ758" s="73">
        <f t="shared" si="609"/>
        <v>3</v>
      </c>
      <c r="AX758" s="108"/>
      <c r="AZ758" s="108"/>
      <c r="BB758" s="116"/>
      <c r="BC758" s="116"/>
      <c r="BD758" s="108"/>
      <c r="BE758" s="108"/>
      <c r="BF758" s="109"/>
      <c r="BG758" s="109"/>
      <c r="BH758" s="110" t="str">
        <f t="shared" si="610"/>
        <v>n5-1</v>
      </c>
      <c r="BI758" s="111"/>
      <c r="BJ758" s="109" t="s">
        <v>233</v>
      </c>
      <c r="BK758" s="109" t="s">
        <v>239</v>
      </c>
      <c r="BL758" s="109">
        <f t="shared" ca="1" si="611"/>
        <v>0.7</v>
      </c>
      <c r="BM758" s="112"/>
      <c r="BN758" s="112"/>
      <c r="BO758" s="112"/>
      <c r="BP758" s="112"/>
      <c r="BQ758" s="112"/>
      <c r="BR758" s="112">
        <f t="shared" ca="1" si="625"/>
        <v>35</v>
      </c>
      <c r="BS758" s="112">
        <f t="shared" ca="1" si="625"/>
        <v>35</v>
      </c>
      <c r="BT758" s="112"/>
      <c r="BU758" s="112"/>
      <c r="BV758" s="174"/>
      <c r="BW758" s="114"/>
      <c r="BX758" s="109"/>
      <c r="BY758" s="113"/>
      <c r="BZ758" s="113"/>
      <c r="CA758" s="113"/>
      <c r="CB758" s="113"/>
      <c r="CC758" s="112"/>
      <c r="CD758" s="109"/>
      <c r="CE758" s="114"/>
      <c r="CF758" s="109"/>
      <c r="CG758" s="113"/>
      <c r="CH758" s="113"/>
      <c r="CI758" s="113"/>
      <c r="CJ758" s="113"/>
      <c r="CK758" s="112"/>
      <c r="CL758" s="112"/>
      <c r="CM758" s="112"/>
      <c r="CN758" s="115"/>
      <c r="CO758" s="109"/>
      <c r="CP758" s="109"/>
      <c r="CQ758" s="113"/>
      <c r="CR758" s="113"/>
      <c r="CS758" s="113"/>
      <c r="CT758" s="113"/>
      <c r="CW758" s="118" t="str">
        <f t="shared" si="603"/>
        <v>n5-1</v>
      </c>
      <c r="CX758" s="118" t="str">
        <f t="shared" si="612"/>
        <v>n5-1-2</v>
      </c>
      <c r="CY758" s="119" t="s">
        <v>246</v>
      </c>
      <c r="CZ758" s="120" t="s">
        <v>79</v>
      </c>
      <c r="DA758" s="120" t="s">
        <v>79</v>
      </c>
      <c r="DB758" s="120">
        <f t="shared" si="620"/>
        <v>30</v>
      </c>
      <c r="DC758" s="120">
        <f t="shared" si="621"/>
        <v>150</v>
      </c>
      <c r="DD758" s="120">
        <f t="shared" ca="1" si="622"/>
        <v>17.5</v>
      </c>
      <c r="DE758" s="120">
        <f t="shared" ca="1" si="623"/>
        <v>17.5</v>
      </c>
      <c r="DF758" s="120" t="s">
        <v>74</v>
      </c>
    </row>
    <row r="759" spans="1:110" s="105" customFormat="1" ht="16" customHeight="1">
      <c r="A759" s="75" t="str">
        <f t="shared" si="626"/>
        <v>n5-1-2TOn5-1-2-1</v>
      </c>
      <c r="B759" s="75" t="str">
        <f t="shared" si="627"/>
        <v>n5-1-2TOn5-1-2-1</v>
      </c>
      <c r="C759" s="103" t="s">
        <v>239</v>
      </c>
      <c r="D759" s="103" t="str">
        <f t="shared" si="613"/>
        <v>n5-1-2</v>
      </c>
      <c r="E759" s="103" t="str">
        <f t="shared" si="614"/>
        <v>n5-1-2-1</v>
      </c>
      <c r="F759" s="104">
        <f>ROW()</f>
        <v>759</v>
      </c>
      <c r="G759" s="103"/>
      <c r="H759" s="103"/>
      <c r="I759" s="103"/>
      <c r="J759" s="103"/>
      <c r="K759" s="103" t="str">
        <f t="shared" si="604"/>
        <v>none</v>
      </c>
      <c r="L759" s="103"/>
      <c r="M759" s="103" t="str">
        <f t="shared" si="605"/>
        <v>OpenClose</v>
      </c>
      <c r="N759" s="103"/>
      <c r="O759" s="103"/>
      <c r="P759" s="103"/>
      <c r="Q759" s="103"/>
      <c r="R759" s="103">
        <f t="shared" si="606"/>
        <v>1</v>
      </c>
      <c r="S759" s="103"/>
      <c r="T759" s="103"/>
      <c r="U759" s="103"/>
      <c r="V759" s="103"/>
      <c r="W759" s="103"/>
      <c r="X759" s="103" t="str">
        <f t="shared" si="615"/>
        <v>fadeOn=n5-1-2TOn5-1-2-1,0.6</v>
      </c>
      <c r="Y759" s="103" t="str">
        <f t="shared" si="616"/>
        <v>fadeOff=n5-1-2TOn5-1-2-1,0.6</v>
      </c>
      <c r="Z759" s="103" t="str">
        <f t="shared" si="617"/>
        <v>drawOpen=n5-1-2TOn5-1-2-1,0.8</v>
      </c>
      <c r="AA759" s="103" t="str">
        <f t="shared" si="618"/>
        <v>drawClose=n5-1-2TOn5-1-2-1,0.8</v>
      </c>
      <c r="AB759" s="103" t="str">
        <f t="shared" si="607"/>
        <v>myQtipStyle</v>
      </c>
      <c r="AD759" s="106"/>
      <c r="AE759" s="116"/>
      <c r="AF759" s="75"/>
      <c r="AG759" s="186">
        <f t="shared" si="624"/>
        <v>0</v>
      </c>
      <c r="AH759" s="75" t="str">
        <f t="shared" si="608"/>
        <v>n5-1-2TOn5-1-2-1</v>
      </c>
      <c r="AI759" s="75" t="str">
        <f t="shared" si="619"/>
        <v>n5-1-2TOn5-1-2-1</v>
      </c>
      <c r="AJ759" s="73">
        <f t="shared" si="609"/>
        <v>4</v>
      </c>
      <c r="AX759" s="108"/>
      <c r="AZ759" s="108"/>
      <c r="BB759" s="116"/>
      <c r="BC759" s="116"/>
      <c r="BD759" s="108"/>
      <c r="BE759" s="108"/>
      <c r="BF759" s="109"/>
      <c r="BG759" s="109"/>
      <c r="BH759" s="110" t="str">
        <f t="shared" si="610"/>
        <v>n5-1-2</v>
      </c>
      <c r="BI759" s="111"/>
      <c r="BJ759" s="109" t="s">
        <v>233</v>
      </c>
      <c r="BK759" s="109" t="s">
        <v>239</v>
      </c>
      <c r="BL759" s="109">
        <f t="shared" ca="1" si="611"/>
        <v>0.4</v>
      </c>
      <c r="BM759" s="112"/>
      <c r="BN759" s="112"/>
      <c r="BO759" s="112"/>
      <c r="BP759" s="112"/>
      <c r="BQ759" s="112"/>
      <c r="BR759" s="112">
        <f t="shared" ca="1" si="625"/>
        <v>12</v>
      </c>
      <c r="BS759" s="112">
        <f t="shared" ca="1" si="625"/>
        <v>12</v>
      </c>
      <c r="BT759" s="112"/>
      <c r="BU759" s="112"/>
      <c r="BV759" s="174"/>
      <c r="BW759" s="114"/>
      <c r="BX759" s="109"/>
      <c r="BY759" s="113"/>
      <c r="BZ759" s="113"/>
      <c r="CA759" s="113"/>
      <c r="CB759" s="113"/>
      <c r="CC759" s="112"/>
      <c r="CD759" s="109"/>
      <c r="CE759" s="114"/>
      <c r="CF759" s="109"/>
      <c r="CG759" s="113"/>
      <c r="CH759" s="113"/>
      <c r="CI759" s="113"/>
      <c r="CJ759" s="113"/>
      <c r="CK759" s="112"/>
      <c r="CL759" s="112"/>
      <c r="CM759" s="112"/>
      <c r="CN759" s="115"/>
      <c r="CO759" s="109"/>
      <c r="CP759" s="109"/>
      <c r="CQ759" s="113"/>
      <c r="CR759" s="113"/>
      <c r="CS759" s="113"/>
      <c r="CT759" s="113"/>
      <c r="CW759" s="118" t="str">
        <f t="shared" si="603"/>
        <v>n5-1-2</v>
      </c>
      <c r="CX759" s="118" t="str">
        <f t="shared" si="612"/>
        <v>n5-1-2-1</v>
      </c>
      <c r="CY759" s="119" t="s">
        <v>246</v>
      </c>
      <c r="CZ759" s="120" t="s">
        <v>79</v>
      </c>
      <c r="DA759" s="120" t="s">
        <v>79</v>
      </c>
      <c r="DB759" s="120">
        <f t="shared" si="620"/>
        <v>30</v>
      </c>
      <c r="DC759" s="120">
        <f t="shared" si="621"/>
        <v>150</v>
      </c>
      <c r="DD759" s="120">
        <f t="shared" ca="1" si="622"/>
        <v>6</v>
      </c>
      <c r="DE759" s="120">
        <f t="shared" ca="1" si="623"/>
        <v>6</v>
      </c>
      <c r="DF759" s="120" t="s">
        <v>74</v>
      </c>
    </row>
    <row r="760" spans="1:110" s="105" customFormat="1" ht="16" customHeight="1">
      <c r="A760" s="75" t="str">
        <f t="shared" si="626"/>
        <v>n5-1-2TOn5-1-2-2</v>
      </c>
      <c r="B760" s="75" t="str">
        <f t="shared" si="627"/>
        <v>n5-1-2TOn5-1-2-2</v>
      </c>
      <c r="C760" s="103" t="s">
        <v>239</v>
      </c>
      <c r="D760" s="103" t="str">
        <f t="shared" si="613"/>
        <v>n5-1-2</v>
      </c>
      <c r="E760" s="103" t="str">
        <f t="shared" si="614"/>
        <v>n5-1-2-2</v>
      </c>
      <c r="F760" s="104">
        <f>ROW()</f>
        <v>760</v>
      </c>
      <c r="G760" s="103"/>
      <c r="H760" s="103"/>
      <c r="I760" s="103"/>
      <c r="J760" s="103"/>
      <c r="K760" s="103" t="str">
        <f t="shared" si="604"/>
        <v>none</v>
      </c>
      <c r="L760" s="103"/>
      <c r="M760" s="103" t="str">
        <f t="shared" si="605"/>
        <v>OpenClose</v>
      </c>
      <c r="N760" s="103"/>
      <c r="O760" s="103"/>
      <c r="P760" s="103"/>
      <c r="Q760" s="103"/>
      <c r="R760" s="103">
        <f t="shared" si="606"/>
        <v>1</v>
      </c>
      <c r="S760" s="103"/>
      <c r="T760" s="103"/>
      <c r="U760" s="103"/>
      <c r="V760" s="103"/>
      <c r="W760" s="103"/>
      <c r="X760" s="103" t="str">
        <f t="shared" si="615"/>
        <v>fadeOn=n5-1-2TOn5-1-2-2,0.6</v>
      </c>
      <c r="Y760" s="103" t="str">
        <f t="shared" si="616"/>
        <v>fadeOff=n5-1-2TOn5-1-2-2,0.6</v>
      </c>
      <c r="Z760" s="103" t="str">
        <f t="shared" si="617"/>
        <v>drawOpen=n5-1-2TOn5-1-2-2,0.8</v>
      </c>
      <c r="AA760" s="103" t="str">
        <f t="shared" si="618"/>
        <v>drawClose=n5-1-2TOn5-1-2-2,0.8</v>
      </c>
      <c r="AB760" s="103" t="str">
        <f t="shared" si="607"/>
        <v>myQtipStyle</v>
      </c>
      <c r="AD760" s="106"/>
      <c r="AE760" s="116"/>
      <c r="AF760" s="75"/>
      <c r="AG760" s="186">
        <f t="shared" si="624"/>
        <v>0</v>
      </c>
      <c r="AH760" s="75" t="str">
        <f t="shared" si="608"/>
        <v>n5-1-2TOn5-1-2-2</v>
      </c>
      <c r="AI760" s="75" t="str">
        <f t="shared" si="619"/>
        <v>n5-1-2TOn5-1-2-2</v>
      </c>
      <c r="AJ760" s="73">
        <f t="shared" si="609"/>
        <v>4</v>
      </c>
      <c r="AX760" s="108"/>
      <c r="AZ760" s="108"/>
      <c r="BB760" s="116"/>
      <c r="BC760" s="116"/>
      <c r="BD760" s="108"/>
      <c r="BE760" s="108"/>
      <c r="BF760" s="109"/>
      <c r="BG760" s="109"/>
      <c r="BH760" s="110" t="str">
        <f t="shared" si="610"/>
        <v>n5-1-2</v>
      </c>
      <c r="BI760" s="111"/>
      <c r="BJ760" s="109" t="s">
        <v>233</v>
      </c>
      <c r="BK760" s="109" t="s">
        <v>239</v>
      </c>
      <c r="BL760" s="109">
        <f t="shared" ca="1" si="611"/>
        <v>0.4</v>
      </c>
      <c r="BM760" s="112"/>
      <c r="BN760" s="112"/>
      <c r="BO760" s="112"/>
      <c r="BP760" s="112"/>
      <c r="BQ760" s="112"/>
      <c r="BR760" s="112">
        <f t="shared" ref="BR760:BS779" ca="1" si="628">BR261</f>
        <v>12</v>
      </c>
      <c r="BS760" s="112">
        <f t="shared" ca="1" si="628"/>
        <v>12</v>
      </c>
      <c r="BT760" s="112"/>
      <c r="BU760" s="112"/>
      <c r="BV760" s="174"/>
      <c r="BW760" s="114"/>
      <c r="BX760" s="109"/>
      <c r="BY760" s="113"/>
      <c r="BZ760" s="113"/>
      <c r="CA760" s="113"/>
      <c r="CB760" s="113"/>
      <c r="CC760" s="112"/>
      <c r="CD760" s="109"/>
      <c r="CE760" s="114"/>
      <c r="CF760" s="109"/>
      <c r="CG760" s="113"/>
      <c r="CH760" s="113"/>
      <c r="CI760" s="113"/>
      <c r="CJ760" s="113"/>
      <c r="CK760" s="112"/>
      <c r="CL760" s="112"/>
      <c r="CM760" s="112"/>
      <c r="CN760" s="115"/>
      <c r="CO760" s="109"/>
      <c r="CP760" s="109"/>
      <c r="CQ760" s="113"/>
      <c r="CR760" s="113"/>
      <c r="CS760" s="113"/>
      <c r="CT760" s="113"/>
      <c r="CW760" s="118" t="str">
        <f t="shared" si="603"/>
        <v>n5-1-2</v>
      </c>
      <c r="CX760" s="118" t="str">
        <f t="shared" si="612"/>
        <v>n5-1-2-2</v>
      </c>
      <c r="CY760" s="119" t="s">
        <v>246</v>
      </c>
      <c r="CZ760" s="120" t="s">
        <v>79</v>
      </c>
      <c r="DA760" s="120" t="s">
        <v>79</v>
      </c>
      <c r="DB760" s="120">
        <f t="shared" si="620"/>
        <v>30</v>
      </c>
      <c r="DC760" s="120">
        <f t="shared" si="621"/>
        <v>150</v>
      </c>
      <c r="DD760" s="120">
        <f t="shared" ca="1" si="622"/>
        <v>6</v>
      </c>
      <c r="DE760" s="120">
        <f t="shared" ca="1" si="623"/>
        <v>6</v>
      </c>
      <c r="DF760" s="120" t="s">
        <v>74</v>
      </c>
    </row>
    <row r="761" spans="1:110" s="105" customFormat="1" ht="16" customHeight="1">
      <c r="A761" s="75" t="str">
        <f t="shared" si="626"/>
        <v>n5-1-2TOn5-1-2-3</v>
      </c>
      <c r="B761" s="75" t="str">
        <f t="shared" si="627"/>
        <v>n5-1-2TOn5-1-2-3</v>
      </c>
      <c r="C761" s="103" t="s">
        <v>239</v>
      </c>
      <c r="D761" s="103" t="str">
        <f t="shared" si="613"/>
        <v>n5-1-2</v>
      </c>
      <c r="E761" s="103" t="str">
        <f t="shared" si="614"/>
        <v>n5-1-2-3</v>
      </c>
      <c r="F761" s="104">
        <f>ROW()</f>
        <v>761</v>
      </c>
      <c r="G761" s="103"/>
      <c r="H761" s="103"/>
      <c r="I761" s="103"/>
      <c r="J761" s="103"/>
      <c r="K761" s="103" t="str">
        <f t="shared" si="604"/>
        <v>none</v>
      </c>
      <c r="L761" s="103"/>
      <c r="M761" s="103" t="str">
        <f t="shared" si="605"/>
        <v>OpenClose</v>
      </c>
      <c r="N761" s="103"/>
      <c r="O761" s="103"/>
      <c r="P761" s="103"/>
      <c r="Q761" s="103"/>
      <c r="R761" s="103">
        <f t="shared" si="606"/>
        <v>1</v>
      </c>
      <c r="S761" s="103"/>
      <c r="T761" s="103"/>
      <c r="U761" s="103"/>
      <c r="V761" s="103"/>
      <c r="W761" s="103"/>
      <c r="X761" s="103" t="str">
        <f t="shared" si="615"/>
        <v>fadeOn=n5-1-2TOn5-1-2-3,0.6</v>
      </c>
      <c r="Y761" s="103" t="str">
        <f t="shared" si="616"/>
        <v>fadeOff=n5-1-2TOn5-1-2-3,0.6</v>
      </c>
      <c r="Z761" s="103" t="str">
        <f t="shared" si="617"/>
        <v>drawOpen=n5-1-2TOn5-1-2-3,0.8</v>
      </c>
      <c r="AA761" s="103" t="str">
        <f t="shared" si="618"/>
        <v>drawClose=n5-1-2TOn5-1-2-3,0.8</v>
      </c>
      <c r="AB761" s="103" t="str">
        <f t="shared" si="607"/>
        <v>myQtipStyle</v>
      </c>
      <c r="AD761" s="106"/>
      <c r="AE761" s="116"/>
      <c r="AF761" s="75"/>
      <c r="AG761" s="186">
        <f t="shared" si="624"/>
        <v>0</v>
      </c>
      <c r="AH761" s="75" t="str">
        <f t="shared" si="608"/>
        <v>n5-1-2TOn5-1-2-3</v>
      </c>
      <c r="AI761" s="75" t="str">
        <f t="shared" si="619"/>
        <v>n5-1-2TOn5-1-2-3</v>
      </c>
      <c r="AJ761" s="73">
        <f t="shared" si="609"/>
        <v>4</v>
      </c>
      <c r="AX761" s="108"/>
      <c r="AZ761" s="108"/>
      <c r="BB761" s="116"/>
      <c r="BC761" s="116"/>
      <c r="BD761" s="108"/>
      <c r="BE761" s="108"/>
      <c r="BF761" s="109"/>
      <c r="BG761" s="109"/>
      <c r="BH761" s="110" t="str">
        <f t="shared" si="610"/>
        <v>n5-1-2</v>
      </c>
      <c r="BI761" s="111"/>
      <c r="BJ761" s="109" t="s">
        <v>233</v>
      </c>
      <c r="BK761" s="109" t="s">
        <v>239</v>
      </c>
      <c r="BL761" s="109">
        <f t="shared" ca="1" si="611"/>
        <v>0.4</v>
      </c>
      <c r="BM761" s="112"/>
      <c r="BN761" s="112"/>
      <c r="BO761" s="112"/>
      <c r="BP761" s="112"/>
      <c r="BQ761" s="112"/>
      <c r="BR761" s="112">
        <f t="shared" ca="1" si="628"/>
        <v>12</v>
      </c>
      <c r="BS761" s="112">
        <f t="shared" ca="1" si="628"/>
        <v>12</v>
      </c>
      <c r="BT761" s="112"/>
      <c r="BU761" s="112"/>
      <c r="BV761" s="174"/>
      <c r="BW761" s="114"/>
      <c r="BX761" s="109"/>
      <c r="BY761" s="113"/>
      <c r="BZ761" s="113"/>
      <c r="CA761" s="113"/>
      <c r="CB761" s="113"/>
      <c r="CC761" s="112"/>
      <c r="CD761" s="109"/>
      <c r="CE761" s="114"/>
      <c r="CF761" s="109"/>
      <c r="CG761" s="113"/>
      <c r="CH761" s="113"/>
      <c r="CI761" s="113"/>
      <c r="CJ761" s="113"/>
      <c r="CK761" s="112"/>
      <c r="CL761" s="112"/>
      <c r="CM761" s="112"/>
      <c r="CN761" s="115"/>
      <c r="CO761" s="109"/>
      <c r="CP761" s="109"/>
      <c r="CQ761" s="113"/>
      <c r="CR761" s="113"/>
      <c r="CS761" s="113"/>
      <c r="CT761" s="113"/>
      <c r="CW761" s="118" t="str">
        <f t="shared" si="603"/>
        <v>n5-1-2</v>
      </c>
      <c r="CX761" s="118" t="str">
        <f t="shared" si="612"/>
        <v>n5-1-2-3</v>
      </c>
      <c r="CY761" s="119" t="s">
        <v>246</v>
      </c>
      <c r="CZ761" s="120" t="s">
        <v>79</v>
      </c>
      <c r="DA761" s="120" t="s">
        <v>79</v>
      </c>
      <c r="DB761" s="120">
        <f t="shared" si="620"/>
        <v>30</v>
      </c>
      <c r="DC761" s="120">
        <f t="shared" si="621"/>
        <v>150</v>
      </c>
      <c r="DD761" s="120">
        <f t="shared" ca="1" si="622"/>
        <v>6</v>
      </c>
      <c r="DE761" s="120">
        <f t="shared" ca="1" si="623"/>
        <v>6</v>
      </c>
      <c r="DF761" s="120" t="s">
        <v>74</v>
      </c>
    </row>
    <row r="762" spans="1:110" s="105" customFormat="1" ht="16" customHeight="1">
      <c r="A762" s="75" t="str">
        <f t="shared" si="626"/>
        <v>n5-1TOn5-1-3</v>
      </c>
      <c r="B762" s="75" t="str">
        <f t="shared" si="627"/>
        <v>n5-1TOn5-1-3</v>
      </c>
      <c r="C762" s="103" t="s">
        <v>239</v>
      </c>
      <c r="D762" s="103" t="str">
        <f t="shared" si="613"/>
        <v>n5-1</v>
      </c>
      <c r="E762" s="103" t="str">
        <f t="shared" si="614"/>
        <v>n5-1-3</v>
      </c>
      <c r="F762" s="104">
        <f>ROW()</f>
        <v>762</v>
      </c>
      <c r="G762" s="103"/>
      <c r="H762" s="103"/>
      <c r="I762" s="103"/>
      <c r="J762" s="103"/>
      <c r="K762" s="103" t="str">
        <f t="shared" si="604"/>
        <v>none</v>
      </c>
      <c r="L762" s="103"/>
      <c r="M762" s="103" t="str">
        <f t="shared" si="605"/>
        <v>OpenClose</v>
      </c>
      <c r="N762" s="103"/>
      <c r="O762" s="103"/>
      <c r="P762" s="103"/>
      <c r="Q762" s="103"/>
      <c r="R762" s="103">
        <f t="shared" si="606"/>
        <v>1</v>
      </c>
      <c r="S762" s="103"/>
      <c r="T762" s="103"/>
      <c r="U762" s="103"/>
      <c r="V762" s="103"/>
      <c r="W762" s="103"/>
      <c r="X762" s="103" t="str">
        <f t="shared" si="615"/>
        <v>fadeOn=n5-1TOn5-1-3,0.6</v>
      </c>
      <c r="Y762" s="103" t="str">
        <f t="shared" si="616"/>
        <v>fadeOff=n5-1TOn5-1-3,0.6</v>
      </c>
      <c r="Z762" s="103" t="str">
        <f t="shared" si="617"/>
        <v>drawOpen=n5-1TOn5-1-3,0.8</v>
      </c>
      <c r="AA762" s="103" t="str">
        <f t="shared" si="618"/>
        <v>drawClose=n5-1TOn5-1-3,0.8</v>
      </c>
      <c r="AB762" s="103" t="str">
        <f t="shared" si="607"/>
        <v>myQtipStyle</v>
      </c>
      <c r="AD762" s="106"/>
      <c r="AE762" s="116"/>
      <c r="AF762" s="75"/>
      <c r="AG762" s="186">
        <f t="shared" si="624"/>
        <v>0</v>
      </c>
      <c r="AH762" s="75" t="str">
        <f t="shared" si="608"/>
        <v>n5-1TOn5-1-3</v>
      </c>
      <c r="AI762" s="75" t="str">
        <f t="shared" si="619"/>
        <v>n5-1TOn5-1-3</v>
      </c>
      <c r="AJ762" s="73">
        <f t="shared" si="609"/>
        <v>3</v>
      </c>
      <c r="AX762" s="108"/>
      <c r="AZ762" s="108"/>
      <c r="BB762" s="116"/>
      <c r="BC762" s="116"/>
      <c r="BD762" s="108"/>
      <c r="BE762" s="108"/>
      <c r="BF762" s="109"/>
      <c r="BG762" s="109"/>
      <c r="BH762" s="110" t="str">
        <f t="shared" si="610"/>
        <v>n5-1</v>
      </c>
      <c r="BI762" s="111"/>
      <c r="BJ762" s="109" t="s">
        <v>233</v>
      </c>
      <c r="BK762" s="109" t="s">
        <v>239</v>
      </c>
      <c r="BL762" s="109">
        <f t="shared" ca="1" si="611"/>
        <v>0.7</v>
      </c>
      <c r="BM762" s="112"/>
      <c r="BN762" s="112"/>
      <c r="BO762" s="112"/>
      <c r="BP762" s="112"/>
      <c r="BQ762" s="112"/>
      <c r="BR762" s="112">
        <f t="shared" ca="1" si="628"/>
        <v>35</v>
      </c>
      <c r="BS762" s="112">
        <f t="shared" ca="1" si="628"/>
        <v>35</v>
      </c>
      <c r="BT762" s="112"/>
      <c r="BU762" s="112"/>
      <c r="BV762" s="174"/>
      <c r="BW762" s="114"/>
      <c r="BX762" s="109"/>
      <c r="BY762" s="113"/>
      <c r="BZ762" s="113"/>
      <c r="CA762" s="113"/>
      <c r="CB762" s="113"/>
      <c r="CC762" s="112"/>
      <c r="CD762" s="109"/>
      <c r="CE762" s="114"/>
      <c r="CF762" s="109"/>
      <c r="CG762" s="113"/>
      <c r="CH762" s="113"/>
      <c r="CI762" s="113"/>
      <c r="CJ762" s="113"/>
      <c r="CK762" s="112"/>
      <c r="CL762" s="112"/>
      <c r="CM762" s="112"/>
      <c r="CN762" s="115"/>
      <c r="CO762" s="109"/>
      <c r="CP762" s="109"/>
      <c r="CQ762" s="113"/>
      <c r="CR762" s="113"/>
      <c r="CS762" s="113"/>
      <c r="CT762" s="113"/>
      <c r="CW762" s="118" t="str">
        <f t="shared" si="603"/>
        <v>n5-1</v>
      </c>
      <c r="CX762" s="118" t="str">
        <f t="shared" si="612"/>
        <v>n5-1-3</v>
      </c>
      <c r="CY762" s="119" t="s">
        <v>246</v>
      </c>
      <c r="CZ762" s="120" t="s">
        <v>79</v>
      </c>
      <c r="DA762" s="120" t="s">
        <v>79</v>
      </c>
      <c r="DB762" s="120">
        <f t="shared" si="620"/>
        <v>30</v>
      </c>
      <c r="DC762" s="120">
        <f t="shared" si="621"/>
        <v>150</v>
      </c>
      <c r="DD762" s="120">
        <f t="shared" ca="1" si="622"/>
        <v>17.5</v>
      </c>
      <c r="DE762" s="120">
        <f t="shared" ca="1" si="623"/>
        <v>17.5</v>
      </c>
      <c r="DF762" s="120" t="s">
        <v>74</v>
      </c>
    </row>
    <row r="763" spans="1:110" s="105" customFormat="1" ht="16" customHeight="1">
      <c r="A763" s="75" t="str">
        <f t="shared" si="626"/>
        <v>n5-1-3TOn5-1-3-1</v>
      </c>
      <c r="B763" s="75" t="str">
        <f t="shared" si="627"/>
        <v>n5-1-3TOn5-1-3-1</v>
      </c>
      <c r="C763" s="103" t="s">
        <v>239</v>
      </c>
      <c r="D763" s="103" t="str">
        <f t="shared" si="613"/>
        <v>n5-1-3</v>
      </c>
      <c r="E763" s="103" t="str">
        <f t="shared" si="614"/>
        <v>n5-1-3-1</v>
      </c>
      <c r="F763" s="104">
        <f>ROW()</f>
        <v>763</v>
      </c>
      <c r="G763" s="103"/>
      <c r="H763" s="103"/>
      <c r="I763" s="103"/>
      <c r="J763" s="103"/>
      <c r="K763" s="103" t="str">
        <f t="shared" si="604"/>
        <v>none</v>
      </c>
      <c r="L763" s="103"/>
      <c r="M763" s="103" t="str">
        <f t="shared" si="605"/>
        <v>OpenClose</v>
      </c>
      <c r="N763" s="103"/>
      <c r="O763" s="103"/>
      <c r="P763" s="103"/>
      <c r="Q763" s="103"/>
      <c r="R763" s="103">
        <f t="shared" si="606"/>
        <v>1</v>
      </c>
      <c r="S763" s="103"/>
      <c r="T763" s="103"/>
      <c r="U763" s="103"/>
      <c r="V763" s="103"/>
      <c r="W763" s="103"/>
      <c r="X763" s="103" t="str">
        <f t="shared" si="615"/>
        <v>fadeOn=n5-1-3TOn5-1-3-1,0.6</v>
      </c>
      <c r="Y763" s="103" t="str">
        <f t="shared" si="616"/>
        <v>fadeOff=n5-1-3TOn5-1-3-1,0.6</v>
      </c>
      <c r="Z763" s="103" t="str">
        <f t="shared" si="617"/>
        <v>drawOpen=n5-1-3TOn5-1-3-1,0.8</v>
      </c>
      <c r="AA763" s="103" t="str">
        <f t="shared" si="618"/>
        <v>drawClose=n5-1-3TOn5-1-3-1,0.8</v>
      </c>
      <c r="AB763" s="103" t="str">
        <f t="shared" si="607"/>
        <v>myQtipStyle</v>
      </c>
      <c r="AD763" s="106"/>
      <c r="AE763" s="116"/>
      <c r="AF763" s="75"/>
      <c r="AG763" s="186">
        <f t="shared" si="624"/>
        <v>0</v>
      </c>
      <c r="AH763" s="75" t="str">
        <f t="shared" si="608"/>
        <v>n5-1-3TOn5-1-3-1</v>
      </c>
      <c r="AI763" s="75" t="str">
        <f t="shared" si="619"/>
        <v>n5-1-3TOn5-1-3-1</v>
      </c>
      <c r="AJ763" s="73">
        <f t="shared" si="609"/>
        <v>4</v>
      </c>
      <c r="AX763" s="108"/>
      <c r="AZ763" s="108"/>
      <c r="BB763" s="116"/>
      <c r="BC763" s="116"/>
      <c r="BD763" s="108"/>
      <c r="BE763" s="108"/>
      <c r="BF763" s="109"/>
      <c r="BG763" s="109"/>
      <c r="BH763" s="110" t="str">
        <f t="shared" si="610"/>
        <v>n5-1-3</v>
      </c>
      <c r="BI763" s="111"/>
      <c r="BJ763" s="109" t="s">
        <v>233</v>
      </c>
      <c r="BK763" s="109" t="s">
        <v>239</v>
      </c>
      <c r="BL763" s="109">
        <f t="shared" ca="1" si="611"/>
        <v>0.4</v>
      </c>
      <c r="BM763" s="112"/>
      <c r="BN763" s="112"/>
      <c r="BO763" s="112"/>
      <c r="BP763" s="112"/>
      <c r="BQ763" s="112"/>
      <c r="BR763" s="112">
        <f t="shared" ca="1" si="628"/>
        <v>12</v>
      </c>
      <c r="BS763" s="112">
        <f t="shared" ca="1" si="628"/>
        <v>12</v>
      </c>
      <c r="BT763" s="112"/>
      <c r="BU763" s="112"/>
      <c r="BV763" s="174"/>
      <c r="BW763" s="114"/>
      <c r="BX763" s="109"/>
      <c r="BY763" s="113"/>
      <c r="BZ763" s="113"/>
      <c r="CA763" s="113"/>
      <c r="CB763" s="113"/>
      <c r="CC763" s="112"/>
      <c r="CD763" s="109"/>
      <c r="CE763" s="114"/>
      <c r="CF763" s="109"/>
      <c r="CG763" s="113"/>
      <c r="CH763" s="113"/>
      <c r="CI763" s="113"/>
      <c r="CJ763" s="113"/>
      <c r="CK763" s="112"/>
      <c r="CL763" s="112"/>
      <c r="CM763" s="112"/>
      <c r="CN763" s="115"/>
      <c r="CO763" s="109"/>
      <c r="CP763" s="109"/>
      <c r="CQ763" s="113"/>
      <c r="CR763" s="113"/>
      <c r="CS763" s="113"/>
      <c r="CT763" s="113"/>
      <c r="CW763" s="118" t="str">
        <f t="shared" si="603"/>
        <v>n5-1-3</v>
      </c>
      <c r="CX763" s="118" t="str">
        <f t="shared" si="612"/>
        <v>n5-1-3-1</v>
      </c>
      <c r="CY763" s="119" t="s">
        <v>246</v>
      </c>
      <c r="CZ763" s="120" t="s">
        <v>79</v>
      </c>
      <c r="DA763" s="120" t="s">
        <v>79</v>
      </c>
      <c r="DB763" s="120">
        <f t="shared" si="620"/>
        <v>30</v>
      </c>
      <c r="DC763" s="120">
        <f t="shared" si="621"/>
        <v>150</v>
      </c>
      <c r="DD763" s="120">
        <f t="shared" ca="1" si="622"/>
        <v>6</v>
      </c>
      <c r="DE763" s="120">
        <f t="shared" ca="1" si="623"/>
        <v>6</v>
      </c>
      <c r="DF763" s="120" t="s">
        <v>74</v>
      </c>
    </row>
    <row r="764" spans="1:110" s="105" customFormat="1" ht="16" customHeight="1">
      <c r="A764" s="75" t="str">
        <f t="shared" si="626"/>
        <v>n5-1-3TOn5-1-3-2</v>
      </c>
      <c r="B764" s="75" t="str">
        <f t="shared" si="627"/>
        <v>n5-1-3TOn5-1-3-2</v>
      </c>
      <c r="C764" s="103" t="s">
        <v>239</v>
      </c>
      <c r="D764" s="103" t="str">
        <f t="shared" si="613"/>
        <v>n5-1-3</v>
      </c>
      <c r="E764" s="103" t="str">
        <f t="shared" si="614"/>
        <v>n5-1-3-2</v>
      </c>
      <c r="F764" s="104">
        <f>ROW()</f>
        <v>764</v>
      </c>
      <c r="G764" s="103"/>
      <c r="H764" s="103"/>
      <c r="I764" s="103"/>
      <c r="J764" s="103"/>
      <c r="K764" s="103" t="str">
        <f t="shared" si="604"/>
        <v>none</v>
      </c>
      <c r="L764" s="103"/>
      <c r="M764" s="103" t="str">
        <f t="shared" si="605"/>
        <v>OpenClose</v>
      </c>
      <c r="N764" s="103"/>
      <c r="O764" s="103"/>
      <c r="P764" s="103"/>
      <c r="Q764" s="103"/>
      <c r="R764" s="103">
        <f t="shared" si="606"/>
        <v>1</v>
      </c>
      <c r="S764" s="103"/>
      <c r="T764" s="103"/>
      <c r="U764" s="103"/>
      <c r="V764" s="103"/>
      <c r="W764" s="103"/>
      <c r="X764" s="103" t="str">
        <f t="shared" si="615"/>
        <v>fadeOn=n5-1-3TOn5-1-3-2,0.6</v>
      </c>
      <c r="Y764" s="103" t="str">
        <f t="shared" si="616"/>
        <v>fadeOff=n5-1-3TOn5-1-3-2,0.6</v>
      </c>
      <c r="Z764" s="103" t="str">
        <f t="shared" si="617"/>
        <v>drawOpen=n5-1-3TOn5-1-3-2,0.8</v>
      </c>
      <c r="AA764" s="103" t="str">
        <f t="shared" si="618"/>
        <v>drawClose=n5-1-3TOn5-1-3-2,0.8</v>
      </c>
      <c r="AB764" s="103" t="str">
        <f t="shared" si="607"/>
        <v>myQtipStyle</v>
      </c>
      <c r="AD764" s="106"/>
      <c r="AE764" s="116"/>
      <c r="AF764" s="75"/>
      <c r="AG764" s="186">
        <f t="shared" si="624"/>
        <v>0</v>
      </c>
      <c r="AH764" s="75" t="str">
        <f t="shared" si="608"/>
        <v>n5-1-3TOn5-1-3-2</v>
      </c>
      <c r="AI764" s="75" t="str">
        <f t="shared" si="619"/>
        <v>n5-1-3TOn5-1-3-2</v>
      </c>
      <c r="AJ764" s="73">
        <f t="shared" si="609"/>
        <v>4</v>
      </c>
      <c r="AX764" s="108"/>
      <c r="AZ764" s="108"/>
      <c r="BB764" s="116"/>
      <c r="BC764" s="116"/>
      <c r="BD764" s="108"/>
      <c r="BE764" s="108"/>
      <c r="BF764" s="109"/>
      <c r="BG764" s="109"/>
      <c r="BH764" s="110" t="str">
        <f t="shared" si="610"/>
        <v>n5-1-3</v>
      </c>
      <c r="BI764" s="111"/>
      <c r="BJ764" s="109" t="s">
        <v>233</v>
      </c>
      <c r="BK764" s="109" t="s">
        <v>239</v>
      </c>
      <c r="BL764" s="109">
        <f t="shared" ca="1" si="611"/>
        <v>0.4</v>
      </c>
      <c r="BM764" s="112"/>
      <c r="BN764" s="112"/>
      <c r="BO764" s="112"/>
      <c r="BP764" s="112"/>
      <c r="BQ764" s="112"/>
      <c r="BR764" s="112">
        <f t="shared" ca="1" si="628"/>
        <v>12</v>
      </c>
      <c r="BS764" s="112">
        <f t="shared" ca="1" si="628"/>
        <v>12</v>
      </c>
      <c r="BT764" s="112"/>
      <c r="BU764" s="112"/>
      <c r="BV764" s="174"/>
      <c r="BW764" s="114"/>
      <c r="BX764" s="109"/>
      <c r="BY764" s="113"/>
      <c r="BZ764" s="113"/>
      <c r="CA764" s="113"/>
      <c r="CB764" s="113"/>
      <c r="CC764" s="112"/>
      <c r="CD764" s="109"/>
      <c r="CE764" s="114"/>
      <c r="CF764" s="109"/>
      <c r="CG764" s="113"/>
      <c r="CH764" s="113"/>
      <c r="CI764" s="113"/>
      <c r="CJ764" s="113"/>
      <c r="CK764" s="112"/>
      <c r="CL764" s="112"/>
      <c r="CM764" s="112"/>
      <c r="CN764" s="115"/>
      <c r="CO764" s="109"/>
      <c r="CP764" s="109"/>
      <c r="CQ764" s="113"/>
      <c r="CR764" s="113"/>
      <c r="CS764" s="113"/>
      <c r="CT764" s="113"/>
      <c r="CW764" s="118" t="str">
        <f t="shared" si="603"/>
        <v>n5-1-3</v>
      </c>
      <c r="CX764" s="118" t="str">
        <f t="shared" si="612"/>
        <v>n5-1-3-2</v>
      </c>
      <c r="CY764" s="119" t="s">
        <v>246</v>
      </c>
      <c r="CZ764" s="120" t="s">
        <v>79</v>
      </c>
      <c r="DA764" s="120" t="s">
        <v>79</v>
      </c>
      <c r="DB764" s="120">
        <f t="shared" si="620"/>
        <v>30</v>
      </c>
      <c r="DC764" s="120">
        <f t="shared" si="621"/>
        <v>150</v>
      </c>
      <c r="DD764" s="120">
        <f t="shared" ca="1" si="622"/>
        <v>6</v>
      </c>
      <c r="DE764" s="120">
        <f t="shared" ca="1" si="623"/>
        <v>6</v>
      </c>
      <c r="DF764" s="120" t="s">
        <v>74</v>
      </c>
    </row>
    <row r="765" spans="1:110" s="105" customFormat="1" ht="16" customHeight="1">
      <c r="A765" s="75" t="str">
        <f t="shared" si="626"/>
        <v>n5-1-3TOn5-1-3-3</v>
      </c>
      <c r="B765" s="75" t="str">
        <f t="shared" si="627"/>
        <v>n5-1-3TOn5-1-3-3</v>
      </c>
      <c r="C765" s="103" t="s">
        <v>239</v>
      </c>
      <c r="D765" s="103" t="str">
        <f t="shared" si="613"/>
        <v>n5-1-3</v>
      </c>
      <c r="E765" s="103" t="str">
        <f t="shared" si="614"/>
        <v>n5-1-3-3</v>
      </c>
      <c r="F765" s="104">
        <f>ROW()</f>
        <v>765</v>
      </c>
      <c r="G765" s="103"/>
      <c r="H765" s="103"/>
      <c r="I765" s="103"/>
      <c r="J765" s="103"/>
      <c r="K765" s="103" t="str">
        <f t="shared" si="604"/>
        <v>none</v>
      </c>
      <c r="L765" s="103"/>
      <c r="M765" s="103" t="str">
        <f t="shared" si="605"/>
        <v>OpenClose</v>
      </c>
      <c r="N765" s="103"/>
      <c r="O765" s="103"/>
      <c r="P765" s="103"/>
      <c r="Q765" s="103"/>
      <c r="R765" s="103">
        <f t="shared" si="606"/>
        <v>1</v>
      </c>
      <c r="S765" s="103"/>
      <c r="T765" s="103"/>
      <c r="U765" s="103"/>
      <c r="V765" s="103"/>
      <c r="W765" s="103"/>
      <c r="X765" s="103" t="str">
        <f t="shared" si="615"/>
        <v>fadeOn=n5-1-3TOn5-1-3-3,0.6</v>
      </c>
      <c r="Y765" s="103" t="str">
        <f t="shared" si="616"/>
        <v>fadeOff=n5-1-3TOn5-1-3-3,0.6</v>
      </c>
      <c r="Z765" s="103" t="str">
        <f t="shared" si="617"/>
        <v>drawOpen=n5-1-3TOn5-1-3-3,0.8</v>
      </c>
      <c r="AA765" s="103" t="str">
        <f t="shared" si="618"/>
        <v>drawClose=n5-1-3TOn5-1-3-3,0.8</v>
      </c>
      <c r="AB765" s="103" t="str">
        <f t="shared" si="607"/>
        <v>myQtipStyle</v>
      </c>
      <c r="AD765" s="106"/>
      <c r="AE765" s="116"/>
      <c r="AF765" s="75"/>
      <c r="AG765" s="186">
        <f t="shared" si="624"/>
        <v>0</v>
      </c>
      <c r="AH765" s="75" t="str">
        <f t="shared" si="608"/>
        <v>n5-1-3TOn5-1-3-3</v>
      </c>
      <c r="AI765" s="75" t="str">
        <f t="shared" si="619"/>
        <v>n5-1-3TOn5-1-3-3</v>
      </c>
      <c r="AJ765" s="73">
        <f t="shared" si="609"/>
        <v>4</v>
      </c>
      <c r="AX765" s="108"/>
      <c r="AZ765" s="108"/>
      <c r="BB765" s="116"/>
      <c r="BC765" s="116"/>
      <c r="BD765" s="108"/>
      <c r="BE765" s="108"/>
      <c r="BF765" s="109"/>
      <c r="BG765" s="109"/>
      <c r="BH765" s="110" t="str">
        <f t="shared" si="610"/>
        <v>n5-1-3</v>
      </c>
      <c r="BI765" s="111"/>
      <c r="BJ765" s="109" t="s">
        <v>233</v>
      </c>
      <c r="BK765" s="109" t="s">
        <v>239</v>
      </c>
      <c r="BL765" s="109">
        <f t="shared" ca="1" si="611"/>
        <v>0.4</v>
      </c>
      <c r="BM765" s="112"/>
      <c r="BN765" s="112"/>
      <c r="BO765" s="112"/>
      <c r="BP765" s="112"/>
      <c r="BQ765" s="112"/>
      <c r="BR765" s="112">
        <f t="shared" ca="1" si="628"/>
        <v>12</v>
      </c>
      <c r="BS765" s="112">
        <f t="shared" ca="1" si="628"/>
        <v>12</v>
      </c>
      <c r="BT765" s="112"/>
      <c r="BU765" s="112"/>
      <c r="BV765" s="174"/>
      <c r="BW765" s="114"/>
      <c r="BX765" s="109"/>
      <c r="BY765" s="113"/>
      <c r="BZ765" s="113"/>
      <c r="CA765" s="113"/>
      <c r="CB765" s="113"/>
      <c r="CC765" s="112"/>
      <c r="CD765" s="109"/>
      <c r="CE765" s="114"/>
      <c r="CF765" s="109"/>
      <c r="CG765" s="113"/>
      <c r="CH765" s="113"/>
      <c r="CI765" s="113"/>
      <c r="CJ765" s="113"/>
      <c r="CK765" s="112"/>
      <c r="CL765" s="112"/>
      <c r="CM765" s="112"/>
      <c r="CN765" s="115"/>
      <c r="CO765" s="109"/>
      <c r="CP765" s="109"/>
      <c r="CQ765" s="113"/>
      <c r="CR765" s="113"/>
      <c r="CS765" s="113"/>
      <c r="CT765" s="113"/>
      <c r="CW765" s="118" t="str">
        <f t="shared" si="603"/>
        <v>n5-1-3</v>
      </c>
      <c r="CX765" s="118" t="str">
        <f t="shared" si="612"/>
        <v>n5-1-3-3</v>
      </c>
      <c r="CY765" s="119" t="s">
        <v>246</v>
      </c>
      <c r="CZ765" s="120" t="s">
        <v>79</v>
      </c>
      <c r="DA765" s="120" t="s">
        <v>79</v>
      </c>
      <c r="DB765" s="120">
        <f t="shared" si="620"/>
        <v>30</v>
      </c>
      <c r="DC765" s="120">
        <f t="shared" si="621"/>
        <v>150</v>
      </c>
      <c r="DD765" s="120">
        <f t="shared" ca="1" si="622"/>
        <v>6</v>
      </c>
      <c r="DE765" s="120">
        <f t="shared" ca="1" si="623"/>
        <v>6</v>
      </c>
      <c r="DF765" s="120" t="s">
        <v>74</v>
      </c>
    </row>
    <row r="766" spans="1:110" s="105" customFormat="1" ht="16" customHeight="1">
      <c r="A766" s="75" t="str">
        <f t="shared" si="626"/>
        <v>n4-4-3-3TOn5-2</v>
      </c>
      <c r="B766" s="75" t="str">
        <f t="shared" si="627"/>
        <v>n4-4-3-3TOn5-2</v>
      </c>
      <c r="C766" s="103" t="s">
        <v>239</v>
      </c>
      <c r="D766" s="103" t="str">
        <f t="shared" si="613"/>
        <v>n4-4-3-3</v>
      </c>
      <c r="E766" s="103" t="str">
        <f t="shared" si="614"/>
        <v>n5-2</v>
      </c>
      <c r="F766" s="104">
        <f>ROW()</f>
        <v>766</v>
      </c>
      <c r="G766" s="103"/>
      <c r="H766" s="103"/>
      <c r="I766" s="103"/>
      <c r="J766" s="103"/>
      <c r="K766" s="103" t="str">
        <f t="shared" si="604"/>
        <v>none</v>
      </c>
      <c r="L766" s="103"/>
      <c r="M766" s="103" t="str">
        <f t="shared" si="605"/>
        <v>OpenClose</v>
      </c>
      <c r="N766" s="103"/>
      <c r="O766" s="103"/>
      <c r="P766" s="103"/>
      <c r="Q766" s="103"/>
      <c r="R766" s="103">
        <f t="shared" si="606"/>
        <v>1</v>
      </c>
      <c r="S766" s="103"/>
      <c r="T766" s="103"/>
      <c r="U766" s="103"/>
      <c r="V766" s="103"/>
      <c r="W766" s="103"/>
      <c r="X766" s="103" t="str">
        <f t="shared" si="615"/>
        <v>fadeOn=n4-4-3-3TOn5-2,0.6</v>
      </c>
      <c r="Y766" s="103" t="str">
        <f t="shared" si="616"/>
        <v>fadeOff=n4-4-3-3TOn5-2,0.6</v>
      </c>
      <c r="Z766" s="103" t="str">
        <f t="shared" si="617"/>
        <v>drawOpen=n4-4-3-3TOn5-2,0.8</v>
      </c>
      <c r="AA766" s="103" t="str">
        <f t="shared" si="618"/>
        <v>drawClose=n4-4-3-3TOn5-2,0.8</v>
      </c>
      <c r="AB766" s="103" t="str">
        <f t="shared" si="607"/>
        <v>myQtipStyle</v>
      </c>
      <c r="AD766" s="106"/>
      <c r="AE766" s="116"/>
      <c r="AF766" s="75"/>
      <c r="AG766" s="186">
        <f t="shared" si="624"/>
        <v>0</v>
      </c>
      <c r="AH766" s="75" t="str">
        <f t="shared" si="608"/>
        <v>n4-4-3-3TOn5-2</v>
      </c>
      <c r="AI766" s="75" t="str">
        <f t="shared" si="619"/>
        <v>n4-4-3-3TOn5-2</v>
      </c>
      <c r="AJ766" s="73">
        <f t="shared" si="609"/>
        <v>2</v>
      </c>
      <c r="AX766" s="108"/>
      <c r="AZ766" s="108"/>
      <c r="BB766" s="116"/>
      <c r="BC766" s="116"/>
      <c r="BD766" s="108"/>
      <c r="BE766" s="108"/>
      <c r="BF766" s="109"/>
      <c r="BG766" s="109"/>
      <c r="BH766" s="110" t="str">
        <f t="shared" si="610"/>
        <v>n4-4-3-3</v>
      </c>
      <c r="BI766" s="111"/>
      <c r="BJ766" s="109" t="s">
        <v>233</v>
      </c>
      <c r="BK766" s="109" t="s">
        <v>239</v>
      </c>
      <c r="BL766" s="109">
        <f t="shared" ca="1" si="611"/>
        <v>1.5</v>
      </c>
      <c r="BM766" s="112"/>
      <c r="BN766" s="112"/>
      <c r="BO766" s="112"/>
      <c r="BP766" s="112"/>
      <c r="BQ766" s="112"/>
      <c r="BR766" s="112">
        <f t="shared" ca="1" si="628"/>
        <v>60</v>
      </c>
      <c r="BS766" s="112">
        <f t="shared" ca="1" si="628"/>
        <v>60</v>
      </c>
      <c r="BT766" s="112"/>
      <c r="BU766" s="112"/>
      <c r="BV766" s="174"/>
      <c r="BW766" s="114"/>
      <c r="BX766" s="109"/>
      <c r="BY766" s="113"/>
      <c r="BZ766" s="113"/>
      <c r="CA766" s="113"/>
      <c r="CB766" s="113"/>
      <c r="CC766" s="112"/>
      <c r="CD766" s="109"/>
      <c r="CE766" s="114"/>
      <c r="CF766" s="109"/>
      <c r="CG766" s="113"/>
      <c r="CH766" s="113"/>
      <c r="CI766" s="113"/>
      <c r="CJ766" s="113"/>
      <c r="CK766" s="112"/>
      <c r="CL766" s="112"/>
      <c r="CM766" s="112"/>
      <c r="CN766" s="115"/>
      <c r="CO766" s="109"/>
      <c r="CP766" s="109"/>
      <c r="CQ766" s="113"/>
      <c r="CR766" s="113"/>
      <c r="CS766" s="113"/>
      <c r="CT766" s="113"/>
      <c r="CW766" s="118" t="str">
        <f t="shared" si="603"/>
        <v>n4-4-3-3</v>
      </c>
      <c r="CX766" s="118" t="str">
        <f t="shared" si="612"/>
        <v>n5-2</v>
      </c>
      <c r="CY766" s="119" t="s">
        <v>246</v>
      </c>
      <c r="CZ766" s="120" t="s">
        <v>79</v>
      </c>
      <c r="DA766" s="120" t="s">
        <v>79</v>
      </c>
      <c r="DB766" s="120">
        <f t="shared" si="620"/>
        <v>30</v>
      </c>
      <c r="DC766" s="120">
        <f t="shared" si="621"/>
        <v>150</v>
      </c>
      <c r="DD766" s="120">
        <f t="shared" ca="1" si="622"/>
        <v>30</v>
      </c>
      <c r="DE766" s="120">
        <f t="shared" ca="1" si="623"/>
        <v>30</v>
      </c>
      <c r="DF766" s="120" t="s">
        <v>74</v>
      </c>
    </row>
    <row r="767" spans="1:110" s="105" customFormat="1" ht="16" customHeight="1">
      <c r="A767" s="75" t="str">
        <f t="shared" si="626"/>
        <v>n5-2TOn5-2-1</v>
      </c>
      <c r="B767" s="75" t="str">
        <f t="shared" si="627"/>
        <v>n5-2TOn5-2-1</v>
      </c>
      <c r="C767" s="103" t="s">
        <v>239</v>
      </c>
      <c r="D767" s="103" t="str">
        <f t="shared" si="613"/>
        <v>n5-2</v>
      </c>
      <c r="E767" s="103" t="str">
        <f t="shared" si="614"/>
        <v>n5-2-1</v>
      </c>
      <c r="F767" s="104">
        <f>ROW()</f>
        <v>767</v>
      </c>
      <c r="G767" s="103"/>
      <c r="H767" s="103"/>
      <c r="I767" s="103"/>
      <c r="J767" s="103"/>
      <c r="K767" s="103" t="str">
        <f t="shared" si="604"/>
        <v>none</v>
      </c>
      <c r="L767" s="103"/>
      <c r="M767" s="103" t="str">
        <f t="shared" si="605"/>
        <v>OpenClose</v>
      </c>
      <c r="N767" s="103"/>
      <c r="O767" s="103"/>
      <c r="P767" s="103"/>
      <c r="Q767" s="103"/>
      <c r="R767" s="103">
        <f t="shared" si="606"/>
        <v>1</v>
      </c>
      <c r="S767" s="103"/>
      <c r="T767" s="103"/>
      <c r="U767" s="103"/>
      <c r="V767" s="103"/>
      <c r="W767" s="103"/>
      <c r="X767" s="103" t="str">
        <f t="shared" si="615"/>
        <v>fadeOn=n5-2TOn5-2-1,0.6</v>
      </c>
      <c r="Y767" s="103" t="str">
        <f t="shared" si="616"/>
        <v>fadeOff=n5-2TOn5-2-1,0.6</v>
      </c>
      <c r="Z767" s="103" t="str">
        <f t="shared" si="617"/>
        <v>drawOpen=n5-2TOn5-2-1,0.8</v>
      </c>
      <c r="AA767" s="103" t="str">
        <f t="shared" si="618"/>
        <v>drawClose=n5-2TOn5-2-1,0.8</v>
      </c>
      <c r="AB767" s="103" t="str">
        <f t="shared" si="607"/>
        <v>myQtipStyle</v>
      </c>
      <c r="AD767" s="106"/>
      <c r="AE767" s="116"/>
      <c r="AF767" s="75"/>
      <c r="AG767" s="186">
        <f t="shared" si="624"/>
        <v>0</v>
      </c>
      <c r="AH767" s="75" t="str">
        <f t="shared" si="608"/>
        <v>n5-2TOn5-2-1</v>
      </c>
      <c r="AI767" s="75" t="str">
        <f t="shared" si="619"/>
        <v>n5-2TOn5-2-1</v>
      </c>
      <c r="AJ767" s="73">
        <f t="shared" si="609"/>
        <v>3</v>
      </c>
      <c r="AX767" s="108"/>
      <c r="AZ767" s="108"/>
      <c r="BB767" s="116"/>
      <c r="BC767" s="116"/>
      <c r="BD767" s="108"/>
      <c r="BE767" s="108"/>
      <c r="BF767" s="109"/>
      <c r="BG767" s="109"/>
      <c r="BH767" s="110" t="str">
        <f t="shared" si="610"/>
        <v>n5-2</v>
      </c>
      <c r="BI767" s="111"/>
      <c r="BJ767" s="109" t="s">
        <v>233</v>
      </c>
      <c r="BK767" s="109" t="s">
        <v>239</v>
      </c>
      <c r="BL767" s="109">
        <f t="shared" ca="1" si="611"/>
        <v>0.7</v>
      </c>
      <c r="BM767" s="112"/>
      <c r="BN767" s="112"/>
      <c r="BO767" s="112"/>
      <c r="BP767" s="112"/>
      <c r="BQ767" s="112"/>
      <c r="BR767" s="112">
        <f t="shared" ca="1" si="628"/>
        <v>35</v>
      </c>
      <c r="BS767" s="112">
        <f t="shared" ca="1" si="628"/>
        <v>35</v>
      </c>
      <c r="BT767" s="112"/>
      <c r="BU767" s="112"/>
      <c r="BV767" s="174"/>
      <c r="BW767" s="114"/>
      <c r="BX767" s="109"/>
      <c r="BY767" s="113"/>
      <c r="BZ767" s="113"/>
      <c r="CA767" s="113"/>
      <c r="CB767" s="113"/>
      <c r="CC767" s="112"/>
      <c r="CD767" s="109"/>
      <c r="CE767" s="114"/>
      <c r="CF767" s="109"/>
      <c r="CG767" s="113"/>
      <c r="CH767" s="113"/>
      <c r="CI767" s="113"/>
      <c r="CJ767" s="113"/>
      <c r="CK767" s="112"/>
      <c r="CL767" s="112"/>
      <c r="CM767" s="112"/>
      <c r="CN767" s="115"/>
      <c r="CO767" s="109"/>
      <c r="CP767" s="109"/>
      <c r="CQ767" s="113"/>
      <c r="CR767" s="113"/>
      <c r="CS767" s="113"/>
      <c r="CT767" s="113"/>
      <c r="CW767" s="118" t="str">
        <f t="shared" si="603"/>
        <v>n5-2</v>
      </c>
      <c r="CX767" s="118" t="str">
        <f t="shared" si="612"/>
        <v>n5-2-1</v>
      </c>
      <c r="CY767" s="119" t="s">
        <v>246</v>
      </c>
      <c r="CZ767" s="120" t="s">
        <v>79</v>
      </c>
      <c r="DA767" s="120" t="s">
        <v>79</v>
      </c>
      <c r="DB767" s="120">
        <f t="shared" si="620"/>
        <v>30</v>
      </c>
      <c r="DC767" s="120">
        <f t="shared" si="621"/>
        <v>150</v>
      </c>
      <c r="DD767" s="120">
        <f t="shared" ca="1" si="622"/>
        <v>17.5</v>
      </c>
      <c r="DE767" s="120">
        <f t="shared" ca="1" si="623"/>
        <v>17.5</v>
      </c>
      <c r="DF767" s="120" t="s">
        <v>74</v>
      </c>
    </row>
    <row r="768" spans="1:110" s="105" customFormat="1" ht="16" customHeight="1">
      <c r="A768" s="75" t="str">
        <f t="shared" si="626"/>
        <v>n5-2-1TOn5-2-1-1</v>
      </c>
      <c r="B768" s="75" t="str">
        <f t="shared" si="627"/>
        <v>n5-2-1TOn5-2-1-1</v>
      </c>
      <c r="C768" s="103" t="s">
        <v>239</v>
      </c>
      <c r="D768" s="103" t="str">
        <f t="shared" si="613"/>
        <v>n5-2-1</v>
      </c>
      <c r="E768" s="103" t="str">
        <f t="shared" si="614"/>
        <v>n5-2-1-1</v>
      </c>
      <c r="F768" s="104">
        <f>ROW()</f>
        <v>768</v>
      </c>
      <c r="G768" s="103"/>
      <c r="H768" s="103"/>
      <c r="I768" s="103"/>
      <c r="J768" s="103"/>
      <c r="K768" s="103" t="str">
        <f t="shared" si="604"/>
        <v>none</v>
      </c>
      <c r="L768" s="103"/>
      <c r="M768" s="103" t="str">
        <f t="shared" si="605"/>
        <v>OpenClose</v>
      </c>
      <c r="N768" s="103"/>
      <c r="O768" s="103"/>
      <c r="P768" s="103"/>
      <c r="Q768" s="103"/>
      <c r="R768" s="103">
        <f t="shared" si="606"/>
        <v>1</v>
      </c>
      <c r="S768" s="103"/>
      <c r="T768" s="103"/>
      <c r="U768" s="103"/>
      <c r="V768" s="103"/>
      <c r="W768" s="103"/>
      <c r="X768" s="103" t="str">
        <f t="shared" si="615"/>
        <v>fadeOn=n5-2-1TOn5-2-1-1,0.6</v>
      </c>
      <c r="Y768" s="103" t="str">
        <f t="shared" si="616"/>
        <v>fadeOff=n5-2-1TOn5-2-1-1,0.6</v>
      </c>
      <c r="Z768" s="103" t="str">
        <f t="shared" si="617"/>
        <v>drawOpen=n5-2-1TOn5-2-1-1,0.8</v>
      </c>
      <c r="AA768" s="103" t="str">
        <f t="shared" si="618"/>
        <v>drawClose=n5-2-1TOn5-2-1-1,0.8</v>
      </c>
      <c r="AB768" s="103" t="str">
        <f t="shared" si="607"/>
        <v>myQtipStyle</v>
      </c>
      <c r="AD768" s="106"/>
      <c r="AE768" s="116"/>
      <c r="AF768" s="75"/>
      <c r="AG768" s="186">
        <f t="shared" si="624"/>
        <v>0</v>
      </c>
      <c r="AH768" s="75" t="str">
        <f t="shared" si="608"/>
        <v>n5-2-1TOn5-2-1-1</v>
      </c>
      <c r="AI768" s="75" t="str">
        <f t="shared" si="619"/>
        <v>n5-2-1TOn5-2-1-1</v>
      </c>
      <c r="AJ768" s="73">
        <f t="shared" si="609"/>
        <v>4</v>
      </c>
      <c r="AX768" s="108"/>
      <c r="AZ768" s="108"/>
      <c r="BB768" s="116"/>
      <c r="BC768" s="116"/>
      <c r="BD768" s="108"/>
      <c r="BE768" s="108"/>
      <c r="BF768" s="109"/>
      <c r="BG768" s="109"/>
      <c r="BH768" s="110" t="str">
        <f t="shared" si="610"/>
        <v>n5-2-1</v>
      </c>
      <c r="BI768" s="111"/>
      <c r="BJ768" s="109" t="s">
        <v>233</v>
      </c>
      <c r="BK768" s="109" t="s">
        <v>239</v>
      </c>
      <c r="BL768" s="109">
        <f t="shared" ca="1" si="611"/>
        <v>0.4</v>
      </c>
      <c r="BM768" s="112"/>
      <c r="BN768" s="112"/>
      <c r="BO768" s="112"/>
      <c r="BP768" s="112"/>
      <c r="BQ768" s="112"/>
      <c r="BR768" s="112">
        <f t="shared" ca="1" si="628"/>
        <v>12</v>
      </c>
      <c r="BS768" s="112">
        <f t="shared" ca="1" si="628"/>
        <v>12</v>
      </c>
      <c r="BT768" s="112"/>
      <c r="BU768" s="112"/>
      <c r="BV768" s="174"/>
      <c r="BW768" s="114"/>
      <c r="BX768" s="109"/>
      <c r="BY768" s="113"/>
      <c r="BZ768" s="113"/>
      <c r="CA768" s="113"/>
      <c r="CB768" s="113"/>
      <c r="CC768" s="112"/>
      <c r="CD768" s="109"/>
      <c r="CE768" s="114"/>
      <c r="CF768" s="109"/>
      <c r="CG768" s="113"/>
      <c r="CH768" s="113"/>
      <c r="CI768" s="113"/>
      <c r="CJ768" s="113"/>
      <c r="CK768" s="112"/>
      <c r="CL768" s="112"/>
      <c r="CM768" s="112"/>
      <c r="CN768" s="115"/>
      <c r="CO768" s="109"/>
      <c r="CP768" s="109"/>
      <c r="CQ768" s="113"/>
      <c r="CR768" s="113"/>
      <c r="CS768" s="113"/>
      <c r="CT768" s="113"/>
      <c r="CW768" s="118" t="str">
        <f t="shared" si="603"/>
        <v>n5-2-1</v>
      </c>
      <c r="CX768" s="118" t="str">
        <f t="shared" si="612"/>
        <v>n5-2-1-1</v>
      </c>
      <c r="CY768" s="119" t="s">
        <v>246</v>
      </c>
      <c r="CZ768" s="120" t="s">
        <v>79</v>
      </c>
      <c r="DA768" s="120" t="s">
        <v>79</v>
      </c>
      <c r="DB768" s="120">
        <f t="shared" si="620"/>
        <v>30</v>
      </c>
      <c r="DC768" s="120">
        <f t="shared" si="621"/>
        <v>150</v>
      </c>
      <c r="DD768" s="120">
        <f t="shared" ca="1" si="622"/>
        <v>6</v>
      </c>
      <c r="DE768" s="120">
        <f t="shared" ca="1" si="623"/>
        <v>6</v>
      </c>
      <c r="DF768" s="120" t="s">
        <v>74</v>
      </c>
    </row>
    <row r="769" spans="1:110" s="105" customFormat="1" ht="16" customHeight="1">
      <c r="A769" s="75" t="str">
        <f t="shared" si="626"/>
        <v>n5-2-1TOn5-2-1-2</v>
      </c>
      <c r="B769" s="75" t="str">
        <f t="shared" si="627"/>
        <v>n5-2-1TOn5-2-1-2</v>
      </c>
      <c r="C769" s="103" t="s">
        <v>239</v>
      </c>
      <c r="D769" s="103" t="str">
        <f t="shared" si="613"/>
        <v>n5-2-1</v>
      </c>
      <c r="E769" s="103" t="str">
        <f t="shared" si="614"/>
        <v>n5-2-1-2</v>
      </c>
      <c r="F769" s="104">
        <f>ROW()</f>
        <v>769</v>
      </c>
      <c r="G769" s="103"/>
      <c r="H769" s="103"/>
      <c r="I769" s="103"/>
      <c r="J769" s="103"/>
      <c r="K769" s="103" t="str">
        <f t="shared" si="604"/>
        <v>none</v>
      </c>
      <c r="L769" s="103"/>
      <c r="M769" s="103" t="str">
        <f t="shared" si="605"/>
        <v>OpenClose</v>
      </c>
      <c r="N769" s="103"/>
      <c r="O769" s="103"/>
      <c r="P769" s="103"/>
      <c r="Q769" s="103"/>
      <c r="R769" s="103">
        <f t="shared" si="606"/>
        <v>1</v>
      </c>
      <c r="S769" s="103"/>
      <c r="T769" s="103"/>
      <c r="U769" s="103"/>
      <c r="V769" s="103"/>
      <c r="W769" s="103"/>
      <c r="X769" s="103" t="str">
        <f t="shared" si="615"/>
        <v>fadeOn=n5-2-1TOn5-2-1-2,0.6</v>
      </c>
      <c r="Y769" s="103" t="str">
        <f t="shared" si="616"/>
        <v>fadeOff=n5-2-1TOn5-2-1-2,0.6</v>
      </c>
      <c r="Z769" s="103" t="str">
        <f t="shared" si="617"/>
        <v>drawOpen=n5-2-1TOn5-2-1-2,0.8</v>
      </c>
      <c r="AA769" s="103" t="str">
        <f t="shared" si="618"/>
        <v>drawClose=n5-2-1TOn5-2-1-2,0.8</v>
      </c>
      <c r="AB769" s="103" t="str">
        <f t="shared" si="607"/>
        <v>myQtipStyle</v>
      </c>
      <c r="AD769" s="106"/>
      <c r="AE769" s="116"/>
      <c r="AF769" s="75"/>
      <c r="AG769" s="186">
        <f t="shared" si="624"/>
        <v>0</v>
      </c>
      <c r="AH769" s="75" t="str">
        <f t="shared" si="608"/>
        <v>n5-2-1TOn5-2-1-2</v>
      </c>
      <c r="AI769" s="75" t="str">
        <f t="shared" si="619"/>
        <v>n5-2-1TOn5-2-1-2</v>
      </c>
      <c r="AJ769" s="73">
        <f t="shared" si="609"/>
        <v>4</v>
      </c>
      <c r="AX769" s="108"/>
      <c r="AZ769" s="108"/>
      <c r="BB769" s="116"/>
      <c r="BC769" s="116"/>
      <c r="BD769" s="108"/>
      <c r="BE769" s="108"/>
      <c r="BF769" s="109"/>
      <c r="BG769" s="109"/>
      <c r="BH769" s="110" t="str">
        <f t="shared" si="610"/>
        <v>n5-2-1</v>
      </c>
      <c r="BI769" s="111"/>
      <c r="BJ769" s="109" t="s">
        <v>233</v>
      </c>
      <c r="BK769" s="109" t="s">
        <v>239</v>
      </c>
      <c r="BL769" s="109">
        <f t="shared" ca="1" si="611"/>
        <v>0.4</v>
      </c>
      <c r="BM769" s="112"/>
      <c r="BN769" s="112"/>
      <c r="BO769" s="112"/>
      <c r="BP769" s="112"/>
      <c r="BQ769" s="112"/>
      <c r="BR769" s="112">
        <f t="shared" ca="1" si="628"/>
        <v>12</v>
      </c>
      <c r="BS769" s="112">
        <f t="shared" ca="1" si="628"/>
        <v>12</v>
      </c>
      <c r="BT769" s="112"/>
      <c r="BU769" s="112"/>
      <c r="BV769" s="174"/>
      <c r="BW769" s="114"/>
      <c r="BX769" s="109"/>
      <c r="BY769" s="113"/>
      <c r="BZ769" s="113"/>
      <c r="CA769" s="113"/>
      <c r="CB769" s="113"/>
      <c r="CC769" s="112"/>
      <c r="CD769" s="109"/>
      <c r="CE769" s="114"/>
      <c r="CF769" s="109"/>
      <c r="CG769" s="113"/>
      <c r="CH769" s="113"/>
      <c r="CI769" s="113"/>
      <c r="CJ769" s="113"/>
      <c r="CK769" s="112"/>
      <c r="CL769" s="112"/>
      <c r="CM769" s="112"/>
      <c r="CN769" s="115"/>
      <c r="CO769" s="109"/>
      <c r="CP769" s="109"/>
      <c r="CQ769" s="113"/>
      <c r="CR769" s="113"/>
      <c r="CS769" s="113"/>
      <c r="CT769" s="113"/>
      <c r="CW769" s="118" t="str">
        <f t="shared" si="603"/>
        <v>n5-2-1</v>
      </c>
      <c r="CX769" s="118" t="str">
        <f t="shared" si="612"/>
        <v>n5-2-1-2</v>
      </c>
      <c r="CY769" s="119" t="s">
        <v>246</v>
      </c>
      <c r="CZ769" s="120" t="s">
        <v>79</v>
      </c>
      <c r="DA769" s="120" t="s">
        <v>79</v>
      </c>
      <c r="DB769" s="120">
        <f t="shared" si="620"/>
        <v>30</v>
      </c>
      <c r="DC769" s="120">
        <f t="shared" si="621"/>
        <v>150</v>
      </c>
      <c r="DD769" s="120">
        <f t="shared" ca="1" si="622"/>
        <v>6</v>
      </c>
      <c r="DE769" s="120">
        <f t="shared" ca="1" si="623"/>
        <v>6</v>
      </c>
      <c r="DF769" s="120" t="s">
        <v>74</v>
      </c>
    </row>
    <row r="770" spans="1:110" s="105" customFormat="1" ht="16" customHeight="1">
      <c r="A770" s="75" t="str">
        <f t="shared" si="626"/>
        <v>n5-2-1TOn5-2-1-3</v>
      </c>
      <c r="B770" s="75" t="str">
        <f t="shared" si="627"/>
        <v>n5-2-1TOn5-2-1-3</v>
      </c>
      <c r="C770" s="103" t="s">
        <v>239</v>
      </c>
      <c r="D770" s="103" t="str">
        <f t="shared" si="613"/>
        <v>n5-2-1</v>
      </c>
      <c r="E770" s="103" t="str">
        <f t="shared" si="614"/>
        <v>n5-2-1-3</v>
      </c>
      <c r="F770" s="104">
        <f>ROW()</f>
        <v>770</v>
      </c>
      <c r="G770" s="103"/>
      <c r="H770" s="103"/>
      <c r="I770" s="103"/>
      <c r="J770" s="103"/>
      <c r="K770" s="103" t="str">
        <f t="shared" si="604"/>
        <v>none</v>
      </c>
      <c r="L770" s="103"/>
      <c r="M770" s="103" t="str">
        <f t="shared" si="605"/>
        <v>OpenClose</v>
      </c>
      <c r="N770" s="103"/>
      <c r="O770" s="103"/>
      <c r="P770" s="103"/>
      <c r="Q770" s="103"/>
      <c r="R770" s="103">
        <f t="shared" si="606"/>
        <v>1</v>
      </c>
      <c r="S770" s="103"/>
      <c r="T770" s="103"/>
      <c r="U770" s="103"/>
      <c r="V770" s="103"/>
      <c r="W770" s="103"/>
      <c r="X770" s="103" t="str">
        <f t="shared" si="615"/>
        <v>fadeOn=n5-2-1TOn5-2-1-3,0.6</v>
      </c>
      <c r="Y770" s="103" t="str">
        <f t="shared" si="616"/>
        <v>fadeOff=n5-2-1TOn5-2-1-3,0.6</v>
      </c>
      <c r="Z770" s="103" t="str">
        <f t="shared" si="617"/>
        <v>drawOpen=n5-2-1TOn5-2-1-3,0.8</v>
      </c>
      <c r="AA770" s="103" t="str">
        <f t="shared" si="618"/>
        <v>drawClose=n5-2-1TOn5-2-1-3,0.8</v>
      </c>
      <c r="AB770" s="103" t="str">
        <f t="shared" si="607"/>
        <v>myQtipStyle</v>
      </c>
      <c r="AD770" s="106"/>
      <c r="AE770" s="116"/>
      <c r="AF770" s="75"/>
      <c r="AG770" s="186">
        <f t="shared" si="624"/>
        <v>0</v>
      </c>
      <c r="AH770" s="75" t="str">
        <f t="shared" si="608"/>
        <v>n5-2-1TOn5-2-1-3</v>
      </c>
      <c r="AI770" s="75" t="str">
        <f t="shared" si="619"/>
        <v>n5-2-1TOn5-2-1-3</v>
      </c>
      <c r="AJ770" s="73">
        <f t="shared" si="609"/>
        <v>4</v>
      </c>
      <c r="AX770" s="108"/>
      <c r="AZ770" s="108"/>
      <c r="BB770" s="116"/>
      <c r="BC770" s="116"/>
      <c r="BD770" s="108"/>
      <c r="BE770" s="108"/>
      <c r="BF770" s="109"/>
      <c r="BG770" s="109"/>
      <c r="BH770" s="110" t="str">
        <f t="shared" si="610"/>
        <v>n5-2-1</v>
      </c>
      <c r="BI770" s="111"/>
      <c r="BJ770" s="109" t="s">
        <v>233</v>
      </c>
      <c r="BK770" s="109" t="s">
        <v>239</v>
      </c>
      <c r="BL770" s="109">
        <f t="shared" ca="1" si="611"/>
        <v>0.4</v>
      </c>
      <c r="BM770" s="112"/>
      <c r="BN770" s="112"/>
      <c r="BO770" s="112"/>
      <c r="BP770" s="112"/>
      <c r="BQ770" s="112"/>
      <c r="BR770" s="112">
        <f t="shared" ca="1" si="628"/>
        <v>12</v>
      </c>
      <c r="BS770" s="112">
        <f t="shared" ca="1" si="628"/>
        <v>12</v>
      </c>
      <c r="BT770" s="112"/>
      <c r="BU770" s="112"/>
      <c r="BV770" s="174"/>
      <c r="BW770" s="114"/>
      <c r="BX770" s="109"/>
      <c r="BY770" s="113"/>
      <c r="BZ770" s="113"/>
      <c r="CA770" s="113"/>
      <c r="CB770" s="113"/>
      <c r="CC770" s="112"/>
      <c r="CD770" s="109"/>
      <c r="CE770" s="114"/>
      <c r="CF770" s="109"/>
      <c r="CG770" s="113"/>
      <c r="CH770" s="113"/>
      <c r="CI770" s="113"/>
      <c r="CJ770" s="113"/>
      <c r="CK770" s="112"/>
      <c r="CL770" s="112"/>
      <c r="CM770" s="112"/>
      <c r="CN770" s="115"/>
      <c r="CO770" s="109"/>
      <c r="CP770" s="109"/>
      <c r="CQ770" s="113"/>
      <c r="CR770" s="113"/>
      <c r="CS770" s="113"/>
      <c r="CT770" s="113"/>
      <c r="CW770" s="118" t="str">
        <f t="shared" si="603"/>
        <v>n5-2-1</v>
      </c>
      <c r="CX770" s="118" t="str">
        <f t="shared" si="612"/>
        <v>n5-2-1-3</v>
      </c>
      <c r="CY770" s="119" t="s">
        <v>246</v>
      </c>
      <c r="CZ770" s="120" t="s">
        <v>79</v>
      </c>
      <c r="DA770" s="120" t="s">
        <v>79</v>
      </c>
      <c r="DB770" s="120">
        <f t="shared" si="620"/>
        <v>30</v>
      </c>
      <c r="DC770" s="120">
        <f t="shared" si="621"/>
        <v>150</v>
      </c>
      <c r="DD770" s="120">
        <f t="shared" ca="1" si="622"/>
        <v>6</v>
      </c>
      <c r="DE770" s="120">
        <f t="shared" ca="1" si="623"/>
        <v>6</v>
      </c>
      <c r="DF770" s="120" t="s">
        <v>74</v>
      </c>
    </row>
    <row r="771" spans="1:110" s="105" customFormat="1" ht="16" customHeight="1">
      <c r="A771" s="75" t="str">
        <f t="shared" si="626"/>
        <v>n5-2TOn5-2-2</v>
      </c>
      <c r="B771" s="75" t="str">
        <f t="shared" si="627"/>
        <v>n5-2TOn5-2-2</v>
      </c>
      <c r="C771" s="103" t="s">
        <v>239</v>
      </c>
      <c r="D771" s="103" t="str">
        <f t="shared" si="613"/>
        <v>n5-2</v>
      </c>
      <c r="E771" s="103" t="str">
        <f t="shared" si="614"/>
        <v>n5-2-2</v>
      </c>
      <c r="F771" s="104">
        <f>ROW()</f>
        <v>771</v>
      </c>
      <c r="G771" s="103"/>
      <c r="H771" s="103"/>
      <c r="I771" s="103"/>
      <c r="J771" s="103"/>
      <c r="K771" s="103" t="str">
        <f t="shared" si="604"/>
        <v>none</v>
      </c>
      <c r="L771" s="103"/>
      <c r="M771" s="103" t="str">
        <f t="shared" si="605"/>
        <v>OpenClose</v>
      </c>
      <c r="N771" s="103"/>
      <c r="O771" s="103"/>
      <c r="P771" s="103"/>
      <c r="Q771" s="103"/>
      <c r="R771" s="103">
        <f t="shared" si="606"/>
        <v>1</v>
      </c>
      <c r="S771" s="103"/>
      <c r="T771" s="103"/>
      <c r="U771" s="103"/>
      <c r="V771" s="103"/>
      <c r="W771" s="103"/>
      <c r="X771" s="103" t="str">
        <f t="shared" si="615"/>
        <v>fadeOn=n5-2TOn5-2-2,0.6</v>
      </c>
      <c r="Y771" s="103" t="str">
        <f t="shared" si="616"/>
        <v>fadeOff=n5-2TOn5-2-2,0.6</v>
      </c>
      <c r="Z771" s="103" t="str">
        <f t="shared" si="617"/>
        <v>drawOpen=n5-2TOn5-2-2,0.8</v>
      </c>
      <c r="AA771" s="103" t="str">
        <f t="shared" si="618"/>
        <v>drawClose=n5-2TOn5-2-2,0.8</v>
      </c>
      <c r="AB771" s="103" t="str">
        <f t="shared" si="607"/>
        <v>myQtipStyle</v>
      </c>
      <c r="AD771" s="106"/>
      <c r="AE771" s="116"/>
      <c r="AF771" s="75"/>
      <c r="AG771" s="186">
        <f t="shared" si="624"/>
        <v>0</v>
      </c>
      <c r="AH771" s="75" t="str">
        <f t="shared" si="608"/>
        <v>n5-2TOn5-2-2</v>
      </c>
      <c r="AI771" s="75" t="str">
        <f t="shared" si="619"/>
        <v>n5-2TOn5-2-2</v>
      </c>
      <c r="AJ771" s="73">
        <f t="shared" si="609"/>
        <v>3</v>
      </c>
      <c r="AX771" s="108"/>
      <c r="AZ771" s="108"/>
      <c r="BB771" s="116"/>
      <c r="BC771" s="116"/>
      <c r="BD771" s="108"/>
      <c r="BE771" s="108"/>
      <c r="BF771" s="109"/>
      <c r="BG771" s="109"/>
      <c r="BH771" s="110" t="str">
        <f t="shared" si="610"/>
        <v>n5-2</v>
      </c>
      <c r="BI771" s="111"/>
      <c r="BJ771" s="109" t="s">
        <v>233</v>
      </c>
      <c r="BK771" s="109" t="s">
        <v>239</v>
      </c>
      <c r="BL771" s="109">
        <f t="shared" ca="1" si="611"/>
        <v>0.7</v>
      </c>
      <c r="BM771" s="112"/>
      <c r="BN771" s="112"/>
      <c r="BO771" s="112"/>
      <c r="BP771" s="112"/>
      <c r="BQ771" s="112"/>
      <c r="BR771" s="112">
        <f t="shared" ca="1" si="628"/>
        <v>35</v>
      </c>
      <c r="BS771" s="112">
        <f t="shared" ca="1" si="628"/>
        <v>35</v>
      </c>
      <c r="BT771" s="112"/>
      <c r="BU771" s="112"/>
      <c r="BV771" s="174"/>
      <c r="BW771" s="114"/>
      <c r="BX771" s="109"/>
      <c r="BY771" s="113"/>
      <c r="BZ771" s="113"/>
      <c r="CA771" s="113"/>
      <c r="CB771" s="113"/>
      <c r="CC771" s="112"/>
      <c r="CD771" s="109"/>
      <c r="CE771" s="114"/>
      <c r="CF771" s="109"/>
      <c r="CG771" s="113"/>
      <c r="CH771" s="113"/>
      <c r="CI771" s="113"/>
      <c r="CJ771" s="113"/>
      <c r="CK771" s="112"/>
      <c r="CL771" s="112"/>
      <c r="CM771" s="112"/>
      <c r="CN771" s="115"/>
      <c r="CO771" s="109"/>
      <c r="CP771" s="109"/>
      <c r="CQ771" s="113"/>
      <c r="CR771" s="113"/>
      <c r="CS771" s="113"/>
      <c r="CT771" s="113"/>
      <c r="CW771" s="118" t="str">
        <f t="shared" si="603"/>
        <v>n5-2</v>
      </c>
      <c r="CX771" s="118" t="str">
        <f t="shared" si="612"/>
        <v>n5-2-2</v>
      </c>
      <c r="CY771" s="119" t="s">
        <v>246</v>
      </c>
      <c r="CZ771" s="120" t="s">
        <v>79</v>
      </c>
      <c r="DA771" s="120" t="s">
        <v>79</v>
      </c>
      <c r="DB771" s="120">
        <f t="shared" si="620"/>
        <v>30</v>
      </c>
      <c r="DC771" s="120">
        <f t="shared" si="621"/>
        <v>150</v>
      </c>
      <c r="DD771" s="120">
        <f t="shared" ca="1" si="622"/>
        <v>17.5</v>
      </c>
      <c r="DE771" s="120">
        <f t="shared" ca="1" si="623"/>
        <v>17.5</v>
      </c>
      <c r="DF771" s="120" t="s">
        <v>74</v>
      </c>
    </row>
    <row r="772" spans="1:110" s="105" customFormat="1" ht="16" customHeight="1">
      <c r="A772" s="75" t="str">
        <f t="shared" si="626"/>
        <v>n5-2-2TOn5-2-2-1</v>
      </c>
      <c r="B772" s="75" t="str">
        <f t="shared" si="627"/>
        <v>n5-2-2TOn5-2-2-1</v>
      </c>
      <c r="C772" s="103" t="s">
        <v>239</v>
      </c>
      <c r="D772" s="103" t="str">
        <f t="shared" si="613"/>
        <v>n5-2-2</v>
      </c>
      <c r="E772" s="103" t="str">
        <f t="shared" si="614"/>
        <v>n5-2-2-1</v>
      </c>
      <c r="F772" s="104">
        <f>ROW()</f>
        <v>772</v>
      </c>
      <c r="G772" s="103"/>
      <c r="H772" s="103"/>
      <c r="I772" s="103"/>
      <c r="J772" s="103"/>
      <c r="K772" s="103" t="str">
        <f t="shared" si="604"/>
        <v>none</v>
      </c>
      <c r="L772" s="103"/>
      <c r="M772" s="103" t="str">
        <f t="shared" si="605"/>
        <v>OpenClose</v>
      </c>
      <c r="N772" s="103"/>
      <c r="O772" s="103"/>
      <c r="P772" s="103"/>
      <c r="Q772" s="103"/>
      <c r="R772" s="103">
        <f t="shared" si="606"/>
        <v>1</v>
      </c>
      <c r="S772" s="103"/>
      <c r="T772" s="103"/>
      <c r="U772" s="103"/>
      <c r="V772" s="103"/>
      <c r="W772" s="103"/>
      <c r="X772" s="103" t="str">
        <f t="shared" si="615"/>
        <v>fadeOn=n5-2-2TOn5-2-2-1,0.6</v>
      </c>
      <c r="Y772" s="103" t="str">
        <f t="shared" si="616"/>
        <v>fadeOff=n5-2-2TOn5-2-2-1,0.6</v>
      </c>
      <c r="Z772" s="103" t="str">
        <f t="shared" si="617"/>
        <v>drawOpen=n5-2-2TOn5-2-2-1,0.8</v>
      </c>
      <c r="AA772" s="103" t="str">
        <f t="shared" si="618"/>
        <v>drawClose=n5-2-2TOn5-2-2-1,0.8</v>
      </c>
      <c r="AB772" s="103" t="str">
        <f t="shared" si="607"/>
        <v>myQtipStyle</v>
      </c>
      <c r="AD772" s="106"/>
      <c r="AE772" s="116"/>
      <c r="AF772" s="75"/>
      <c r="AG772" s="186">
        <f t="shared" si="624"/>
        <v>0</v>
      </c>
      <c r="AH772" s="75" t="str">
        <f t="shared" si="608"/>
        <v>n5-2-2TOn5-2-2-1</v>
      </c>
      <c r="AI772" s="75" t="str">
        <f t="shared" si="619"/>
        <v>n5-2-2TOn5-2-2-1</v>
      </c>
      <c r="AJ772" s="73">
        <f t="shared" si="609"/>
        <v>4</v>
      </c>
      <c r="AX772" s="108"/>
      <c r="AZ772" s="108"/>
      <c r="BB772" s="116"/>
      <c r="BC772" s="116"/>
      <c r="BD772" s="108"/>
      <c r="BE772" s="108"/>
      <c r="BF772" s="109"/>
      <c r="BG772" s="109"/>
      <c r="BH772" s="110" t="str">
        <f t="shared" si="610"/>
        <v>n5-2-2</v>
      </c>
      <c r="BI772" s="111"/>
      <c r="BJ772" s="109" t="s">
        <v>233</v>
      </c>
      <c r="BK772" s="109" t="s">
        <v>239</v>
      </c>
      <c r="BL772" s="109">
        <f t="shared" ca="1" si="611"/>
        <v>0.4</v>
      </c>
      <c r="BM772" s="112"/>
      <c r="BN772" s="112"/>
      <c r="BO772" s="112"/>
      <c r="BP772" s="112"/>
      <c r="BQ772" s="112"/>
      <c r="BR772" s="112">
        <f t="shared" ca="1" si="628"/>
        <v>12</v>
      </c>
      <c r="BS772" s="112">
        <f t="shared" ca="1" si="628"/>
        <v>12</v>
      </c>
      <c r="BT772" s="112"/>
      <c r="BU772" s="112"/>
      <c r="BV772" s="174"/>
      <c r="BW772" s="114"/>
      <c r="BX772" s="109"/>
      <c r="BY772" s="113"/>
      <c r="BZ772" s="113"/>
      <c r="CA772" s="113"/>
      <c r="CB772" s="113"/>
      <c r="CC772" s="112"/>
      <c r="CD772" s="109"/>
      <c r="CE772" s="114"/>
      <c r="CF772" s="109"/>
      <c r="CG772" s="113"/>
      <c r="CH772" s="113"/>
      <c r="CI772" s="113"/>
      <c r="CJ772" s="113"/>
      <c r="CK772" s="112"/>
      <c r="CL772" s="112"/>
      <c r="CM772" s="112"/>
      <c r="CN772" s="115"/>
      <c r="CO772" s="109"/>
      <c r="CP772" s="109"/>
      <c r="CQ772" s="113"/>
      <c r="CR772" s="113"/>
      <c r="CS772" s="113"/>
      <c r="CT772" s="113"/>
      <c r="CW772" s="118" t="str">
        <f t="shared" si="603"/>
        <v>n5-2-2</v>
      </c>
      <c r="CX772" s="118" t="str">
        <f t="shared" si="612"/>
        <v>n5-2-2-1</v>
      </c>
      <c r="CY772" s="119" t="s">
        <v>246</v>
      </c>
      <c r="CZ772" s="120" t="s">
        <v>79</v>
      </c>
      <c r="DA772" s="120" t="s">
        <v>79</v>
      </c>
      <c r="DB772" s="120">
        <f t="shared" si="620"/>
        <v>30</v>
      </c>
      <c r="DC772" s="120">
        <f t="shared" si="621"/>
        <v>150</v>
      </c>
      <c r="DD772" s="120">
        <f t="shared" ca="1" si="622"/>
        <v>6</v>
      </c>
      <c r="DE772" s="120">
        <f t="shared" ca="1" si="623"/>
        <v>6</v>
      </c>
      <c r="DF772" s="120" t="s">
        <v>74</v>
      </c>
    </row>
    <row r="773" spans="1:110" s="105" customFormat="1" ht="16" customHeight="1">
      <c r="A773" s="75" t="str">
        <f t="shared" si="626"/>
        <v>n5-2-2TOn5-2-2-2</v>
      </c>
      <c r="B773" s="75" t="str">
        <f t="shared" si="627"/>
        <v>n5-2-2TOn5-2-2-2</v>
      </c>
      <c r="C773" s="103" t="s">
        <v>239</v>
      </c>
      <c r="D773" s="103" t="str">
        <f t="shared" si="613"/>
        <v>n5-2-2</v>
      </c>
      <c r="E773" s="103" t="str">
        <f t="shared" si="614"/>
        <v>n5-2-2-2</v>
      </c>
      <c r="F773" s="104">
        <f>ROW()</f>
        <v>773</v>
      </c>
      <c r="G773" s="103"/>
      <c r="H773" s="103"/>
      <c r="I773" s="103"/>
      <c r="J773" s="103"/>
      <c r="K773" s="103" t="str">
        <f t="shared" si="604"/>
        <v>none</v>
      </c>
      <c r="L773" s="103"/>
      <c r="M773" s="103" t="str">
        <f t="shared" si="605"/>
        <v>OpenClose</v>
      </c>
      <c r="N773" s="103"/>
      <c r="O773" s="103"/>
      <c r="P773" s="103"/>
      <c r="Q773" s="103"/>
      <c r="R773" s="103">
        <f t="shared" si="606"/>
        <v>1</v>
      </c>
      <c r="S773" s="103"/>
      <c r="T773" s="103"/>
      <c r="U773" s="103"/>
      <c r="V773" s="103"/>
      <c r="W773" s="103"/>
      <c r="X773" s="103" t="str">
        <f t="shared" si="615"/>
        <v>fadeOn=n5-2-2TOn5-2-2-2,0.6</v>
      </c>
      <c r="Y773" s="103" t="str">
        <f t="shared" si="616"/>
        <v>fadeOff=n5-2-2TOn5-2-2-2,0.6</v>
      </c>
      <c r="Z773" s="103" t="str">
        <f t="shared" si="617"/>
        <v>drawOpen=n5-2-2TOn5-2-2-2,0.8</v>
      </c>
      <c r="AA773" s="103" t="str">
        <f t="shared" si="618"/>
        <v>drawClose=n5-2-2TOn5-2-2-2,0.8</v>
      </c>
      <c r="AB773" s="103" t="str">
        <f t="shared" si="607"/>
        <v>myQtipStyle</v>
      </c>
      <c r="AD773" s="106"/>
      <c r="AE773" s="116"/>
      <c r="AF773" s="75"/>
      <c r="AG773" s="186">
        <f t="shared" si="624"/>
        <v>0</v>
      </c>
      <c r="AH773" s="75" t="str">
        <f t="shared" si="608"/>
        <v>n5-2-2TOn5-2-2-2</v>
      </c>
      <c r="AI773" s="75" t="str">
        <f t="shared" si="619"/>
        <v>n5-2-2TOn5-2-2-2</v>
      </c>
      <c r="AJ773" s="73">
        <f t="shared" si="609"/>
        <v>4</v>
      </c>
      <c r="AX773" s="108"/>
      <c r="AZ773" s="108"/>
      <c r="BB773" s="116"/>
      <c r="BC773" s="116"/>
      <c r="BD773" s="108"/>
      <c r="BE773" s="108"/>
      <c r="BF773" s="109"/>
      <c r="BG773" s="109"/>
      <c r="BH773" s="110" t="str">
        <f t="shared" si="610"/>
        <v>n5-2-2</v>
      </c>
      <c r="BI773" s="111"/>
      <c r="BJ773" s="109" t="s">
        <v>233</v>
      </c>
      <c r="BK773" s="109" t="s">
        <v>239</v>
      </c>
      <c r="BL773" s="109">
        <f t="shared" ca="1" si="611"/>
        <v>0.4</v>
      </c>
      <c r="BM773" s="112"/>
      <c r="BN773" s="112"/>
      <c r="BO773" s="112"/>
      <c r="BP773" s="112"/>
      <c r="BQ773" s="112"/>
      <c r="BR773" s="112">
        <f t="shared" ca="1" si="628"/>
        <v>12</v>
      </c>
      <c r="BS773" s="112">
        <f t="shared" ca="1" si="628"/>
        <v>12</v>
      </c>
      <c r="BT773" s="112"/>
      <c r="BU773" s="112"/>
      <c r="BV773" s="174"/>
      <c r="BW773" s="114"/>
      <c r="BX773" s="109"/>
      <c r="BY773" s="113"/>
      <c r="BZ773" s="113"/>
      <c r="CA773" s="113"/>
      <c r="CB773" s="113"/>
      <c r="CC773" s="112"/>
      <c r="CD773" s="109"/>
      <c r="CE773" s="114"/>
      <c r="CF773" s="109"/>
      <c r="CG773" s="113"/>
      <c r="CH773" s="113"/>
      <c r="CI773" s="113"/>
      <c r="CJ773" s="113"/>
      <c r="CK773" s="112"/>
      <c r="CL773" s="112"/>
      <c r="CM773" s="112"/>
      <c r="CN773" s="115"/>
      <c r="CO773" s="109"/>
      <c r="CP773" s="109"/>
      <c r="CQ773" s="113"/>
      <c r="CR773" s="113"/>
      <c r="CS773" s="113"/>
      <c r="CT773" s="113"/>
      <c r="CW773" s="118" t="str">
        <f t="shared" si="603"/>
        <v>n5-2-2</v>
      </c>
      <c r="CX773" s="118" t="str">
        <f t="shared" si="612"/>
        <v>n5-2-2-2</v>
      </c>
      <c r="CY773" s="119" t="s">
        <v>246</v>
      </c>
      <c r="CZ773" s="120" t="s">
        <v>79</v>
      </c>
      <c r="DA773" s="120" t="s">
        <v>79</v>
      </c>
      <c r="DB773" s="120">
        <f t="shared" si="620"/>
        <v>30</v>
      </c>
      <c r="DC773" s="120">
        <f t="shared" si="621"/>
        <v>150</v>
      </c>
      <c r="DD773" s="120">
        <f t="shared" ca="1" si="622"/>
        <v>6</v>
      </c>
      <c r="DE773" s="120">
        <f t="shared" ca="1" si="623"/>
        <v>6</v>
      </c>
      <c r="DF773" s="120" t="s">
        <v>74</v>
      </c>
    </row>
    <row r="774" spans="1:110" s="105" customFormat="1" ht="16" customHeight="1">
      <c r="A774" s="75" t="str">
        <f t="shared" si="626"/>
        <v>n5-2-2TOn5-2-2-3</v>
      </c>
      <c r="B774" s="75" t="str">
        <f t="shared" si="627"/>
        <v>n5-2-2TOn5-2-2-3</v>
      </c>
      <c r="C774" s="103" t="s">
        <v>239</v>
      </c>
      <c r="D774" s="103" t="str">
        <f t="shared" si="613"/>
        <v>n5-2-2</v>
      </c>
      <c r="E774" s="103" t="str">
        <f t="shared" si="614"/>
        <v>n5-2-2-3</v>
      </c>
      <c r="F774" s="104">
        <f>ROW()</f>
        <v>774</v>
      </c>
      <c r="G774" s="103"/>
      <c r="H774" s="103"/>
      <c r="I774" s="103"/>
      <c r="J774" s="103"/>
      <c r="K774" s="103" t="str">
        <f t="shared" si="604"/>
        <v>none</v>
      </c>
      <c r="L774" s="103"/>
      <c r="M774" s="103" t="str">
        <f t="shared" si="605"/>
        <v>OpenClose</v>
      </c>
      <c r="N774" s="103"/>
      <c r="O774" s="103"/>
      <c r="P774" s="103"/>
      <c r="Q774" s="103"/>
      <c r="R774" s="103">
        <f t="shared" si="606"/>
        <v>1</v>
      </c>
      <c r="S774" s="103"/>
      <c r="T774" s="103"/>
      <c r="U774" s="103"/>
      <c r="V774" s="103"/>
      <c r="W774" s="103"/>
      <c r="X774" s="103" t="str">
        <f t="shared" si="615"/>
        <v>fadeOn=n5-2-2TOn5-2-2-3,0.6</v>
      </c>
      <c r="Y774" s="103" t="str">
        <f t="shared" si="616"/>
        <v>fadeOff=n5-2-2TOn5-2-2-3,0.6</v>
      </c>
      <c r="Z774" s="103" t="str">
        <f t="shared" si="617"/>
        <v>drawOpen=n5-2-2TOn5-2-2-3,0.8</v>
      </c>
      <c r="AA774" s="103" t="str">
        <f t="shared" si="618"/>
        <v>drawClose=n5-2-2TOn5-2-2-3,0.8</v>
      </c>
      <c r="AB774" s="103" t="str">
        <f t="shared" si="607"/>
        <v>myQtipStyle</v>
      </c>
      <c r="AD774" s="106"/>
      <c r="AE774" s="116"/>
      <c r="AF774" s="75"/>
      <c r="AG774" s="186">
        <f t="shared" si="624"/>
        <v>0</v>
      </c>
      <c r="AH774" s="75" t="str">
        <f t="shared" si="608"/>
        <v>n5-2-2TOn5-2-2-3</v>
      </c>
      <c r="AI774" s="75" t="str">
        <f t="shared" si="619"/>
        <v>n5-2-2TOn5-2-2-3</v>
      </c>
      <c r="AJ774" s="73">
        <f t="shared" si="609"/>
        <v>4</v>
      </c>
      <c r="AX774" s="108"/>
      <c r="AZ774" s="108"/>
      <c r="BB774" s="116"/>
      <c r="BC774" s="116"/>
      <c r="BD774" s="108"/>
      <c r="BE774" s="108"/>
      <c r="BF774" s="109"/>
      <c r="BG774" s="109"/>
      <c r="BH774" s="110" t="str">
        <f t="shared" si="610"/>
        <v>n5-2-2</v>
      </c>
      <c r="BI774" s="111"/>
      <c r="BJ774" s="109" t="s">
        <v>233</v>
      </c>
      <c r="BK774" s="109" t="s">
        <v>239</v>
      </c>
      <c r="BL774" s="109">
        <f t="shared" ca="1" si="611"/>
        <v>0.4</v>
      </c>
      <c r="BM774" s="112"/>
      <c r="BN774" s="112"/>
      <c r="BO774" s="112"/>
      <c r="BP774" s="112"/>
      <c r="BQ774" s="112"/>
      <c r="BR774" s="112">
        <f t="shared" ca="1" si="628"/>
        <v>12</v>
      </c>
      <c r="BS774" s="112">
        <f t="shared" ca="1" si="628"/>
        <v>12</v>
      </c>
      <c r="BT774" s="112"/>
      <c r="BU774" s="112"/>
      <c r="BV774" s="174"/>
      <c r="BW774" s="114"/>
      <c r="BX774" s="109"/>
      <c r="BY774" s="113"/>
      <c r="BZ774" s="113"/>
      <c r="CA774" s="113"/>
      <c r="CB774" s="113"/>
      <c r="CC774" s="112"/>
      <c r="CD774" s="109"/>
      <c r="CE774" s="114"/>
      <c r="CF774" s="109"/>
      <c r="CG774" s="113"/>
      <c r="CH774" s="113"/>
      <c r="CI774" s="113"/>
      <c r="CJ774" s="113"/>
      <c r="CK774" s="112"/>
      <c r="CL774" s="112"/>
      <c r="CM774" s="112"/>
      <c r="CN774" s="115"/>
      <c r="CO774" s="109"/>
      <c r="CP774" s="109"/>
      <c r="CQ774" s="113"/>
      <c r="CR774" s="113"/>
      <c r="CS774" s="113"/>
      <c r="CT774" s="113"/>
      <c r="CW774" s="118" t="str">
        <f t="shared" si="603"/>
        <v>n5-2-2</v>
      </c>
      <c r="CX774" s="118" t="str">
        <f t="shared" si="612"/>
        <v>n5-2-2-3</v>
      </c>
      <c r="CY774" s="119" t="s">
        <v>246</v>
      </c>
      <c r="CZ774" s="120" t="s">
        <v>79</v>
      </c>
      <c r="DA774" s="120" t="s">
        <v>79</v>
      </c>
      <c r="DB774" s="120">
        <f t="shared" si="620"/>
        <v>30</v>
      </c>
      <c r="DC774" s="120">
        <f t="shared" si="621"/>
        <v>150</v>
      </c>
      <c r="DD774" s="120">
        <f t="shared" ca="1" si="622"/>
        <v>6</v>
      </c>
      <c r="DE774" s="120">
        <f t="shared" ca="1" si="623"/>
        <v>6</v>
      </c>
      <c r="DF774" s="120" t="s">
        <v>74</v>
      </c>
    </row>
    <row r="775" spans="1:110" s="105" customFormat="1" ht="16" customHeight="1">
      <c r="A775" s="75" t="str">
        <f t="shared" si="626"/>
        <v>n5-2TOn5-2-3</v>
      </c>
      <c r="B775" s="75" t="str">
        <f t="shared" si="627"/>
        <v>n5-2TOn5-2-3</v>
      </c>
      <c r="C775" s="103" t="s">
        <v>239</v>
      </c>
      <c r="D775" s="103" t="str">
        <f t="shared" si="613"/>
        <v>n5-2</v>
      </c>
      <c r="E775" s="103" t="str">
        <f t="shared" si="614"/>
        <v>n5-2-3</v>
      </c>
      <c r="F775" s="104">
        <f>ROW()</f>
        <v>775</v>
      </c>
      <c r="G775" s="103"/>
      <c r="H775" s="103"/>
      <c r="I775" s="103"/>
      <c r="J775" s="103"/>
      <c r="K775" s="103" t="str">
        <f t="shared" si="604"/>
        <v>none</v>
      </c>
      <c r="L775" s="103"/>
      <c r="M775" s="103" t="str">
        <f t="shared" si="605"/>
        <v>OpenClose</v>
      </c>
      <c r="N775" s="103"/>
      <c r="O775" s="103"/>
      <c r="P775" s="103"/>
      <c r="Q775" s="103"/>
      <c r="R775" s="103">
        <f t="shared" si="606"/>
        <v>1</v>
      </c>
      <c r="S775" s="103"/>
      <c r="T775" s="103"/>
      <c r="U775" s="103"/>
      <c r="V775" s="103"/>
      <c r="W775" s="103"/>
      <c r="X775" s="103" t="str">
        <f t="shared" si="615"/>
        <v>fadeOn=n5-2TOn5-2-3,0.6</v>
      </c>
      <c r="Y775" s="103" t="str">
        <f t="shared" si="616"/>
        <v>fadeOff=n5-2TOn5-2-3,0.6</v>
      </c>
      <c r="Z775" s="103" t="str">
        <f t="shared" si="617"/>
        <v>drawOpen=n5-2TOn5-2-3,0.8</v>
      </c>
      <c r="AA775" s="103" t="str">
        <f t="shared" si="618"/>
        <v>drawClose=n5-2TOn5-2-3,0.8</v>
      </c>
      <c r="AB775" s="103" t="str">
        <f t="shared" si="607"/>
        <v>myQtipStyle</v>
      </c>
      <c r="AD775" s="106"/>
      <c r="AE775" s="116"/>
      <c r="AF775" s="75"/>
      <c r="AG775" s="186">
        <f t="shared" si="624"/>
        <v>0</v>
      </c>
      <c r="AH775" s="75" t="str">
        <f t="shared" si="608"/>
        <v>n5-2TOn5-2-3</v>
      </c>
      <c r="AI775" s="75" t="str">
        <f t="shared" si="619"/>
        <v>n5-2TOn5-2-3</v>
      </c>
      <c r="AJ775" s="73">
        <f t="shared" si="609"/>
        <v>3</v>
      </c>
      <c r="AX775" s="108"/>
      <c r="AZ775" s="108"/>
      <c r="BB775" s="116"/>
      <c r="BC775" s="116"/>
      <c r="BD775" s="108"/>
      <c r="BE775" s="108"/>
      <c r="BF775" s="109"/>
      <c r="BG775" s="109"/>
      <c r="BH775" s="110" t="str">
        <f t="shared" si="610"/>
        <v>n5-2</v>
      </c>
      <c r="BI775" s="111"/>
      <c r="BJ775" s="109" t="s">
        <v>233</v>
      </c>
      <c r="BK775" s="109" t="s">
        <v>239</v>
      </c>
      <c r="BL775" s="109">
        <f t="shared" ca="1" si="611"/>
        <v>0.7</v>
      </c>
      <c r="BM775" s="112"/>
      <c r="BN775" s="112"/>
      <c r="BO775" s="112"/>
      <c r="BP775" s="112"/>
      <c r="BQ775" s="112"/>
      <c r="BR775" s="112">
        <f t="shared" ca="1" si="628"/>
        <v>35</v>
      </c>
      <c r="BS775" s="112">
        <f t="shared" ca="1" si="628"/>
        <v>35</v>
      </c>
      <c r="BT775" s="112"/>
      <c r="BU775" s="112"/>
      <c r="BV775" s="174"/>
      <c r="BW775" s="114"/>
      <c r="BX775" s="109"/>
      <c r="BY775" s="113"/>
      <c r="BZ775" s="113"/>
      <c r="CA775" s="113"/>
      <c r="CB775" s="113"/>
      <c r="CC775" s="112"/>
      <c r="CD775" s="109"/>
      <c r="CE775" s="114"/>
      <c r="CF775" s="109"/>
      <c r="CG775" s="113"/>
      <c r="CH775" s="113"/>
      <c r="CI775" s="113"/>
      <c r="CJ775" s="113"/>
      <c r="CK775" s="112"/>
      <c r="CL775" s="112"/>
      <c r="CM775" s="112"/>
      <c r="CN775" s="115"/>
      <c r="CO775" s="109"/>
      <c r="CP775" s="109"/>
      <c r="CQ775" s="113"/>
      <c r="CR775" s="113"/>
      <c r="CS775" s="113"/>
      <c r="CT775" s="113"/>
      <c r="CW775" s="118" t="str">
        <f t="shared" si="603"/>
        <v>n5-2</v>
      </c>
      <c r="CX775" s="118" t="str">
        <f t="shared" si="612"/>
        <v>n5-2-3</v>
      </c>
      <c r="CY775" s="119" t="s">
        <v>246</v>
      </c>
      <c r="CZ775" s="120" t="s">
        <v>79</v>
      </c>
      <c r="DA775" s="120" t="s">
        <v>79</v>
      </c>
      <c r="DB775" s="120">
        <f t="shared" si="620"/>
        <v>30</v>
      </c>
      <c r="DC775" s="120">
        <f t="shared" si="621"/>
        <v>150</v>
      </c>
      <c r="DD775" s="120">
        <f t="shared" ca="1" si="622"/>
        <v>17.5</v>
      </c>
      <c r="DE775" s="120">
        <f t="shared" ca="1" si="623"/>
        <v>17.5</v>
      </c>
      <c r="DF775" s="120" t="s">
        <v>74</v>
      </c>
    </row>
    <row r="776" spans="1:110" s="105" customFormat="1" ht="16" customHeight="1">
      <c r="A776" s="75" t="str">
        <f t="shared" si="626"/>
        <v>n5-2-3TOn5-2-3-1</v>
      </c>
      <c r="B776" s="75" t="str">
        <f t="shared" si="627"/>
        <v>n5-2-3TOn5-2-3-1</v>
      </c>
      <c r="C776" s="103" t="s">
        <v>239</v>
      </c>
      <c r="D776" s="103" t="str">
        <f t="shared" si="613"/>
        <v>n5-2-3</v>
      </c>
      <c r="E776" s="103" t="str">
        <f t="shared" si="614"/>
        <v>n5-2-3-1</v>
      </c>
      <c r="F776" s="104">
        <f>ROW()</f>
        <v>776</v>
      </c>
      <c r="G776" s="103"/>
      <c r="H776" s="103"/>
      <c r="I776" s="103"/>
      <c r="J776" s="103"/>
      <c r="K776" s="103" t="str">
        <f t="shared" si="604"/>
        <v>none</v>
      </c>
      <c r="L776" s="103"/>
      <c r="M776" s="103" t="str">
        <f t="shared" si="605"/>
        <v>OpenClose</v>
      </c>
      <c r="N776" s="103"/>
      <c r="O776" s="103"/>
      <c r="P776" s="103"/>
      <c r="Q776" s="103"/>
      <c r="R776" s="103">
        <f t="shared" si="606"/>
        <v>1</v>
      </c>
      <c r="S776" s="103"/>
      <c r="T776" s="103"/>
      <c r="U776" s="103"/>
      <c r="V776" s="103"/>
      <c r="W776" s="103"/>
      <c r="X776" s="103" t="str">
        <f t="shared" si="615"/>
        <v>fadeOn=n5-2-3TOn5-2-3-1,0.6</v>
      </c>
      <c r="Y776" s="103" t="str">
        <f t="shared" si="616"/>
        <v>fadeOff=n5-2-3TOn5-2-3-1,0.6</v>
      </c>
      <c r="Z776" s="103" t="str">
        <f t="shared" si="617"/>
        <v>drawOpen=n5-2-3TOn5-2-3-1,0.8</v>
      </c>
      <c r="AA776" s="103" t="str">
        <f t="shared" si="618"/>
        <v>drawClose=n5-2-3TOn5-2-3-1,0.8</v>
      </c>
      <c r="AB776" s="103" t="str">
        <f t="shared" si="607"/>
        <v>myQtipStyle</v>
      </c>
      <c r="AD776" s="106"/>
      <c r="AE776" s="116"/>
      <c r="AF776" s="75"/>
      <c r="AG776" s="186">
        <f t="shared" si="624"/>
        <v>0</v>
      </c>
      <c r="AH776" s="75" t="str">
        <f t="shared" si="608"/>
        <v>n5-2-3TOn5-2-3-1</v>
      </c>
      <c r="AI776" s="75" t="str">
        <f t="shared" si="619"/>
        <v>n5-2-3TOn5-2-3-1</v>
      </c>
      <c r="AJ776" s="73">
        <f t="shared" si="609"/>
        <v>4</v>
      </c>
      <c r="AX776" s="108"/>
      <c r="AZ776" s="108"/>
      <c r="BB776" s="116"/>
      <c r="BC776" s="116"/>
      <c r="BD776" s="108"/>
      <c r="BE776" s="108"/>
      <c r="BF776" s="109"/>
      <c r="BG776" s="109"/>
      <c r="BH776" s="110" t="str">
        <f t="shared" si="610"/>
        <v>n5-2-3</v>
      </c>
      <c r="BI776" s="111"/>
      <c r="BJ776" s="109" t="s">
        <v>233</v>
      </c>
      <c r="BK776" s="109" t="s">
        <v>239</v>
      </c>
      <c r="BL776" s="109">
        <f t="shared" ca="1" si="611"/>
        <v>0.4</v>
      </c>
      <c r="BM776" s="112"/>
      <c r="BN776" s="112"/>
      <c r="BO776" s="112"/>
      <c r="BP776" s="112"/>
      <c r="BQ776" s="112"/>
      <c r="BR776" s="112">
        <f t="shared" ca="1" si="628"/>
        <v>12</v>
      </c>
      <c r="BS776" s="112">
        <f t="shared" ca="1" si="628"/>
        <v>12</v>
      </c>
      <c r="BT776" s="112"/>
      <c r="BU776" s="112"/>
      <c r="BV776" s="174"/>
      <c r="BW776" s="114"/>
      <c r="BX776" s="109"/>
      <c r="BY776" s="113"/>
      <c r="BZ776" s="113"/>
      <c r="CA776" s="113"/>
      <c r="CB776" s="113"/>
      <c r="CC776" s="112"/>
      <c r="CD776" s="109"/>
      <c r="CE776" s="114"/>
      <c r="CF776" s="109"/>
      <c r="CG776" s="113"/>
      <c r="CH776" s="113"/>
      <c r="CI776" s="113"/>
      <c r="CJ776" s="113"/>
      <c r="CK776" s="112"/>
      <c r="CL776" s="112"/>
      <c r="CM776" s="112"/>
      <c r="CN776" s="115"/>
      <c r="CO776" s="109"/>
      <c r="CP776" s="109"/>
      <c r="CQ776" s="113"/>
      <c r="CR776" s="113"/>
      <c r="CS776" s="113"/>
      <c r="CT776" s="113"/>
      <c r="CW776" s="118" t="str">
        <f t="shared" si="603"/>
        <v>n5-2-3</v>
      </c>
      <c r="CX776" s="118" t="str">
        <f t="shared" si="612"/>
        <v>n5-2-3-1</v>
      </c>
      <c r="CY776" s="119" t="s">
        <v>246</v>
      </c>
      <c r="CZ776" s="120" t="s">
        <v>79</v>
      </c>
      <c r="DA776" s="120" t="s">
        <v>79</v>
      </c>
      <c r="DB776" s="120">
        <f t="shared" si="620"/>
        <v>30</v>
      </c>
      <c r="DC776" s="120">
        <f t="shared" si="621"/>
        <v>150</v>
      </c>
      <c r="DD776" s="120">
        <f t="shared" ca="1" si="622"/>
        <v>6</v>
      </c>
      <c r="DE776" s="120">
        <f t="shared" ca="1" si="623"/>
        <v>6</v>
      </c>
      <c r="DF776" s="120" t="s">
        <v>74</v>
      </c>
    </row>
    <row r="777" spans="1:110" s="105" customFormat="1" ht="16" customHeight="1">
      <c r="A777" s="75" t="str">
        <f t="shared" si="626"/>
        <v>n5-2-3TOn5-2-3-2</v>
      </c>
      <c r="B777" s="75" t="str">
        <f t="shared" si="627"/>
        <v>n5-2-3TOn5-2-3-2</v>
      </c>
      <c r="C777" s="103" t="s">
        <v>239</v>
      </c>
      <c r="D777" s="103" t="str">
        <f t="shared" si="613"/>
        <v>n5-2-3</v>
      </c>
      <c r="E777" s="103" t="str">
        <f t="shared" si="614"/>
        <v>n5-2-3-2</v>
      </c>
      <c r="F777" s="104">
        <f>ROW()</f>
        <v>777</v>
      </c>
      <c r="G777" s="103"/>
      <c r="H777" s="103"/>
      <c r="I777" s="103"/>
      <c r="J777" s="103"/>
      <c r="K777" s="103" t="str">
        <f t="shared" si="604"/>
        <v>none</v>
      </c>
      <c r="L777" s="103"/>
      <c r="M777" s="103" t="str">
        <f t="shared" si="605"/>
        <v>OpenClose</v>
      </c>
      <c r="N777" s="103"/>
      <c r="O777" s="103"/>
      <c r="P777" s="103"/>
      <c r="Q777" s="103"/>
      <c r="R777" s="103">
        <f t="shared" si="606"/>
        <v>1</v>
      </c>
      <c r="S777" s="103"/>
      <c r="T777" s="103"/>
      <c r="U777" s="103"/>
      <c r="V777" s="103"/>
      <c r="W777" s="103"/>
      <c r="X777" s="103" t="str">
        <f t="shared" si="615"/>
        <v>fadeOn=n5-2-3TOn5-2-3-2,0.6</v>
      </c>
      <c r="Y777" s="103" t="str">
        <f t="shared" si="616"/>
        <v>fadeOff=n5-2-3TOn5-2-3-2,0.6</v>
      </c>
      <c r="Z777" s="103" t="str">
        <f t="shared" si="617"/>
        <v>drawOpen=n5-2-3TOn5-2-3-2,0.8</v>
      </c>
      <c r="AA777" s="103" t="str">
        <f t="shared" si="618"/>
        <v>drawClose=n5-2-3TOn5-2-3-2,0.8</v>
      </c>
      <c r="AB777" s="103" t="str">
        <f t="shared" si="607"/>
        <v>myQtipStyle</v>
      </c>
      <c r="AD777" s="106"/>
      <c r="AE777" s="116"/>
      <c r="AF777" s="75"/>
      <c r="AG777" s="186">
        <f t="shared" si="624"/>
        <v>0</v>
      </c>
      <c r="AH777" s="75" t="str">
        <f t="shared" si="608"/>
        <v>n5-2-3TOn5-2-3-2</v>
      </c>
      <c r="AI777" s="75" t="str">
        <f t="shared" si="619"/>
        <v>n5-2-3TOn5-2-3-2</v>
      </c>
      <c r="AJ777" s="73">
        <f t="shared" si="609"/>
        <v>4</v>
      </c>
      <c r="AX777" s="108"/>
      <c r="AZ777" s="108"/>
      <c r="BB777" s="116"/>
      <c r="BC777" s="116"/>
      <c r="BD777" s="108"/>
      <c r="BE777" s="108"/>
      <c r="BF777" s="109"/>
      <c r="BG777" s="109"/>
      <c r="BH777" s="110" t="str">
        <f t="shared" si="610"/>
        <v>n5-2-3</v>
      </c>
      <c r="BI777" s="111"/>
      <c r="BJ777" s="109" t="s">
        <v>233</v>
      </c>
      <c r="BK777" s="109" t="s">
        <v>239</v>
      </c>
      <c r="BL777" s="109">
        <f t="shared" ca="1" si="611"/>
        <v>0.4</v>
      </c>
      <c r="BM777" s="112"/>
      <c r="BN777" s="112"/>
      <c r="BO777" s="112"/>
      <c r="BP777" s="112"/>
      <c r="BQ777" s="112"/>
      <c r="BR777" s="112">
        <f t="shared" ca="1" si="628"/>
        <v>12</v>
      </c>
      <c r="BS777" s="112">
        <f t="shared" ca="1" si="628"/>
        <v>12</v>
      </c>
      <c r="BT777" s="112"/>
      <c r="BU777" s="112"/>
      <c r="BV777" s="174"/>
      <c r="BW777" s="114"/>
      <c r="BX777" s="109"/>
      <c r="BY777" s="113"/>
      <c r="BZ777" s="113"/>
      <c r="CA777" s="113"/>
      <c r="CB777" s="113"/>
      <c r="CC777" s="112"/>
      <c r="CD777" s="109"/>
      <c r="CE777" s="114"/>
      <c r="CF777" s="109"/>
      <c r="CG777" s="113"/>
      <c r="CH777" s="113"/>
      <c r="CI777" s="113"/>
      <c r="CJ777" s="113"/>
      <c r="CK777" s="112"/>
      <c r="CL777" s="112"/>
      <c r="CM777" s="112"/>
      <c r="CN777" s="115"/>
      <c r="CO777" s="109"/>
      <c r="CP777" s="109"/>
      <c r="CQ777" s="113"/>
      <c r="CR777" s="113"/>
      <c r="CS777" s="113"/>
      <c r="CT777" s="113"/>
      <c r="CW777" s="118" t="str">
        <f t="shared" si="603"/>
        <v>n5-2-3</v>
      </c>
      <c r="CX777" s="118" t="str">
        <f t="shared" si="612"/>
        <v>n5-2-3-2</v>
      </c>
      <c r="CY777" s="119" t="s">
        <v>246</v>
      </c>
      <c r="CZ777" s="120" t="s">
        <v>79</v>
      </c>
      <c r="DA777" s="120" t="s">
        <v>79</v>
      </c>
      <c r="DB777" s="120">
        <f t="shared" si="620"/>
        <v>30</v>
      </c>
      <c r="DC777" s="120">
        <f t="shared" si="621"/>
        <v>150</v>
      </c>
      <c r="DD777" s="120">
        <f t="shared" ca="1" si="622"/>
        <v>6</v>
      </c>
      <c r="DE777" s="120">
        <f t="shared" ca="1" si="623"/>
        <v>6</v>
      </c>
      <c r="DF777" s="120" t="s">
        <v>74</v>
      </c>
    </row>
    <row r="778" spans="1:110" s="105" customFormat="1" ht="16" customHeight="1">
      <c r="A778" s="75" t="str">
        <f t="shared" si="626"/>
        <v>n5-2-3TOn5-2-3-3</v>
      </c>
      <c r="B778" s="75" t="str">
        <f t="shared" si="627"/>
        <v>n5-2-3TOn5-2-3-3</v>
      </c>
      <c r="C778" s="103" t="s">
        <v>239</v>
      </c>
      <c r="D778" s="103" t="str">
        <f t="shared" si="613"/>
        <v>n5-2-3</v>
      </c>
      <c r="E778" s="103" t="str">
        <f t="shared" si="614"/>
        <v>n5-2-3-3</v>
      </c>
      <c r="F778" s="104">
        <f>ROW()</f>
        <v>778</v>
      </c>
      <c r="G778" s="103"/>
      <c r="H778" s="103"/>
      <c r="I778" s="103"/>
      <c r="J778" s="103"/>
      <c r="K778" s="103" t="str">
        <f t="shared" si="604"/>
        <v>none</v>
      </c>
      <c r="L778" s="103"/>
      <c r="M778" s="103" t="str">
        <f t="shared" si="605"/>
        <v>OpenClose</v>
      </c>
      <c r="N778" s="103"/>
      <c r="O778" s="103"/>
      <c r="P778" s="103"/>
      <c r="Q778" s="103"/>
      <c r="R778" s="103">
        <f t="shared" si="606"/>
        <v>1</v>
      </c>
      <c r="S778" s="103"/>
      <c r="T778" s="103"/>
      <c r="U778" s="103"/>
      <c r="V778" s="103"/>
      <c r="W778" s="103"/>
      <c r="X778" s="103" t="str">
        <f t="shared" si="615"/>
        <v>fadeOn=n5-2-3TOn5-2-3-3,0.6</v>
      </c>
      <c r="Y778" s="103" t="str">
        <f t="shared" si="616"/>
        <v>fadeOff=n5-2-3TOn5-2-3-3,0.6</v>
      </c>
      <c r="Z778" s="103" t="str">
        <f t="shared" si="617"/>
        <v>drawOpen=n5-2-3TOn5-2-3-3,0.8</v>
      </c>
      <c r="AA778" s="103" t="str">
        <f t="shared" si="618"/>
        <v>drawClose=n5-2-3TOn5-2-3-3,0.8</v>
      </c>
      <c r="AB778" s="103" t="str">
        <f t="shared" si="607"/>
        <v>myQtipStyle</v>
      </c>
      <c r="AD778" s="106"/>
      <c r="AE778" s="116"/>
      <c r="AF778" s="75"/>
      <c r="AG778" s="186">
        <f t="shared" si="624"/>
        <v>0</v>
      </c>
      <c r="AH778" s="75" t="str">
        <f t="shared" si="608"/>
        <v>n5-2-3TOn5-2-3-3</v>
      </c>
      <c r="AI778" s="75" t="str">
        <f t="shared" si="619"/>
        <v>n5-2-3TOn5-2-3-3</v>
      </c>
      <c r="AJ778" s="73">
        <f t="shared" si="609"/>
        <v>4</v>
      </c>
      <c r="AX778" s="108"/>
      <c r="AZ778" s="108"/>
      <c r="BB778" s="116"/>
      <c r="BC778" s="116"/>
      <c r="BD778" s="108"/>
      <c r="BE778" s="108"/>
      <c r="BF778" s="109"/>
      <c r="BG778" s="109"/>
      <c r="BH778" s="110" t="str">
        <f t="shared" si="610"/>
        <v>n5-2-3</v>
      </c>
      <c r="BI778" s="111"/>
      <c r="BJ778" s="109" t="s">
        <v>233</v>
      </c>
      <c r="BK778" s="109" t="s">
        <v>239</v>
      </c>
      <c r="BL778" s="109">
        <f t="shared" ca="1" si="611"/>
        <v>0.4</v>
      </c>
      <c r="BM778" s="112"/>
      <c r="BN778" s="112"/>
      <c r="BO778" s="112"/>
      <c r="BP778" s="112"/>
      <c r="BQ778" s="112"/>
      <c r="BR778" s="112">
        <f t="shared" ca="1" si="628"/>
        <v>12</v>
      </c>
      <c r="BS778" s="112">
        <f t="shared" ca="1" si="628"/>
        <v>12</v>
      </c>
      <c r="BT778" s="112"/>
      <c r="BU778" s="112"/>
      <c r="BV778" s="174"/>
      <c r="BW778" s="114"/>
      <c r="BX778" s="109"/>
      <c r="BY778" s="113"/>
      <c r="BZ778" s="113"/>
      <c r="CA778" s="113"/>
      <c r="CB778" s="113"/>
      <c r="CC778" s="112"/>
      <c r="CD778" s="109"/>
      <c r="CE778" s="114"/>
      <c r="CF778" s="109"/>
      <c r="CG778" s="113"/>
      <c r="CH778" s="113"/>
      <c r="CI778" s="113"/>
      <c r="CJ778" s="113"/>
      <c r="CK778" s="112"/>
      <c r="CL778" s="112"/>
      <c r="CM778" s="112"/>
      <c r="CN778" s="115"/>
      <c r="CO778" s="109"/>
      <c r="CP778" s="109"/>
      <c r="CQ778" s="113"/>
      <c r="CR778" s="113"/>
      <c r="CS778" s="113"/>
      <c r="CT778" s="113"/>
      <c r="CW778" s="118" t="str">
        <f t="shared" si="603"/>
        <v>n5-2-3</v>
      </c>
      <c r="CX778" s="118" t="str">
        <f t="shared" si="612"/>
        <v>n5-2-3-3</v>
      </c>
      <c r="CY778" s="119" t="s">
        <v>246</v>
      </c>
      <c r="CZ778" s="120" t="s">
        <v>79</v>
      </c>
      <c r="DA778" s="120" t="s">
        <v>79</v>
      </c>
      <c r="DB778" s="120">
        <f t="shared" si="620"/>
        <v>30</v>
      </c>
      <c r="DC778" s="120">
        <f t="shared" si="621"/>
        <v>150</v>
      </c>
      <c r="DD778" s="120">
        <f t="shared" ca="1" si="622"/>
        <v>6</v>
      </c>
      <c r="DE778" s="120">
        <f t="shared" ca="1" si="623"/>
        <v>6</v>
      </c>
      <c r="DF778" s="120" t="s">
        <v>74</v>
      </c>
    </row>
    <row r="779" spans="1:110" s="105" customFormat="1" ht="16" customHeight="1">
      <c r="A779" s="75" t="str">
        <f t="shared" si="626"/>
        <v>n4-4-3-3TOn5-3</v>
      </c>
      <c r="B779" s="75" t="str">
        <f t="shared" si="627"/>
        <v>n4-4-3-3TOn5-3</v>
      </c>
      <c r="C779" s="103" t="s">
        <v>239</v>
      </c>
      <c r="D779" s="103" t="str">
        <f t="shared" si="613"/>
        <v>n4-4-3-3</v>
      </c>
      <c r="E779" s="103" t="str">
        <f t="shared" si="614"/>
        <v>n5-3</v>
      </c>
      <c r="F779" s="104">
        <f>ROW()</f>
        <v>779</v>
      </c>
      <c r="G779" s="103"/>
      <c r="H779" s="103"/>
      <c r="I779" s="103"/>
      <c r="J779" s="103"/>
      <c r="K779" s="103" t="str">
        <f t="shared" si="604"/>
        <v>none</v>
      </c>
      <c r="L779" s="103"/>
      <c r="M779" s="103" t="str">
        <f t="shared" si="605"/>
        <v>OpenClose</v>
      </c>
      <c r="N779" s="103"/>
      <c r="O779" s="103"/>
      <c r="P779" s="103"/>
      <c r="Q779" s="103"/>
      <c r="R779" s="103">
        <f t="shared" si="606"/>
        <v>1</v>
      </c>
      <c r="S779" s="103"/>
      <c r="T779" s="103"/>
      <c r="U779" s="103"/>
      <c r="V779" s="103"/>
      <c r="W779" s="103"/>
      <c r="X779" s="103" t="str">
        <f t="shared" si="615"/>
        <v>fadeOn=n4-4-3-3TOn5-3,0.6</v>
      </c>
      <c r="Y779" s="103" t="str">
        <f t="shared" si="616"/>
        <v>fadeOff=n4-4-3-3TOn5-3,0.6</v>
      </c>
      <c r="Z779" s="103" t="str">
        <f t="shared" si="617"/>
        <v>drawOpen=n4-4-3-3TOn5-3,0.8</v>
      </c>
      <c r="AA779" s="103" t="str">
        <f t="shared" si="618"/>
        <v>drawClose=n4-4-3-3TOn5-3,0.8</v>
      </c>
      <c r="AB779" s="103" t="str">
        <f t="shared" si="607"/>
        <v>myQtipStyle</v>
      </c>
      <c r="AD779" s="106"/>
      <c r="AE779" s="116"/>
      <c r="AF779" s="75"/>
      <c r="AG779" s="186">
        <f t="shared" si="624"/>
        <v>0</v>
      </c>
      <c r="AH779" s="75" t="str">
        <f t="shared" si="608"/>
        <v>n4-4-3-3TOn5-3</v>
      </c>
      <c r="AI779" s="75" t="str">
        <f t="shared" si="619"/>
        <v>n4-4-3-3TOn5-3</v>
      </c>
      <c r="AJ779" s="73">
        <f t="shared" si="609"/>
        <v>2</v>
      </c>
      <c r="AX779" s="108"/>
      <c r="AZ779" s="108"/>
      <c r="BB779" s="116"/>
      <c r="BC779" s="116"/>
      <c r="BD779" s="108"/>
      <c r="BE779" s="108"/>
      <c r="BF779" s="109"/>
      <c r="BG779" s="109"/>
      <c r="BH779" s="110" t="str">
        <f t="shared" si="610"/>
        <v>n4-4-3-3</v>
      </c>
      <c r="BI779" s="111"/>
      <c r="BJ779" s="109" t="s">
        <v>233</v>
      </c>
      <c r="BK779" s="109" t="s">
        <v>239</v>
      </c>
      <c r="BL779" s="109">
        <f t="shared" ca="1" si="611"/>
        <v>1.5</v>
      </c>
      <c r="BM779" s="112"/>
      <c r="BN779" s="112"/>
      <c r="BO779" s="112"/>
      <c r="BP779" s="112"/>
      <c r="BQ779" s="112"/>
      <c r="BR779" s="112">
        <f t="shared" ca="1" si="628"/>
        <v>60</v>
      </c>
      <c r="BS779" s="112">
        <f t="shared" ca="1" si="628"/>
        <v>60</v>
      </c>
      <c r="BT779" s="112"/>
      <c r="BU779" s="112"/>
      <c r="BV779" s="174"/>
      <c r="BW779" s="114"/>
      <c r="BX779" s="109"/>
      <c r="BY779" s="113"/>
      <c r="BZ779" s="113"/>
      <c r="CA779" s="113"/>
      <c r="CB779" s="113"/>
      <c r="CC779" s="112"/>
      <c r="CD779" s="109"/>
      <c r="CE779" s="114"/>
      <c r="CF779" s="109"/>
      <c r="CG779" s="113"/>
      <c r="CH779" s="113"/>
      <c r="CI779" s="113"/>
      <c r="CJ779" s="113"/>
      <c r="CK779" s="112"/>
      <c r="CL779" s="112"/>
      <c r="CM779" s="112"/>
      <c r="CN779" s="115"/>
      <c r="CO779" s="109"/>
      <c r="CP779" s="109"/>
      <c r="CQ779" s="113"/>
      <c r="CR779" s="113"/>
      <c r="CS779" s="113"/>
      <c r="CT779" s="113"/>
      <c r="CW779" s="118" t="str">
        <f t="shared" si="603"/>
        <v>n4-4-3-3</v>
      </c>
      <c r="CX779" s="118" t="str">
        <f t="shared" si="612"/>
        <v>n5-3</v>
      </c>
      <c r="CY779" s="119" t="s">
        <v>246</v>
      </c>
      <c r="CZ779" s="120" t="s">
        <v>79</v>
      </c>
      <c r="DA779" s="120" t="s">
        <v>79</v>
      </c>
      <c r="DB779" s="120">
        <f t="shared" si="620"/>
        <v>30</v>
      </c>
      <c r="DC779" s="120">
        <f t="shared" si="621"/>
        <v>150</v>
      </c>
      <c r="DD779" s="120">
        <f t="shared" ca="1" si="622"/>
        <v>30</v>
      </c>
      <c r="DE779" s="120">
        <f t="shared" ca="1" si="623"/>
        <v>30</v>
      </c>
      <c r="DF779" s="120" t="s">
        <v>74</v>
      </c>
    </row>
    <row r="780" spans="1:110" s="105" customFormat="1" ht="16" customHeight="1">
      <c r="A780" s="75" t="str">
        <f t="shared" si="626"/>
        <v>n5-3TOn5-3-1</v>
      </c>
      <c r="B780" s="75" t="str">
        <f t="shared" si="627"/>
        <v>n5-3TOn5-3-1</v>
      </c>
      <c r="C780" s="103" t="s">
        <v>239</v>
      </c>
      <c r="D780" s="103" t="str">
        <f t="shared" si="613"/>
        <v>n5-3</v>
      </c>
      <c r="E780" s="103" t="str">
        <f t="shared" si="614"/>
        <v>n5-3-1</v>
      </c>
      <c r="F780" s="104">
        <f>ROW()</f>
        <v>780</v>
      </c>
      <c r="G780" s="103"/>
      <c r="H780" s="103"/>
      <c r="I780" s="103"/>
      <c r="J780" s="103"/>
      <c r="K780" s="103" t="str">
        <f t="shared" si="604"/>
        <v>none</v>
      </c>
      <c r="L780" s="103"/>
      <c r="M780" s="103" t="str">
        <f t="shared" si="605"/>
        <v>OpenClose</v>
      </c>
      <c r="N780" s="103"/>
      <c r="O780" s="103"/>
      <c r="P780" s="103"/>
      <c r="Q780" s="103"/>
      <c r="R780" s="103">
        <f t="shared" si="606"/>
        <v>1</v>
      </c>
      <c r="S780" s="103"/>
      <c r="T780" s="103"/>
      <c r="U780" s="103"/>
      <c r="V780" s="103"/>
      <c r="W780" s="103"/>
      <c r="X780" s="103" t="str">
        <f t="shared" si="615"/>
        <v>fadeOn=n5-3TOn5-3-1,0.6</v>
      </c>
      <c r="Y780" s="103" t="str">
        <f t="shared" si="616"/>
        <v>fadeOff=n5-3TOn5-3-1,0.6</v>
      </c>
      <c r="Z780" s="103" t="str">
        <f t="shared" si="617"/>
        <v>drawOpen=n5-3TOn5-3-1,0.8</v>
      </c>
      <c r="AA780" s="103" t="str">
        <f t="shared" si="618"/>
        <v>drawClose=n5-3TOn5-3-1,0.8</v>
      </c>
      <c r="AB780" s="103" t="str">
        <f t="shared" si="607"/>
        <v>myQtipStyle</v>
      </c>
      <c r="AD780" s="106"/>
      <c r="AE780" s="116"/>
      <c r="AF780" s="75"/>
      <c r="AG780" s="186">
        <f t="shared" si="624"/>
        <v>0</v>
      </c>
      <c r="AH780" s="75" t="str">
        <f t="shared" si="608"/>
        <v>n5-3TOn5-3-1</v>
      </c>
      <c r="AI780" s="75" t="str">
        <f t="shared" si="619"/>
        <v>n5-3TOn5-3-1</v>
      </c>
      <c r="AJ780" s="73">
        <f t="shared" si="609"/>
        <v>3</v>
      </c>
      <c r="AX780" s="108"/>
      <c r="AZ780" s="108"/>
      <c r="BB780" s="116"/>
      <c r="BC780" s="116"/>
      <c r="BD780" s="108"/>
      <c r="BE780" s="108"/>
      <c r="BF780" s="109"/>
      <c r="BG780" s="109"/>
      <c r="BH780" s="110" t="str">
        <f t="shared" si="610"/>
        <v>n5-3</v>
      </c>
      <c r="BI780" s="111"/>
      <c r="BJ780" s="109" t="s">
        <v>233</v>
      </c>
      <c r="BK780" s="109" t="s">
        <v>239</v>
      </c>
      <c r="BL780" s="109">
        <f t="shared" ca="1" si="611"/>
        <v>0.7</v>
      </c>
      <c r="BM780" s="112"/>
      <c r="BN780" s="112"/>
      <c r="BO780" s="112"/>
      <c r="BP780" s="112"/>
      <c r="BQ780" s="112"/>
      <c r="BR780" s="112">
        <f t="shared" ref="BR780:BS799" ca="1" si="629">BR281</f>
        <v>35</v>
      </c>
      <c r="BS780" s="112">
        <f t="shared" ca="1" si="629"/>
        <v>35</v>
      </c>
      <c r="BT780" s="112"/>
      <c r="BU780" s="112"/>
      <c r="BV780" s="174"/>
      <c r="BW780" s="114"/>
      <c r="BX780" s="109"/>
      <c r="BY780" s="113"/>
      <c r="BZ780" s="113"/>
      <c r="CA780" s="113"/>
      <c r="CB780" s="113"/>
      <c r="CC780" s="112"/>
      <c r="CD780" s="109"/>
      <c r="CE780" s="114"/>
      <c r="CF780" s="109"/>
      <c r="CG780" s="113"/>
      <c r="CH780" s="113"/>
      <c r="CI780" s="113"/>
      <c r="CJ780" s="113"/>
      <c r="CK780" s="112"/>
      <c r="CL780" s="112"/>
      <c r="CM780" s="112"/>
      <c r="CN780" s="115"/>
      <c r="CO780" s="109"/>
      <c r="CP780" s="109"/>
      <c r="CQ780" s="113"/>
      <c r="CR780" s="113"/>
      <c r="CS780" s="113"/>
      <c r="CT780" s="113"/>
      <c r="CW780" s="118" t="str">
        <f t="shared" si="603"/>
        <v>n5-3</v>
      </c>
      <c r="CX780" s="118" t="str">
        <f t="shared" si="612"/>
        <v>n5-3-1</v>
      </c>
      <c r="CY780" s="119" t="s">
        <v>246</v>
      </c>
      <c r="CZ780" s="120" t="s">
        <v>79</v>
      </c>
      <c r="DA780" s="120" t="s">
        <v>79</v>
      </c>
      <c r="DB780" s="120">
        <f t="shared" si="620"/>
        <v>30</v>
      </c>
      <c r="DC780" s="120">
        <f t="shared" si="621"/>
        <v>150</v>
      </c>
      <c r="DD780" s="120">
        <f t="shared" ca="1" si="622"/>
        <v>17.5</v>
      </c>
      <c r="DE780" s="120">
        <f t="shared" ca="1" si="623"/>
        <v>17.5</v>
      </c>
      <c r="DF780" s="120" t="s">
        <v>74</v>
      </c>
    </row>
    <row r="781" spans="1:110" s="105" customFormat="1" ht="16" customHeight="1">
      <c r="A781" s="75" t="str">
        <f t="shared" si="626"/>
        <v>n5-3-1TOn5-3-1-1</v>
      </c>
      <c r="B781" s="75" t="str">
        <f t="shared" si="627"/>
        <v>n5-3-1TOn5-3-1-1</v>
      </c>
      <c r="C781" s="103" t="s">
        <v>239</v>
      </c>
      <c r="D781" s="103" t="str">
        <f t="shared" si="613"/>
        <v>n5-3-1</v>
      </c>
      <c r="E781" s="103" t="str">
        <f t="shared" si="614"/>
        <v>n5-3-1-1</v>
      </c>
      <c r="F781" s="104">
        <f>ROW()</f>
        <v>781</v>
      </c>
      <c r="G781" s="103"/>
      <c r="H781" s="103"/>
      <c r="I781" s="103"/>
      <c r="J781" s="103"/>
      <c r="K781" s="103" t="str">
        <f t="shared" si="604"/>
        <v>none</v>
      </c>
      <c r="L781" s="103"/>
      <c r="M781" s="103" t="str">
        <f t="shared" si="605"/>
        <v>OpenClose</v>
      </c>
      <c r="N781" s="103"/>
      <c r="O781" s="103"/>
      <c r="P781" s="103"/>
      <c r="Q781" s="103"/>
      <c r="R781" s="103">
        <f t="shared" si="606"/>
        <v>1</v>
      </c>
      <c r="S781" s="103"/>
      <c r="T781" s="103"/>
      <c r="U781" s="103"/>
      <c r="V781" s="103"/>
      <c r="W781" s="103"/>
      <c r="X781" s="103" t="str">
        <f t="shared" si="615"/>
        <v>fadeOn=n5-3-1TOn5-3-1-1,0.6</v>
      </c>
      <c r="Y781" s="103" t="str">
        <f t="shared" si="616"/>
        <v>fadeOff=n5-3-1TOn5-3-1-1,0.6</v>
      </c>
      <c r="Z781" s="103" t="str">
        <f t="shared" si="617"/>
        <v>drawOpen=n5-3-1TOn5-3-1-1,0.8</v>
      </c>
      <c r="AA781" s="103" t="str">
        <f t="shared" si="618"/>
        <v>drawClose=n5-3-1TOn5-3-1-1,0.8</v>
      </c>
      <c r="AB781" s="103" t="str">
        <f t="shared" si="607"/>
        <v>myQtipStyle</v>
      </c>
      <c r="AD781" s="106"/>
      <c r="AE781" s="116"/>
      <c r="AF781" s="75"/>
      <c r="AG781" s="186">
        <f t="shared" si="624"/>
        <v>0</v>
      </c>
      <c r="AH781" s="75" t="str">
        <f t="shared" si="608"/>
        <v>n5-3-1TOn5-3-1-1</v>
      </c>
      <c r="AI781" s="75" t="str">
        <f t="shared" si="619"/>
        <v>n5-3-1TOn5-3-1-1</v>
      </c>
      <c r="AJ781" s="73">
        <f t="shared" si="609"/>
        <v>4</v>
      </c>
      <c r="AX781" s="108"/>
      <c r="AZ781" s="108"/>
      <c r="BB781" s="116"/>
      <c r="BC781" s="116"/>
      <c r="BD781" s="108"/>
      <c r="BE781" s="108"/>
      <c r="BF781" s="109"/>
      <c r="BG781" s="109"/>
      <c r="BH781" s="110" t="str">
        <f t="shared" si="610"/>
        <v>n5-3-1</v>
      </c>
      <c r="BI781" s="111"/>
      <c r="BJ781" s="109" t="s">
        <v>233</v>
      </c>
      <c r="BK781" s="109" t="s">
        <v>239</v>
      </c>
      <c r="BL781" s="109">
        <f t="shared" ca="1" si="611"/>
        <v>0.4</v>
      </c>
      <c r="BM781" s="112"/>
      <c r="BN781" s="112"/>
      <c r="BO781" s="112"/>
      <c r="BP781" s="112"/>
      <c r="BQ781" s="112"/>
      <c r="BR781" s="112">
        <f t="shared" ca="1" si="629"/>
        <v>12</v>
      </c>
      <c r="BS781" s="112">
        <f t="shared" ca="1" si="629"/>
        <v>12</v>
      </c>
      <c r="BT781" s="112"/>
      <c r="BU781" s="112"/>
      <c r="BV781" s="174"/>
      <c r="BW781" s="114"/>
      <c r="BX781" s="109"/>
      <c r="BY781" s="113"/>
      <c r="BZ781" s="113"/>
      <c r="CA781" s="113"/>
      <c r="CB781" s="113"/>
      <c r="CC781" s="112"/>
      <c r="CD781" s="109"/>
      <c r="CE781" s="114"/>
      <c r="CF781" s="109"/>
      <c r="CG781" s="113"/>
      <c r="CH781" s="113"/>
      <c r="CI781" s="113"/>
      <c r="CJ781" s="113"/>
      <c r="CK781" s="112"/>
      <c r="CL781" s="112"/>
      <c r="CM781" s="112"/>
      <c r="CN781" s="115"/>
      <c r="CO781" s="109"/>
      <c r="CP781" s="109"/>
      <c r="CQ781" s="113"/>
      <c r="CR781" s="113"/>
      <c r="CS781" s="113"/>
      <c r="CT781" s="113"/>
      <c r="CW781" s="118" t="str">
        <f t="shared" si="603"/>
        <v>n5-3-1</v>
      </c>
      <c r="CX781" s="118" t="str">
        <f t="shared" si="612"/>
        <v>n5-3-1-1</v>
      </c>
      <c r="CY781" s="119" t="s">
        <v>246</v>
      </c>
      <c r="CZ781" s="120" t="s">
        <v>79</v>
      </c>
      <c r="DA781" s="120" t="s">
        <v>79</v>
      </c>
      <c r="DB781" s="120">
        <f t="shared" si="620"/>
        <v>30</v>
      </c>
      <c r="DC781" s="120">
        <f t="shared" si="621"/>
        <v>150</v>
      </c>
      <c r="DD781" s="120">
        <f t="shared" ca="1" si="622"/>
        <v>6</v>
      </c>
      <c r="DE781" s="120">
        <f t="shared" ca="1" si="623"/>
        <v>6</v>
      </c>
      <c r="DF781" s="120" t="s">
        <v>74</v>
      </c>
    </row>
    <row r="782" spans="1:110" s="105" customFormat="1" ht="16" customHeight="1">
      <c r="A782" s="75" t="str">
        <f t="shared" si="626"/>
        <v>n5-3-1TOn5-3-1-2</v>
      </c>
      <c r="B782" s="75" t="str">
        <f t="shared" si="627"/>
        <v>n5-3-1TOn5-3-1-2</v>
      </c>
      <c r="C782" s="103" t="s">
        <v>239</v>
      </c>
      <c r="D782" s="103" t="str">
        <f t="shared" si="613"/>
        <v>n5-3-1</v>
      </c>
      <c r="E782" s="103" t="str">
        <f t="shared" si="614"/>
        <v>n5-3-1-2</v>
      </c>
      <c r="F782" s="104">
        <f>ROW()</f>
        <v>782</v>
      </c>
      <c r="G782" s="103"/>
      <c r="H782" s="103"/>
      <c r="I782" s="103"/>
      <c r="J782" s="103"/>
      <c r="K782" s="103" t="str">
        <f t="shared" si="604"/>
        <v>none</v>
      </c>
      <c r="L782" s="103"/>
      <c r="M782" s="103" t="str">
        <f t="shared" si="605"/>
        <v>OpenClose</v>
      </c>
      <c r="N782" s="103"/>
      <c r="O782" s="103"/>
      <c r="P782" s="103"/>
      <c r="Q782" s="103"/>
      <c r="R782" s="103">
        <f t="shared" si="606"/>
        <v>1</v>
      </c>
      <c r="S782" s="103"/>
      <c r="T782" s="103"/>
      <c r="U782" s="103"/>
      <c r="V782" s="103"/>
      <c r="W782" s="103"/>
      <c r="X782" s="103" t="str">
        <f t="shared" si="615"/>
        <v>fadeOn=n5-3-1TOn5-3-1-2,0.6</v>
      </c>
      <c r="Y782" s="103" t="str">
        <f t="shared" si="616"/>
        <v>fadeOff=n5-3-1TOn5-3-1-2,0.6</v>
      </c>
      <c r="Z782" s="103" t="str">
        <f t="shared" si="617"/>
        <v>drawOpen=n5-3-1TOn5-3-1-2,0.8</v>
      </c>
      <c r="AA782" s="103" t="str">
        <f t="shared" si="618"/>
        <v>drawClose=n5-3-1TOn5-3-1-2,0.8</v>
      </c>
      <c r="AB782" s="103" t="str">
        <f t="shared" si="607"/>
        <v>myQtipStyle</v>
      </c>
      <c r="AD782" s="106"/>
      <c r="AE782" s="116"/>
      <c r="AF782" s="75"/>
      <c r="AG782" s="186">
        <f t="shared" si="624"/>
        <v>0</v>
      </c>
      <c r="AH782" s="75" t="str">
        <f t="shared" si="608"/>
        <v>n5-3-1TOn5-3-1-2</v>
      </c>
      <c r="AI782" s="75" t="str">
        <f t="shared" si="619"/>
        <v>n5-3-1TOn5-3-1-2</v>
      </c>
      <c r="AJ782" s="73">
        <f t="shared" si="609"/>
        <v>4</v>
      </c>
      <c r="AX782" s="108"/>
      <c r="AZ782" s="108"/>
      <c r="BB782" s="116"/>
      <c r="BC782" s="116"/>
      <c r="BD782" s="108"/>
      <c r="BE782" s="108"/>
      <c r="BF782" s="109"/>
      <c r="BG782" s="109"/>
      <c r="BH782" s="110" t="str">
        <f t="shared" si="610"/>
        <v>n5-3-1</v>
      </c>
      <c r="BI782" s="111"/>
      <c r="BJ782" s="109" t="s">
        <v>233</v>
      </c>
      <c r="BK782" s="109" t="s">
        <v>239</v>
      </c>
      <c r="BL782" s="109">
        <f t="shared" ca="1" si="611"/>
        <v>0.4</v>
      </c>
      <c r="BM782" s="112"/>
      <c r="BN782" s="112"/>
      <c r="BO782" s="112"/>
      <c r="BP782" s="112"/>
      <c r="BQ782" s="112"/>
      <c r="BR782" s="112">
        <f t="shared" ca="1" si="629"/>
        <v>12</v>
      </c>
      <c r="BS782" s="112">
        <f t="shared" ca="1" si="629"/>
        <v>12</v>
      </c>
      <c r="BT782" s="112"/>
      <c r="BU782" s="112"/>
      <c r="BV782" s="174"/>
      <c r="BW782" s="114"/>
      <c r="BX782" s="109"/>
      <c r="BY782" s="113"/>
      <c r="BZ782" s="113"/>
      <c r="CA782" s="113"/>
      <c r="CB782" s="113"/>
      <c r="CC782" s="112"/>
      <c r="CD782" s="109"/>
      <c r="CE782" s="114"/>
      <c r="CF782" s="109"/>
      <c r="CG782" s="113"/>
      <c r="CH782" s="113"/>
      <c r="CI782" s="113"/>
      <c r="CJ782" s="113"/>
      <c r="CK782" s="112"/>
      <c r="CL782" s="112"/>
      <c r="CM782" s="112"/>
      <c r="CN782" s="115"/>
      <c r="CO782" s="109"/>
      <c r="CP782" s="109"/>
      <c r="CQ782" s="113"/>
      <c r="CR782" s="113"/>
      <c r="CS782" s="113"/>
      <c r="CT782" s="113"/>
      <c r="CW782" s="118" t="str">
        <f t="shared" si="603"/>
        <v>n5-3-1</v>
      </c>
      <c r="CX782" s="118" t="str">
        <f t="shared" si="612"/>
        <v>n5-3-1-2</v>
      </c>
      <c r="CY782" s="119" t="s">
        <v>246</v>
      </c>
      <c r="CZ782" s="120" t="s">
        <v>79</v>
      </c>
      <c r="DA782" s="120" t="s">
        <v>79</v>
      </c>
      <c r="DB782" s="120">
        <f t="shared" si="620"/>
        <v>30</v>
      </c>
      <c r="DC782" s="120">
        <f t="shared" si="621"/>
        <v>150</v>
      </c>
      <c r="DD782" s="120">
        <f t="shared" ca="1" si="622"/>
        <v>6</v>
      </c>
      <c r="DE782" s="120">
        <f t="shared" ca="1" si="623"/>
        <v>6</v>
      </c>
      <c r="DF782" s="120" t="s">
        <v>74</v>
      </c>
    </row>
    <row r="783" spans="1:110" s="105" customFormat="1" ht="16" customHeight="1">
      <c r="A783" s="75" t="str">
        <f t="shared" si="626"/>
        <v>n5-3-1TOn5-3-1-3</v>
      </c>
      <c r="B783" s="75" t="str">
        <f t="shared" si="627"/>
        <v>n5-3-1TOn5-3-1-3</v>
      </c>
      <c r="C783" s="103" t="s">
        <v>239</v>
      </c>
      <c r="D783" s="103" t="str">
        <f t="shared" si="613"/>
        <v>n5-3-1</v>
      </c>
      <c r="E783" s="103" t="str">
        <f t="shared" si="614"/>
        <v>n5-3-1-3</v>
      </c>
      <c r="F783" s="104">
        <f>ROW()</f>
        <v>783</v>
      </c>
      <c r="G783" s="103"/>
      <c r="H783" s="103"/>
      <c r="I783" s="103"/>
      <c r="J783" s="103"/>
      <c r="K783" s="103" t="str">
        <f t="shared" si="604"/>
        <v>none</v>
      </c>
      <c r="L783" s="103"/>
      <c r="M783" s="103" t="str">
        <f t="shared" si="605"/>
        <v>OpenClose</v>
      </c>
      <c r="N783" s="103"/>
      <c r="O783" s="103"/>
      <c r="P783" s="103"/>
      <c r="Q783" s="103"/>
      <c r="R783" s="103">
        <f t="shared" si="606"/>
        <v>1</v>
      </c>
      <c r="S783" s="103"/>
      <c r="T783" s="103"/>
      <c r="U783" s="103"/>
      <c r="V783" s="103"/>
      <c r="W783" s="103"/>
      <c r="X783" s="103" t="str">
        <f t="shared" si="615"/>
        <v>fadeOn=n5-3-1TOn5-3-1-3,0.6</v>
      </c>
      <c r="Y783" s="103" t="str">
        <f t="shared" si="616"/>
        <v>fadeOff=n5-3-1TOn5-3-1-3,0.6</v>
      </c>
      <c r="Z783" s="103" t="str">
        <f t="shared" si="617"/>
        <v>drawOpen=n5-3-1TOn5-3-1-3,0.8</v>
      </c>
      <c r="AA783" s="103" t="str">
        <f t="shared" si="618"/>
        <v>drawClose=n5-3-1TOn5-3-1-3,0.8</v>
      </c>
      <c r="AB783" s="103" t="str">
        <f t="shared" si="607"/>
        <v>myQtipStyle</v>
      </c>
      <c r="AD783" s="106"/>
      <c r="AE783" s="116"/>
      <c r="AF783" s="75"/>
      <c r="AG783" s="186">
        <f t="shared" si="624"/>
        <v>0</v>
      </c>
      <c r="AH783" s="75" t="str">
        <f t="shared" si="608"/>
        <v>n5-3-1TOn5-3-1-3</v>
      </c>
      <c r="AI783" s="75" t="str">
        <f t="shared" si="619"/>
        <v>n5-3-1TOn5-3-1-3</v>
      </c>
      <c r="AJ783" s="73">
        <f t="shared" si="609"/>
        <v>4</v>
      </c>
      <c r="AX783" s="108"/>
      <c r="AZ783" s="108"/>
      <c r="BB783" s="116"/>
      <c r="BC783" s="116"/>
      <c r="BD783" s="108"/>
      <c r="BE783" s="108"/>
      <c r="BF783" s="109"/>
      <c r="BG783" s="109"/>
      <c r="BH783" s="110" t="str">
        <f t="shared" si="610"/>
        <v>n5-3-1</v>
      </c>
      <c r="BI783" s="111"/>
      <c r="BJ783" s="109" t="s">
        <v>233</v>
      </c>
      <c r="BK783" s="109" t="s">
        <v>239</v>
      </c>
      <c r="BL783" s="109">
        <f t="shared" ca="1" si="611"/>
        <v>0.4</v>
      </c>
      <c r="BM783" s="112"/>
      <c r="BN783" s="112"/>
      <c r="BO783" s="112"/>
      <c r="BP783" s="112"/>
      <c r="BQ783" s="112"/>
      <c r="BR783" s="112">
        <f t="shared" ca="1" si="629"/>
        <v>12</v>
      </c>
      <c r="BS783" s="112">
        <f t="shared" ca="1" si="629"/>
        <v>12</v>
      </c>
      <c r="BT783" s="112"/>
      <c r="BU783" s="112"/>
      <c r="BV783" s="174"/>
      <c r="BW783" s="114"/>
      <c r="BX783" s="109"/>
      <c r="BY783" s="113"/>
      <c r="BZ783" s="113"/>
      <c r="CA783" s="113"/>
      <c r="CB783" s="113"/>
      <c r="CC783" s="112"/>
      <c r="CD783" s="109"/>
      <c r="CE783" s="114"/>
      <c r="CF783" s="109"/>
      <c r="CG783" s="113"/>
      <c r="CH783" s="113"/>
      <c r="CI783" s="113"/>
      <c r="CJ783" s="113"/>
      <c r="CK783" s="112"/>
      <c r="CL783" s="112"/>
      <c r="CM783" s="112"/>
      <c r="CN783" s="115"/>
      <c r="CO783" s="109"/>
      <c r="CP783" s="109"/>
      <c r="CQ783" s="113"/>
      <c r="CR783" s="113"/>
      <c r="CS783" s="113"/>
      <c r="CT783" s="113"/>
      <c r="CW783" s="118" t="str">
        <f t="shared" si="603"/>
        <v>n5-3-1</v>
      </c>
      <c r="CX783" s="118" t="str">
        <f t="shared" si="612"/>
        <v>n5-3-1-3</v>
      </c>
      <c r="CY783" s="119" t="s">
        <v>246</v>
      </c>
      <c r="CZ783" s="120" t="s">
        <v>79</v>
      </c>
      <c r="DA783" s="120" t="s">
        <v>79</v>
      </c>
      <c r="DB783" s="120">
        <f t="shared" si="620"/>
        <v>30</v>
      </c>
      <c r="DC783" s="120">
        <f t="shared" si="621"/>
        <v>150</v>
      </c>
      <c r="DD783" s="120">
        <f t="shared" ca="1" si="622"/>
        <v>6</v>
      </c>
      <c r="DE783" s="120">
        <f t="shared" ca="1" si="623"/>
        <v>6</v>
      </c>
      <c r="DF783" s="120" t="s">
        <v>74</v>
      </c>
    </row>
    <row r="784" spans="1:110" s="105" customFormat="1" ht="16" customHeight="1">
      <c r="A784" s="75" t="str">
        <f t="shared" si="626"/>
        <v>n5-3TOn5-3-2</v>
      </c>
      <c r="B784" s="75" t="str">
        <f t="shared" si="627"/>
        <v>n5-3TOn5-3-2</v>
      </c>
      <c r="C784" s="103" t="s">
        <v>239</v>
      </c>
      <c r="D784" s="103" t="str">
        <f t="shared" si="613"/>
        <v>n5-3</v>
      </c>
      <c r="E784" s="103" t="str">
        <f t="shared" si="614"/>
        <v>n5-3-2</v>
      </c>
      <c r="F784" s="104">
        <f>ROW()</f>
        <v>784</v>
      </c>
      <c r="G784" s="103"/>
      <c r="H784" s="103"/>
      <c r="I784" s="103"/>
      <c r="J784" s="103"/>
      <c r="K784" s="103" t="str">
        <f t="shared" si="604"/>
        <v>none</v>
      </c>
      <c r="L784" s="103"/>
      <c r="M784" s="103" t="str">
        <f t="shared" si="605"/>
        <v>OpenClose</v>
      </c>
      <c r="N784" s="103"/>
      <c r="O784" s="103"/>
      <c r="P784" s="103"/>
      <c r="Q784" s="103"/>
      <c r="R784" s="103">
        <f t="shared" si="606"/>
        <v>1</v>
      </c>
      <c r="S784" s="103"/>
      <c r="T784" s="103"/>
      <c r="U784" s="103"/>
      <c r="V784" s="103"/>
      <c r="W784" s="103"/>
      <c r="X784" s="103" t="str">
        <f t="shared" si="615"/>
        <v>fadeOn=n5-3TOn5-3-2,0.6</v>
      </c>
      <c r="Y784" s="103" t="str">
        <f t="shared" si="616"/>
        <v>fadeOff=n5-3TOn5-3-2,0.6</v>
      </c>
      <c r="Z784" s="103" t="str">
        <f t="shared" si="617"/>
        <v>drawOpen=n5-3TOn5-3-2,0.8</v>
      </c>
      <c r="AA784" s="103" t="str">
        <f t="shared" si="618"/>
        <v>drawClose=n5-3TOn5-3-2,0.8</v>
      </c>
      <c r="AB784" s="103" t="str">
        <f t="shared" si="607"/>
        <v>myQtipStyle</v>
      </c>
      <c r="AD784" s="106"/>
      <c r="AE784" s="116"/>
      <c r="AF784" s="75"/>
      <c r="AG784" s="186">
        <f t="shared" si="624"/>
        <v>0</v>
      </c>
      <c r="AH784" s="75" t="str">
        <f t="shared" si="608"/>
        <v>n5-3TOn5-3-2</v>
      </c>
      <c r="AI784" s="75" t="str">
        <f t="shared" si="619"/>
        <v>n5-3TOn5-3-2</v>
      </c>
      <c r="AJ784" s="73">
        <f t="shared" si="609"/>
        <v>3</v>
      </c>
      <c r="AX784" s="108"/>
      <c r="AZ784" s="108"/>
      <c r="BB784" s="116"/>
      <c r="BC784" s="116"/>
      <c r="BD784" s="108"/>
      <c r="BE784" s="108"/>
      <c r="BF784" s="109"/>
      <c r="BG784" s="109"/>
      <c r="BH784" s="110" t="str">
        <f t="shared" si="610"/>
        <v>n5-3</v>
      </c>
      <c r="BI784" s="111"/>
      <c r="BJ784" s="109" t="s">
        <v>233</v>
      </c>
      <c r="BK784" s="109" t="s">
        <v>239</v>
      </c>
      <c r="BL784" s="109">
        <f t="shared" ca="1" si="611"/>
        <v>0.7</v>
      </c>
      <c r="BM784" s="112"/>
      <c r="BN784" s="112"/>
      <c r="BO784" s="112"/>
      <c r="BP784" s="112"/>
      <c r="BQ784" s="112"/>
      <c r="BR784" s="112">
        <f t="shared" ca="1" si="629"/>
        <v>35</v>
      </c>
      <c r="BS784" s="112">
        <f t="shared" ca="1" si="629"/>
        <v>35</v>
      </c>
      <c r="BT784" s="112"/>
      <c r="BU784" s="112"/>
      <c r="BV784" s="174"/>
      <c r="BW784" s="114"/>
      <c r="BX784" s="109"/>
      <c r="BY784" s="113"/>
      <c r="BZ784" s="113"/>
      <c r="CA784" s="113"/>
      <c r="CB784" s="113"/>
      <c r="CC784" s="112"/>
      <c r="CD784" s="109"/>
      <c r="CE784" s="114"/>
      <c r="CF784" s="109"/>
      <c r="CG784" s="113"/>
      <c r="CH784" s="113"/>
      <c r="CI784" s="113"/>
      <c r="CJ784" s="113"/>
      <c r="CK784" s="112"/>
      <c r="CL784" s="112"/>
      <c r="CM784" s="112"/>
      <c r="CN784" s="115"/>
      <c r="CO784" s="109"/>
      <c r="CP784" s="109"/>
      <c r="CQ784" s="113"/>
      <c r="CR784" s="113"/>
      <c r="CS784" s="113"/>
      <c r="CT784" s="113"/>
      <c r="CW784" s="118" t="str">
        <f t="shared" si="603"/>
        <v>n5-3</v>
      </c>
      <c r="CX784" s="118" t="str">
        <f t="shared" si="612"/>
        <v>n5-3-2</v>
      </c>
      <c r="CY784" s="119" t="s">
        <v>246</v>
      </c>
      <c r="CZ784" s="120" t="s">
        <v>79</v>
      </c>
      <c r="DA784" s="120" t="s">
        <v>79</v>
      </c>
      <c r="DB784" s="120">
        <f t="shared" si="620"/>
        <v>30</v>
      </c>
      <c r="DC784" s="120">
        <f t="shared" si="621"/>
        <v>150</v>
      </c>
      <c r="DD784" s="120">
        <f t="shared" ca="1" si="622"/>
        <v>17.5</v>
      </c>
      <c r="DE784" s="120">
        <f t="shared" ca="1" si="623"/>
        <v>17.5</v>
      </c>
      <c r="DF784" s="120" t="s">
        <v>74</v>
      </c>
    </row>
    <row r="785" spans="1:110" s="105" customFormat="1" ht="16" customHeight="1">
      <c r="A785" s="75" t="str">
        <f t="shared" si="626"/>
        <v>n5-3-2TOn5-3-2-1</v>
      </c>
      <c r="B785" s="75" t="str">
        <f t="shared" si="627"/>
        <v>n5-3-2TOn5-3-2-1</v>
      </c>
      <c r="C785" s="103" t="s">
        <v>239</v>
      </c>
      <c r="D785" s="103" t="str">
        <f t="shared" si="613"/>
        <v>n5-3-2</v>
      </c>
      <c r="E785" s="103" t="str">
        <f t="shared" si="614"/>
        <v>n5-3-2-1</v>
      </c>
      <c r="F785" s="104">
        <f>ROW()</f>
        <v>785</v>
      </c>
      <c r="G785" s="103"/>
      <c r="H785" s="103"/>
      <c r="I785" s="103"/>
      <c r="J785" s="103"/>
      <c r="K785" s="103" t="str">
        <f t="shared" si="604"/>
        <v>none</v>
      </c>
      <c r="L785" s="103"/>
      <c r="M785" s="103" t="str">
        <f t="shared" si="605"/>
        <v>OpenClose</v>
      </c>
      <c r="N785" s="103"/>
      <c r="O785" s="103"/>
      <c r="P785" s="103"/>
      <c r="Q785" s="103"/>
      <c r="R785" s="103">
        <f t="shared" si="606"/>
        <v>1</v>
      </c>
      <c r="S785" s="103"/>
      <c r="T785" s="103"/>
      <c r="U785" s="103"/>
      <c r="V785" s="103"/>
      <c r="W785" s="103"/>
      <c r="X785" s="103" t="str">
        <f t="shared" si="615"/>
        <v>fadeOn=n5-3-2TOn5-3-2-1,0.6</v>
      </c>
      <c r="Y785" s="103" t="str">
        <f t="shared" si="616"/>
        <v>fadeOff=n5-3-2TOn5-3-2-1,0.6</v>
      </c>
      <c r="Z785" s="103" t="str">
        <f t="shared" si="617"/>
        <v>drawOpen=n5-3-2TOn5-3-2-1,0.8</v>
      </c>
      <c r="AA785" s="103" t="str">
        <f t="shared" si="618"/>
        <v>drawClose=n5-3-2TOn5-3-2-1,0.8</v>
      </c>
      <c r="AB785" s="103" t="str">
        <f t="shared" si="607"/>
        <v>myQtipStyle</v>
      </c>
      <c r="AD785" s="106"/>
      <c r="AE785" s="116"/>
      <c r="AF785" s="75"/>
      <c r="AG785" s="186">
        <f t="shared" si="624"/>
        <v>0</v>
      </c>
      <c r="AH785" s="75" t="str">
        <f t="shared" si="608"/>
        <v>n5-3-2TOn5-3-2-1</v>
      </c>
      <c r="AI785" s="75" t="str">
        <f t="shared" si="619"/>
        <v>n5-3-2TOn5-3-2-1</v>
      </c>
      <c r="AJ785" s="73">
        <f t="shared" si="609"/>
        <v>4</v>
      </c>
      <c r="AX785" s="108"/>
      <c r="AZ785" s="108"/>
      <c r="BB785" s="116"/>
      <c r="BC785" s="116"/>
      <c r="BD785" s="108"/>
      <c r="BE785" s="108"/>
      <c r="BF785" s="109"/>
      <c r="BG785" s="109"/>
      <c r="BH785" s="110" t="str">
        <f t="shared" si="610"/>
        <v>n5-3-2</v>
      </c>
      <c r="BI785" s="111"/>
      <c r="BJ785" s="109" t="s">
        <v>233</v>
      </c>
      <c r="BK785" s="109" t="s">
        <v>239</v>
      </c>
      <c r="BL785" s="109">
        <f t="shared" ca="1" si="611"/>
        <v>0.4</v>
      </c>
      <c r="BM785" s="112"/>
      <c r="BN785" s="112"/>
      <c r="BO785" s="112"/>
      <c r="BP785" s="112"/>
      <c r="BQ785" s="112"/>
      <c r="BR785" s="112">
        <f t="shared" ca="1" si="629"/>
        <v>12</v>
      </c>
      <c r="BS785" s="112">
        <f t="shared" ca="1" si="629"/>
        <v>12</v>
      </c>
      <c r="BT785" s="112"/>
      <c r="BU785" s="112"/>
      <c r="BV785" s="174"/>
      <c r="BW785" s="114"/>
      <c r="BX785" s="109"/>
      <c r="BY785" s="113"/>
      <c r="BZ785" s="113"/>
      <c r="CA785" s="113"/>
      <c r="CB785" s="113"/>
      <c r="CC785" s="112"/>
      <c r="CD785" s="109"/>
      <c r="CE785" s="114"/>
      <c r="CF785" s="109"/>
      <c r="CG785" s="113"/>
      <c r="CH785" s="113"/>
      <c r="CI785" s="113"/>
      <c r="CJ785" s="113"/>
      <c r="CK785" s="112"/>
      <c r="CL785" s="112"/>
      <c r="CM785" s="112"/>
      <c r="CN785" s="115"/>
      <c r="CO785" s="109"/>
      <c r="CP785" s="109"/>
      <c r="CQ785" s="113"/>
      <c r="CR785" s="113"/>
      <c r="CS785" s="113"/>
      <c r="CT785" s="113"/>
      <c r="CW785" s="118" t="str">
        <f t="shared" si="603"/>
        <v>n5-3-2</v>
      </c>
      <c r="CX785" s="118" t="str">
        <f t="shared" si="612"/>
        <v>n5-3-2-1</v>
      </c>
      <c r="CY785" s="119" t="s">
        <v>246</v>
      </c>
      <c r="CZ785" s="120" t="s">
        <v>79</v>
      </c>
      <c r="DA785" s="120" t="s">
        <v>79</v>
      </c>
      <c r="DB785" s="120">
        <f t="shared" si="620"/>
        <v>30</v>
      </c>
      <c r="DC785" s="120">
        <f t="shared" si="621"/>
        <v>150</v>
      </c>
      <c r="DD785" s="120">
        <f t="shared" ca="1" si="622"/>
        <v>6</v>
      </c>
      <c r="DE785" s="120">
        <f t="shared" ca="1" si="623"/>
        <v>6</v>
      </c>
      <c r="DF785" s="120" t="s">
        <v>74</v>
      </c>
    </row>
    <row r="786" spans="1:110" s="105" customFormat="1" ht="16" customHeight="1">
      <c r="A786" s="75" t="str">
        <f t="shared" si="626"/>
        <v>n5-3-2TOn5-3-2-2</v>
      </c>
      <c r="B786" s="75" t="str">
        <f t="shared" si="627"/>
        <v>n5-3-2TOn5-3-2-2</v>
      </c>
      <c r="C786" s="103" t="s">
        <v>239</v>
      </c>
      <c r="D786" s="103" t="str">
        <f t="shared" si="613"/>
        <v>n5-3-2</v>
      </c>
      <c r="E786" s="103" t="str">
        <f t="shared" si="614"/>
        <v>n5-3-2-2</v>
      </c>
      <c r="F786" s="104">
        <f>ROW()</f>
        <v>786</v>
      </c>
      <c r="G786" s="103"/>
      <c r="H786" s="103"/>
      <c r="I786" s="103"/>
      <c r="J786" s="103"/>
      <c r="K786" s="103" t="str">
        <f t="shared" si="604"/>
        <v>none</v>
      </c>
      <c r="L786" s="103"/>
      <c r="M786" s="103" t="str">
        <f t="shared" si="605"/>
        <v>OpenClose</v>
      </c>
      <c r="N786" s="103"/>
      <c r="O786" s="103"/>
      <c r="P786" s="103"/>
      <c r="Q786" s="103"/>
      <c r="R786" s="103">
        <f t="shared" si="606"/>
        <v>1</v>
      </c>
      <c r="S786" s="103"/>
      <c r="T786" s="103"/>
      <c r="U786" s="103"/>
      <c r="V786" s="103"/>
      <c r="W786" s="103"/>
      <c r="X786" s="103" t="str">
        <f t="shared" si="615"/>
        <v>fadeOn=n5-3-2TOn5-3-2-2,0.6</v>
      </c>
      <c r="Y786" s="103" t="str">
        <f t="shared" si="616"/>
        <v>fadeOff=n5-3-2TOn5-3-2-2,0.6</v>
      </c>
      <c r="Z786" s="103" t="str">
        <f t="shared" si="617"/>
        <v>drawOpen=n5-3-2TOn5-3-2-2,0.8</v>
      </c>
      <c r="AA786" s="103" t="str">
        <f t="shared" si="618"/>
        <v>drawClose=n5-3-2TOn5-3-2-2,0.8</v>
      </c>
      <c r="AB786" s="103" t="str">
        <f t="shared" si="607"/>
        <v>myQtipStyle</v>
      </c>
      <c r="AD786" s="106"/>
      <c r="AE786" s="116"/>
      <c r="AF786" s="75"/>
      <c r="AG786" s="186">
        <f t="shared" si="624"/>
        <v>0</v>
      </c>
      <c r="AH786" s="75" t="str">
        <f t="shared" si="608"/>
        <v>n5-3-2TOn5-3-2-2</v>
      </c>
      <c r="AI786" s="75" t="str">
        <f t="shared" si="619"/>
        <v>n5-3-2TOn5-3-2-2</v>
      </c>
      <c r="AJ786" s="73">
        <f t="shared" si="609"/>
        <v>4</v>
      </c>
      <c r="AX786" s="108"/>
      <c r="AZ786" s="108"/>
      <c r="BB786" s="116"/>
      <c r="BC786" s="116"/>
      <c r="BD786" s="108"/>
      <c r="BE786" s="108"/>
      <c r="BF786" s="109"/>
      <c r="BG786" s="109"/>
      <c r="BH786" s="110" t="str">
        <f t="shared" si="610"/>
        <v>n5-3-2</v>
      </c>
      <c r="BI786" s="111"/>
      <c r="BJ786" s="109" t="s">
        <v>233</v>
      </c>
      <c r="BK786" s="109" t="s">
        <v>239</v>
      </c>
      <c r="BL786" s="109">
        <f t="shared" ca="1" si="611"/>
        <v>0.4</v>
      </c>
      <c r="BM786" s="112"/>
      <c r="BN786" s="112"/>
      <c r="BO786" s="112"/>
      <c r="BP786" s="112"/>
      <c r="BQ786" s="112"/>
      <c r="BR786" s="112">
        <f t="shared" ca="1" si="629"/>
        <v>12</v>
      </c>
      <c r="BS786" s="112">
        <f t="shared" ca="1" si="629"/>
        <v>12</v>
      </c>
      <c r="BT786" s="112"/>
      <c r="BU786" s="112"/>
      <c r="BV786" s="174"/>
      <c r="BW786" s="114"/>
      <c r="BX786" s="109"/>
      <c r="BY786" s="113"/>
      <c r="BZ786" s="113"/>
      <c r="CA786" s="113"/>
      <c r="CB786" s="113"/>
      <c r="CC786" s="112"/>
      <c r="CD786" s="109"/>
      <c r="CE786" s="114"/>
      <c r="CF786" s="109"/>
      <c r="CG786" s="113"/>
      <c r="CH786" s="113"/>
      <c r="CI786" s="113"/>
      <c r="CJ786" s="113"/>
      <c r="CK786" s="112"/>
      <c r="CL786" s="112"/>
      <c r="CM786" s="112"/>
      <c r="CN786" s="115"/>
      <c r="CO786" s="109"/>
      <c r="CP786" s="109"/>
      <c r="CQ786" s="113"/>
      <c r="CR786" s="113"/>
      <c r="CS786" s="113"/>
      <c r="CT786" s="113"/>
      <c r="CW786" s="118" t="str">
        <f t="shared" si="603"/>
        <v>n5-3-2</v>
      </c>
      <c r="CX786" s="118" t="str">
        <f t="shared" si="612"/>
        <v>n5-3-2-2</v>
      </c>
      <c r="CY786" s="119" t="s">
        <v>246</v>
      </c>
      <c r="CZ786" s="120" t="s">
        <v>79</v>
      </c>
      <c r="DA786" s="120" t="s">
        <v>79</v>
      </c>
      <c r="DB786" s="120">
        <f t="shared" si="620"/>
        <v>30</v>
      </c>
      <c r="DC786" s="120">
        <f t="shared" si="621"/>
        <v>150</v>
      </c>
      <c r="DD786" s="120">
        <f t="shared" ca="1" si="622"/>
        <v>6</v>
      </c>
      <c r="DE786" s="120">
        <f t="shared" ca="1" si="623"/>
        <v>6</v>
      </c>
      <c r="DF786" s="120" t="s">
        <v>74</v>
      </c>
    </row>
    <row r="787" spans="1:110" s="105" customFormat="1" ht="16" customHeight="1">
      <c r="A787" s="75" t="str">
        <f t="shared" si="626"/>
        <v>n5-3-2TOn5-3-2-3</v>
      </c>
      <c r="B787" s="75" t="str">
        <f t="shared" si="627"/>
        <v>n5-3-2TOn5-3-2-3</v>
      </c>
      <c r="C787" s="103" t="s">
        <v>239</v>
      </c>
      <c r="D787" s="103" t="str">
        <f t="shared" si="613"/>
        <v>n5-3-2</v>
      </c>
      <c r="E787" s="103" t="str">
        <f t="shared" si="614"/>
        <v>n5-3-2-3</v>
      </c>
      <c r="F787" s="104">
        <f>ROW()</f>
        <v>787</v>
      </c>
      <c r="G787" s="103"/>
      <c r="H787" s="103"/>
      <c r="I787" s="103"/>
      <c r="J787" s="103"/>
      <c r="K787" s="103" t="str">
        <f t="shared" si="604"/>
        <v>none</v>
      </c>
      <c r="L787" s="103"/>
      <c r="M787" s="103" t="str">
        <f t="shared" si="605"/>
        <v>OpenClose</v>
      </c>
      <c r="N787" s="103"/>
      <c r="O787" s="103"/>
      <c r="P787" s="103"/>
      <c r="Q787" s="103"/>
      <c r="R787" s="103">
        <f t="shared" si="606"/>
        <v>1</v>
      </c>
      <c r="S787" s="103"/>
      <c r="T787" s="103"/>
      <c r="U787" s="103"/>
      <c r="V787" s="103"/>
      <c r="W787" s="103"/>
      <c r="X787" s="103" t="str">
        <f t="shared" si="615"/>
        <v>fadeOn=n5-3-2TOn5-3-2-3,0.6</v>
      </c>
      <c r="Y787" s="103" t="str">
        <f t="shared" si="616"/>
        <v>fadeOff=n5-3-2TOn5-3-2-3,0.6</v>
      </c>
      <c r="Z787" s="103" t="str">
        <f t="shared" si="617"/>
        <v>drawOpen=n5-3-2TOn5-3-2-3,0.8</v>
      </c>
      <c r="AA787" s="103" t="str">
        <f t="shared" si="618"/>
        <v>drawClose=n5-3-2TOn5-3-2-3,0.8</v>
      </c>
      <c r="AB787" s="103" t="str">
        <f t="shared" si="607"/>
        <v>myQtipStyle</v>
      </c>
      <c r="AD787" s="106"/>
      <c r="AE787" s="116"/>
      <c r="AF787" s="75"/>
      <c r="AG787" s="186">
        <f t="shared" si="624"/>
        <v>0</v>
      </c>
      <c r="AH787" s="75" t="str">
        <f t="shared" si="608"/>
        <v>n5-3-2TOn5-3-2-3</v>
      </c>
      <c r="AI787" s="75" t="str">
        <f t="shared" si="619"/>
        <v>n5-3-2TOn5-3-2-3</v>
      </c>
      <c r="AJ787" s="73">
        <f t="shared" si="609"/>
        <v>4</v>
      </c>
      <c r="AX787" s="108"/>
      <c r="AZ787" s="108"/>
      <c r="BB787" s="116"/>
      <c r="BC787" s="116"/>
      <c r="BD787" s="108"/>
      <c r="BE787" s="108"/>
      <c r="BF787" s="109"/>
      <c r="BG787" s="109"/>
      <c r="BH787" s="110" t="str">
        <f t="shared" si="610"/>
        <v>n5-3-2</v>
      </c>
      <c r="BI787" s="111"/>
      <c r="BJ787" s="109" t="s">
        <v>233</v>
      </c>
      <c r="BK787" s="109" t="s">
        <v>239</v>
      </c>
      <c r="BL787" s="109">
        <f t="shared" ca="1" si="611"/>
        <v>0.4</v>
      </c>
      <c r="BM787" s="112"/>
      <c r="BN787" s="112"/>
      <c r="BO787" s="112"/>
      <c r="BP787" s="112"/>
      <c r="BQ787" s="112"/>
      <c r="BR787" s="112">
        <f t="shared" ca="1" si="629"/>
        <v>12</v>
      </c>
      <c r="BS787" s="112">
        <f t="shared" ca="1" si="629"/>
        <v>12</v>
      </c>
      <c r="BT787" s="112"/>
      <c r="BU787" s="112"/>
      <c r="BV787" s="174"/>
      <c r="BW787" s="114"/>
      <c r="BX787" s="109"/>
      <c r="BY787" s="113"/>
      <c r="BZ787" s="113"/>
      <c r="CA787" s="113"/>
      <c r="CB787" s="113"/>
      <c r="CC787" s="112"/>
      <c r="CD787" s="109"/>
      <c r="CE787" s="114"/>
      <c r="CF787" s="109"/>
      <c r="CG787" s="113"/>
      <c r="CH787" s="113"/>
      <c r="CI787" s="113"/>
      <c r="CJ787" s="113"/>
      <c r="CK787" s="112"/>
      <c r="CL787" s="112"/>
      <c r="CM787" s="112"/>
      <c r="CN787" s="115"/>
      <c r="CO787" s="109"/>
      <c r="CP787" s="109"/>
      <c r="CQ787" s="113"/>
      <c r="CR787" s="113"/>
      <c r="CS787" s="113"/>
      <c r="CT787" s="113"/>
      <c r="CW787" s="118" t="str">
        <f t="shared" si="603"/>
        <v>n5-3-2</v>
      </c>
      <c r="CX787" s="118" t="str">
        <f t="shared" si="612"/>
        <v>n5-3-2-3</v>
      </c>
      <c r="CY787" s="119" t="s">
        <v>246</v>
      </c>
      <c r="CZ787" s="120" t="s">
        <v>79</v>
      </c>
      <c r="DA787" s="120" t="s">
        <v>79</v>
      </c>
      <c r="DB787" s="120">
        <f t="shared" si="620"/>
        <v>30</v>
      </c>
      <c r="DC787" s="120">
        <f t="shared" si="621"/>
        <v>150</v>
      </c>
      <c r="DD787" s="120">
        <f t="shared" ca="1" si="622"/>
        <v>6</v>
      </c>
      <c r="DE787" s="120">
        <f t="shared" ca="1" si="623"/>
        <v>6</v>
      </c>
      <c r="DF787" s="120" t="s">
        <v>74</v>
      </c>
    </row>
    <row r="788" spans="1:110" s="105" customFormat="1" ht="16" customHeight="1">
      <c r="A788" s="75" t="str">
        <f t="shared" si="626"/>
        <v>n5-3TOn5-3-3</v>
      </c>
      <c r="B788" s="75" t="str">
        <f t="shared" si="627"/>
        <v>n5-3TOn5-3-3</v>
      </c>
      <c r="C788" s="103" t="s">
        <v>239</v>
      </c>
      <c r="D788" s="103" t="str">
        <f t="shared" si="613"/>
        <v>n5-3</v>
      </c>
      <c r="E788" s="103" t="str">
        <f t="shared" si="614"/>
        <v>n5-3-3</v>
      </c>
      <c r="F788" s="104">
        <f>ROW()</f>
        <v>788</v>
      </c>
      <c r="G788" s="103"/>
      <c r="H788" s="103"/>
      <c r="I788" s="103"/>
      <c r="J788" s="103"/>
      <c r="K788" s="103" t="str">
        <f t="shared" si="604"/>
        <v>none</v>
      </c>
      <c r="L788" s="103"/>
      <c r="M788" s="103" t="str">
        <f t="shared" si="605"/>
        <v>OpenClose</v>
      </c>
      <c r="N788" s="103"/>
      <c r="O788" s="103"/>
      <c r="P788" s="103"/>
      <c r="Q788" s="103"/>
      <c r="R788" s="103">
        <f t="shared" si="606"/>
        <v>1</v>
      </c>
      <c r="S788" s="103"/>
      <c r="T788" s="103"/>
      <c r="U788" s="103"/>
      <c r="V788" s="103"/>
      <c r="W788" s="103"/>
      <c r="X788" s="103" t="str">
        <f t="shared" si="615"/>
        <v>fadeOn=n5-3TOn5-3-3,0.6</v>
      </c>
      <c r="Y788" s="103" t="str">
        <f t="shared" si="616"/>
        <v>fadeOff=n5-3TOn5-3-3,0.6</v>
      </c>
      <c r="Z788" s="103" t="str">
        <f t="shared" si="617"/>
        <v>drawOpen=n5-3TOn5-3-3,0.8</v>
      </c>
      <c r="AA788" s="103" t="str">
        <f t="shared" si="618"/>
        <v>drawClose=n5-3TOn5-3-3,0.8</v>
      </c>
      <c r="AB788" s="103" t="str">
        <f t="shared" si="607"/>
        <v>myQtipStyle</v>
      </c>
      <c r="AD788" s="106"/>
      <c r="AE788" s="116"/>
      <c r="AF788" s="75"/>
      <c r="AG788" s="186">
        <f t="shared" si="624"/>
        <v>0</v>
      </c>
      <c r="AH788" s="75" t="str">
        <f t="shared" si="608"/>
        <v>n5-3TOn5-3-3</v>
      </c>
      <c r="AI788" s="75" t="str">
        <f t="shared" si="619"/>
        <v>n5-3TOn5-3-3</v>
      </c>
      <c r="AJ788" s="73">
        <f t="shared" si="609"/>
        <v>3</v>
      </c>
      <c r="AX788" s="108"/>
      <c r="AZ788" s="108"/>
      <c r="BB788" s="116"/>
      <c r="BC788" s="116"/>
      <c r="BD788" s="108"/>
      <c r="BE788" s="108"/>
      <c r="BF788" s="109"/>
      <c r="BG788" s="109"/>
      <c r="BH788" s="110" t="str">
        <f t="shared" si="610"/>
        <v>n5-3</v>
      </c>
      <c r="BI788" s="111"/>
      <c r="BJ788" s="109" t="s">
        <v>233</v>
      </c>
      <c r="BK788" s="109" t="s">
        <v>239</v>
      </c>
      <c r="BL788" s="109">
        <f t="shared" ca="1" si="611"/>
        <v>0.7</v>
      </c>
      <c r="BM788" s="112"/>
      <c r="BN788" s="112"/>
      <c r="BO788" s="112"/>
      <c r="BP788" s="112"/>
      <c r="BQ788" s="112"/>
      <c r="BR788" s="112">
        <f t="shared" ca="1" si="629"/>
        <v>35</v>
      </c>
      <c r="BS788" s="112">
        <f t="shared" ca="1" si="629"/>
        <v>35</v>
      </c>
      <c r="BT788" s="112"/>
      <c r="BU788" s="112"/>
      <c r="BV788" s="174"/>
      <c r="BW788" s="114"/>
      <c r="BX788" s="109"/>
      <c r="BY788" s="113"/>
      <c r="BZ788" s="113"/>
      <c r="CA788" s="113"/>
      <c r="CB788" s="113"/>
      <c r="CC788" s="112"/>
      <c r="CD788" s="109"/>
      <c r="CE788" s="114"/>
      <c r="CF788" s="109"/>
      <c r="CG788" s="113"/>
      <c r="CH788" s="113"/>
      <c r="CI788" s="113"/>
      <c r="CJ788" s="113"/>
      <c r="CK788" s="112"/>
      <c r="CL788" s="112"/>
      <c r="CM788" s="112"/>
      <c r="CN788" s="115"/>
      <c r="CO788" s="109"/>
      <c r="CP788" s="109"/>
      <c r="CQ788" s="113"/>
      <c r="CR788" s="113"/>
      <c r="CS788" s="113"/>
      <c r="CT788" s="113"/>
      <c r="CW788" s="118" t="str">
        <f t="shared" si="603"/>
        <v>n5-3</v>
      </c>
      <c r="CX788" s="118" t="str">
        <f t="shared" si="612"/>
        <v>n5-3-3</v>
      </c>
      <c r="CY788" s="119" t="s">
        <v>246</v>
      </c>
      <c r="CZ788" s="120" t="s">
        <v>79</v>
      </c>
      <c r="DA788" s="120" t="s">
        <v>79</v>
      </c>
      <c r="DB788" s="120">
        <f t="shared" si="620"/>
        <v>30</v>
      </c>
      <c r="DC788" s="120">
        <f t="shared" si="621"/>
        <v>150</v>
      </c>
      <c r="DD788" s="120">
        <f t="shared" ca="1" si="622"/>
        <v>17.5</v>
      </c>
      <c r="DE788" s="120">
        <f t="shared" ca="1" si="623"/>
        <v>17.5</v>
      </c>
      <c r="DF788" s="120" t="s">
        <v>74</v>
      </c>
    </row>
    <row r="789" spans="1:110" s="105" customFormat="1" ht="16" customHeight="1">
      <c r="A789" s="75" t="str">
        <f t="shared" si="626"/>
        <v>n5-3-3TOn5-3-3-1</v>
      </c>
      <c r="B789" s="75" t="str">
        <f t="shared" si="627"/>
        <v>n5-3-3TOn5-3-3-1</v>
      </c>
      <c r="C789" s="103" t="s">
        <v>239</v>
      </c>
      <c r="D789" s="103" t="str">
        <f t="shared" si="613"/>
        <v>n5-3-3</v>
      </c>
      <c r="E789" s="103" t="str">
        <f t="shared" si="614"/>
        <v>n5-3-3-1</v>
      </c>
      <c r="F789" s="104">
        <f>ROW()</f>
        <v>789</v>
      </c>
      <c r="G789" s="103"/>
      <c r="H789" s="103"/>
      <c r="I789" s="103"/>
      <c r="J789" s="103"/>
      <c r="K789" s="103" t="str">
        <f t="shared" si="604"/>
        <v>none</v>
      </c>
      <c r="L789" s="103"/>
      <c r="M789" s="103" t="str">
        <f t="shared" si="605"/>
        <v>OpenClose</v>
      </c>
      <c r="N789" s="103"/>
      <c r="O789" s="103"/>
      <c r="P789" s="103"/>
      <c r="Q789" s="103"/>
      <c r="R789" s="103">
        <f t="shared" si="606"/>
        <v>1</v>
      </c>
      <c r="S789" s="103"/>
      <c r="T789" s="103"/>
      <c r="U789" s="103"/>
      <c r="V789" s="103"/>
      <c r="W789" s="103"/>
      <c r="X789" s="103" t="str">
        <f t="shared" si="615"/>
        <v>fadeOn=n5-3-3TOn5-3-3-1,0.6</v>
      </c>
      <c r="Y789" s="103" t="str">
        <f t="shared" si="616"/>
        <v>fadeOff=n5-3-3TOn5-3-3-1,0.6</v>
      </c>
      <c r="Z789" s="103" t="str">
        <f t="shared" si="617"/>
        <v>drawOpen=n5-3-3TOn5-3-3-1,0.8</v>
      </c>
      <c r="AA789" s="103" t="str">
        <f t="shared" si="618"/>
        <v>drawClose=n5-3-3TOn5-3-3-1,0.8</v>
      </c>
      <c r="AB789" s="103" t="str">
        <f t="shared" si="607"/>
        <v>myQtipStyle</v>
      </c>
      <c r="AD789" s="106"/>
      <c r="AE789" s="116"/>
      <c r="AF789" s="75"/>
      <c r="AG789" s="186">
        <f t="shared" si="624"/>
        <v>0</v>
      </c>
      <c r="AH789" s="75" t="str">
        <f t="shared" si="608"/>
        <v>n5-3-3TOn5-3-3-1</v>
      </c>
      <c r="AI789" s="75" t="str">
        <f t="shared" si="619"/>
        <v>n5-3-3TOn5-3-3-1</v>
      </c>
      <c r="AJ789" s="73">
        <f t="shared" si="609"/>
        <v>4</v>
      </c>
      <c r="AX789" s="108"/>
      <c r="AZ789" s="108"/>
      <c r="BB789" s="116"/>
      <c r="BC789" s="116"/>
      <c r="BD789" s="108"/>
      <c r="BE789" s="108"/>
      <c r="BF789" s="109"/>
      <c r="BG789" s="109"/>
      <c r="BH789" s="110" t="str">
        <f t="shared" si="610"/>
        <v>n5-3-3</v>
      </c>
      <c r="BI789" s="111"/>
      <c r="BJ789" s="109" t="s">
        <v>233</v>
      </c>
      <c r="BK789" s="109" t="s">
        <v>239</v>
      </c>
      <c r="BL789" s="109">
        <f t="shared" ca="1" si="611"/>
        <v>0.4</v>
      </c>
      <c r="BM789" s="112"/>
      <c r="BN789" s="112"/>
      <c r="BO789" s="112"/>
      <c r="BP789" s="112"/>
      <c r="BQ789" s="112"/>
      <c r="BR789" s="112">
        <f t="shared" ca="1" si="629"/>
        <v>12</v>
      </c>
      <c r="BS789" s="112">
        <f t="shared" ca="1" si="629"/>
        <v>12</v>
      </c>
      <c r="BT789" s="112"/>
      <c r="BU789" s="112"/>
      <c r="BV789" s="174"/>
      <c r="BW789" s="114"/>
      <c r="BX789" s="109"/>
      <c r="BY789" s="113"/>
      <c r="BZ789" s="113"/>
      <c r="CA789" s="113"/>
      <c r="CB789" s="113"/>
      <c r="CC789" s="112"/>
      <c r="CD789" s="109"/>
      <c r="CE789" s="114"/>
      <c r="CF789" s="109"/>
      <c r="CG789" s="113"/>
      <c r="CH789" s="113"/>
      <c r="CI789" s="113"/>
      <c r="CJ789" s="113"/>
      <c r="CK789" s="112"/>
      <c r="CL789" s="112"/>
      <c r="CM789" s="112"/>
      <c r="CN789" s="115"/>
      <c r="CO789" s="109"/>
      <c r="CP789" s="109"/>
      <c r="CQ789" s="113"/>
      <c r="CR789" s="113"/>
      <c r="CS789" s="113"/>
      <c r="CT789" s="113"/>
      <c r="CW789" s="118" t="str">
        <f t="shared" si="603"/>
        <v>n5-3-3</v>
      </c>
      <c r="CX789" s="118" t="str">
        <f t="shared" si="612"/>
        <v>n5-3-3-1</v>
      </c>
      <c r="CY789" s="119" t="s">
        <v>246</v>
      </c>
      <c r="CZ789" s="120" t="s">
        <v>79</v>
      </c>
      <c r="DA789" s="120" t="s">
        <v>79</v>
      </c>
      <c r="DB789" s="120">
        <f t="shared" si="620"/>
        <v>30</v>
      </c>
      <c r="DC789" s="120">
        <f t="shared" si="621"/>
        <v>150</v>
      </c>
      <c r="DD789" s="120">
        <f t="shared" ca="1" si="622"/>
        <v>6</v>
      </c>
      <c r="DE789" s="120">
        <f t="shared" ca="1" si="623"/>
        <v>6</v>
      </c>
      <c r="DF789" s="120" t="s">
        <v>74</v>
      </c>
    </row>
    <row r="790" spans="1:110" s="105" customFormat="1" ht="16" customHeight="1">
      <c r="A790" s="75" t="str">
        <f t="shared" si="626"/>
        <v>n5-3-3TOn5-3-3-2</v>
      </c>
      <c r="B790" s="75" t="str">
        <f t="shared" si="627"/>
        <v>n5-3-3TOn5-3-3-2</v>
      </c>
      <c r="C790" s="103" t="s">
        <v>239</v>
      </c>
      <c r="D790" s="103" t="str">
        <f t="shared" si="613"/>
        <v>n5-3-3</v>
      </c>
      <c r="E790" s="103" t="str">
        <f t="shared" si="614"/>
        <v>n5-3-3-2</v>
      </c>
      <c r="F790" s="104">
        <f>ROW()</f>
        <v>790</v>
      </c>
      <c r="G790" s="103"/>
      <c r="H790" s="103"/>
      <c r="I790" s="103"/>
      <c r="J790" s="103"/>
      <c r="K790" s="103" t="str">
        <f t="shared" si="604"/>
        <v>none</v>
      </c>
      <c r="L790" s="103"/>
      <c r="M790" s="103" t="str">
        <f t="shared" si="605"/>
        <v>OpenClose</v>
      </c>
      <c r="N790" s="103"/>
      <c r="O790" s="103"/>
      <c r="P790" s="103"/>
      <c r="Q790" s="103"/>
      <c r="R790" s="103">
        <f t="shared" si="606"/>
        <v>1</v>
      </c>
      <c r="S790" s="103"/>
      <c r="T790" s="103"/>
      <c r="U790" s="103"/>
      <c r="V790" s="103"/>
      <c r="W790" s="103"/>
      <c r="X790" s="103" t="str">
        <f t="shared" si="615"/>
        <v>fadeOn=n5-3-3TOn5-3-3-2,0.6</v>
      </c>
      <c r="Y790" s="103" t="str">
        <f t="shared" si="616"/>
        <v>fadeOff=n5-3-3TOn5-3-3-2,0.6</v>
      </c>
      <c r="Z790" s="103" t="str">
        <f t="shared" si="617"/>
        <v>drawOpen=n5-3-3TOn5-3-3-2,0.8</v>
      </c>
      <c r="AA790" s="103" t="str">
        <f t="shared" si="618"/>
        <v>drawClose=n5-3-3TOn5-3-3-2,0.8</v>
      </c>
      <c r="AB790" s="103" t="str">
        <f t="shared" si="607"/>
        <v>myQtipStyle</v>
      </c>
      <c r="AD790" s="106"/>
      <c r="AE790" s="116"/>
      <c r="AF790" s="75"/>
      <c r="AG790" s="186">
        <f t="shared" si="624"/>
        <v>0</v>
      </c>
      <c r="AH790" s="75" t="str">
        <f t="shared" si="608"/>
        <v>n5-3-3TOn5-3-3-2</v>
      </c>
      <c r="AI790" s="75" t="str">
        <f t="shared" si="619"/>
        <v>n5-3-3TOn5-3-3-2</v>
      </c>
      <c r="AJ790" s="73">
        <f t="shared" si="609"/>
        <v>4</v>
      </c>
      <c r="AX790" s="108"/>
      <c r="AZ790" s="108"/>
      <c r="BB790" s="116"/>
      <c r="BC790" s="116"/>
      <c r="BD790" s="108"/>
      <c r="BE790" s="108"/>
      <c r="BF790" s="109"/>
      <c r="BG790" s="109"/>
      <c r="BH790" s="110" t="str">
        <f t="shared" si="610"/>
        <v>n5-3-3</v>
      </c>
      <c r="BI790" s="111"/>
      <c r="BJ790" s="109" t="s">
        <v>233</v>
      </c>
      <c r="BK790" s="109" t="s">
        <v>239</v>
      </c>
      <c r="BL790" s="109">
        <f t="shared" ca="1" si="611"/>
        <v>0.4</v>
      </c>
      <c r="BM790" s="112"/>
      <c r="BN790" s="112"/>
      <c r="BO790" s="112"/>
      <c r="BP790" s="112"/>
      <c r="BQ790" s="112"/>
      <c r="BR790" s="112">
        <f t="shared" ca="1" si="629"/>
        <v>12</v>
      </c>
      <c r="BS790" s="112">
        <f t="shared" ca="1" si="629"/>
        <v>12</v>
      </c>
      <c r="BT790" s="112"/>
      <c r="BU790" s="112"/>
      <c r="BV790" s="174"/>
      <c r="BW790" s="114"/>
      <c r="BX790" s="109"/>
      <c r="BY790" s="113"/>
      <c r="BZ790" s="113"/>
      <c r="CA790" s="113"/>
      <c r="CB790" s="113"/>
      <c r="CC790" s="112"/>
      <c r="CD790" s="109"/>
      <c r="CE790" s="114"/>
      <c r="CF790" s="109"/>
      <c r="CG790" s="113"/>
      <c r="CH790" s="113"/>
      <c r="CI790" s="113"/>
      <c r="CJ790" s="113"/>
      <c r="CK790" s="112"/>
      <c r="CL790" s="112"/>
      <c r="CM790" s="112"/>
      <c r="CN790" s="115"/>
      <c r="CO790" s="109"/>
      <c r="CP790" s="109"/>
      <c r="CQ790" s="113"/>
      <c r="CR790" s="113"/>
      <c r="CS790" s="113"/>
      <c r="CT790" s="113"/>
      <c r="CW790" s="118" t="str">
        <f t="shared" ref="CW790:CW853" si="630">BH790</f>
        <v>n5-3-3</v>
      </c>
      <c r="CX790" s="118" t="str">
        <f t="shared" si="612"/>
        <v>n5-3-3-2</v>
      </c>
      <c r="CY790" s="119" t="s">
        <v>246</v>
      </c>
      <c r="CZ790" s="120" t="s">
        <v>79</v>
      </c>
      <c r="DA790" s="120" t="s">
        <v>79</v>
      </c>
      <c r="DB790" s="120">
        <f t="shared" si="620"/>
        <v>30</v>
      </c>
      <c r="DC790" s="120">
        <f t="shared" si="621"/>
        <v>150</v>
      </c>
      <c r="DD790" s="120">
        <f t="shared" ca="1" si="622"/>
        <v>6</v>
      </c>
      <c r="DE790" s="120">
        <f t="shared" ca="1" si="623"/>
        <v>6</v>
      </c>
      <c r="DF790" s="120" t="s">
        <v>74</v>
      </c>
    </row>
    <row r="791" spans="1:110" s="105" customFormat="1" ht="16" customHeight="1">
      <c r="A791" s="75" t="str">
        <f t="shared" si="626"/>
        <v>n5-3-3TOn5-3-3-3</v>
      </c>
      <c r="B791" s="75" t="str">
        <f t="shared" si="627"/>
        <v>n5-3-3TOn5-3-3-3</v>
      </c>
      <c r="C791" s="103" t="s">
        <v>239</v>
      </c>
      <c r="D791" s="103" t="str">
        <f t="shared" si="613"/>
        <v>n5-3-3</v>
      </c>
      <c r="E791" s="103" t="str">
        <f t="shared" si="614"/>
        <v>n5-3-3-3</v>
      </c>
      <c r="F791" s="104">
        <f>ROW()</f>
        <v>791</v>
      </c>
      <c r="G791" s="103"/>
      <c r="H791" s="103"/>
      <c r="I791" s="103"/>
      <c r="J791" s="103"/>
      <c r="K791" s="103" t="str">
        <f t="shared" si="604"/>
        <v>none</v>
      </c>
      <c r="L791" s="103"/>
      <c r="M791" s="103" t="str">
        <f t="shared" si="605"/>
        <v>OpenClose</v>
      </c>
      <c r="N791" s="103"/>
      <c r="O791" s="103"/>
      <c r="P791" s="103"/>
      <c r="Q791" s="103"/>
      <c r="R791" s="103">
        <f t="shared" si="606"/>
        <v>1</v>
      </c>
      <c r="S791" s="103"/>
      <c r="T791" s="103"/>
      <c r="U791" s="103"/>
      <c r="V791" s="103"/>
      <c r="W791" s="103"/>
      <c r="X791" s="103" t="str">
        <f t="shared" si="615"/>
        <v>fadeOn=n5-3-3TOn5-3-3-3,0.6</v>
      </c>
      <c r="Y791" s="103" t="str">
        <f t="shared" si="616"/>
        <v>fadeOff=n5-3-3TOn5-3-3-3,0.6</v>
      </c>
      <c r="Z791" s="103" t="str">
        <f t="shared" si="617"/>
        <v>drawOpen=n5-3-3TOn5-3-3-3,0.8</v>
      </c>
      <c r="AA791" s="103" t="str">
        <f t="shared" si="618"/>
        <v>drawClose=n5-3-3TOn5-3-3-3,0.8</v>
      </c>
      <c r="AB791" s="103" t="str">
        <f t="shared" si="607"/>
        <v>myQtipStyle</v>
      </c>
      <c r="AD791" s="106"/>
      <c r="AE791" s="116"/>
      <c r="AF791" s="75"/>
      <c r="AG791" s="186">
        <f t="shared" si="624"/>
        <v>0</v>
      </c>
      <c r="AH791" s="75" t="str">
        <f t="shared" si="608"/>
        <v>n5-3-3TOn5-3-3-3</v>
      </c>
      <c r="AI791" s="75" t="str">
        <f t="shared" si="619"/>
        <v>n5-3-3TOn5-3-3-3</v>
      </c>
      <c r="AJ791" s="73">
        <f t="shared" si="609"/>
        <v>4</v>
      </c>
      <c r="AX791" s="108"/>
      <c r="AZ791" s="108"/>
      <c r="BB791" s="116"/>
      <c r="BC791" s="116"/>
      <c r="BD791" s="108"/>
      <c r="BE791" s="108"/>
      <c r="BF791" s="109"/>
      <c r="BG791" s="109"/>
      <c r="BH791" s="110" t="str">
        <f t="shared" si="610"/>
        <v>n5-3-3</v>
      </c>
      <c r="BI791" s="111"/>
      <c r="BJ791" s="109" t="s">
        <v>233</v>
      </c>
      <c r="BK791" s="109" t="s">
        <v>239</v>
      </c>
      <c r="BL791" s="109">
        <f t="shared" ca="1" si="611"/>
        <v>0.4</v>
      </c>
      <c r="BM791" s="112"/>
      <c r="BN791" s="112"/>
      <c r="BO791" s="112"/>
      <c r="BP791" s="112"/>
      <c r="BQ791" s="112"/>
      <c r="BR791" s="112">
        <f t="shared" ca="1" si="629"/>
        <v>12</v>
      </c>
      <c r="BS791" s="112">
        <f t="shared" ca="1" si="629"/>
        <v>12</v>
      </c>
      <c r="BT791" s="112"/>
      <c r="BU791" s="112"/>
      <c r="BV791" s="174"/>
      <c r="BW791" s="114"/>
      <c r="BX791" s="109"/>
      <c r="BY791" s="113"/>
      <c r="BZ791" s="113"/>
      <c r="CA791" s="113"/>
      <c r="CB791" s="113"/>
      <c r="CC791" s="112"/>
      <c r="CD791" s="109"/>
      <c r="CE791" s="114"/>
      <c r="CF791" s="109"/>
      <c r="CG791" s="113"/>
      <c r="CH791" s="113"/>
      <c r="CI791" s="113"/>
      <c r="CJ791" s="113"/>
      <c r="CK791" s="112"/>
      <c r="CL791" s="112"/>
      <c r="CM791" s="112"/>
      <c r="CN791" s="115"/>
      <c r="CO791" s="109"/>
      <c r="CP791" s="109"/>
      <c r="CQ791" s="113"/>
      <c r="CR791" s="113"/>
      <c r="CS791" s="113"/>
      <c r="CT791" s="113"/>
      <c r="CW791" s="118" t="str">
        <f t="shared" si="630"/>
        <v>n5-3-3</v>
      </c>
      <c r="CX791" s="118" t="str">
        <f t="shared" si="612"/>
        <v>n5-3-3-3</v>
      </c>
      <c r="CY791" s="119" t="s">
        <v>246</v>
      </c>
      <c r="CZ791" s="120" t="s">
        <v>79</v>
      </c>
      <c r="DA791" s="120" t="s">
        <v>79</v>
      </c>
      <c r="DB791" s="120">
        <f t="shared" si="620"/>
        <v>30</v>
      </c>
      <c r="DC791" s="120">
        <f t="shared" si="621"/>
        <v>150</v>
      </c>
      <c r="DD791" s="120">
        <f t="shared" ca="1" si="622"/>
        <v>6</v>
      </c>
      <c r="DE791" s="120">
        <f t="shared" ca="1" si="623"/>
        <v>6</v>
      </c>
      <c r="DF791" s="120" t="s">
        <v>74</v>
      </c>
    </row>
    <row r="792" spans="1:110" s="105" customFormat="1" ht="16" customHeight="1">
      <c r="A792" s="75" t="str">
        <f t="shared" si="626"/>
        <v>n4-4-3-3TOn5-4</v>
      </c>
      <c r="B792" s="75" t="str">
        <f t="shared" si="627"/>
        <v>n4-4-3-3TOn5-4</v>
      </c>
      <c r="C792" s="103" t="s">
        <v>239</v>
      </c>
      <c r="D792" s="103" t="str">
        <f t="shared" si="613"/>
        <v>n4-4-3-3</v>
      </c>
      <c r="E792" s="103" t="str">
        <f t="shared" si="614"/>
        <v>n5-4</v>
      </c>
      <c r="F792" s="104">
        <f>ROW()</f>
        <v>792</v>
      </c>
      <c r="G792" s="103"/>
      <c r="H792" s="103"/>
      <c r="I792" s="103"/>
      <c r="J792" s="103"/>
      <c r="K792" s="103" t="str">
        <f t="shared" si="604"/>
        <v>none</v>
      </c>
      <c r="L792" s="103"/>
      <c r="M792" s="103" t="str">
        <f t="shared" si="605"/>
        <v>OpenClose</v>
      </c>
      <c r="N792" s="103"/>
      <c r="O792" s="103"/>
      <c r="P792" s="103"/>
      <c r="Q792" s="103"/>
      <c r="R792" s="103">
        <f t="shared" si="606"/>
        <v>1</v>
      </c>
      <c r="S792" s="103"/>
      <c r="T792" s="103"/>
      <c r="U792" s="103"/>
      <c r="V792" s="103"/>
      <c r="W792" s="103"/>
      <c r="X792" s="103" t="str">
        <f t="shared" si="615"/>
        <v>fadeOn=n4-4-3-3TOn5-4,0.6</v>
      </c>
      <c r="Y792" s="103" t="str">
        <f t="shared" si="616"/>
        <v>fadeOff=n4-4-3-3TOn5-4,0.6</v>
      </c>
      <c r="Z792" s="103" t="str">
        <f t="shared" si="617"/>
        <v>drawOpen=n4-4-3-3TOn5-4,0.8</v>
      </c>
      <c r="AA792" s="103" t="str">
        <f t="shared" si="618"/>
        <v>drawClose=n4-4-3-3TOn5-4,0.8</v>
      </c>
      <c r="AB792" s="103" t="str">
        <f t="shared" si="607"/>
        <v>myQtipStyle</v>
      </c>
      <c r="AD792" s="106"/>
      <c r="AE792" s="116"/>
      <c r="AF792" s="75"/>
      <c r="AG792" s="186">
        <f t="shared" si="624"/>
        <v>0</v>
      </c>
      <c r="AH792" s="75" t="str">
        <f t="shared" si="608"/>
        <v>n4-4-3-3TOn5-4</v>
      </c>
      <c r="AI792" s="75" t="str">
        <f t="shared" si="619"/>
        <v>n4-4-3-3TOn5-4</v>
      </c>
      <c r="AJ792" s="73">
        <f t="shared" si="609"/>
        <v>2</v>
      </c>
      <c r="AX792" s="108"/>
      <c r="AZ792" s="108"/>
      <c r="BB792" s="116"/>
      <c r="BC792" s="116"/>
      <c r="BD792" s="108"/>
      <c r="BE792" s="108"/>
      <c r="BF792" s="109"/>
      <c r="BG792" s="109"/>
      <c r="BH792" s="110" t="str">
        <f t="shared" si="610"/>
        <v>n4-4-3-3</v>
      </c>
      <c r="BI792" s="111"/>
      <c r="BJ792" s="109" t="s">
        <v>233</v>
      </c>
      <c r="BK792" s="109" t="s">
        <v>239</v>
      </c>
      <c r="BL792" s="109">
        <f t="shared" ca="1" si="611"/>
        <v>1.5</v>
      </c>
      <c r="BM792" s="112"/>
      <c r="BN792" s="112"/>
      <c r="BO792" s="112"/>
      <c r="BP792" s="112"/>
      <c r="BQ792" s="112"/>
      <c r="BR792" s="112">
        <f t="shared" ca="1" si="629"/>
        <v>60</v>
      </c>
      <c r="BS792" s="112">
        <f t="shared" ca="1" si="629"/>
        <v>60</v>
      </c>
      <c r="BT792" s="112"/>
      <c r="BU792" s="112"/>
      <c r="BV792" s="174"/>
      <c r="BW792" s="114"/>
      <c r="BX792" s="109"/>
      <c r="BY792" s="113"/>
      <c r="BZ792" s="113"/>
      <c r="CA792" s="113"/>
      <c r="CB792" s="113"/>
      <c r="CC792" s="112"/>
      <c r="CD792" s="109"/>
      <c r="CE792" s="114"/>
      <c r="CF792" s="109"/>
      <c r="CG792" s="113"/>
      <c r="CH792" s="113"/>
      <c r="CI792" s="113"/>
      <c r="CJ792" s="113"/>
      <c r="CK792" s="112"/>
      <c r="CL792" s="112"/>
      <c r="CM792" s="112"/>
      <c r="CN792" s="115"/>
      <c r="CO792" s="109"/>
      <c r="CP792" s="109"/>
      <c r="CQ792" s="113"/>
      <c r="CR792" s="113"/>
      <c r="CS792" s="113"/>
      <c r="CT792" s="113"/>
      <c r="CW792" s="118" t="str">
        <f t="shared" si="630"/>
        <v>n4-4-3-3</v>
      </c>
      <c r="CX792" s="118" t="str">
        <f t="shared" si="612"/>
        <v>n5-4</v>
      </c>
      <c r="CY792" s="119" t="s">
        <v>246</v>
      </c>
      <c r="CZ792" s="120" t="s">
        <v>79</v>
      </c>
      <c r="DA792" s="120" t="s">
        <v>79</v>
      </c>
      <c r="DB792" s="120">
        <f t="shared" si="620"/>
        <v>30</v>
      </c>
      <c r="DC792" s="120">
        <f t="shared" si="621"/>
        <v>150</v>
      </c>
      <c r="DD792" s="120">
        <f t="shared" ca="1" si="622"/>
        <v>30</v>
      </c>
      <c r="DE792" s="120">
        <f t="shared" ca="1" si="623"/>
        <v>30</v>
      </c>
      <c r="DF792" s="120" t="s">
        <v>74</v>
      </c>
    </row>
    <row r="793" spans="1:110" s="105" customFormat="1" ht="16" customHeight="1">
      <c r="A793" s="75" t="str">
        <f t="shared" si="626"/>
        <v>n5-4TOn5-4-1</v>
      </c>
      <c r="B793" s="75" t="str">
        <f t="shared" si="627"/>
        <v>n5-4TOn5-4-1</v>
      </c>
      <c r="C793" s="103" t="s">
        <v>239</v>
      </c>
      <c r="D793" s="103" t="str">
        <f t="shared" si="613"/>
        <v>n5-4</v>
      </c>
      <c r="E793" s="103" t="str">
        <f t="shared" si="614"/>
        <v>n5-4-1</v>
      </c>
      <c r="F793" s="104">
        <f>ROW()</f>
        <v>793</v>
      </c>
      <c r="G793" s="103"/>
      <c r="H793" s="103"/>
      <c r="I793" s="103"/>
      <c r="J793" s="103"/>
      <c r="K793" s="103" t="str">
        <f t="shared" si="604"/>
        <v>none</v>
      </c>
      <c r="L793" s="103"/>
      <c r="M793" s="103" t="str">
        <f t="shared" si="605"/>
        <v>OpenClose</v>
      </c>
      <c r="N793" s="103"/>
      <c r="O793" s="103"/>
      <c r="P793" s="103"/>
      <c r="Q793" s="103"/>
      <c r="R793" s="103">
        <f t="shared" si="606"/>
        <v>1</v>
      </c>
      <c r="S793" s="103"/>
      <c r="T793" s="103"/>
      <c r="U793" s="103"/>
      <c r="V793" s="103"/>
      <c r="W793" s="103"/>
      <c r="X793" s="103" t="str">
        <f t="shared" si="615"/>
        <v>fadeOn=n5-4TOn5-4-1,0.6</v>
      </c>
      <c r="Y793" s="103" t="str">
        <f t="shared" si="616"/>
        <v>fadeOff=n5-4TOn5-4-1,0.6</v>
      </c>
      <c r="Z793" s="103" t="str">
        <f t="shared" si="617"/>
        <v>drawOpen=n5-4TOn5-4-1,0.8</v>
      </c>
      <c r="AA793" s="103" t="str">
        <f t="shared" si="618"/>
        <v>drawClose=n5-4TOn5-4-1,0.8</v>
      </c>
      <c r="AB793" s="103" t="str">
        <f t="shared" si="607"/>
        <v>myQtipStyle</v>
      </c>
      <c r="AD793" s="106"/>
      <c r="AE793" s="116"/>
      <c r="AF793" s="75"/>
      <c r="AG793" s="186">
        <f t="shared" si="624"/>
        <v>0</v>
      </c>
      <c r="AH793" s="75" t="str">
        <f t="shared" si="608"/>
        <v>n5-4TOn5-4-1</v>
      </c>
      <c r="AI793" s="75" t="str">
        <f t="shared" si="619"/>
        <v>n5-4TOn5-4-1</v>
      </c>
      <c r="AJ793" s="73">
        <f t="shared" si="609"/>
        <v>3</v>
      </c>
      <c r="AX793" s="108"/>
      <c r="AZ793" s="108"/>
      <c r="BB793" s="116"/>
      <c r="BC793" s="116"/>
      <c r="BD793" s="108"/>
      <c r="BE793" s="108"/>
      <c r="BF793" s="109"/>
      <c r="BG793" s="109"/>
      <c r="BH793" s="110" t="str">
        <f t="shared" si="610"/>
        <v>n5-4</v>
      </c>
      <c r="BI793" s="111"/>
      <c r="BJ793" s="109" t="s">
        <v>233</v>
      </c>
      <c r="BK793" s="109" t="s">
        <v>239</v>
      </c>
      <c r="BL793" s="109">
        <f t="shared" ca="1" si="611"/>
        <v>0.7</v>
      </c>
      <c r="BM793" s="112"/>
      <c r="BN793" s="112"/>
      <c r="BO793" s="112"/>
      <c r="BP793" s="112"/>
      <c r="BQ793" s="112"/>
      <c r="BR793" s="112">
        <f t="shared" ca="1" si="629"/>
        <v>35</v>
      </c>
      <c r="BS793" s="112">
        <f t="shared" ca="1" si="629"/>
        <v>35</v>
      </c>
      <c r="BT793" s="112"/>
      <c r="BU793" s="112"/>
      <c r="BV793" s="174"/>
      <c r="BW793" s="114"/>
      <c r="BX793" s="109"/>
      <c r="BY793" s="113"/>
      <c r="BZ793" s="113"/>
      <c r="CA793" s="113"/>
      <c r="CB793" s="113"/>
      <c r="CC793" s="112"/>
      <c r="CD793" s="109"/>
      <c r="CE793" s="114"/>
      <c r="CF793" s="109"/>
      <c r="CG793" s="113"/>
      <c r="CH793" s="113"/>
      <c r="CI793" s="113"/>
      <c r="CJ793" s="113"/>
      <c r="CK793" s="112"/>
      <c r="CL793" s="112"/>
      <c r="CM793" s="112"/>
      <c r="CN793" s="115"/>
      <c r="CO793" s="109"/>
      <c r="CP793" s="109"/>
      <c r="CQ793" s="113"/>
      <c r="CR793" s="113"/>
      <c r="CS793" s="113"/>
      <c r="CT793" s="113"/>
      <c r="CW793" s="118" t="str">
        <f t="shared" si="630"/>
        <v>n5-4</v>
      </c>
      <c r="CX793" s="118" t="str">
        <f t="shared" si="612"/>
        <v>n5-4-1</v>
      </c>
      <c r="CY793" s="119" t="s">
        <v>246</v>
      </c>
      <c r="CZ793" s="120" t="s">
        <v>79</v>
      </c>
      <c r="DA793" s="120" t="s">
        <v>79</v>
      </c>
      <c r="DB793" s="120">
        <f t="shared" si="620"/>
        <v>30</v>
      </c>
      <c r="DC793" s="120">
        <f t="shared" si="621"/>
        <v>150</v>
      </c>
      <c r="DD793" s="120">
        <f t="shared" ca="1" si="622"/>
        <v>17.5</v>
      </c>
      <c r="DE793" s="120">
        <f t="shared" ca="1" si="623"/>
        <v>17.5</v>
      </c>
      <c r="DF793" s="120" t="s">
        <v>74</v>
      </c>
    </row>
    <row r="794" spans="1:110" s="105" customFormat="1" ht="16" customHeight="1">
      <c r="A794" s="75" t="str">
        <f t="shared" si="626"/>
        <v>n5-4-1TOn5-4-1-1</v>
      </c>
      <c r="B794" s="75" t="str">
        <f t="shared" si="627"/>
        <v>n5-4-1TOn5-4-1-1</v>
      </c>
      <c r="C794" s="103" t="s">
        <v>239</v>
      </c>
      <c r="D794" s="103" t="str">
        <f t="shared" si="613"/>
        <v>n5-4-1</v>
      </c>
      <c r="E794" s="103" t="str">
        <f t="shared" si="614"/>
        <v>n5-4-1-1</v>
      </c>
      <c r="F794" s="104">
        <f>ROW()</f>
        <v>794</v>
      </c>
      <c r="G794" s="103"/>
      <c r="H794" s="103"/>
      <c r="I794" s="103"/>
      <c r="J794" s="103"/>
      <c r="K794" s="103" t="str">
        <f t="shared" si="604"/>
        <v>none</v>
      </c>
      <c r="L794" s="103"/>
      <c r="M794" s="103" t="str">
        <f t="shared" si="605"/>
        <v>OpenClose</v>
      </c>
      <c r="N794" s="103"/>
      <c r="O794" s="103"/>
      <c r="P794" s="103"/>
      <c r="Q794" s="103"/>
      <c r="R794" s="103">
        <f t="shared" si="606"/>
        <v>1</v>
      </c>
      <c r="S794" s="103"/>
      <c r="T794" s="103"/>
      <c r="U794" s="103"/>
      <c r="V794" s="103"/>
      <c r="W794" s="103"/>
      <c r="X794" s="103" t="str">
        <f t="shared" si="615"/>
        <v>fadeOn=n5-4-1TOn5-4-1-1,0.6</v>
      </c>
      <c r="Y794" s="103" t="str">
        <f t="shared" si="616"/>
        <v>fadeOff=n5-4-1TOn5-4-1-1,0.6</v>
      </c>
      <c r="Z794" s="103" t="str">
        <f t="shared" si="617"/>
        <v>drawOpen=n5-4-1TOn5-4-1-1,0.8</v>
      </c>
      <c r="AA794" s="103" t="str">
        <f t="shared" si="618"/>
        <v>drawClose=n5-4-1TOn5-4-1-1,0.8</v>
      </c>
      <c r="AB794" s="103" t="str">
        <f t="shared" si="607"/>
        <v>myQtipStyle</v>
      </c>
      <c r="AD794" s="106"/>
      <c r="AE794" s="116"/>
      <c r="AF794" s="75"/>
      <c r="AG794" s="186">
        <f t="shared" si="624"/>
        <v>0</v>
      </c>
      <c r="AH794" s="75" t="str">
        <f t="shared" si="608"/>
        <v>n5-4-1TOn5-4-1-1</v>
      </c>
      <c r="AI794" s="75" t="str">
        <f t="shared" si="619"/>
        <v>n5-4-1TOn5-4-1-1</v>
      </c>
      <c r="AJ794" s="73">
        <f t="shared" si="609"/>
        <v>4</v>
      </c>
      <c r="AX794" s="108"/>
      <c r="AZ794" s="108"/>
      <c r="BB794" s="116"/>
      <c r="BC794" s="116"/>
      <c r="BD794" s="108"/>
      <c r="BE794" s="108"/>
      <c r="BF794" s="109"/>
      <c r="BG794" s="109"/>
      <c r="BH794" s="110" t="str">
        <f t="shared" si="610"/>
        <v>n5-4-1</v>
      </c>
      <c r="BI794" s="111"/>
      <c r="BJ794" s="109" t="s">
        <v>233</v>
      </c>
      <c r="BK794" s="109" t="s">
        <v>239</v>
      </c>
      <c r="BL794" s="109">
        <f t="shared" ca="1" si="611"/>
        <v>0.4</v>
      </c>
      <c r="BM794" s="112"/>
      <c r="BN794" s="112"/>
      <c r="BO794" s="112"/>
      <c r="BP794" s="112"/>
      <c r="BQ794" s="112"/>
      <c r="BR794" s="112">
        <f t="shared" ca="1" si="629"/>
        <v>12</v>
      </c>
      <c r="BS794" s="112">
        <f t="shared" ca="1" si="629"/>
        <v>12</v>
      </c>
      <c r="BT794" s="112"/>
      <c r="BU794" s="112"/>
      <c r="BV794" s="174"/>
      <c r="BW794" s="114"/>
      <c r="BX794" s="109"/>
      <c r="BY794" s="113"/>
      <c r="BZ794" s="113"/>
      <c r="CA794" s="113"/>
      <c r="CB794" s="113"/>
      <c r="CC794" s="112"/>
      <c r="CD794" s="109"/>
      <c r="CE794" s="114"/>
      <c r="CF794" s="109"/>
      <c r="CG794" s="113"/>
      <c r="CH794" s="113"/>
      <c r="CI794" s="113"/>
      <c r="CJ794" s="113"/>
      <c r="CK794" s="112"/>
      <c r="CL794" s="112"/>
      <c r="CM794" s="112"/>
      <c r="CN794" s="115"/>
      <c r="CO794" s="109"/>
      <c r="CP794" s="109"/>
      <c r="CQ794" s="113"/>
      <c r="CR794" s="113"/>
      <c r="CS794" s="113"/>
      <c r="CT794" s="113"/>
      <c r="CW794" s="118" t="str">
        <f t="shared" si="630"/>
        <v>n5-4-1</v>
      </c>
      <c r="CX794" s="118" t="str">
        <f t="shared" si="612"/>
        <v>n5-4-1-1</v>
      </c>
      <c r="CY794" s="119" t="s">
        <v>246</v>
      </c>
      <c r="CZ794" s="120" t="s">
        <v>79</v>
      </c>
      <c r="DA794" s="120" t="s">
        <v>79</v>
      </c>
      <c r="DB794" s="120">
        <f t="shared" si="620"/>
        <v>30</v>
      </c>
      <c r="DC794" s="120">
        <f t="shared" si="621"/>
        <v>150</v>
      </c>
      <c r="DD794" s="120">
        <f t="shared" ca="1" si="622"/>
        <v>6</v>
      </c>
      <c r="DE794" s="120">
        <f t="shared" ca="1" si="623"/>
        <v>6</v>
      </c>
      <c r="DF794" s="120" t="s">
        <v>74</v>
      </c>
    </row>
    <row r="795" spans="1:110" s="105" customFormat="1" ht="16" customHeight="1">
      <c r="A795" s="75" t="str">
        <f t="shared" si="626"/>
        <v>n5-4-1TOn5-4-1-2</v>
      </c>
      <c r="B795" s="75" t="str">
        <f t="shared" si="627"/>
        <v>n5-4-1TOn5-4-1-2</v>
      </c>
      <c r="C795" s="103" t="s">
        <v>239</v>
      </c>
      <c r="D795" s="103" t="str">
        <f t="shared" si="613"/>
        <v>n5-4-1</v>
      </c>
      <c r="E795" s="103" t="str">
        <f t="shared" si="614"/>
        <v>n5-4-1-2</v>
      </c>
      <c r="F795" s="104">
        <f>ROW()</f>
        <v>795</v>
      </c>
      <c r="G795" s="103"/>
      <c r="H795" s="103"/>
      <c r="I795" s="103"/>
      <c r="J795" s="103"/>
      <c r="K795" s="103" t="str">
        <f t="shared" si="604"/>
        <v>none</v>
      </c>
      <c r="L795" s="103"/>
      <c r="M795" s="103" t="str">
        <f t="shared" si="605"/>
        <v>OpenClose</v>
      </c>
      <c r="N795" s="103"/>
      <c r="O795" s="103"/>
      <c r="P795" s="103"/>
      <c r="Q795" s="103"/>
      <c r="R795" s="103">
        <f t="shared" si="606"/>
        <v>1</v>
      </c>
      <c r="S795" s="103"/>
      <c r="T795" s="103"/>
      <c r="U795" s="103"/>
      <c r="V795" s="103"/>
      <c r="W795" s="103"/>
      <c r="X795" s="103" t="str">
        <f t="shared" si="615"/>
        <v>fadeOn=n5-4-1TOn5-4-1-2,0.6</v>
      </c>
      <c r="Y795" s="103" t="str">
        <f t="shared" si="616"/>
        <v>fadeOff=n5-4-1TOn5-4-1-2,0.6</v>
      </c>
      <c r="Z795" s="103" t="str">
        <f t="shared" si="617"/>
        <v>drawOpen=n5-4-1TOn5-4-1-2,0.8</v>
      </c>
      <c r="AA795" s="103" t="str">
        <f t="shared" si="618"/>
        <v>drawClose=n5-4-1TOn5-4-1-2,0.8</v>
      </c>
      <c r="AB795" s="103" t="str">
        <f t="shared" si="607"/>
        <v>myQtipStyle</v>
      </c>
      <c r="AD795" s="106"/>
      <c r="AE795" s="116"/>
      <c r="AF795" s="75"/>
      <c r="AG795" s="186">
        <f t="shared" si="624"/>
        <v>0</v>
      </c>
      <c r="AH795" s="75" t="str">
        <f t="shared" si="608"/>
        <v>n5-4-1TOn5-4-1-2</v>
      </c>
      <c r="AI795" s="75" t="str">
        <f t="shared" si="619"/>
        <v>n5-4-1TOn5-4-1-2</v>
      </c>
      <c r="AJ795" s="73">
        <f t="shared" si="609"/>
        <v>4</v>
      </c>
      <c r="AX795" s="108"/>
      <c r="AZ795" s="108"/>
      <c r="BB795" s="116"/>
      <c r="BC795" s="116"/>
      <c r="BD795" s="108"/>
      <c r="BE795" s="108"/>
      <c r="BF795" s="109"/>
      <c r="BG795" s="109"/>
      <c r="BH795" s="110" t="str">
        <f t="shared" si="610"/>
        <v>n5-4-1</v>
      </c>
      <c r="BI795" s="111"/>
      <c r="BJ795" s="109" t="s">
        <v>233</v>
      </c>
      <c r="BK795" s="109" t="s">
        <v>239</v>
      </c>
      <c r="BL795" s="109">
        <f t="shared" ca="1" si="611"/>
        <v>0.4</v>
      </c>
      <c r="BM795" s="112"/>
      <c r="BN795" s="112"/>
      <c r="BO795" s="112"/>
      <c r="BP795" s="112"/>
      <c r="BQ795" s="112"/>
      <c r="BR795" s="112">
        <f t="shared" ca="1" si="629"/>
        <v>12</v>
      </c>
      <c r="BS795" s="112">
        <f t="shared" ca="1" si="629"/>
        <v>12</v>
      </c>
      <c r="BT795" s="112"/>
      <c r="BU795" s="112"/>
      <c r="BV795" s="174"/>
      <c r="BW795" s="114"/>
      <c r="BX795" s="109"/>
      <c r="BY795" s="113"/>
      <c r="BZ795" s="113"/>
      <c r="CA795" s="113"/>
      <c r="CB795" s="113"/>
      <c r="CC795" s="112"/>
      <c r="CD795" s="109"/>
      <c r="CE795" s="114"/>
      <c r="CF795" s="109"/>
      <c r="CG795" s="113"/>
      <c r="CH795" s="113"/>
      <c r="CI795" s="113"/>
      <c r="CJ795" s="113"/>
      <c r="CK795" s="112"/>
      <c r="CL795" s="112"/>
      <c r="CM795" s="112"/>
      <c r="CN795" s="115"/>
      <c r="CO795" s="109"/>
      <c r="CP795" s="109"/>
      <c r="CQ795" s="113"/>
      <c r="CR795" s="113"/>
      <c r="CS795" s="113"/>
      <c r="CT795" s="113"/>
      <c r="CW795" s="118" t="str">
        <f t="shared" si="630"/>
        <v>n5-4-1</v>
      </c>
      <c r="CX795" s="118" t="str">
        <f t="shared" si="612"/>
        <v>n5-4-1-2</v>
      </c>
      <c r="CY795" s="119" t="s">
        <v>246</v>
      </c>
      <c r="CZ795" s="120" t="s">
        <v>79</v>
      </c>
      <c r="DA795" s="120" t="s">
        <v>79</v>
      </c>
      <c r="DB795" s="120">
        <f t="shared" si="620"/>
        <v>30</v>
      </c>
      <c r="DC795" s="120">
        <f t="shared" si="621"/>
        <v>150</v>
      </c>
      <c r="DD795" s="120">
        <f t="shared" ca="1" si="622"/>
        <v>6</v>
      </c>
      <c r="DE795" s="120">
        <f t="shared" ca="1" si="623"/>
        <v>6</v>
      </c>
      <c r="DF795" s="120" t="s">
        <v>74</v>
      </c>
    </row>
    <row r="796" spans="1:110" s="105" customFormat="1" ht="16" customHeight="1">
      <c r="A796" s="75" t="str">
        <f t="shared" si="626"/>
        <v>n5-4-1TOn5-4-1-3</v>
      </c>
      <c r="B796" s="75" t="str">
        <f t="shared" si="627"/>
        <v>n5-4-1TOn5-4-1-3</v>
      </c>
      <c r="C796" s="103" t="s">
        <v>239</v>
      </c>
      <c r="D796" s="103" t="str">
        <f t="shared" si="613"/>
        <v>n5-4-1</v>
      </c>
      <c r="E796" s="103" t="str">
        <f t="shared" si="614"/>
        <v>n5-4-1-3</v>
      </c>
      <c r="F796" s="104">
        <f>ROW()</f>
        <v>796</v>
      </c>
      <c r="G796" s="103"/>
      <c r="H796" s="103"/>
      <c r="I796" s="103"/>
      <c r="J796" s="103"/>
      <c r="K796" s="103" t="str">
        <f t="shared" ref="K796:K859" si="631">$K$12</f>
        <v>none</v>
      </c>
      <c r="L796" s="103"/>
      <c r="M796" s="103" t="str">
        <f t="shared" ref="M796:M859" si="632">$M$12</f>
        <v>OpenClose</v>
      </c>
      <c r="N796" s="103"/>
      <c r="O796" s="103"/>
      <c r="P796" s="103"/>
      <c r="Q796" s="103"/>
      <c r="R796" s="103">
        <f t="shared" ref="R796:R859" si="633">$R$12</f>
        <v>1</v>
      </c>
      <c r="S796" s="103"/>
      <c r="T796" s="103"/>
      <c r="U796" s="103"/>
      <c r="V796" s="103"/>
      <c r="W796" s="103"/>
      <c r="X796" s="103" t="str">
        <f t="shared" si="615"/>
        <v>fadeOn=n5-4-1TOn5-4-1-3,0.6</v>
      </c>
      <c r="Y796" s="103" t="str">
        <f t="shared" si="616"/>
        <v>fadeOff=n5-4-1TOn5-4-1-3,0.6</v>
      </c>
      <c r="Z796" s="103" t="str">
        <f t="shared" si="617"/>
        <v>drawOpen=n5-4-1TOn5-4-1-3,0.8</v>
      </c>
      <c r="AA796" s="103" t="str">
        <f t="shared" si="618"/>
        <v>drawClose=n5-4-1TOn5-4-1-3,0.8</v>
      </c>
      <c r="AB796" s="103" t="str">
        <f t="shared" ref="AB796:AB859" si="634">$AB$12</f>
        <v>myQtipStyle</v>
      </c>
      <c r="AD796" s="106"/>
      <c r="AE796" s="116"/>
      <c r="AF796" s="75"/>
      <c r="AG796" s="186">
        <f t="shared" si="624"/>
        <v>0</v>
      </c>
      <c r="AH796" s="75" t="str">
        <f t="shared" ref="AH796:AH859" si="635">BH297&amp;"TO"&amp;AH297</f>
        <v>n5-4-1TOn5-4-1-3</v>
      </c>
      <c r="AI796" s="75" t="str">
        <f t="shared" si="619"/>
        <v>n5-4-1TOn5-4-1-3</v>
      </c>
      <c r="AJ796" s="73">
        <f t="shared" ref="AJ796:AJ859" si="636">AJ297</f>
        <v>4</v>
      </c>
      <c r="AX796" s="108"/>
      <c r="AZ796" s="108"/>
      <c r="BB796" s="116"/>
      <c r="BC796" s="116"/>
      <c r="BD796" s="108"/>
      <c r="BE796" s="108"/>
      <c r="BF796" s="109"/>
      <c r="BG796" s="109"/>
      <c r="BH796" s="110" t="str">
        <f t="shared" ref="BH796:BH859" si="637">BH297</f>
        <v>n5-4-1</v>
      </c>
      <c r="BI796" s="111"/>
      <c r="BJ796" s="109" t="s">
        <v>233</v>
      </c>
      <c r="BK796" s="109" t="s">
        <v>239</v>
      </c>
      <c r="BL796" s="109">
        <f t="shared" ref="BL796:BL859" ca="1" si="638">INDIRECT("BL"&amp;20+AJ297)</f>
        <v>0.4</v>
      </c>
      <c r="BM796" s="112"/>
      <c r="BN796" s="112"/>
      <c r="BO796" s="112"/>
      <c r="BP796" s="112"/>
      <c r="BQ796" s="112"/>
      <c r="BR796" s="112">
        <f t="shared" ca="1" si="629"/>
        <v>12</v>
      </c>
      <c r="BS796" s="112">
        <f t="shared" ca="1" si="629"/>
        <v>12</v>
      </c>
      <c r="BT796" s="112"/>
      <c r="BU796" s="112"/>
      <c r="BV796" s="174"/>
      <c r="BW796" s="114"/>
      <c r="BX796" s="109"/>
      <c r="BY796" s="113"/>
      <c r="BZ796" s="113"/>
      <c r="CA796" s="113"/>
      <c r="CB796" s="113"/>
      <c r="CC796" s="112"/>
      <c r="CD796" s="109"/>
      <c r="CE796" s="114"/>
      <c r="CF796" s="109"/>
      <c r="CG796" s="113"/>
      <c r="CH796" s="113"/>
      <c r="CI796" s="113"/>
      <c r="CJ796" s="113"/>
      <c r="CK796" s="112"/>
      <c r="CL796" s="112"/>
      <c r="CM796" s="112"/>
      <c r="CN796" s="115"/>
      <c r="CO796" s="109"/>
      <c r="CP796" s="109"/>
      <c r="CQ796" s="113"/>
      <c r="CR796" s="113"/>
      <c r="CS796" s="113"/>
      <c r="CT796" s="113"/>
      <c r="CW796" s="118" t="str">
        <f t="shared" si="630"/>
        <v>n5-4-1</v>
      </c>
      <c r="CX796" s="118" t="str">
        <f t="shared" ref="CX796:CX859" si="639">AH297</f>
        <v>n5-4-1-3</v>
      </c>
      <c r="CY796" s="119" t="s">
        <v>246</v>
      </c>
      <c r="CZ796" s="120" t="s">
        <v>79</v>
      </c>
      <c r="DA796" s="120" t="s">
        <v>79</v>
      </c>
      <c r="DB796" s="120">
        <f t="shared" si="620"/>
        <v>30</v>
      </c>
      <c r="DC796" s="120">
        <f t="shared" si="621"/>
        <v>150</v>
      </c>
      <c r="DD796" s="120">
        <f t="shared" ca="1" si="622"/>
        <v>6</v>
      </c>
      <c r="DE796" s="120">
        <f t="shared" ca="1" si="623"/>
        <v>6</v>
      </c>
      <c r="DF796" s="120" t="s">
        <v>74</v>
      </c>
    </row>
    <row r="797" spans="1:110" s="105" customFormat="1" ht="16" customHeight="1">
      <c r="A797" s="75" t="str">
        <f t="shared" si="626"/>
        <v>n5-4TOn5-4-2</v>
      </c>
      <c r="B797" s="75" t="str">
        <f t="shared" si="627"/>
        <v>n5-4TOn5-4-2</v>
      </c>
      <c r="C797" s="103" t="s">
        <v>239</v>
      </c>
      <c r="D797" s="103" t="str">
        <f t="shared" ref="D797:D860" si="640">BH298</f>
        <v>n5-4</v>
      </c>
      <c r="E797" s="103" t="str">
        <f t="shared" ref="E797:E860" si="641">AH298</f>
        <v>n5-4-2</v>
      </c>
      <c r="F797" s="104">
        <f>ROW()</f>
        <v>797</v>
      </c>
      <c r="G797" s="103"/>
      <c r="H797" s="103"/>
      <c r="I797" s="103"/>
      <c r="J797" s="103"/>
      <c r="K797" s="103" t="str">
        <f t="shared" si="631"/>
        <v>none</v>
      </c>
      <c r="L797" s="103"/>
      <c r="M797" s="103" t="str">
        <f t="shared" si="632"/>
        <v>OpenClose</v>
      </c>
      <c r="N797" s="103"/>
      <c r="O797" s="103"/>
      <c r="P797" s="103"/>
      <c r="Q797" s="103"/>
      <c r="R797" s="103">
        <f t="shared" si="633"/>
        <v>1</v>
      </c>
      <c r="S797" s="103"/>
      <c r="T797" s="103"/>
      <c r="U797" s="103"/>
      <c r="V797" s="103"/>
      <c r="W797" s="103"/>
      <c r="X797" s="103" t="str">
        <f t="shared" ref="X797:X860" si="642">$X$12&amp;A797&amp;","&amp;$X$13</f>
        <v>fadeOn=n5-4TOn5-4-2,0.6</v>
      </c>
      <c r="Y797" s="103" t="str">
        <f t="shared" ref="Y797:Y860" si="643">$Y$12&amp;A797&amp;","&amp;$Y$13</f>
        <v>fadeOff=n5-4TOn5-4-2,0.6</v>
      </c>
      <c r="Z797" s="103" t="str">
        <f t="shared" ref="Z797:Z860" si="644">$Z$12&amp;A797&amp;","&amp;$Z$13</f>
        <v>drawOpen=n5-4TOn5-4-2,0.8</v>
      </c>
      <c r="AA797" s="103" t="str">
        <f t="shared" ref="AA797:AA860" si="645">$AA$12&amp;A797&amp;","&amp;$AA$13</f>
        <v>drawClose=n5-4TOn5-4-2,0.8</v>
      </c>
      <c r="AB797" s="103" t="str">
        <f t="shared" si="634"/>
        <v>myQtipStyle</v>
      </c>
      <c r="AD797" s="106"/>
      <c r="AE797" s="116"/>
      <c r="AF797" s="75"/>
      <c r="AG797" s="186">
        <f t="shared" si="624"/>
        <v>0</v>
      </c>
      <c r="AH797" s="75" t="str">
        <f t="shared" si="635"/>
        <v>n5-4TOn5-4-2</v>
      </c>
      <c r="AI797" s="75" t="str">
        <f t="shared" ref="AI797:AI860" si="646">AH797</f>
        <v>n5-4TOn5-4-2</v>
      </c>
      <c r="AJ797" s="73">
        <f t="shared" si="636"/>
        <v>3</v>
      </c>
      <c r="AX797" s="108"/>
      <c r="AZ797" s="108"/>
      <c r="BB797" s="116"/>
      <c r="BC797" s="116"/>
      <c r="BD797" s="108"/>
      <c r="BE797" s="108"/>
      <c r="BF797" s="109"/>
      <c r="BG797" s="109"/>
      <c r="BH797" s="110" t="str">
        <f t="shared" si="637"/>
        <v>n5-4</v>
      </c>
      <c r="BI797" s="111"/>
      <c r="BJ797" s="109" t="s">
        <v>233</v>
      </c>
      <c r="BK797" s="109" t="s">
        <v>239</v>
      </c>
      <c r="BL797" s="109">
        <f t="shared" ca="1" si="638"/>
        <v>0.7</v>
      </c>
      <c r="BM797" s="112"/>
      <c r="BN797" s="112"/>
      <c r="BO797" s="112"/>
      <c r="BP797" s="112"/>
      <c r="BQ797" s="112"/>
      <c r="BR797" s="112">
        <f t="shared" ca="1" si="629"/>
        <v>35</v>
      </c>
      <c r="BS797" s="112">
        <f t="shared" ca="1" si="629"/>
        <v>35</v>
      </c>
      <c r="BT797" s="112"/>
      <c r="BU797" s="112"/>
      <c r="BV797" s="174"/>
      <c r="BW797" s="114"/>
      <c r="BX797" s="109"/>
      <c r="BY797" s="113"/>
      <c r="BZ797" s="113"/>
      <c r="CA797" s="113"/>
      <c r="CB797" s="113"/>
      <c r="CC797" s="112"/>
      <c r="CD797" s="109"/>
      <c r="CE797" s="114"/>
      <c r="CF797" s="109"/>
      <c r="CG797" s="113"/>
      <c r="CH797" s="113"/>
      <c r="CI797" s="113"/>
      <c r="CJ797" s="113"/>
      <c r="CK797" s="112"/>
      <c r="CL797" s="112"/>
      <c r="CM797" s="112"/>
      <c r="CN797" s="115"/>
      <c r="CO797" s="109"/>
      <c r="CP797" s="109"/>
      <c r="CQ797" s="113"/>
      <c r="CR797" s="113"/>
      <c r="CS797" s="113"/>
      <c r="CT797" s="113"/>
      <c r="CW797" s="118" t="str">
        <f t="shared" si="630"/>
        <v>n5-4</v>
      </c>
      <c r="CX797" s="118" t="str">
        <f t="shared" si="639"/>
        <v>n5-4-2</v>
      </c>
      <c r="CY797" s="119" t="s">
        <v>246</v>
      </c>
      <c r="CZ797" s="120" t="s">
        <v>79</v>
      </c>
      <c r="DA797" s="120" t="s">
        <v>79</v>
      </c>
      <c r="DB797" s="120">
        <f t="shared" ref="DB797:DB860" si="647">VLOOKUP(BH797,$AI$40:$BR$499,36)/2</f>
        <v>30</v>
      </c>
      <c r="DC797" s="120">
        <f t="shared" ref="DC797:DC860" si="648">VLOOKUP(BH797,$AI$40:$BS$499,37)/2</f>
        <v>150</v>
      </c>
      <c r="DD797" s="120">
        <f t="shared" ref="DD797:DD860" ca="1" si="649">BR797/2</f>
        <v>17.5</v>
      </c>
      <c r="DE797" s="120">
        <f t="shared" ref="DE797:DE860" ca="1" si="650">BS797/2</f>
        <v>17.5</v>
      </c>
      <c r="DF797" s="120" t="s">
        <v>74</v>
      </c>
    </row>
    <row r="798" spans="1:110" s="105" customFormat="1" ht="16" customHeight="1">
      <c r="A798" s="75" t="str">
        <f t="shared" si="626"/>
        <v>n5-4-2TOn5-4-2-1</v>
      </c>
      <c r="B798" s="75" t="str">
        <f t="shared" si="627"/>
        <v>n5-4-2TOn5-4-2-1</v>
      </c>
      <c r="C798" s="103" t="s">
        <v>239</v>
      </c>
      <c r="D798" s="103" t="str">
        <f t="shared" si="640"/>
        <v>n5-4-2</v>
      </c>
      <c r="E798" s="103" t="str">
        <f t="shared" si="641"/>
        <v>n5-4-2-1</v>
      </c>
      <c r="F798" s="104">
        <f>ROW()</f>
        <v>798</v>
      </c>
      <c r="G798" s="103"/>
      <c r="H798" s="103"/>
      <c r="I798" s="103"/>
      <c r="J798" s="103"/>
      <c r="K798" s="103" t="str">
        <f t="shared" si="631"/>
        <v>none</v>
      </c>
      <c r="L798" s="103"/>
      <c r="M798" s="103" t="str">
        <f t="shared" si="632"/>
        <v>OpenClose</v>
      </c>
      <c r="N798" s="103"/>
      <c r="O798" s="103"/>
      <c r="P798" s="103"/>
      <c r="Q798" s="103"/>
      <c r="R798" s="103">
        <f t="shared" si="633"/>
        <v>1</v>
      </c>
      <c r="S798" s="103"/>
      <c r="T798" s="103"/>
      <c r="U798" s="103"/>
      <c r="V798" s="103"/>
      <c r="W798" s="103"/>
      <c r="X798" s="103" t="str">
        <f t="shared" si="642"/>
        <v>fadeOn=n5-4-2TOn5-4-2-1,0.6</v>
      </c>
      <c r="Y798" s="103" t="str">
        <f t="shared" si="643"/>
        <v>fadeOff=n5-4-2TOn5-4-2-1,0.6</v>
      </c>
      <c r="Z798" s="103" t="str">
        <f t="shared" si="644"/>
        <v>drawOpen=n5-4-2TOn5-4-2-1,0.8</v>
      </c>
      <c r="AA798" s="103" t="str">
        <f t="shared" si="645"/>
        <v>drawClose=n5-4-2TOn5-4-2-1,0.8</v>
      </c>
      <c r="AB798" s="103" t="str">
        <f t="shared" si="634"/>
        <v>myQtipStyle</v>
      </c>
      <c r="AD798" s="106"/>
      <c r="AE798" s="116"/>
      <c r="AF798" s="75"/>
      <c r="AG798" s="186">
        <f t="shared" ref="AG798:AG861" si="651">AG797</f>
        <v>0</v>
      </c>
      <c r="AH798" s="75" t="str">
        <f t="shared" si="635"/>
        <v>n5-4-2TOn5-4-2-1</v>
      </c>
      <c r="AI798" s="75" t="str">
        <f t="shared" si="646"/>
        <v>n5-4-2TOn5-4-2-1</v>
      </c>
      <c r="AJ798" s="73">
        <f t="shared" si="636"/>
        <v>4</v>
      </c>
      <c r="AX798" s="108"/>
      <c r="AZ798" s="108"/>
      <c r="BB798" s="116"/>
      <c r="BC798" s="116"/>
      <c r="BD798" s="108"/>
      <c r="BE798" s="108"/>
      <c r="BF798" s="109"/>
      <c r="BG798" s="109"/>
      <c r="BH798" s="110" t="str">
        <f t="shared" si="637"/>
        <v>n5-4-2</v>
      </c>
      <c r="BI798" s="111"/>
      <c r="BJ798" s="109" t="s">
        <v>233</v>
      </c>
      <c r="BK798" s="109" t="s">
        <v>239</v>
      </c>
      <c r="BL798" s="109">
        <f t="shared" ca="1" si="638"/>
        <v>0.4</v>
      </c>
      <c r="BM798" s="112"/>
      <c r="BN798" s="112"/>
      <c r="BO798" s="112"/>
      <c r="BP798" s="112"/>
      <c r="BQ798" s="112"/>
      <c r="BR798" s="112">
        <f t="shared" ca="1" si="629"/>
        <v>12</v>
      </c>
      <c r="BS798" s="112">
        <f t="shared" ca="1" si="629"/>
        <v>12</v>
      </c>
      <c r="BT798" s="112"/>
      <c r="BU798" s="112"/>
      <c r="BV798" s="174"/>
      <c r="BW798" s="114"/>
      <c r="BX798" s="109"/>
      <c r="BY798" s="113"/>
      <c r="BZ798" s="113"/>
      <c r="CA798" s="113"/>
      <c r="CB798" s="113"/>
      <c r="CC798" s="112"/>
      <c r="CD798" s="109"/>
      <c r="CE798" s="114"/>
      <c r="CF798" s="109"/>
      <c r="CG798" s="113"/>
      <c r="CH798" s="113"/>
      <c r="CI798" s="113"/>
      <c r="CJ798" s="113"/>
      <c r="CK798" s="112"/>
      <c r="CL798" s="112"/>
      <c r="CM798" s="112"/>
      <c r="CN798" s="115"/>
      <c r="CO798" s="109"/>
      <c r="CP798" s="109"/>
      <c r="CQ798" s="113"/>
      <c r="CR798" s="113"/>
      <c r="CS798" s="113"/>
      <c r="CT798" s="113"/>
      <c r="CW798" s="118" t="str">
        <f t="shared" si="630"/>
        <v>n5-4-2</v>
      </c>
      <c r="CX798" s="118" t="str">
        <f t="shared" si="639"/>
        <v>n5-4-2-1</v>
      </c>
      <c r="CY798" s="119" t="s">
        <v>246</v>
      </c>
      <c r="CZ798" s="120" t="s">
        <v>79</v>
      </c>
      <c r="DA798" s="120" t="s">
        <v>79</v>
      </c>
      <c r="DB798" s="120">
        <f t="shared" si="647"/>
        <v>30</v>
      </c>
      <c r="DC798" s="120">
        <f t="shared" si="648"/>
        <v>150</v>
      </c>
      <c r="DD798" s="120">
        <f t="shared" ca="1" si="649"/>
        <v>6</v>
      </c>
      <c r="DE798" s="120">
        <f t="shared" ca="1" si="650"/>
        <v>6</v>
      </c>
      <c r="DF798" s="120" t="s">
        <v>74</v>
      </c>
    </row>
    <row r="799" spans="1:110" s="105" customFormat="1" ht="16" customHeight="1">
      <c r="A799" s="75" t="str">
        <f t="shared" si="626"/>
        <v>n5-4-2TOn5-4-2-2</v>
      </c>
      <c r="B799" s="75" t="str">
        <f t="shared" si="627"/>
        <v>n5-4-2TOn5-4-2-2</v>
      </c>
      <c r="C799" s="103" t="s">
        <v>239</v>
      </c>
      <c r="D799" s="103" t="str">
        <f t="shared" si="640"/>
        <v>n5-4-2</v>
      </c>
      <c r="E799" s="103" t="str">
        <f t="shared" si="641"/>
        <v>n5-4-2-2</v>
      </c>
      <c r="F799" s="104">
        <f>ROW()</f>
        <v>799</v>
      </c>
      <c r="G799" s="103"/>
      <c r="H799" s="103"/>
      <c r="I799" s="103"/>
      <c r="J799" s="103"/>
      <c r="K799" s="103" t="str">
        <f t="shared" si="631"/>
        <v>none</v>
      </c>
      <c r="L799" s="103"/>
      <c r="M799" s="103" t="str">
        <f t="shared" si="632"/>
        <v>OpenClose</v>
      </c>
      <c r="N799" s="103"/>
      <c r="O799" s="103"/>
      <c r="P799" s="103"/>
      <c r="Q799" s="103"/>
      <c r="R799" s="103">
        <f t="shared" si="633"/>
        <v>1</v>
      </c>
      <c r="S799" s="103"/>
      <c r="T799" s="103"/>
      <c r="U799" s="103"/>
      <c r="V799" s="103"/>
      <c r="W799" s="103"/>
      <c r="X799" s="103" t="str">
        <f t="shared" si="642"/>
        <v>fadeOn=n5-4-2TOn5-4-2-2,0.6</v>
      </c>
      <c r="Y799" s="103" t="str">
        <f t="shared" si="643"/>
        <v>fadeOff=n5-4-2TOn5-4-2-2,0.6</v>
      </c>
      <c r="Z799" s="103" t="str">
        <f t="shared" si="644"/>
        <v>drawOpen=n5-4-2TOn5-4-2-2,0.8</v>
      </c>
      <c r="AA799" s="103" t="str">
        <f t="shared" si="645"/>
        <v>drawClose=n5-4-2TOn5-4-2-2,0.8</v>
      </c>
      <c r="AB799" s="103" t="str">
        <f t="shared" si="634"/>
        <v>myQtipStyle</v>
      </c>
      <c r="AD799" s="106"/>
      <c r="AE799" s="116"/>
      <c r="AF799" s="75"/>
      <c r="AG799" s="186">
        <f t="shared" si="651"/>
        <v>0</v>
      </c>
      <c r="AH799" s="75" t="str">
        <f t="shared" si="635"/>
        <v>n5-4-2TOn5-4-2-2</v>
      </c>
      <c r="AI799" s="75" t="str">
        <f t="shared" si="646"/>
        <v>n5-4-2TOn5-4-2-2</v>
      </c>
      <c r="AJ799" s="73">
        <f t="shared" si="636"/>
        <v>4</v>
      </c>
      <c r="AX799" s="108"/>
      <c r="AZ799" s="108"/>
      <c r="BB799" s="116"/>
      <c r="BC799" s="116"/>
      <c r="BD799" s="108"/>
      <c r="BE799" s="108"/>
      <c r="BF799" s="109"/>
      <c r="BG799" s="109"/>
      <c r="BH799" s="110" t="str">
        <f t="shared" si="637"/>
        <v>n5-4-2</v>
      </c>
      <c r="BI799" s="111"/>
      <c r="BJ799" s="109" t="s">
        <v>233</v>
      </c>
      <c r="BK799" s="109" t="s">
        <v>239</v>
      </c>
      <c r="BL799" s="109">
        <f t="shared" ca="1" si="638"/>
        <v>0.4</v>
      </c>
      <c r="BM799" s="112"/>
      <c r="BN799" s="112"/>
      <c r="BO799" s="112"/>
      <c r="BP799" s="112"/>
      <c r="BQ799" s="112"/>
      <c r="BR799" s="112">
        <f t="shared" ca="1" si="629"/>
        <v>12</v>
      </c>
      <c r="BS799" s="112">
        <f t="shared" ca="1" si="629"/>
        <v>12</v>
      </c>
      <c r="BT799" s="112"/>
      <c r="BU799" s="112"/>
      <c r="BV799" s="174"/>
      <c r="BW799" s="114"/>
      <c r="BX799" s="109"/>
      <c r="BY799" s="113"/>
      <c r="BZ799" s="113"/>
      <c r="CA799" s="113"/>
      <c r="CB799" s="113"/>
      <c r="CC799" s="112"/>
      <c r="CD799" s="109"/>
      <c r="CE799" s="114"/>
      <c r="CF799" s="109"/>
      <c r="CG799" s="113"/>
      <c r="CH799" s="113"/>
      <c r="CI799" s="113"/>
      <c r="CJ799" s="113"/>
      <c r="CK799" s="112"/>
      <c r="CL799" s="112"/>
      <c r="CM799" s="112"/>
      <c r="CN799" s="115"/>
      <c r="CO799" s="109"/>
      <c r="CP799" s="109"/>
      <c r="CQ799" s="113"/>
      <c r="CR799" s="113"/>
      <c r="CS799" s="113"/>
      <c r="CT799" s="113"/>
      <c r="CW799" s="118" t="str">
        <f t="shared" si="630"/>
        <v>n5-4-2</v>
      </c>
      <c r="CX799" s="118" t="str">
        <f t="shared" si="639"/>
        <v>n5-4-2-2</v>
      </c>
      <c r="CY799" s="119" t="s">
        <v>246</v>
      </c>
      <c r="CZ799" s="120" t="s">
        <v>79</v>
      </c>
      <c r="DA799" s="120" t="s">
        <v>79</v>
      </c>
      <c r="DB799" s="120">
        <f t="shared" si="647"/>
        <v>30</v>
      </c>
      <c r="DC799" s="120">
        <f t="shared" si="648"/>
        <v>150</v>
      </c>
      <c r="DD799" s="120">
        <f t="shared" ca="1" si="649"/>
        <v>6</v>
      </c>
      <c r="DE799" s="120">
        <f t="shared" ca="1" si="650"/>
        <v>6</v>
      </c>
      <c r="DF799" s="120" t="s">
        <v>74</v>
      </c>
    </row>
    <row r="800" spans="1:110" s="105" customFormat="1" ht="16" customHeight="1">
      <c r="A800" s="75" t="str">
        <f t="shared" si="626"/>
        <v>n5-4-2TOn5-4-2-3</v>
      </c>
      <c r="B800" s="75" t="str">
        <f t="shared" si="627"/>
        <v>n5-4-2TOn5-4-2-3</v>
      </c>
      <c r="C800" s="103" t="s">
        <v>239</v>
      </c>
      <c r="D800" s="103" t="str">
        <f t="shared" si="640"/>
        <v>n5-4-2</v>
      </c>
      <c r="E800" s="103" t="str">
        <f t="shared" si="641"/>
        <v>n5-4-2-3</v>
      </c>
      <c r="F800" s="104">
        <f>ROW()</f>
        <v>800</v>
      </c>
      <c r="G800" s="103"/>
      <c r="H800" s="103"/>
      <c r="I800" s="103"/>
      <c r="J800" s="103"/>
      <c r="K800" s="103" t="str">
        <f t="shared" si="631"/>
        <v>none</v>
      </c>
      <c r="L800" s="103"/>
      <c r="M800" s="103" t="str">
        <f t="shared" si="632"/>
        <v>OpenClose</v>
      </c>
      <c r="N800" s="103"/>
      <c r="O800" s="103"/>
      <c r="P800" s="103"/>
      <c r="Q800" s="103"/>
      <c r="R800" s="103">
        <f t="shared" si="633"/>
        <v>1</v>
      </c>
      <c r="S800" s="103"/>
      <c r="T800" s="103"/>
      <c r="U800" s="103"/>
      <c r="V800" s="103"/>
      <c r="W800" s="103"/>
      <c r="X800" s="103" t="str">
        <f t="shared" si="642"/>
        <v>fadeOn=n5-4-2TOn5-4-2-3,0.6</v>
      </c>
      <c r="Y800" s="103" t="str">
        <f t="shared" si="643"/>
        <v>fadeOff=n5-4-2TOn5-4-2-3,0.6</v>
      </c>
      <c r="Z800" s="103" t="str">
        <f t="shared" si="644"/>
        <v>drawOpen=n5-4-2TOn5-4-2-3,0.8</v>
      </c>
      <c r="AA800" s="103" t="str">
        <f t="shared" si="645"/>
        <v>drawClose=n5-4-2TOn5-4-2-3,0.8</v>
      </c>
      <c r="AB800" s="103" t="str">
        <f t="shared" si="634"/>
        <v>myQtipStyle</v>
      </c>
      <c r="AD800" s="106"/>
      <c r="AE800" s="116"/>
      <c r="AF800" s="75"/>
      <c r="AG800" s="186">
        <f t="shared" si="651"/>
        <v>0</v>
      </c>
      <c r="AH800" s="75" t="str">
        <f t="shared" si="635"/>
        <v>n5-4-2TOn5-4-2-3</v>
      </c>
      <c r="AI800" s="75" t="str">
        <f t="shared" si="646"/>
        <v>n5-4-2TOn5-4-2-3</v>
      </c>
      <c r="AJ800" s="73">
        <f t="shared" si="636"/>
        <v>4</v>
      </c>
      <c r="AX800" s="108"/>
      <c r="AZ800" s="108"/>
      <c r="BB800" s="116"/>
      <c r="BC800" s="116"/>
      <c r="BD800" s="108"/>
      <c r="BE800" s="108"/>
      <c r="BF800" s="109"/>
      <c r="BG800" s="109"/>
      <c r="BH800" s="110" t="str">
        <f t="shared" si="637"/>
        <v>n5-4-2</v>
      </c>
      <c r="BI800" s="111"/>
      <c r="BJ800" s="109" t="s">
        <v>233</v>
      </c>
      <c r="BK800" s="109" t="s">
        <v>239</v>
      </c>
      <c r="BL800" s="109">
        <f t="shared" ca="1" si="638"/>
        <v>0.4</v>
      </c>
      <c r="BM800" s="112"/>
      <c r="BN800" s="112"/>
      <c r="BO800" s="112"/>
      <c r="BP800" s="112"/>
      <c r="BQ800" s="112"/>
      <c r="BR800" s="112">
        <f t="shared" ref="BR800:BS819" ca="1" si="652">BR301</f>
        <v>12</v>
      </c>
      <c r="BS800" s="112">
        <f t="shared" ca="1" si="652"/>
        <v>12</v>
      </c>
      <c r="BT800" s="112"/>
      <c r="BU800" s="112"/>
      <c r="BV800" s="174"/>
      <c r="BW800" s="114"/>
      <c r="BX800" s="109"/>
      <c r="BY800" s="113"/>
      <c r="BZ800" s="113"/>
      <c r="CA800" s="113"/>
      <c r="CB800" s="113"/>
      <c r="CC800" s="112"/>
      <c r="CD800" s="109"/>
      <c r="CE800" s="114"/>
      <c r="CF800" s="109"/>
      <c r="CG800" s="113"/>
      <c r="CH800" s="113"/>
      <c r="CI800" s="113"/>
      <c r="CJ800" s="113"/>
      <c r="CK800" s="112"/>
      <c r="CL800" s="112"/>
      <c r="CM800" s="112"/>
      <c r="CN800" s="115"/>
      <c r="CO800" s="109"/>
      <c r="CP800" s="109"/>
      <c r="CQ800" s="113"/>
      <c r="CR800" s="113"/>
      <c r="CS800" s="113"/>
      <c r="CT800" s="113"/>
      <c r="CW800" s="118" t="str">
        <f t="shared" si="630"/>
        <v>n5-4-2</v>
      </c>
      <c r="CX800" s="118" t="str">
        <f t="shared" si="639"/>
        <v>n5-4-2-3</v>
      </c>
      <c r="CY800" s="119" t="s">
        <v>246</v>
      </c>
      <c r="CZ800" s="120" t="s">
        <v>79</v>
      </c>
      <c r="DA800" s="120" t="s">
        <v>79</v>
      </c>
      <c r="DB800" s="120">
        <f t="shared" si="647"/>
        <v>30</v>
      </c>
      <c r="DC800" s="120">
        <f t="shared" si="648"/>
        <v>150</v>
      </c>
      <c r="DD800" s="120">
        <f t="shared" ca="1" si="649"/>
        <v>6</v>
      </c>
      <c r="DE800" s="120">
        <f t="shared" ca="1" si="650"/>
        <v>6</v>
      </c>
      <c r="DF800" s="120" t="s">
        <v>74</v>
      </c>
    </row>
    <row r="801" spans="1:110" s="105" customFormat="1" ht="16" customHeight="1">
      <c r="A801" s="75" t="str">
        <f t="shared" si="626"/>
        <v>n5-4TOn5-4-3</v>
      </c>
      <c r="B801" s="75" t="str">
        <f t="shared" si="627"/>
        <v>n5-4TOn5-4-3</v>
      </c>
      <c r="C801" s="103" t="s">
        <v>239</v>
      </c>
      <c r="D801" s="103" t="str">
        <f t="shared" si="640"/>
        <v>n5-4</v>
      </c>
      <c r="E801" s="103" t="str">
        <f t="shared" si="641"/>
        <v>n5-4-3</v>
      </c>
      <c r="F801" s="104">
        <f>ROW()</f>
        <v>801</v>
      </c>
      <c r="G801" s="103"/>
      <c r="H801" s="103"/>
      <c r="I801" s="103"/>
      <c r="J801" s="103"/>
      <c r="K801" s="103" t="str">
        <f t="shared" si="631"/>
        <v>none</v>
      </c>
      <c r="L801" s="103"/>
      <c r="M801" s="103" t="str">
        <f t="shared" si="632"/>
        <v>OpenClose</v>
      </c>
      <c r="N801" s="103"/>
      <c r="O801" s="103"/>
      <c r="P801" s="103"/>
      <c r="Q801" s="103"/>
      <c r="R801" s="103">
        <f t="shared" si="633"/>
        <v>1</v>
      </c>
      <c r="S801" s="103"/>
      <c r="T801" s="103"/>
      <c r="U801" s="103"/>
      <c r="V801" s="103"/>
      <c r="W801" s="103"/>
      <c r="X801" s="103" t="str">
        <f t="shared" si="642"/>
        <v>fadeOn=n5-4TOn5-4-3,0.6</v>
      </c>
      <c r="Y801" s="103" t="str">
        <f t="shared" si="643"/>
        <v>fadeOff=n5-4TOn5-4-3,0.6</v>
      </c>
      <c r="Z801" s="103" t="str">
        <f t="shared" si="644"/>
        <v>drawOpen=n5-4TOn5-4-3,0.8</v>
      </c>
      <c r="AA801" s="103" t="str">
        <f t="shared" si="645"/>
        <v>drawClose=n5-4TOn5-4-3,0.8</v>
      </c>
      <c r="AB801" s="103" t="str">
        <f t="shared" si="634"/>
        <v>myQtipStyle</v>
      </c>
      <c r="AD801" s="106"/>
      <c r="AE801" s="116"/>
      <c r="AF801" s="75"/>
      <c r="AG801" s="186">
        <f t="shared" si="651"/>
        <v>0</v>
      </c>
      <c r="AH801" s="75" t="str">
        <f t="shared" si="635"/>
        <v>n5-4TOn5-4-3</v>
      </c>
      <c r="AI801" s="75" t="str">
        <f t="shared" si="646"/>
        <v>n5-4TOn5-4-3</v>
      </c>
      <c r="AJ801" s="73">
        <f t="shared" si="636"/>
        <v>3</v>
      </c>
      <c r="AX801" s="108"/>
      <c r="AZ801" s="108"/>
      <c r="BB801" s="116"/>
      <c r="BC801" s="116"/>
      <c r="BD801" s="108"/>
      <c r="BE801" s="108"/>
      <c r="BF801" s="109"/>
      <c r="BG801" s="109"/>
      <c r="BH801" s="110" t="str">
        <f t="shared" si="637"/>
        <v>n5-4</v>
      </c>
      <c r="BI801" s="111"/>
      <c r="BJ801" s="109" t="s">
        <v>233</v>
      </c>
      <c r="BK801" s="109" t="s">
        <v>239</v>
      </c>
      <c r="BL801" s="109">
        <f t="shared" ca="1" si="638"/>
        <v>0.7</v>
      </c>
      <c r="BM801" s="112"/>
      <c r="BN801" s="112"/>
      <c r="BO801" s="112"/>
      <c r="BP801" s="112"/>
      <c r="BQ801" s="112"/>
      <c r="BR801" s="112">
        <f t="shared" ca="1" si="652"/>
        <v>35</v>
      </c>
      <c r="BS801" s="112">
        <f t="shared" ca="1" si="652"/>
        <v>35</v>
      </c>
      <c r="BT801" s="112"/>
      <c r="BU801" s="112"/>
      <c r="BV801" s="174"/>
      <c r="BW801" s="114"/>
      <c r="BX801" s="109"/>
      <c r="BY801" s="113"/>
      <c r="BZ801" s="113"/>
      <c r="CA801" s="113"/>
      <c r="CB801" s="113"/>
      <c r="CC801" s="112"/>
      <c r="CD801" s="109"/>
      <c r="CE801" s="114"/>
      <c r="CF801" s="109"/>
      <c r="CG801" s="113"/>
      <c r="CH801" s="113"/>
      <c r="CI801" s="113"/>
      <c r="CJ801" s="113"/>
      <c r="CK801" s="112"/>
      <c r="CL801" s="112"/>
      <c r="CM801" s="112"/>
      <c r="CN801" s="115"/>
      <c r="CO801" s="109"/>
      <c r="CP801" s="109"/>
      <c r="CQ801" s="113"/>
      <c r="CR801" s="113"/>
      <c r="CS801" s="113"/>
      <c r="CT801" s="113"/>
      <c r="CW801" s="118" t="str">
        <f t="shared" si="630"/>
        <v>n5-4</v>
      </c>
      <c r="CX801" s="118" t="str">
        <f t="shared" si="639"/>
        <v>n5-4-3</v>
      </c>
      <c r="CY801" s="119" t="s">
        <v>246</v>
      </c>
      <c r="CZ801" s="120" t="s">
        <v>79</v>
      </c>
      <c r="DA801" s="120" t="s">
        <v>79</v>
      </c>
      <c r="DB801" s="120">
        <f t="shared" si="647"/>
        <v>30</v>
      </c>
      <c r="DC801" s="120">
        <f t="shared" si="648"/>
        <v>150</v>
      </c>
      <c r="DD801" s="120">
        <f t="shared" ca="1" si="649"/>
        <v>17.5</v>
      </c>
      <c r="DE801" s="120">
        <f t="shared" ca="1" si="650"/>
        <v>17.5</v>
      </c>
      <c r="DF801" s="120" t="s">
        <v>74</v>
      </c>
    </row>
    <row r="802" spans="1:110" s="105" customFormat="1" ht="16" customHeight="1">
      <c r="A802" s="75" t="str">
        <f t="shared" si="626"/>
        <v>n5-4-3TOn5-4-3-1</v>
      </c>
      <c r="B802" s="75" t="str">
        <f t="shared" si="627"/>
        <v>n5-4-3TOn5-4-3-1</v>
      </c>
      <c r="C802" s="103" t="s">
        <v>239</v>
      </c>
      <c r="D802" s="103" t="str">
        <f t="shared" si="640"/>
        <v>n5-4-3</v>
      </c>
      <c r="E802" s="103" t="str">
        <f t="shared" si="641"/>
        <v>n5-4-3-1</v>
      </c>
      <c r="F802" s="104">
        <f>ROW()</f>
        <v>802</v>
      </c>
      <c r="G802" s="103"/>
      <c r="H802" s="103"/>
      <c r="I802" s="103"/>
      <c r="J802" s="103"/>
      <c r="K802" s="103" t="str">
        <f t="shared" si="631"/>
        <v>none</v>
      </c>
      <c r="L802" s="103"/>
      <c r="M802" s="103" t="str">
        <f t="shared" si="632"/>
        <v>OpenClose</v>
      </c>
      <c r="N802" s="103"/>
      <c r="O802" s="103"/>
      <c r="P802" s="103"/>
      <c r="Q802" s="103"/>
      <c r="R802" s="103">
        <f t="shared" si="633"/>
        <v>1</v>
      </c>
      <c r="S802" s="103"/>
      <c r="T802" s="103"/>
      <c r="U802" s="103"/>
      <c r="V802" s="103"/>
      <c r="W802" s="103"/>
      <c r="X802" s="103" t="str">
        <f t="shared" si="642"/>
        <v>fadeOn=n5-4-3TOn5-4-3-1,0.6</v>
      </c>
      <c r="Y802" s="103" t="str">
        <f t="shared" si="643"/>
        <v>fadeOff=n5-4-3TOn5-4-3-1,0.6</v>
      </c>
      <c r="Z802" s="103" t="str">
        <f t="shared" si="644"/>
        <v>drawOpen=n5-4-3TOn5-4-3-1,0.8</v>
      </c>
      <c r="AA802" s="103" t="str">
        <f t="shared" si="645"/>
        <v>drawClose=n5-4-3TOn5-4-3-1,0.8</v>
      </c>
      <c r="AB802" s="103" t="str">
        <f t="shared" si="634"/>
        <v>myQtipStyle</v>
      </c>
      <c r="AD802" s="106"/>
      <c r="AE802" s="116"/>
      <c r="AF802" s="75"/>
      <c r="AG802" s="186">
        <f t="shared" si="651"/>
        <v>0</v>
      </c>
      <c r="AH802" s="75" t="str">
        <f t="shared" si="635"/>
        <v>n5-4-3TOn5-4-3-1</v>
      </c>
      <c r="AI802" s="75" t="str">
        <f t="shared" si="646"/>
        <v>n5-4-3TOn5-4-3-1</v>
      </c>
      <c r="AJ802" s="73">
        <f t="shared" si="636"/>
        <v>4</v>
      </c>
      <c r="AX802" s="108"/>
      <c r="AZ802" s="108"/>
      <c r="BB802" s="116"/>
      <c r="BC802" s="116"/>
      <c r="BD802" s="108"/>
      <c r="BE802" s="108"/>
      <c r="BF802" s="109"/>
      <c r="BG802" s="109"/>
      <c r="BH802" s="110" t="str">
        <f t="shared" si="637"/>
        <v>n5-4-3</v>
      </c>
      <c r="BI802" s="111"/>
      <c r="BJ802" s="109" t="s">
        <v>233</v>
      </c>
      <c r="BK802" s="109" t="s">
        <v>239</v>
      </c>
      <c r="BL802" s="109">
        <f t="shared" ca="1" si="638"/>
        <v>0.4</v>
      </c>
      <c r="BM802" s="112"/>
      <c r="BN802" s="112"/>
      <c r="BO802" s="112"/>
      <c r="BP802" s="112"/>
      <c r="BQ802" s="112"/>
      <c r="BR802" s="112">
        <f t="shared" ca="1" si="652"/>
        <v>12</v>
      </c>
      <c r="BS802" s="112">
        <f t="shared" ca="1" si="652"/>
        <v>12</v>
      </c>
      <c r="BT802" s="112"/>
      <c r="BU802" s="112"/>
      <c r="BV802" s="174"/>
      <c r="BW802" s="114"/>
      <c r="BX802" s="109"/>
      <c r="BY802" s="113"/>
      <c r="BZ802" s="113"/>
      <c r="CA802" s="113"/>
      <c r="CB802" s="113"/>
      <c r="CC802" s="112"/>
      <c r="CD802" s="109"/>
      <c r="CE802" s="114"/>
      <c r="CF802" s="109"/>
      <c r="CG802" s="113"/>
      <c r="CH802" s="113"/>
      <c r="CI802" s="113"/>
      <c r="CJ802" s="113"/>
      <c r="CK802" s="112"/>
      <c r="CL802" s="112"/>
      <c r="CM802" s="112"/>
      <c r="CN802" s="115"/>
      <c r="CO802" s="109"/>
      <c r="CP802" s="109"/>
      <c r="CQ802" s="113"/>
      <c r="CR802" s="113"/>
      <c r="CS802" s="113"/>
      <c r="CT802" s="113"/>
      <c r="CW802" s="118" t="str">
        <f t="shared" si="630"/>
        <v>n5-4-3</v>
      </c>
      <c r="CX802" s="118" t="str">
        <f t="shared" si="639"/>
        <v>n5-4-3-1</v>
      </c>
      <c r="CY802" s="119" t="s">
        <v>246</v>
      </c>
      <c r="CZ802" s="120" t="s">
        <v>79</v>
      </c>
      <c r="DA802" s="120" t="s">
        <v>79</v>
      </c>
      <c r="DB802" s="120">
        <f t="shared" si="647"/>
        <v>30</v>
      </c>
      <c r="DC802" s="120">
        <f t="shared" si="648"/>
        <v>150</v>
      </c>
      <c r="DD802" s="120">
        <f t="shared" ca="1" si="649"/>
        <v>6</v>
      </c>
      <c r="DE802" s="120">
        <f t="shared" ca="1" si="650"/>
        <v>6</v>
      </c>
      <c r="DF802" s="120" t="s">
        <v>74</v>
      </c>
    </row>
    <row r="803" spans="1:110" s="105" customFormat="1" ht="16" customHeight="1">
      <c r="A803" s="75" t="str">
        <f t="shared" si="626"/>
        <v>n5-4-3TOn5-4-3-2</v>
      </c>
      <c r="B803" s="75" t="str">
        <f t="shared" si="627"/>
        <v>n5-4-3TOn5-4-3-2</v>
      </c>
      <c r="C803" s="103" t="s">
        <v>239</v>
      </c>
      <c r="D803" s="103" t="str">
        <f t="shared" si="640"/>
        <v>n5-4-3</v>
      </c>
      <c r="E803" s="103" t="str">
        <f t="shared" si="641"/>
        <v>n5-4-3-2</v>
      </c>
      <c r="F803" s="104">
        <f>ROW()</f>
        <v>803</v>
      </c>
      <c r="G803" s="103"/>
      <c r="H803" s="103"/>
      <c r="I803" s="103"/>
      <c r="J803" s="103"/>
      <c r="K803" s="103" t="str">
        <f t="shared" si="631"/>
        <v>none</v>
      </c>
      <c r="L803" s="103"/>
      <c r="M803" s="103" t="str">
        <f t="shared" si="632"/>
        <v>OpenClose</v>
      </c>
      <c r="N803" s="103"/>
      <c r="O803" s="103"/>
      <c r="P803" s="103"/>
      <c r="Q803" s="103"/>
      <c r="R803" s="103">
        <f t="shared" si="633"/>
        <v>1</v>
      </c>
      <c r="S803" s="103"/>
      <c r="T803" s="103"/>
      <c r="U803" s="103"/>
      <c r="V803" s="103"/>
      <c r="W803" s="103"/>
      <c r="X803" s="103" t="str">
        <f t="shared" si="642"/>
        <v>fadeOn=n5-4-3TOn5-4-3-2,0.6</v>
      </c>
      <c r="Y803" s="103" t="str">
        <f t="shared" si="643"/>
        <v>fadeOff=n5-4-3TOn5-4-3-2,0.6</v>
      </c>
      <c r="Z803" s="103" t="str">
        <f t="shared" si="644"/>
        <v>drawOpen=n5-4-3TOn5-4-3-2,0.8</v>
      </c>
      <c r="AA803" s="103" t="str">
        <f t="shared" si="645"/>
        <v>drawClose=n5-4-3TOn5-4-3-2,0.8</v>
      </c>
      <c r="AB803" s="103" t="str">
        <f t="shared" si="634"/>
        <v>myQtipStyle</v>
      </c>
      <c r="AD803" s="106"/>
      <c r="AE803" s="116"/>
      <c r="AF803" s="75"/>
      <c r="AG803" s="186">
        <f t="shared" si="651"/>
        <v>0</v>
      </c>
      <c r="AH803" s="75" t="str">
        <f t="shared" si="635"/>
        <v>n5-4-3TOn5-4-3-2</v>
      </c>
      <c r="AI803" s="75" t="str">
        <f t="shared" si="646"/>
        <v>n5-4-3TOn5-4-3-2</v>
      </c>
      <c r="AJ803" s="73">
        <f t="shared" si="636"/>
        <v>4</v>
      </c>
      <c r="AX803" s="108"/>
      <c r="AZ803" s="108"/>
      <c r="BB803" s="116"/>
      <c r="BC803" s="116"/>
      <c r="BD803" s="108"/>
      <c r="BE803" s="108"/>
      <c r="BF803" s="109"/>
      <c r="BG803" s="109"/>
      <c r="BH803" s="110" t="str">
        <f t="shared" si="637"/>
        <v>n5-4-3</v>
      </c>
      <c r="BI803" s="111"/>
      <c r="BJ803" s="109" t="s">
        <v>233</v>
      </c>
      <c r="BK803" s="109" t="s">
        <v>239</v>
      </c>
      <c r="BL803" s="109">
        <f t="shared" ca="1" si="638"/>
        <v>0.4</v>
      </c>
      <c r="BM803" s="112"/>
      <c r="BN803" s="112"/>
      <c r="BO803" s="112"/>
      <c r="BP803" s="112"/>
      <c r="BQ803" s="112"/>
      <c r="BR803" s="112">
        <f t="shared" ca="1" si="652"/>
        <v>12</v>
      </c>
      <c r="BS803" s="112">
        <f t="shared" ca="1" si="652"/>
        <v>12</v>
      </c>
      <c r="BT803" s="112"/>
      <c r="BU803" s="112"/>
      <c r="BV803" s="174"/>
      <c r="BW803" s="114"/>
      <c r="BX803" s="109"/>
      <c r="BY803" s="113"/>
      <c r="BZ803" s="113"/>
      <c r="CA803" s="113"/>
      <c r="CB803" s="113"/>
      <c r="CC803" s="112"/>
      <c r="CD803" s="109"/>
      <c r="CE803" s="114"/>
      <c r="CF803" s="109"/>
      <c r="CG803" s="113"/>
      <c r="CH803" s="113"/>
      <c r="CI803" s="113"/>
      <c r="CJ803" s="113"/>
      <c r="CK803" s="112"/>
      <c r="CL803" s="112"/>
      <c r="CM803" s="112"/>
      <c r="CN803" s="115"/>
      <c r="CO803" s="109"/>
      <c r="CP803" s="109"/>
      <c r="CQ803" s="113"/>
      <c r="CR803" s="113"/>
      <c r="CS803" s="113"/>
      <c r="CT803" s="113"/>
      <c r="CW803" s="118" t="str">
        <f t="shared" si="630"/>
        <v>n5-4-3</v>
      </c>
      <c r="CX803" s="118" t="str">
        <f t="shared" si="639"/>
        <v>n5-4-3-2</v>
      </c>
      <c r="CY803" s="119" t="s">
        <v>246</v>
      </c>
      <c r="CZ803" s="120" t="s">
        <v>79</v>
      </c>
      <c r="DA803" s="120" t="s">
        <v>79</v>
      </c>
      <c r="DB803" s="120">
        <f t="shared" si="647"/>
        <v>30</v>
      </c>
      <c r="DC803" s="120">
        <f t="shared" si="648"/>
        <v>150</v>
      </c>
      <c r="DD803" s="120">
        <f t="shared" ca="1" si="649"/>
        <v>6</v>
      </c>
      <c r="DE803" s="120">
        <f t="shared" ca="1" si="650"/>
        <v>6</v>
      </c>
      <c r="DF803" s="120" t="s">
        <v>74</v>
      </c>
    </row>
    <row r="804" spans="1:110" s="105" customFormat="1" ht="16" customHeight="1">
      <c r="A804" s="75" t="str">
        <f t="shared" si="626"/>
        <v>n5-4-3TOn5-4-3-3</v>
      </c>
      <c r="B804" s="75" t="str">
        <f t="shared" si="627"/>
        <v>n5-4-3TOn5-4-3-3</v>
      </c>
      <c r="C804" s="103" t="s">
        <v>239</v>
      </c>
      <c r="D804" s="103" t="str">
        <f t="shared" si="640"/>
        <v>n5-4-3</v>
      </c>
      <c r="E804" s="103" t="str">
        <f t="shared" si="641"/>
        <v>n5-4-3-3</v>
      </c>
      <c r="F804" s="104">
        <f>ROW()</f>
        <v>804</v>
      </c>
      <c r="G804" s="103"/>
      <c r="H804" s="103"/>
      <c r="I804" s="103"/>
      <c r="J804" s="103"/>
      <c r="K804" s="103" t="str">
        <f t="shared" si="631"/>
        <v>none</v>
      </c>
      <c r="L804" s="103"/>
      <c r="M804" s="103" t="str">
        <f t="shared" si="632"/>
        <v>OpenClose</v>
      </c>
      <c r="N804" s="103"/>
      <c r="O804" s="103"/>
      <c r="P804" s="103"/>
      <c r="Q804" s="103"/>
      <c r="R804" s="103">
        <f t="shared" si="633"/>
        <v>1</v>
      </c>
      <c r="S804" s="103"/>
      <c r="T804" s="103"/>
      <c r="U804" s="103"/>
      <c r="V804" s="103"/>
      <c r="W804" s="103"/>
      <c r="X804" s="103" t="str">
        <f t="shared" si="642"/>
        <v>fadeOn=n5-4-3TOn5-4-3-3,0.6</v>
      </c>
      <c r="Y804" s="103" t="str">
        <f t="shared" si="643"/>
        <v>fadeOff=n5-4-3TOn5-4-3-3,0.6</v>
      </c>
      <c r="Z804" s="103" t="str">
        <f t="shared" si="644"/>
        <v>drawOpen=n5-4-3TOn5-4-3-3,0.8</v>
      </c>
      <c r="AA804" s="103" t="str">
        <f t="shared" si="645"/>
        <v>drawClose=n5-4-3TOn5-4-3-3,0.8</v>
      </c>
      <c r="AB804" s="103" t="str">
        <f t="shared" si="634"/>
        <v>myQtipStyle</v>
      </c>
      <c r="AD804" s="106"/>
      <c r="AE804" s="116"/>
      <c r="AF804" s="75"/>
      <c r="AG804" s="186">
        <f t="shared" si="651"/>
        <v>0</v>
      </c>
      <c r="AH804" s="75" t="str">
        <f t="shared" si="635"/>
        <v>n5-4-3TOn5-4-3-3</v>
      </c>
      <c r="AI804" s="75" t="str">
        <f t="shared" si="646"/>
        <v>n5-4-3TOn5-4-3-3</v>
      </c>
      <c r="AJ804" s="73">
        <f t="shared" si="636"/>
        <v>4</v>
      </c>
      <c r="AX804" s="108"/>
      <c r="AZ804" s="108"/>
      <c r="BB804" s="116"/>
      <c r="BC804" s="116"/>
      <c r="BD804" s="108"/>
      <c r="BE804" s="108"/>
      <c r="BF804" s="109"/>
      <c r="BG804" s="109"/>
      <c r="BH804" s="110" t="str">
        <f t="shared" si="637"/>
        <v>n5-4-3</v>
      </c>
      <c r="BI804" s="111"/>
      <c r="BJ804" s="109" t="s">
        <v>233</v>
      </c>
      <c r="BK804" s="109" t="s">
        <v>239</v>
      </c>
      <c r="BL804" s="109">
        <f t="shared" ca="1" si="638"/>
        <v>0.4</v>
      </c>
      <c r="BM804" s="112"/>
      <c r="BN804" s="112"/>
      <c r="BO804" s="112"/>
      <c r="BP804" s="112"/>
      <c r="BQ804" s="112"/>
      <c r="BR804" s="112">
        <f t="shared" ca="1" si="652"/>
        <v>12</v>
      </c>
      <c r="BS804" s="112">
        <f t="shared" ca="1" si="652"/>
        <v>12</v>
      </c>
      <c r="BT804" s="112"/>
      <c r="BU804" s="112"/>
      <c r="BV804" s="174"/>
      <c r="BW804" s="114"/>
      <c r="BX804" s="109"/>
      <c r="BY804" s="113"/>
      <c r="BZ804" s="113"/>
      <c r="CA804" s="113"/>
      <c r="CB804" s="113"/>
      <c r="CC804" s="112"/>
      <c r="CD804" s="109"/>
      <c r="CE804" s="114"/>
      <c r="CF804" s="109"/>
      <c r="CG804" s="113"/>
      <c r="CH804" s="113"/>
      <c r="CI804" s="113"/>
      <c r="CJ804" s="113"/>
      <c r="CK804" s="112"/>
      <c r="CL804" s="112"/>
      <c r="CM804" s="112"/>
      <c r="CN804" s="115"/>
      <c r="CO804" s="109"/>
      <c r="CP804" s="109"/>
      <c r="CQ804" s="113"/>
      <c r="CR804" s="113"/>
      <c r="CS804" s="113"/>
      <c r="CT804" s="113"/>
      <c r="CW804" s="118" t="str">
        <f t="shared" si="630"/>
        <v>n5-4-3</v>
      </c>
      <c r="CX804" s="118" t="str">
        <f t="shared" si="639"/>
        <v>n5-4-3-3</v>
      </c>
      <c r="CY804" s="119" t="s">
        <v>246</v>
      </c>
      <c r="CZ804" s="120" t="s">
        <v>79</v>
      </c>
      <c r="DA804" s="120" t="s">
        <v>79</v>
      </c>
      <c r="DB804" s="120">
        <f t="shared" si="647"/>
        <v>30</v>
      </c>
      <c r="DC804" s="120">
        <f t="shared" si="648"/>
        <v>150</v>
      </c>
      <c r="DD804" s="120">
        <f t="shared" ca="1" si="649"/>
        <v>6</v>
      </c>
      <c r="DE804" s="120">
        <f t="shared" ca="1" si="650"/>
        <v>6</v>
      </c>
      <c r="DF804" s="120" t="s">
        <v>74</v>
      </c>
    </row>
    <row r="805" spans="1:110" s="105" customFormat="1" ht="16" customHeight="1">
      <c r="A805" s="75" t="str">
        <f t="shared" si="626"/>
        <v>n0TOn6</v>
      </c>
      <c r="B805" s="75" t="str">
        <f t="shared" si="627"/>
        <v>n0TOn6</v>
      </c>
      <c r="C805" s="103" t="s">
        <v>239</v>
      </c>
      <c r="D805" s="103" t="str">
        <f t="shared" si="640"/>
        <v>n0</v>
      </c>
      <c r="E805" s="103" t="str">
        <f t="shared" si="641"/>
        <v>n6</v>
      </c>
      <c r="F805" s="104">
        <f>ROW()</f>
        <v>805</v>
      </c>
      <c r="G805" s="103"/>
      <c r="H805" s="103"/>
      <c r="I805" s="103"/>
      <c r="J805" s="103"/>
      <c r="K805" s="103" t="str">
        <f t="shared" si="631"/>
        <v>none</v>
      </c>
      <c r="L805" s="103"/>
      <c r="M805" s="103" t="str">
        <f t="shared" si="632"/>
        <v>OpenClose</v>
      </c>
      <c r="N805" s="103"/>
      <c r="O805" s="103"/>
      <c r="P805" s="103"/>
      <c r="Q805" s="103"/>
      <c r="R805" s="103">
        <f t="shared" si="633"/>
        <v>1</v>
      </c>
      <c r="S805" s="103"/>
      <c r="T805" s="103"/>
      <c r="U805" s="103"/>
      <c r="V805" s="103"/>
      <c r="W805" s="103"/>
      <c r="X805" s="103" t="str">
        <f t="shared" si="642"/>
        <v>fadeOn=n0TOn6,0.6</v>
      </c>
      <c r="Y805" s="103" t="str">
        <f t="shared" si="643"/>
        <v>fadeOff=n0TOn6,0.6</v>
      </c>
      <c r="Z805" s="103" t="str">
        <f t="shared" si="644"/>
        <v>drawOpen=n0TOn6,0.8</v>
      </c>
      <c r="AA805" s="103" t="str">
        <f t="shared" si="645"/>
        <v>drawClose=n0TOn6,0.8</v>
      </c>
      <c r="AB805" s="103" t="str">
        <f t="shared" si="634"/>
        <v>myQtipStyle</v>
      </c>
      <c r="AD805" s="106"/>
      <c r="AE805" s="116"/>
      <c r="AF805" s="75"/>
      <c r="AG805" s="186">
        <f t="shared" si="651"/>
        <v>0</v>
      </c>
      <c r="AH805" s="75" t="str">
        <f t="shared" si="635"/>
        <v>n0TOn6</v>
      </c>
      <c r="AI805" s="75" t="str">
        <f t="shared" si="646"/>
        <v>n0TOn6</v>
      </c>
      <c r="AJ805" s="73">
        <f t="shared" si="636"/>
        <v>1</v>
      </c>
      <c r="AX805" s="108"/>
      <c r="AZ805" s="108"/>
      <c r="BB805" s="116"/>
      <c r="BC805" s="116"/>
      <c r="BD805" s="108"/>
      <c r="BE805" s="108"/>
      <c r="BF805" s="109"/>
      <c r="BG805" s="109"/>
      <c r="BH805" s="110" t="str">
        <f t="shared" si="637"/>
        <v>n0</v>
      </c>
      <c r="BI805" s="111"/>
      <c r="BJ805" s="109" t="s">
        <v>233</v>
      </c>
      <c r="BK805" s="109" t="s">
        <v>239</v>
      </c>
      <c r="BL805" s="109">
        <f t="shared" ca="1" si="638"/>
        <v>2</v>
      </c>
      <c r="BM805" s="112"/>
      <c r="BN805" s="112"/>
      <c r="BO805" s="112"/>
      <c r="BP805" s="112"/>
      <c r="BQ805" s="112"/>
      <c r="BR805" s="112">
        <f t="shared" ca="1" si="652"/>
        <v>95</v>
      </c>
      <c r="BS805" s="112">
        <f t="shared" ca="1" si="652"/>
        <v>95</v>
      </c>
      <c r="BT805" s="112"/>
      <c r="BU805" s="112"/>
      <c r="BV805" s="174"/>
      <c r="BW805" s="114"/>
      <c r="BX805" s="109"/>
      <c r="BY805" s="113"/>
      <c r="BZ805" s="113"/>
      <c r="CA805" s="113"/>
      <c r="CB805" s="113"/>
      <c r="CC805" s="112"/>
      <c r="CD805" s="109"/>
      <c r="CE805" s="114"/>
      <c r="CF805" s="109"/>
      <c r="CG805" s="113"/>
      <c r="CH805" s="113"/>
      <c r="CI805" s="113"/>
      <c r="CJ805" s="113"/>
      <c r="CK805" s="112"/>
      <c r="CL805" s="112"/>
      <c r="CM805" s="112"/>
      <c r="CN805" s="115"/>
      <c r="CO805" s="109"/>
      <c r="CP805" s="109"/>
      <c r="CQ805" s="113"/>
      <c r="CR805" s="113"/>
      <c r="CS805" s="113"/>
      <c r="CT805" s="113"/>
      <c r="CW805" s="118" t="str">
        <f t="shared" si="630"/>
        <v>n0</v>
      </c>
      <c r="CX805" s="118" t="str">
        <f t="shared" si="639"/>
        <v>n6</v>
      </c>
      <c r="CY805" s="119" t="s">
        <v>246</v>
      </c>
      <c r="CZ805" s="120" t="s">
        <v>79</v>
      </c>
      <c r="DA805" s="120" t="s">
        <v>79</v>
      </c>
      <c r="DB805" s="120">
        <f t="shared" ca="1" si="647"/>
        <v>6</v>
      </c>
      <c r="DC805" s="120">
        <f t="shared" ca="1" si="648"/>
        <v>6</v>
      </c>
      <c r="DD805" s="120">
        <f t="shared" ca="1" si="649"/>
        <v>47.5</v>
      </c>
      <c r="DE805" s="120">
        <f t="shared" ca="1" si="650"/>
        <v>47.5</v>
      </c>
      <c r="DF805" s="120" t="s">
        <v>74</v>
      </c>
    </row>
    <row r="806" spans="1:110" s="105" customFormat="1" ht="16" customHeight="1">
      <c r="A806" s="75" t="str">
        <f t="shared" si="626"/>
        <v>n5-4-3-3TOn6-1</v>
      </c>
      <c r="B806" s="75" t="str">
        <f t="shared" si="627"/>
        <v>n5-4-3-3TOn6-1</v>
      </c>
      <c r="C806" s="103" t="s">
        <v>239</v>
      </c>
      <c r="D806" s="103" t="str">
        <f t="shared" si="640"/>
        <v>n5-4-3-3</v>
      </c>
      <c r="E806" s="103" t="str">
        <f t="shared" si="641"/>
        <v>n6-1</v>
      </c>
      <c r="F806" s="104">
        <f>ROW()</f>
        <v>806</v>
      </c>
      <c r="G806" s="103"/>
      <c r="H806" s="103"/>
      <c r="I806" s="103"/>
      <c r="J806" s="103"/>
      <c r="K806" s="103" t="str">
        <f t="shared" si="631"/>
        <v>none</v>
      </c>
      <c r="L806" s="103"/>
      <c r="M806" s="103" t="str">
        <f t="shared" si="632"/>
        <v>OpenClose</v>
      </c>
      <c r="N806" s="103"/>
      <c r="O806" s="103"/>
      <c r="P806" s="103"/>
      <c r="Q806" s="103"/>
      <c r="R806" s="103">
        <f t="shared" si="633"/>
        <v>1</v>
      </c>
      <c r="S806" s="103"/>
      <c r="T806" s="103"/>
      <c r="U806" s="103"/>
      <c r="V806" s="103"/>
      <c r="W806" s="103"/>
      <c r="X806" s="103" t="str">
        <f t="shared" si="642"/>
        <v>fadeOn=n5-4-3-3TOn6-1,0.6</v>
      </c>
      <c r="Y806" s="103" t="str">
        <f t="shared" si="643"/>
        <v>fadeOff=n5-4-3-3TOn6-1,0.6</v>
      </c>
      <c r="Z806" s="103" t="str">
        <f t="shared" si="644"/>
        <v>drawOpen=n5-4-3-3TOn6-1,0.8</v>
      </c>
      <c r="AA806" s="103" t="str">
        <f t="shared" si="645"/>
        <v>drawClose=n5-4-3-3TOn6-1,0.8</v>
      </c>
      <c r="AB806" s="103" t="str">
        <f t="shared" si="634"/>
        <v>myQtipStyle</v>
      </c>
      <c r="AD806" s="106"/>
      <c r="AE806" s="116"/>
      <c r="AF806" s="75"/>
      <c r="AG806" s="186">
        <f t="shared" si="651"/>
        <v>0</v>
      </c>
      <c r="AH806" s="75" t="str">
        <f t="shared" si="635"/>
        <v>n5-4-3-3TOn6-1</v>
      </c>
      <c r="AI806" s="75" t="str">
        <f t="shared" si="646"/>
        <v>n5-4-3-3TOn6-1</v>
      </c>
      <c r="AJ806" s="73">
        <f t="shared" si="636"/>
        <v>2</v>
      </c>
      <c r="AX806" s="108"/>
      <c r="AZ806" s="108"/>
      <c r="BB806" s="116"/>
      <c r="BC806" s="116"/>
      <c r="BD806" s="108"/>
      <c r="BE806" s="108"/>
      <c r="BF806" s="109"/>
      <c r="BG806" s="109"/>
      <c r="BH806" s="110" t="str">
        <f t="shared" si="637"/>
        <v>n5-4-3-3</v>
      </c>
      <c r="BI806" s="111"/>
      <c r="BJ806" s="109" t="s">
        <v>233</v>
      </c>
      <c r="BK806" s="109" t="s">
        <v>239</v>
      </c>
      <c r="BL806" s="109">
        <f t="shared" ca="1" si="638"/>
        <v>1.5</v>
      </c>
      <c r="BM806" s="112"/>
      <c r="BN806" s="112"/>
      <c r="BO806" s="112"/>
      <c r="BP806" s="112"/>
      <c r="BQ806" s="112"/>
      <c r="BR806" s="112">
        <f t="shared" ca="1" si="652"/>
        <v>60</v>
      </c>
      <c r="BS806" s="112">
        <f t="shared" ca="1" si="652"/>
        <v>60</v>
      </c>
      <c r="BT806" s="112"/>
      <c r="BU806" s="112"/>
      <c r="BV806" s="174"/>
      <c r="BW806" s="114"/>
      <c r="BX806" s="109"/>
      <c r="BY806" s="113"/>
      <c r="BZ806" s="113"/>
      <c r="CA806" s="113"/>
      <c r="CB806" s="113"/>
      <c r="CC806" s="112"/>
      <c r="CD806" s="109"/>
      <c r="CE806" s="114"/>
      <c r="CF806" s="109"/>
      <c r="CG806" s="113"/>
      <c r="CH806" s="113"/>
      <c r="CI806" s="113"/>
      <c r="CJ806" s="113"/>
      <c r="CK806" s="112"/>
      <c r="CL806" s="112"/>
      <c r="CM806" s="112"/>
      <c r="CN806" s="115"/>
      <c r="CO806" s="109"/>
      <c r="CP806" s="109"/>
      <c r="CQ806" s="113"/>
      <c r="CR806" s="113"/>
      <c r="CS806" s="113"/>
      <c r="CT806" s="113"/>
      <c r="CW806" s="118" t="str">
        <f t="shared" si="630"/>
        <v>n5-4-3-3</v>
      </c>
      <c r="CX806" s="118" t="str">
        <f t="shared" si="639"/>
        <v>n6-1</v>
      </c>
      <c r="CY806" s="119" t="s">
        <v>246</v>
      </c>
      <c r="CZ806" s="120" t="s">
        <v>79</v>
      </c>
      <c r="DA806" s="120" t="s">
        <v>79</v>
      </c>
      <c r="DB806" s="120">
        <f t="shared" si="647"/>
        <v>30</v>
      </c>
      <c r="DC806" s="120">
        <f t="shared" si="648"/>
        <v>150</v>
      </c>
      <c r="DD806" s="120">
        <f t="shared" ca="1" si="649"/>
        <v>30</v>
      </c>
      <c r="DE806" s="120">
        <f t="shared" ca="1" si="650"/>
        <v>30</v>
      </c>
      <c r="DF806" s="120" t="s">
        <v>74</v>
      </c>
    </row>
    <row r="807" spans="1:110" s="105" customFormat="1" ht="16" customHeight="1">
      <c r="A807" s="75" t="str">
        <f t="shared" si="626"/>
        <v>n6-1TOn6-1-1</v>
      </c>
      <c r="B807" s="75" t="str">
        <f t="shared" si="627"/>
        <v>n6-1TOn6-1-1</v>
      </c>
      <c r="C807" s="103" t="s">
        <v>239</v>
      </c>
      <c r="D807" s="103" t="str">
        <f t="shared" si="640"/>
        <v>n6-1</v>
      </c>
      <c r="E807" s="103" t="str">
        <f t="shared" si="641"/>
        <v>n6-1-1</v>
      </c>
      <c r="F807" s="104">
        <f>ROW()</f>
        <v>807</v>
      </c>
      <c r="G807" s="103"/>
      <c r="H807" s="103"/>
      <c r="I807" s="103"/>
      <c r="J807" s="103"/>
      <c r="K807" s="103" t="str">
        <f t="shared" si="631"/>
        <v>none</v>
      </c>
      <c r="L807" s="103"/>
      <c r="M807" s="103" t="str">
        <f t="shared" si="632"/>
        <v>OpenClose</v>
      </c>
      <c r="N807" s="103"/>
      <c r="O807" s="103"/>
      <c r="P807" s="103"/>
      <c r="Q807" s="103"/>
      <c r="R807" s="103">
        <f t="shared" si="633"/>
        <v>1</v>
      </c>
      <c r="S807" s="103"/>
      <c r="T807" s="103"/>
      <c r="U807" s="103"/>
      <c r="V807" s="103"/>
      <c r="W807" s="103"/>
      <c r="X807" s="103" t="str">
        <f t="shared" si="642"/>
        <v>fadeOn=n6-1TOn6-1-1,0.6</v>
      </c>
      <c r="Y807" s="103" t="str">
        <f t="shared" si="643"/>
        <v>fadeOff=n6-1TOn6-1-1,0.6</v>
      </c>
      <c r="Z807" s="103" t="str">
        <f t="shared" si="644"/>
        <v>drawOpen=n6-1TOn6-1-1,0.8</v>
      </c>
      <c r="AA807" s="103" t="str">
        <f t="shared" si="645"/>
        <v>drawClose=n6-1TOn6-1-1,0.8</v>
      </c>
      <c r="AB807" s="103" t="str">
        <f t="shared" si="634"/>
        <v>myQtipStyle</v>
      </c>
      <c r="AD807" s="106"/>
      <c r="AE807" s="116"/>
      <c r="AF807" s="75"/>
      <c r="AG807" s="186">
        <f t="shared" si="651"/>
        <v>0</v>
      </c>
      <c r="AH807" s="75" t="str">
        <f t="shared" si="635"/>
        <v>n6-1TOn6-1-1</v>
      </c>
      <c r="AI807" s="75" t="str">
        <f t="shared" si="646"/>
        <v>n6-1TOn6-1-1</v>
      </c>
      <c r="AJ807" s="73">
        <f t="shared" si="636"/>
        <v>3</v>
      </c>
      <c r="AX807" s="108"/>
      <c r="AZ807" s="108"/>
      <c r="BB807" s="116"/>
      <c r="BC807" s="116"/>
      <c r="BD807" s="108"/>
      <c r="BE807" s="108"/>
      <c r="BF807" s="109"/>
      <c r="BG807" s="109"/>
      <c r="BH807" s="110" t="str">
        <f t="shared" si="637"/>
        <v>n6-1</v>
      </c>
      <c r="BI807" s="111"/>
      <c r="BJ807" s="109" t="s">
        <v>233</v>
      </c>
      <c r="BK807" s="109" t="s">
        <v>239</v>
      </c>
      <c r="BL807" s="109">
        <f t="shared" ca="1" si="638"/>
        <v>0.7</v>
      </c>
      <c r="BM807" s="112"/>
      <c r="BN807" s="112"/>
      <c r="BO807" s="112"/>
      <c r="BP807" s="112"/>
      <c r="BQ807" s="112"/>
      <c r="BR807" s="112">
        <f t="shared" ca="1" si="652"/>
        <v>35</v>
      </c>
      <c r="BS807" s="112">
        <f t="shared" ca="1" si="652"/>
        <v>35</v>
      </c>
      <c r="BT807" s="112"/>
      <c r="BU807" s="112"/>
      <c r="BV807" s="174"/>
      <c r="BW807" s="114"/>
      <c r="BX807" s="109"/>
      <c r="BY807" s="113"/>
      <c r="BZ807" s="113"/>
      <c r="CA807" s="113"/>
      <c r="CB807" s="113"/>
      <c r="CC807" s="112"/>
      <c r="CD807" s="109"/>
      <c r="CE807" s="114"/>
      <c r="CF807" s="109"/>
      <c r="CG807" s="113"/>
      <c r="CH807" s="113"/>
      <c r="CI807" s="113"/>
      <c r="CJ807" s="113"/>
      <c r="CK807" s="112"/>
      <c r="CL807" s="112"/>
      <c r="CM807" s="112"/>
      <c r="CN807" s="115"/>
      <c r="CO807" s="109"/>
      <c r="CP807" s="109"/>
      <c r="CQ807" s="113"/>
      <c r="CR807" s="113"/>
      <c r="CS807" s="113"/>
      <c r="CT807" s="113"/>
      <c r="CW807" s="118" t="str">
        <f t="shared" si="630"/>
        <v>n6-1</v>
      </c>
      <c r="CX807" s="118" t="str">
        <f t="shared" si="639"/>
        <v>n6-1-1</v>
      </c>
      <c r="CY807" s="119" t="s">
        <v>246</v>
      </c>
      <c r="CZ807" s="120" t="s">
        <v>79</v>
      </c>
      <c r="DA807" s="120" t="s">
        <v>79</v>
      </c>
      <c r="DB807" s="120">
        <f t="shared" si="647"/>
        <v>30</v>
      </c>
      <c r="DC807" s="120">
        <f t="shared" si="648"/>
        <v>150</v>
      </c>
      <c r="DD807" s="120">
        <f t="shared" ca="1" si="649"/>
        <v>17.5</v>
      </c>
      <c r="DE807" s="120">
        <f t="shared" ca="1" si="650"/>
        <v>17.5</v>
      </c>
      <c r="DF807" s="120" t="s">
        <v>74</v>
      </c>
    </row>
    <row r="808" spans="1:110" s="105" customFormat="1" ht="16" customHeight="1">
      <c r="A808" s="75" t="str">
        <f t="shared" si="626"/>
        <v>n6-1-1TOn6-1-1-1</v>
      </c>
      <c r="B808" s="75" t="str">
        <f t="shared" si="627"/>
        <v>n6-1-1TOn6-1-1-1</v>
      </c>
      <c r="C808" s="103" t="s">
        <v>239</v>
      </c>
      <c r="D808" s="103" t="str">
        <f t="shared" si="640"/>
        <v>n6-1-1</v>
      </c>
      <c r="E808" s="103" t="str">
        <f t="shared" si="641"/>
        <v>n6-1-1-1</v>
      </c>
      <c r="F808" s="104">
        <f>ROW()</f>
        <v>808</v>
      </c>
      <c r="G808" s="103"/>
      <c r="H808" s="103"/>
      <c r="I808" s="103"/>
      <c r="J808" s="103"/>
      <c r="K808" s="103" t="str">
        <f t="shared" si="631"/>
        <v>none</v>
      </c>
      <c r="L808" s="103"/>
      <c r="M808" s="103" t="str">
        <f t="shared" si="632"/>
        <v>OpenClose</v>
      </c>
      <c r="N808" s="103"/>
      <c r="O808" s="103"/>
      <c r="P808" s="103"/>
      <c r="Q808" s="103"/>
      <c r="R808" s="103">
        <f t="shared" si="633"/>
        <v>1</v>
      </c>
      <c r="S808" s="103"/>
      <c r="T808" s="103"/>
      <c r="U808" s="103"/>
      <c r="V808" s="103"/>
      <c r="W808" s="103"/>
      <c r="X808" s="103" t="str">
        <f t="shared" si="642"/>
        <v>fadeOn=n6-1-1TOn6-1-1-1,0.6</v>
      </c>
      <c r="Y808" s="103" t="str">
        <f t="shared" si="643"/>
        <v>fadeOff=n6-1-1TOn6-1-1-1,0.6</v>
      </c>
      <c r="Z808" s="103" t="str">
        <f t="shared" si="644"/>
        <v>drawOpen=n6-1-1TOn6-1-1-1,0.8</v>
      </c>
      <c r="AA808" s="103" t="str">
        <f t="shared" si="645"/>
        <v>drawClose=n6-1-1TOn6-1-1-1,0.8</v>
      </c>
      <c r="AB808" s="103" t="str">
        <f t="shared" si="634"/>
        <v>myQtipStyle</v>
      </c>
      <c r="AD808" s="106"/>
      <c r="AE808" s="116"/>
      <c r="AF808" s="75"/>
      <c r="AG808" s="186">
        <f t="shared" si="651"/>
        <v>0</v>
      </c>
      <c r="AH808" s="75" t="str">
        <f t="shared" si="635"/>
        <v>n6-1-1TOn6-1-1-1</v>
      </c>
      <c r="AI808" s="75" t="str">
        <f t="shared" si="646"/>
        <v>n6-1-1TOn6-1-1-1</v>
      </c>
      <c r="AJ808" s="73">
        <f t="shared" si="636"/>
        <v>4</v>
      </c>
      <c r="AX808" s="108"/>
      <c r="AZ808" s="108"/>
      <c r="BB808" s="116"/>
      <c r="BC808" s="116"/>
      <c r="BD808" s="108"/>
      <c r="BE808" s="108"/>
      <c r="BF808" s="109"/>
      <c r="BG808" s="109"/>
      <c r="BH808" s="110" t="str">
        <f t="shared" si="637"/>
        <v>n6-1-1</v>
      </c>
      <c r="BI808" s="111"/>
      <c r="BJ808" s="109" t="s">
        <v>233</v>
      </c>
      <c r="BK808" s="109" t="s">
        <v>239</v>
      </c>
      <c r="BL808" s="109">
        <f t="shared" ca="1" si="638"/>
        <v>0.4</v>
      </c>
      <c r="BM808" s="112"/>
      <c r="BN808" s="112"/>
      <c r="BO808" s="112"/>
      <c r="BP808" s="112"/>
      <c r="BQ808" s="112"/>
      <c r="BR808" s="112">
        <f t="shared" ca="1" si="652"/>
        <v>12</v>
      </c>
      <c r="BS808" s="112">
        <f t="shared" ca="1" si="652"/>
        <v>12</v>
      </c>
      <c r="BT808" s="112"/>
      <c r="BU808" s="112"/>
      <c r="BV808" s="174"/>
      <c r="BW808" s="114"/>
      <c r="BX808" s="109"/>
      <c r="BY808" s="113"/>
      <c r="BZ808" s="113"/>
      <c r="CA808" s="113"/>
      <c r="CB808" s="113"/>
      <c r="CC808" s="112"/>
      <c r="CD808" s="109"/>
      <c r="CE808" s="114"/>
      <c r="CF808" s="109"/>
      <c r="CG808" s="113"/>
      <c r="CH808" s="113"/>
      <c r="CI808" s="113"/>
      <c r="CJ808" s="113"/>
      <c r="CK808" s="112"/>
      <c r="CL808" s="112"/>
      <c r="CM808" s="112"/>
      <c r="CN808" s="115"/>
      <c r="CO808" s="109"/>
      <c r="CP808" s="109"/>
      <c r="CQ808" s="113"/>
      <c r="CR808" s="113"/>
      <c r="CS808" s="113"/>
      <c r="CT808" s="113"/>
      <c r="CW808" s="118" t="str">
        <f t="shared" si="630"/>
        <v>n6-1-1</v>
      </c>
      <c r="CX808" s="118" t="str">
        <f t="shared" si="639"/>
        <v>n6-1-1-1</v>
      </c>
      <c r="CY808" s="119" t="s">
        <v>246</v>
      </c>
      <c r="CZ808" s="120" t="s">
        <v>79</v>
      </c>
      <c r="DA808" s="120" t="s">
        <v>79</v>
      </c>
      <c r="DB808" s="120">
        <f t="shared" si="647"/>
        <v>30</v>
      </c>
      <c r="DC808" s="120">
        <f t="shared" si="648"/>
        <v>150</v>
      </c>
      <c r="DD808" s="120">
        <f t="shared" ca="1" si="649"/>
        <v>6</v>
      </c>
      <c r="DE808" s="120">
        <f t="shared" ca="1" si="650"/>
        <v>6</v>
      </c>
      <c r="DF808" s="120" t="s">
        <v>74</v>
      </c>
    </row>
    <row r="809" spans="1:110" s="105" customFormat="1" ht="16" customHeight="1">
      <c r="A809" s="75" t="str">
        <f t="shared" ref="A809:A872" si="653">AH809</f>
        <v>n6-1-1TOn6-1-1-2</v>
      </c>
      <c r="B809" s="75" t="str">
        <f t="shared" ref="B809:B872" si="654">AI809</f>
        <v>n6-1-1TOn6-1-1-2</v>
      </c>
      <c r="C809" s="103" t="s">
        <v>239</v>
      </c>
      <c r="D809" s="103" t="str">
        <f t="shared" si="640"/>
        <v>n6-1-1</v>
      </c>
      <c r="E809" s="103" t="str">
        <f t="shared" si="641"/>
        <v>n6-1-1-2</v>
      </c>
      <c r="F809" s="104">
        <f>ROW()</f>
        <v>809</v>
      </c>
      <c r="G809" s="103"/>
      <c r="H809" s="103"/>
      <c r="I809" s="103"/>
      <c r="J809" s="103"/>
      <c r="K809" s="103" t="str">
        <f t="shared" si="631"/>
        <v>none</v>
      </c>
      <c r="L809" s="103"/>
      <c r="M809" s="103" t="str">
        <f t="shared" si="632"/>
        <v>OpenClose</v>
      </c>
      <c r="N809" s="103"/>
      <c r="O809" s="103"/>
      <c r="P809" s="103"/>
      <c r="Q809" s="103"/>
      <c r="R809" s="103">
        <f t="shared" si="633"/>
        <v>1</v>
      </c>
      <c r="S809" s="103"/>
      <c r="T809" s="103"/>
      <c r="U809" s="103"/>
      <c r="V809" s="103"/>
      <c r="W809" s="103"/>
      <c r="X809" s="103" t="str">
        <f t="shared" si="642"/>
        <v>fadeOn=n6-1-1TOn6-1-1-2,0.6</v>
      </c>
      <c r="Y809" s="103" t="str">
        <f t="shared" si="643"/>
        <v>fadeOff=n6-1-1TOn6-1-1-2,0.6</v>
      </c>
      <c r="Z809" s="103" t="str">
        <f t="shared" si="644"/>
        <v>drawOpen=n6-1-1TOn6-1-1-2,0.8</v>
      </c>
      <c r="AA809" s="103" t="str">
        <f t="shared" si="645"/>
        <v>drawClose=n6-1-1TOn6-1-1-2,0.8</v>
      </c>
      <c r="AB809" s="103" t="str">
        <f t="shared" si="634"/>
        <v>myQtipStyle</v>
      </c>
      <c r="AD809" s="106"/>
      <c r="AE809" s="116"/>
      <c r="AF809" s="75"/>
      <c r="AG809" s="186">
        <f t="shared" si="651"/>
        <v>0</v>
      </c>
      <c r="AH809" s="75" t="str">
        <f t="shared" si="635"/>
        <v>n6-1-1TOn6-1-1-2</v>
      </c>
      <c r="AI809" s="75" t="str">
        <f t="shared" si="646"/>
        <v>n6-1-1TOn6-1-1-2</v>
      </c>
      <c r="AJ809" s="73">
        <f t="shared" si="636"/>
        <v>4</v>
      </c>
      <c r="AX809" s="108"/>
      <c r="AZ809" s="108"/>
      <c r="BB809" s="116"/>
      <c r="BC809" s="116"/>
      <c r="BD809" s="108"/>
      <c r="BE809" s="108"/>
      <c r="BF809" s="109"/>
      <c r="BG809" s="109"/>
      <c r="BH809" s="110" t="str">
        <f t="shared" si="637"/>
        <v>n6-1-1</v>
      </c>
      <c r="BI809" s="111"/>
      <c r="BJ809" s="109" t="s">
        <v>233</v>
      </c>
      <c r="BK809" s="109" t="s">
        <v>239</v>
      </c>
      <c r="BL809" s="109">
        <f t="shared" ca="1" si="638"/>
        <v>0.4</v>
      </c>
      <c r="BM809" s="112"/>
      <c r="BN809" s="112"/>
      <c r="BO809" s="112"/>
      <c r="BP809" s="112"/>
      <c r="BQ809" s="112"/>
      <c r="BR809" s="112">
        <f t="shared" ca="1" si="652"/>
        <v>12</v>
      </c>
      <c r="BS809" s="112">
        <f t="shared" ca="1" si="652"/>
        <v>12</v>
      </c>
      <c r="BT809" s="112"/>
      <c r="BU809" s="112"/>
      <c r="BV809" s="174"/>
      <c r="BW809" s="114"/>
      <c r="BX809" s="109"/>
      <c r="BY809" s="113"/>
      <c r="BZ809" s="113"/>
      <c r="CA809" s="113"/>
      <c r="CB809" s="113"/>
      <c r="CC809" s="112"/>
      <c r="CD809" s="109"/>
      <c r="CE809" s="114"/>
      <c r="CF809" s="109"/>
      <c r="CG809" s="113"/>
      <c r="CH809" s="113"/>
      <c r="CI809" s="113"/>
      <c r="CJ809" s="113"/>
      <c r="CK809" s="112"/>
      <c r="CL809" s="112"/>
      <c r="CM809" s="112"/>
      <c r="CN809" s="115"/>
      <c r="CO809" s="109"/>
      <c r="CP809" s="109"/>
      <c r="CQ809" s="113"/>
      <c r="CR809" s="113"/>
      <c r="CS809" s="113"/>
      <c r="CT809" s="113"/>
      <c r="CW809" s="118" t="str">
        <f t="shared" si="630"/>
        <v>n6-1-1</v>
      </c>
      <c r="CX809" s="118" t="str">
        <f t="shared" si="639"/>
        <v>n6-1-1-2</v>
      </c>
      <c r="CY809" s="119" t="s">
        <v>246</v>
      </c>
      <c r="CZ809" s="120" t="s">
        <v>79</v>
      </c>
      <c r="DA809" s="120" t="s">
        <v>79</v>
      </c>
      <c r="DB809" s="120">
        <f t="shared" si="647"/>
        <v>30</v>
      </c>
      <c r="DC809" s="120">
        <f t="shared" si="648"/>
        <v>150</v>
      </c>
      <c r="DD809" s="120">
        <f t="shared" ca="1" si="649"/>
        <v>6</v>
      </c>
      <c r="DE809" s="120">
        <f t="shared" ca="1" si="650"/>
        <v>6</v>
      </c>
      <c r="DF809" s="120" t="s">
        <v>74</v>
      </c>
    </row>
    <row r="810" spans="1:110" s="105" customFormat="1" ht="16" customHeight="1">
      <c r="A810" s="75" t="str">
        <f t="shared" si="653"/>
        <v>n6-1-1TOn6-1-1-3</v>
      </c>
      <c r="B810" s="75" t="str">
        <f t="shared" si="654"/>
        <v>n6-1-1TOn6-1-1-3</v>
      </c>
      <c r="C810" s="103" t="s">
        <v>239</v>
      </c>
      <c r="D810" s="103" t="str">
        <f t="shared" si="640"/>
        <v>n6-1-1</v>
      </c>
      <c r="E810" s="103" t="str">
        <f t="shared" si="641"/>
        <v>n6-1-1-3</v>
      </c>
      <c r="F810" s="104">
        <f>ROW()</f>
        <v>810</v>
      </c>
      <c r="G810" s="103"/>
      <c r="H810" s="103"/>
      <c r="I810" s="103"/>
      <c r="J810" s="103"/>
      <c r="K810" s="103" t="str">
        <f t="shared" si="631"/>
        <v>none</v>
      </c>
      <c r="L810" s="103"/>
      <c r="M810" s="103" t="str">
        <f t="shared" si="632"/>
        <v>OpenClose</v>
      </c>
      <c r="N810" s="103"/>
      <c r="O810" s="103"/>
      <c r="P810" s="103"/>
      <c r="Q810" s="103"/>
      <c r="R810" s="103">
        <f t="shared" si="633"/>
        <v>1</v>
      </c>
      <c r="S810" s="103"/>
      <c r="T810" s="103"/>
      <c r="U810" s="103"/>
      <c r="V810" s="103"/>
      <c r="W810" s="103"/>
      <c r="X810" s="103" t="str">
        <f t="shared" si="642"/>
        <v>fadeOn=n6-1-1TOn6-1-1-3,0.6</v>
      </c>
      <c r="Y810" s="103" t="str">
        <f t="shared" si="643"/>
        <v>fadeOff=n6-1-1TOn6-1-1-3,0.6</v>
      </c>
      <c r="Z810" s="103" t="str">
        <f t="shared" si="644"/>
        <v>drawOpen=n6-1-1TOn6-1-1-3,0.8</v>
      </c>
      <c r="AA810" s="103" t="str">
        <f t="shared" si="645"/>
        <v>drawClose=n6-1-1TOn6-1-1-3,0.8</v>
      </c>
      <c r="AB810" s="103" t="str">
        <f t="shared" si="634"/>
        <v>myQtipStyle</v>
      </c>
      <c r="AD810" s="106"/>
      <c r="AE810" s="116"/>
      <c r="AF810" s="75"/>
      <c r="AG810" s="186">
        <f t="shared" si="651"/>
        <v>0</v>
      </c>
      <c r="AH810" s="75" t="str">
        <f t="shared" si="635"/>
        <v>n6-1-1TOn6-1-1-3</v>
      </c>
      <c r="AI810" s="75" t="str">
        <f t="shared" si="646"/>
        <v>n6-1-1TOn6-1-1-3</v>
      </c>
      <c r="AJ810" s="73">
        <f t="shared" si="636"/>
        <v>4</v>
      </c>
      <c r="AX810" s="108"/>
      <c r="AZ810" s="108"/>
      <c r="BB810" s="116"/>
      <c r="BC810" s="116"/>
      <c r="BD810" s="108"/>
      <c r="BE810" s="108"/>
      <c r="BF810" s="109"/>
      <c r="BG810" s="109"/>
      <c r="BH810" s="110" t="str">
        <f t="shared" si="637"/>
        <v>n6-1-1</v>
      </c>
      <c r="BI810" s="111"/>
      <c r="BJ810" s="109" t="s">
        <v>233</v>
      </c>
      <c r="BK810" s="109" t="s">
        <v>239</v>
      </c>
      <c r="BL810" s="109">
        <f t="shared" ca="1" si="638"/>
        <v>0.4</v>
      </c>
      <c r="BM810" s="112"/>
      <c r="BN810" s="112"/>
      <c r="BO810" s="112"/>
      <c r="BP810" s="112"/>
      <c r="BQ810" s="112"/>
      <c r="BR810" s="112">
        <f t="shared" ca="1" si="652"/>
        <v>12</v>
      </c>
      <c r="BS810" s="112">
        <f t="shared" ca="1" si="652"/>
        <v>12</v>
      </c>
      <c r="BT810" s="112"/>
      <c r="BU810" s="112"/>
      <c r="BV810" s="174"/>
      <c r="BW810" s="114"/>
      <c r="BX810" s="109"/>
      <c r="BY810" s="113"/>
      <c r="BZ810" s="113"/>
      <c r="CA810" s="113"/>
      <c r="CB810" s="113"/>
      <c r="CC810" s="112"/>
      <c r="CD810" s="109"/>
      <c r="CE810" s="114"/>
      <c r="CF810" s="109"/>
      <c r="CG810" s="113"/>
      <c r="CH810" s="113"/>
      <c r="CI810" s="113"/>
      <c r="CJ810" s="113"/>
      <c r="CK810" s="112"/>
      <c r="CL810" s="112"/>
      <c r="CM810" s="112"/>
      <c r="CN810" s="115"/>
      <c r="CO810" s="109"/>
      <c r="CP810" s="109"/>
      <c r="CQ810" s="113"/>
      <c r="CR810" s="113"/>
      <c r="CS810" s="113"/>
      <c r="CT810" s="113"/>
      <c r="CW810" s="118" t="str">
        <f t="shared" si="630"/>
        <v>n6-1-1</v>
      </c>
      <c r="CX810" s="118" t="str">
        <f t="shared" si="639"/>
        <v>n6-1-1-3</v>
      </c>
      <c r="CY810" s="119" t="s">
        <v>246</v>
      </c>
      <c r="CZ810" s="120" t="s">
        <v>79</v>
      </c>
      <c r="DA810" s="120" t="s">
        <v>79</v>
      </c>
      <c r="DB810" s="120">
        <f t="shared" si="647"/>
        <v>30</v>
      </c>
      <c r="DC810" s="120">
        <f t="shared" si="648"/>
        <v>150</v>
      </c>
      <c r="DD810" s="120">
        <f t="shared" ca="1" si="649"/>
        <v>6</v>
      </c>
      <c r="DE810" s="120">
        <f t="shared" ca="1" si="650"/>
        <v>6</v>
      </c>
      <c r="DF810" s="120" t="s">
        <v>74</v>
      </c>
    </row>
    <row r="811" spans="1:110" s="105" customFormat="1" ht="16" customHeight="1">
      <c r="A811" s="75" t="str">
        <f t="shared" si="653"/>
        <v>n6-1TOn6-1-2</v>
      </c>
      <c r="B811" s="75" t="str">
        <f t="shared" si="654"/>
        <v>n6-1TOn6-1-2</v>
      </c>
      <c r="C811" s="103" t="s">
        <v>239</v>
      </c>
      <c r="D811" s="103" t="str">
        <f t="shared" si="640"/>
        <v>n6-1</v>
      </c>
      <c r="E811" s="103" t="str">
        <f t="shared" si="641"/>
        <v>n6-1-2</v>
      </c>
      <c r="F811" s="104">
        <f>ROW()</f>
        <v>811</v>
      </c>
      <c r="G811" s="103"/>
      <c r="H811" s="103"/>
      <c r="I811" s="103"/>
      <c r="J811" s="103"/>
      <c r="K811" s="103" t="str">
        <f t="shared" si="631"/>
        <v>none</v>
      </c>
      <c r="L811" s="103"/>
      <c r="M811" s="103" t="str">
        <f t="shared" si="632"/>
        <v>OpenClose</v>
      </c>
      <c r="N811" s="103"/>
      <c r="O811" s="103"/>
      <c r="P811" s="103"/>
      <c r="Q811" s="103"/>
      <c r="R811" s="103">
        <f t="shared" si="633"/>
        <v>1</v>
      </c>
      <c r="S811" s="103"/>
      <c r="T811" s="103"/>
      <c r="U811" s="103"/>
      <c r="V811" s="103"/>
      <c r="W811" s="103"/>
      <c r="X811" s="103" t="str">
        <f t="shared" si="642"/>
        <v>fadeOn=n6-1TOn6-1-2,0.6</v>
      </c>
      <c r="Y811" s="103" t="str">
        <f t="shared" si="643"/>
        <v>fadeOff=n6-1TOn6-1-2,0.6</v>
      </c>
      <c r="Z811" s="103" t="str">
        <f t="shared" si="644"/>
        <v>drawOpen=n6-1TOn6-1-2,0.8</v>
      </c>
      <c r="AA811" s="103" t="str">
        <f t="shared" si="645"/>
        <v>drawClose=n6-1TOn6-1-2,0.8</v>
      </c>
      <c r="AB811" s="103" t="str">
        <f t="shared" si="634"/>
        <v>myQtipStyle</v>
      </c>
      <c r="AD811" s="106"/>
      <c r="AE811" s="116"/>
      <c r="AF811" s="75"/>
      <c r="AG811" s="186">
        <f t="shared" si="651"/>
        <v>0</v>
      </c>
      <c r="AH811" s="75" t="str">
        <f t="shared" si="635"/>
        <v>n6-1TOn6-1-2</v>
      </c>
      <c r="AI811" s="75" t="str">
        <f t="shared" si="646"/>
        <v>n6-1TOn6-1-2</v>
      </c>
      <c r="AJ811" s="73">
        <f t="shared" si="636"/>
        <v>3</v>
      </c>
      <c r="AX811" s="108"/>
      <c r="AZ811" s="108"/>
      <c r="BB811" s="116"/>
      <c r="BC811" s="116"/>
      <c r="BD811" s="108"/>
      <c r="BE811" s="108"/>
      <c r="BF811" s="109"/>
      <c r="BG811" s="109"/>
      <c r="BH811" s="110" t="str">
        <f t="shared" si="637"/>
        <v>n6-1</v>
      </c>
      <c r="BI811" s="111"/>
      <c r="BJ811" s="109" t="s">
        <v>233</v>
      </c>
      <c r="BK811" s="109" t="s">
        <v>239</v>
      </c>
      <c r="BL811" s="109">
        <f t="shared" ca="1" si="638"/>
        <v>0.7</v>
      </c>
      <c r="BM811" s="112"/>
      <c r="BN811" s="112"/>
      <c r="BO811" s="112"/>
      <c r="BP811" s="112"/>
      <c r="BQ811" s="112"/>
      <c r="BR811" s="112">
        <f t="shared" ca="1" si="652"/>
        <v>35</v>
      </c>
      <c r="BS811" s="112">
        <f t="shared" ca="1" si="652"/>
        <v>35</v>
      </c>
      <c r="BT811" s="112"/>
      <c r="BU811" s="112"/>
      <c r="BV811" s="174"/>
      <c r="BW811" s="114"/>
      <c r="BX811" s="109"/>
      <c r="BY811" s="113"/>
      <c r="BZ811" s="113"/>
      <c r="CA811" s="113"/>
      <c r="CB811" s="113"/>
      <c r="CC811" s="112"/>
      <c r="CD811" s="109"/>
      <c r="CE811" s="114"/>
      <c r="CF811" s="109"/>
      <c r="CG811" s="113"/>
      <c r="CH811" s="113"/>
      <c r="CI811" s="113"/>
      <c r="CJ811" s="113"/>
      <c r="CK811" s="112"/>
      <c r="CL811" s="112"/>
      <c r="CM811" s="112"/>
      <c r="CN811" s="115"/>
      <c r="CO811" s="109"/>
      <c r="CP811" s="109"/>
      <c r="CQ811" s="113"/>
      <c r="CR811" s="113"/>
      <c r="CS811" s="113"/>
      <c r="CT811" s="113"/>
      <c r="CW811" s="118" t="str">
        <f t="shared" si="630"/>
        <v>n6-1</v>
      </c>
      <c r="CX811" s="118" t="str">
        <f t="shared" si="639"/>
        <v>n6-1-2</v>
      </c>
      <c r="CY811" s="119" t="s">
        <v>246</v>
      </c>
      <c r="CZ811" s="120" t="s">
        <v>79</v>
      </c>
      <c r="DA811" s="120" t="s">
        <v>79</v>
      </c>
      <c r="DB811" s="120">
        <f t="shared" si="647"/>
        <v>30</v>
      </c>
      <c r="DC811" s="120">
        <f t="shared" si="648"/>
        <v>150</v>
      </c>
      <c r="DD811" s="120">
        <f t="shared" ca="1" si="649"/>
        <v>17.5</v>
      </c>
      <c r="DE811" s="120">
        <f t="shared" ca="1" si="650"/>
        <v>17.5</v>
      </c>
      <c r="DF811" s="120" t="s">
        <v>74</v>
      </c>
    </row>
    <row r="812" spans="1:110" s="105" customFormat="1" ht="16" customHeight="1">
      <c r="A812" s="75" t="str">
        <f t="shared" si="653"/>
        <v>n6-1-2TOn6-1-2-1</v>
      </c>
      <c r="B812" s="75" t="str">
        <f t="shared" si="654"/>
        <v>n6-1-2TOn6-1-2-1</v>
      </c>
      <c r="C812" s="103" t="s">
        <v>239</v>
      </c>
      <c r="D812" s="103" t="str">
        <f t="shared" si="640"/>
        <v>n6-1-2</v>
      </c>
      <c r="E812" s="103" t="str">
        <f t="shared" si="641"/>
        <v>n6-1-2-1</v>
      </c>
      <c r="F812" s="104">
        <f>ROW()</f>
        <v>812</v>
      </c>
      <c r="G812" s="103"/>
      <c r="H812" s="103"/>
      <c r="I812" s="103"/>
      <c r="J812" s="103"/>
      <c r="K812" s="103" t="str">
        <f t="shared" si="631"/>
        <v>none</v>
      </c>
      <c r="L812" s="103"/>
      <c r="M812" s="103" t="str">
        <f t="shared" si="632"/>
        <v>OpenClose</v>
      </c>
      <c r="N812" s="103"/>
      <c r="O812" s="103"/>
      <c r="P812" s="103"/>
      <c r="Q812" s="103"/>
      <c r="R812" s="103">
        <f t="shared" si="633"/>
        <v>1</v>
      </c>
      <c r="S812" s="103"/>
      <c r="T812" s="103"/>
      <c r="U812" s="103"/>
      <c r="V812" s="103"/>
      <c r="W812" s="103"/>
      <c r="X812" s="103" t="str">
        <f t="shared" si="642"/>
        <v>fadeOn=n6-1-2TOn6-1-2-1,0.6</v>
      </c>
      <c r="Y812" s="103" t="str">
        <f t="shared" si="643"/>
        <v>fadeOff=n6-1-2TOn6-1-2-1,0.6</v>
      </c>
      <c r="Z812" s="103" t="str">
        <f t="shared" si="644"/>
        <v>drawOpen=n6-1-2TOn6-1-2-1,0.8</v>
      </c>
      <c r="AA812" s="103" t="str">
        <f t="shared" si="645"/>
        <v>drawClose=n6-1-2TOn6-1-2-1,0.8</v>
      </c>
      <c r="AB812" s="103" t="str">
        <f t="shared" si="634"/>
        <v>myQtipStyle</v>
      </c>
      <c r="AD812" s="106"/>
      <c r="AE812" s="116"/>
      <c r="AF812" s="75"/>
      <c r="AG812" s="186">
        <f t="shared" si="651"/>
        <v>0</v>
      </c>
      <c r="AH812" s="75" t="str">
        <f t="shared" si="635"/>
        <v>n6-1-2TOn6-1-2-1</v>
      </c>
      <c r="AI812" s="75" t="str">
        <f t="shared" si="646"/>
        <v>n6-1-2TOn6-1-2-1</v>
      </c>
      <c r="AJ812" s="73">
        <f t="shared" si="636"/>
        <v>4</v>
      </c>
      <c r="AX812" s="108"/>
      <c r="AZ812" s="108"/>
      <c r="BB812" s="116"/>
      <c r="BC812" s="116"/>
      <c r="BD812" s="108"/>
      <c r="BE812" s="108"/>
      <c r="BF812" s="109"/>
      <c r="BG812" s="109"/>
      <c r="BH812" s="110" t="str">
        <f t="shared" si="637"/>
        <v>n6-1-2</v>
      </c>
      <c r="BI812" s="111"/>
      <c r="BJ812" s="109" t="s">
        <v>233</v>
      </c>
      <c r="BK812" s="109" t="s">
        <v>239</v>
      </c>
      <c r="BL812" s="109">
        <f t="shared" ca="1" si="638"/>
        <v>0.4</v>
      </c>
      <c r="BM812" s="112"/>
      <c r="BN812" s="112"/>
      <c r="BO812" s="112"/>
      <c r="BP812" s="112"/>
      <c r="BQ812" s="112"/>
      <c r="BR812" s="112">
        <f t="shared" ca="1" si="652"/>
        <v>12</v>
      </c>
      <c r="BS812" s="112">
        <f t="shared" ca="1" si="652"/>
        <v>12</v>
      </c>
      <c r="BT812" s="112"/>
      <c r="BU812" s="112"/>
      <c r="BV812" s="174"/>
      <c r="BW812" s="114"/>
      <c r="BX812" s="109"/>
      <c r="BY812" s="113"/>
      <c r="BZ812" s="113"/>
      <c r="CA812" s="113"/>
      <c r="CB812" s="113"/>
      <c r="CC812" s="112"/>
      <c r="CD812" s="109"/>
      <c r="CE812" s="114"/>
      <c r="CF812" s="109"/>
      <c r="CG812" s="113"/>
      <c r="CH812" s="113"/>
      <c r="CI812" s="113"/>
      <c r="CJ812" s="113"/>
      <c r="CK812" s="112"/>
      <c r="CL812" s="112"/>
      <c r="CM812" s="112"/>
      <c r="CN812" s="115"/>
      <c r="CO812" s="109"/>
      <c r="CP812" s="109"/>
      <c r="CQ812" s="113"/>
      <c r="CR812" s="113"/>
      <c r="CS812" s="113"/>
      <c r="CT812" s="113"/>
      <c r="CW812" s="118" t="str">
        <f t="shared" si="630"/>
        <v>n6-1-2</v>
      </c>
      <c r="CX812" s="118" t="str">
        <f t="shared" si="639"/>
        <v>n6-1-2-1</v>
      </c>
      <c r="CY812" s="119" t="s">
        <v>246</v>
      </c>
      <c r="CZ812" s="120" t="s">
        <v>79</v>
      </c>
      <c r="DA812" s="120" t="s">
        <v>79</v>
      </c>
      <c r="DB812" s="120">
        <f t="shared" si="647"/>
        <v>30</v>
      </c>
      <c r="DC812" s="120">
        <f t="shared" si="648"/>
        <v>150</v>
      </c>
      <c r="DD812" s="120">
        <f t="shared" ca="1" si="649"/>
        <v>6</v>
      </c>
      <c r="DE812" s="120">
        <f t="shared" ca="1" si="650"/>
        <v>6</v>
      </c>
      <c r="DF812" s="120" t="s">
        <v>74</v>
      </c>
    </row>
    <row r="813" spans="1:110" s="105" customFormat="1" ht="16" customHeight="1">
      <c r="A813" s="75" t="str">
        <f t="shared" si="653"/>
        <v>n6-1-2TOn6-1-2-2</v>
      </c>
      <c r="B813" s="75" t="str">
        <f t="shared" si="654"/>
        <v>n6-1-2TOn6-1-2-2</v>
      </c>
      <c r="C813" s="103" t="s">
        <v>239</v>
      </c>
      <c r="D813" s="103" t="str">
        <f t="shared" si="640"/>
        <v>n6-1-2</v>
      </c>
      <c r="E813" s="103" t="str">
        <f t="shared" si="641"/>
        <v>n6-1-2-2</v>
      </c>
      <c r="F813" s="104">
        <f>ROW()</f>
        <v>813</v>
      </c>
      <c r="G813" s="103"/>
      <c r="H813" s="103"/>
      <c r="I813" s="103"/>
      <c r="J813" s="103"/>
      <c r="K813" s="103" t="str">
        <f t="shared" si="631"/>
        <v>none</v>
      </c>
      <c r="L813" s="103"/>
      <c r="M813" s="103" t="str">
        <f t="shared" si="632"/>
        <v>OpenClose</v>
      </c>
      <c r="N813" s="103"/>
      <c r="O813" s="103"/>
      <c r="P813" s="103"/>
      <c r="Q813" s="103"/>
      <c r="R813" s="103">
        <f t="shared" si="633"/>
        <v>1</v>
      </c>
      <c r="S813" s="103"/>
      <c r="T813" s="103"/>
      <c r="U813" s="103"/>
      <c r="V813" s="103"/>
      <c r="W813" s="103"/>
      <c r="X813" s="103" t="str">
        <f t="shared" si="642"/>
        <v>fadeOn=n6-1-2TOn6-1-2-2,0.6</v>
      </c>
      <c r="Y813" s="103" t="str">
        <f t="shared" si="643"/>
        <v>fadeOff=n6-1-2TOn6-1-2-2,0.6</v>
      </c>
      <c r="Z813" s="103" t="str">
        <f t="shared" si="644"/>
        <v>drawOpen=n6-1-2TOn6-1-2-2,0.8</v>
      </c>
      <c r="AA813" s="103" t="str">
        <f t="shared" si="645"/>
        <v>drawClose=n6-1-2TOn6-1-2-2,0.8</v>
      </c>
      <c r="AB813" s="103" t="str">
        <f t="shared" si="634"/>
        <v>myQtipStyle</v>
      </c>
      <c r="AD813" s="106"/>
      <c r="AE813" s="116"/>
      <c r="AF813" s="75"/>
      <c r="AG813" s="186">
        <f t="shared" si="651"/>
        <v>0</v>
      </c>
      <c r="AH813" s="75" t="str">
        <f t="shared" si="635"/>
        <v>n6-1-2TOn6-1-2-2</v>
      </c>
      <c r="AI813" s="75" t="str">
        <f t="shared" si="646"/>
        <v>n6-1-2TOn6-1-2-2</v>
      </c>
      <c r="AJ813" s="73">
        <f t="shared" si="636"/>
        <v>4</v>
      </c>
      <c r="AX813" s="108"/>
      <c r="AZ813" s="108"/>
      <c r="BB813" s="116"/>
      <c r="BC813" s="116"/>
      <c r="BD813" s="108"/>
      <c r="BE813" s="108"/>
      <c r="BF813" s="109"/>
      <c r="BG813" s="109"/>
      <c r="BH813" s="110" t="str">
        <f t="shared" si="637"/>
        <v>n6-1-2</v>
      </c>
      <c r="BI813" s="111"/>
      <c r="BJ813" s="109" t="s">
        <v>233</v>
      </c>
      <c r="BK813" s="109" t="s">
        <v>239</v>
      </c>
      <c r="BL813" s="109">
        <f t="shared" ca="1" si="638"/>
        <v>0.4</v>
      </c>
      <c r="BM813" s="112"/>
      <c r="BN813" s="112"/>
      <c r="BO813" s="112"/>
      <c r="BP813" s="112"/>
      <c r="BQ813" s="112"/>
      <c r="BR813" s="112">
        <f t="shared" ca="1" si="652"/>
        <v>12</v>
      </c>
      <c r="BS813" s="112">
        <f t="shared" ca="1" si="652"/>
        <v>12</v>
      </c>
      <c r="BT813" s="112"/>
      <c r="BU813" s="112"/>
      <c r="BV813" s="174"/>
      <c r="BW813" s="114"/>
      <c r="BX813" s="109"/>
      <c r="BY813" s="113"/>
      <c r="BZ813" s="113"/>
      <c r="CA813" s="113"/>
      <c r="CB813" s="113"/>
      <c r="CC813" s="112"/>
      <c r="CD813" s="109"/>
      <c r="CE813" s="114"/>
      <c r="CF813" s="109"/>
      <c r="CG813" s="113"/>
      <c r="CH813" s="113"/>
      <c r="CI813" s="113"/>
      <c r="CJ813" s="113"/>
      <c r="CK813" s="112"/>
      <c r="CL813" s="112"/>
      <c r="CM813" s="112"/>
      <c r="CN813" s="115"/>
      <c r="CO813" s="109"/>
      <c r="CP813" s="109"/>
      <c r="CQ813" s="113"/>
      <c r="CR813" s="113"/>
      <c r="CS813" s="113"/>
      <c r="CT813" s="113"/>
      <c r="CW813" s="118" t="str">
        <f t="shared" si="630"/>
        <v>n6-1-2</v>
      </c>
      <c r="CX813" s="118" t="str">
        <f t="shared" si="639"/>
        <v>n6-1-2-2</v>
      </c>
      <c r="CY813" s="119" t="s">
        <v>246</v>
      </c>
      <c r="CZ813" s="120" t="s">
        <v>79</v>
      </c>
      <c r="DA813" s="120" t="s">
        <v>79</v>
      </c>
      <c r="DB813" s="120">
        <f t="shared" si="647"/>
        <v>30</v>
      </c>
      <c r="DC813" s="120">
        <f t="shared" si="648"/>
        <v>150</v>
      </c>
      <c r="DD813" s="120">
        <f t="shared" ca="1" si="649"/>
        <v>6</v>
      </c>
      <c r="DE813" s="120">
        <f t="shared" ca="1" si="650"/>
        <v>6</v>
      </c>
      <c r="DF813" s="120" t="s">
        <v>74</v>
      </c>
    </row>
    <row r="814" spans="1:110" s="105" customFormat="1" ht="16" customHeight="1">
      <c r="A814" s="75" t="str">
        <f t="shared" si="653"/>
        <v>n6-1-2TOn6-1-2-3</v>
      </c>
      <c r="B814" s="75" t="str">
        <f t="shared" si="654"/>
        <v>n6-1-2TOn6-1-2-3</v>
      </c>
      <c r="C814" s="103" t="s">
        <v>239</v>
      </c>
      <c r="D814" s="103" t="str">
        <f t="shared" si="640"/>
        <v>n6-1-2</v>
      </c>
      <c r="E814" s="103" t="str">
        <f t="shared" si="641"/>
        <v>n6-1-2-3</v>
      </c>
      <c r="F814" s="104">
        <f>ROW()</f>
        <v>814</v>
      </c>
      <c r="G814" s="103"/>
      <c r="H814" s="103"/>
      <c r="I814" s="103"/>
      <c r="J814" s="103"/>
      <c r="K814" s="103" t="str">
        <f t="shared" si="631"/>
        <v>none</v>
      </c>
      <c r="L814" s="103"/>
      <c r="M814" s="103" t="str">
        <f t="shared" si="632"/>
        <v>OpenClose</v>
      </c>
      <c r="N814" s="103"/>
      <c r="O814" s="103"/>
      <c r="P814" s="103"/>
      <c r="Q814" s="103"/>
      <c r="R814" s="103">
        <f t="shared" si="633"/>
        <v>1</v>
      </c>
      <c r="S814" s="103"/>
      <c r="T814" s="103"/>
      <c r="U814" s="103"/>
      <c r="V814" s="103"/>
      <c r="W814" s="103"/>
      <c r="X814" s="103" t="str">
        <f t="shared" si="642"/>
        <v>fadeOn=n6-1-2TOn6-1-2-3,0.6</v>
      </c>
      <c r="Y814" s="103" t="str">
        <f t="shared" si="643"/>
        <v>fadeOff=n6-1-2TOn6-1-2-3,0.6</v>
      </c>
      <c r="Z814" s="103" t="str">
        <f t="shared" si="644"/>
        <v>drawOpen=n6-1-2TOn6-1-2-3,0.8</v>
      </c>
      <c r="AA814" s="103" t="str">
        <f t="shared" si="645"/>
        <v>drawClose=n6-1-2TOn6-1-2-3,0.8</v>
      </c>
      <c r="AB814" s="103" t="str">
        <f t="shared" si="634"/>
        <v>myQtipStyle</v>
      </c>
      <c r="AD814" s="106"/>
      <c r="AE814" s="116"/>
      <c r="AF814" s="75"/>
      <c r="AG814" s="186">
        <f t="shared" si="651"/>
        <v>0</v>
      </c>
      <c r="AH814" s="75" t="str">
        <f t="shared" si="635"/>
        <v>n6-1-2TOn6-1-2-3</v>
      </c>
      <c r="AI814" s="75" t="str">
        <f t="shared" si="646"/>
        <v>n6-1-2TOn6-1-2-3</v>
      </c>
      <c r="AJ814" s="73">
        <f t="shared" si="636"/>
        <v>4</v>
      </c>
      <c r="AX814" s="108"/>
      <c r="AZ814" s="108"/>
      <c r="BB814" s="116"/>
      <c r="BC814" s="116"/>
      <c r="BD814" s="108"/>
      <c r="BE814" s="108"/>
      <c r="BF814" s="109"/>
      <c r="BG814" s="109"/>
      <c r="BH814" s="110" t="str">
        <f t="shared" si="637"/>
        <v>n6-1-2</v>
      </c>
      <c r="BI814" s="111"/>
      <c r="BJ814" s="109" t="s">
        <v>233</v>
      </c>
      <c r="BK814" s="109" t="s">
        <v>239</v>
      </c>
      <c r="BL814" s="109">
        <f t="shared" ca="1" si="638"/>
        <v>0.4</v>
      </c>
      <c r="BM814" s="112"/>
      <c r="BN814" s="112"/>
      <c r="BO814" s="112"/>
      <c r="BP814" s="112"/>
      <c r="BQ814" s="112"/>
      <c r="BR814" s="112">
        <f t="shared" ca="1" si="652"/>
        <v>12</v>
      </c>
      <c r="BS814" s="112">
        <f t="shared" ca="1" si="652"/>
        <v>12</v>
      </c>
      <c r="BT814" s="112"/>
      <c r="BU814" s="112"/>
      <c r="BV814" s="174"/>
      <c r="BW814" s="114"/>
      <c r="BX814" s="109"/>
      <c r="BY814" s="113"/>
      <c r="BZ814" s="113"/>
      <c r="CA814" s="113"/>
      <c r="CB814" s="113"/>
      <c r="CC814" s="112"/>
      <c r="CD814" s="109"/>
      <c r="CE814" s="114"/>
      <c r="CF814" s="109"/>
      <c r="CG814" s="113"/>
      <c r="CH814" s="113"/>
      <c r="CI814" s="113"/>
      <c r="CJ814" s="113"/>
      <c r="CK814" s="112"/>
      <c r="CL814" s="112"/>
      <c r="CM814" s="112"/>
      <c r="CN814" s="115"/>
      <c r="CO814" s="109"/>
      <c r="CP814" s="109"/>
      <c r="CQ814" s="113"/>
      <c r="CR814" s="113"/>
      <c r="CS814" s="113"/>
      <c r="CT814" s="113"/>
      <c r="CW814" s="118" t="str">
        <f t="shared" si="630"/>
        <v>n6-1-2</v>
      </c>
      <c r="CX814" s="118" t="str">
        <f t="shared" si="639"/>
        <v>n6-1-2-3</v>
      </c>
      <c r="CY814" s="119" t="s">
        <v>246</v>
      </c>
      <c r="CZ814" s="120" t="s">
        <v>79</v>
      </c>
      <c r="DA814" s="120" t="s">
        <v>79</v>
      </c>
      <c r="DB814" s="120">
        <f t="shared" si="647"/>
        <v>30</v>
      </c>
      <c r="DC814" s="120">
        <f t="shared" si="648"/>
        <v>150</v>
      </c>
      <c r="DD814" s="120">
        <f t="shared" ca="1" si="649"/>
        <v>6</v>
      </c>
      <c r="DE814" s="120">
        <f t="shared" ca="1" si="650"/>
        <v>6</v>
      </c>
      <c r="DF814" s="120" t="s">
        <v>74</v>
      </c>
    </row>
    <row r="815" spans="1:110" s="105" customFormat="1" ht="16" customHeight="1">
      <c r="A815" s="75" t="str">
        <f t="shared" si="653"/>
        <v>n6-1TOn6-1-3</v>
      </c>
      <c r="B815" s="75" t="str">
        <f t="shared" si="654"/>
        <v>n6-1TOn6-1-3</v>
      </c>
      <c r="C815" s="103" t="s">
        <v>239</v>
      </c>
      <c r="D815" s="103" t="str">
        <f t="shared" si="640"/>
        <v>n6-1</v>
      </c>
      <c r="E815" s="103" t="str">
        <f t="shared" si="641"/>
        <v>n6-1-3</v>
      </c>
      <c r="F815" s="104">
        <f>ROW()</f>
        <v>815</v>
      </c>
      <c r="G815" s="103"/>
      <c r="H815" s="103"/>
      <c r="I815" s="103"/>
      <c r="J815" s="103"/>
      <c r="K815" s="103" t="str">
        <f t="shared" si="631"/>
        <v>none</v>
      </c>
      <c r="L815" s="103"/>
      <c r="M815" s="103" t="str">
        <f t="shared" si="632"/>
        <v>OpenClose</v>
      </c>
      <c r="N815" s="103"/>
      <c r="O815" s="103"/>
      <c r="P815" s="103"/>
      <c r="Q815" s="103"/>
      <c r="R815" s="103">
        <f t="shared" si="633"/>
        <v>1</v>
      </c>
      <c r="S815" s="103"/>
      <c r="T815" s="103"/>
      <c r="U815" s="103"/>
      <c r="V815" s="103"/>
      <c r="W815" s="103"/>
      <c r="X815" s="103" t="str">
        <f t="shared" si="642"/>
        <v>fadeOn=n6-1TOn6-1-3,0.6</v>
      </c>
      <c r="Y815" s="103" t="str">
        <f t="shared" si="643"/>
        <v>fadeOff=n6-1TOn6-1-3,0.6</v>
      </c>
      <c r="Z815" s="103" t="str">
        <f t="shared" si="644"/>
        <v>drawOpen=n6-1TOn6-1-3,0.8</v>
      </c>
      <c r="AA815" s="103" t="str">
        <f t="shared" si="645"/>
        <v>drawClose=n6-1TOn6-1-3,0.8</v>
      </c>
      <c r="AB815" s="103" t="str">
        <f t="shared" si="634"/>
        <v>myQtipStyle</v>
      </c>
      <c r="AD815" s="106"/>
      <c r="AE815" s="116"/>
      <c r="AF815" s="75"/>
      <c r="AG815" s="186">
        <f t="shared" si="651"/>
        <v>0</v>
      </c>
      <c r="AH815" s="75" t="str">
        <f t="shared" si="635"/>
        <v>n6-1TOn6-1-3</v>
      </c>
      <c r="AI815" s="75" t="str">
        <f t="shared" si="646"/>
        <v>n6-1TOn6-1-3</v>
      </c>
      <c r="AJ815" s="73">
        <f t="shared" si="636"/>
        <v>3</v>
      </c>
      <c r="AX815" s="108"/>
      <c r="AZ815" s="108"/>
      <c r="BB815" s="116"/>
      <c r="BC815" s="116"/>
      <c r="BD815" s="108"/>
      <c r="BE815" s="108"/>
      <c r="BF815" s="109"/>
      <c r="BG815" s="109"/>
      <c r="BH815" s="110" t="str">
        <f t="shared" si="637"/>
        <v>n6-1</v>
      </c>
      <c r="BI815" s="111"/>
      <c r="BJ815" s="109" t="s">
        <v>233</v>
      </c>
      <c r="BK815" s="109" t="s">
        <v>239</v>
      </c>
      <c r="BL815" s="109">
        <f t="shared" ca="1" si="638"/>
        <v>0.7</v>
      </c>
      <c r="BM815" s="112"/>
      <c r="BN815" s="112"/>
      <c r="BO815" s="112"/>
      <c r="BP815" s="112"/>
      <c r="BQ815" s="112"/>
      <c r="BR815" s="112">
        <f t="shared" ca="1" si="652"/>
        <v>35</v>
      </c>
      <c r="BS815" s="112">
        <f t="shared" ca="1" si="652"/>
        <v>35</v>
      </c>
      <c r="BT815" s="112"/>
      <c r="BU815" s="112"/>
      <c r="BV815" s="174"/>
      <c r="BW815" s="114"/>
      <c r="BX815" s="109"/>
      <c r="BY815" s="113"/>
      <c r="BZ815" s="113"/>
      <c r="CA815" s="113"/>
      <c r="CB815" s="113"/>
      <c r="CC815" s="112"/>
      <c r="CD815" s="109"/>
      <c r="CE815" s="114"/>
      <c r="CF815" s="109"/>
      <c r="CG815" s="113"/>
      <c r="CH815" s="113"/>
      <c r="CI815" s="113"/>
      <c r="CJ815" s="113"/>
      <c r="CK815" s="112"/>
      <c r="CL815" s="112"/>
      <c r="CM815" s="112"/>
      <c r="CN815" s="115"/>
      <c r="CO815" s="109"/>
      <c r="CP815" s="109"/>
      <c r="CQ815" s="113"/>
      <c r="CR815" s="113"/>
      <c r="CS815" s="113"/>
      <c r="CT815" s="113"/>
      <c r="CW815" s="118" t="str">
        <f t="shared" si="630"/>
        <v>n6-1</v>
      </c>
      <c r="CX815" s="118" t="str">
        <f t="shared" si="639"/>
        <v>n6-1-3</v>
      </c>
      <c r="CY815" s="119" t="s">
        <v>246</v>
      </c>
      <c r="CZ815" s="120" t="s">
        <v>79</v>
      </c>
      <c r="DA815" s="120" t="s">
        <v>79</v>
      </c>
      <c r="DB815" s="120">
        <f t="shared" si="647"/>
        <v>30</v>
      </c>
      <c r="DC815" s="120">
        <f t="shared" si="648"/>
        <v>150</v>
      </c>
      <c r="DD815" s="120">
        <f t="shared" ca="1" si="649"/>
        <v>17.5</v>
      </c>
      <c r="DE815" s="120">
        <f t="shared" ca="1" si="650"/>
        <v>17.5</v>
      </c>
      <c r="DF815" s="120" t="s">
        <v>74</v>
      </c>
    </row>
    <row r="816" spans="1:110" s="105" customFormat="1" ht="16" customHeight="1">
      <c r="A816" s="75" t="str">
        <f t="shared" si="653"/>
        <v>n6-1-3TOn6-1-3-1</v>
      </c>
      <c r="B816" s="75" t="str">
        <f t="shared" si="654"/>
        <v>n6-1-3TOn6-1-3-1</v>
      </c>
      <c r="C816" s="103" t="s">
        <v>239</v>
      </c>
      <c r="D816" s="103" t="str">
        <f t="shared" si="640"/>
        <v>n6-1-3</v>
      </c>
      <c r="E816" s="103" t="str">
        <f t="shared" si="641"/>
        <v>n6-1-3-1</v>
      </c>
      <c r="F816" s="104">
        <f>ROW()</f>
        <v>816</v>
      </c>
      <c r="G816" s="103"/>
      <c r="H816" s="103"/>
      <c r="I816" s="103"/>
      <c r="J816" s="103"/>
      <c r="K816" s="103" t="str">
        <f t="shared" si="631"/>
        <v>none</v>
      </c>
      <c r="L816" s="103"/>
      <c r="M816" s="103" t="str">
        <f t="shared" si="632"/>
        <v>OpenClose</v>
      </c>
      <c r="N816" s="103"/>
      <c r="O816" s="103"/>
      <c r="P816" s="103"/>
      <c r="Q816" s="103"/>
      <c r="R816" s="103">
        <f t="shared" si="633"/>
        <v>1</v>
      </c>
      <c r="S816" s="103"/>
      <c r="T816" s="103"/>
      <c r="U816" s="103"/>
      <c r="V816" s="103"/>
      <c r="W816" s="103"/>
      <c r="X816" s="103" t="str">
        <f t="shared" si="642"/>
        <v>fadeOn=n6-1-3TOn6-1-3-1,0.6</v>
      </c>
      <c r="Y816" s="103" t="str">
        <f t="shared" si="643"/>
        <v>fadeOff=n6-1-3TOn6-1-3-1,0.6</v>
      </c>
      <c r="Z816" s="103" t="str">
        <f t="shared" si="644"/>
        <v>drawOpen=n6-1-3TOn6-1-3-1,0.8</v>
      </c>
      <c r="AA816" s="103" t="str">
        <f t="shared" si="645"/>
        <v>drawClose=n6-1-3TOn6-1-3-1,0.8</v>
      </c>
      <c r="AB816" s="103" t="str">
        <f t="shared" si="634"/>
        <v>myQtipStyle</v>
      </c>
      <c r="AD816" s="106"/>
      <c r="AE816" s="116"/>
      <c r="AF816" s="75"/>
      <c r="AG816" s="186">
        <f t="shared" si="651"/>
        <v>0</v>
      </c>
      <c r="AH816" s="75" t="str">
        <f t="shared" si="635"/>
        <v>n6-1-3TOn6-1-3-1</v>
      </c>
      <c r="AI816" s="75" t="str">
        <f t="shared" si="646"/>
        <v>n6-1-3TOn6-1-3-1</v>
      </c>
      <c r="AJ816" s="73">
        <f t="shared" si="636"/>
        <v>4</v>
      </c>
      <c r="AX816" s="108"/>
      <c r="AZ816" s="108"/>
      <c r="BB816" s="116"/>
      <c r="BC816" s="116"/>
      <c r="BD816" s="108"/>
      <c r="BE816" s="108"/>
      <c r="BF816" s="109"/>
      <c r="BG816" s="109"/>
      <c r="BH816" s="110" t="str">
        <f t="shared" si="637"/>
        <v>n6-1-3</v>
      </c>
      <c r="BI816" s="111"/>
      <c r="BJ816" s="109" t="s">
        <v>233</v>
      </c>
      <c r="BK816" s="109" t="s">
        <v>239</v>
      </c>
      <c r="BL816" s="109">
        <f t="shared" ca="1" si="638"/>
        <v>0.4</v>
      </c>
      <c r="BM816" s="112"/>
      <c r="BN816" s="112"/>
      <c r="BO816" s="112"/>
      <c r="BP816" s="112"/>
      <c r="BQ816" s="112"/>
      <c r="BR816" s="112">
        <f t="shared" ca="1" si="652"/>
        <v>12</v>
      </c>
      <c r="BS816" s="112">
        <f t="shared" ca="1" si="652"/>
        <v>12</v>
      </c>
      <c r="BT816" s="112"/>
      <c r="BU816" s="112"/>
      <c r="BV816" s="174"/>
      <c r="BW816" s="114"/>
      <c r="BX816" s="109"/>
      <c r="BY816" s="113"/>
      <c r="BZ816" s="113"/>
      <c r="CA816" s="113"/>
      <c r="CB816" s="113"/>
      <c r="CC816" s="112"/>
      <c r="CD816" s="109"/>
      <c r="CE816" s="114"/>
      <c r="CF816" s="109"/>
      <c r="CG816" s="113"/>
      <c r="CH816" s="113"/>
      <c r="CI816" s="113"/>
      <c r="CJ816" s="113"/>
      <c r="CK816" s="112"/>
      <c r="CL816" s="112"/>
      <c r="CM816" s="112"/>
      <c r="CN816" s="115"/>
      <c r="CO816" s="109"/>
      <c r="CP816" s="109"/>
      <c r="CQ816" s="113"/>
      <c r="CR816" s="113"/>
      <c r="CS816" s="113"/>
      <c r="CT816" s="113"/>
      <c r="CW816" s="118" t="str">
        <f t="shared" si="630"/>
        <v>n6-1-3</v>
      </c>
      <c r="CX816" s="118" t="str">
        <f t="shared" si="639"/>
        <v>n6-1-3-1</v>
      </c>
      <c r="CY816" s="119" t="s">
        <v>246</v>
      </c>
      <c r="CZ816" s="120" t="s">
        <v>79</v>
      </c>
      <c r="DA816" s="120" t="s">
        <v>79</v>
      </c>
      <c r="DB816" s="120">
        <f t="shared" si="647"/>
        <v>30</v>
      </c>
      <c r="DC816" s="120">
        <f t="shared" si="648"/>
        <v>150</v>
      </c>
      <c r="DD816" s="120">
        <f t="shared" ca="1" si="649"/>
        <v>6</v>
      </c>
      <c r="DE816" s="120">
        <f t="shared" ca="1" si="650"/>
        <v>6</v>
      </c>
      <c r="DF816" s="120" t="s">
        <v>74</v>
      </c>
    </row>
    <row r="817" spans="1:110" s="105" customFormat="1" ht="16" customHeight="1">
      <c r="A817" s="75" t="str">
        <f t="shared" si="653"/>
        <v>n6-1-3TOn6-1-3-2</v>
      </c>
      <c r="B817" s="75" t="str">
        <f t="shared" si="654"/>
        <v>n6-1-3TOn6-1-3-2</v>
      </c>
      <c r="C817" s="103" t="s">
        <v>239</v>
      </c>
      <c r="D817" s="103" t="str">
        <f t="shared" si="640"/>
        <v>n6-1-3</v>
      </c>
      <c r="E817" s="103" t="str">
        <f t="shared" si="641"/>
        <v>n6-1-3-2</v>
      </c>
      <c r="F817" s="104">
        <f>ROW()</f>
        <v>817</v>
      </c>
      <c r="G817" s="103"/>
      <c r="H817" s="103"/>
      <c r="I817" s="103"/>
      <c r="J817" s="103"/>
      <c r="K817" s="103" t="str">
        <f t="shared" si="631"/>
        <v>none</v>
      </c>
      <c r="L817" s="103"/>
      <c r="M817" s="103" t="str">
        <f t="shared" si="632"/>
        <v>OpenClose</v>
      </c>
      <c r="N817" s="103"/>
      <c r="O817" s="103"/>
      <c r="P817" s="103"/>
      <c r="Q817" s="103"/>
      <c r="R817" s="103">
        <f t="shared" si="633"/>
        <v>1</v>
      </c>
      <c r="S817" s="103"/>
      <c r="T817" s="103"/>
      <c r="U817" s="103"/>
      <c r="V817" s="103"/>
      <c r="W817" s="103"/>
      <c r="X817" s="103" t="str">
        <f t="shared" si="642"/>
        <v>fadeOn=n6-1-3TOn6-1-3-2,0.6</v>
      </c>
      <c r="Y817" s="103" t="str">
        <f t="shared" si="643"/>
        <v>fadeOff=n6-1-3TOn6-1-3-2,0.6</v>
      </c>
      <c r="Z817" s="103" t="str">
        <f t="shared" si="644"/>
        <v>drawOpen=n6-1-3TOn6-1-3-2,0.8</v>
      </c>
      <c r="AA817" s="103" t="str">
        <f t="shared" si="645"/>
        <v>drawClose=n6-1-3TOn6-1-3-2,0.8</v>
      </c>
      <c r="AB817" s="103" t="str">
        <f t="shared" si="634"/>
        <v>myQtipStyle</v>
      </c>
      <c r="AD817" s="106"/>
      <c r="AE817" s="116"/>
      <c r="AF817" s="75"/>
      <c r="AG817" s="186">
        <f t="shared" si="651"/>
        <v>0</v>
      </c>
      <c r="AH817" s="75" t="str">
        <f t="shared" si="635"/>
        <v>n6-1-3TOn6-1-3-2</v>
      </c>
      <c r="AI817" s="75" t="str">
        <f t="shared" si="646"/>
        <v>n6-1-3TOn6-1-3-2</v>
      </c>
      <c r="AJ817" s="73">
        <f t="shared" si="636"/>
        <v>4</v>
      </c>
      <c r="AX817" s="108"/>
      <c r="AZ817" s="108"/>
      <c r="BB817" s="116"/>
      <c r="BC817" s="116"/>
      <c r="BD817" s="108"/>
      <c r="BE817" s="108"/>
      <c r="BF817" s="109"/>
      <c r="BG817" s="109"/>
      <c r="BH817" s="110" t="str">
        <f t="shared" si="637"/>
        <v>n6-1-3</v>
      </c>
      <c r="BI817" s="111"/>
      <c r="BJ817" s="109" t="s">
        <v>233</v>
      </c>
      <c r="BK817" s="109" t="s">
        <v>239</v>
      </c>
      <c r="BL817" s="109">
        <f t="shared" ca="1" si="638"/>
        <v>0.4</v>
      </c>
      <c r="BM817" s="112"/>
      <c r="BN817" s="112"/>
      <c r="BO817" s="112"/>
      <c r="BP817" s="112"/>
      <c r="BQ817" s="112"/>
      <c r="BR817" s="112">
        <f t="shared" ca="1" si="652"/>
        <v>12</v>
      </c>
      <c r="BS817" s="112">
        <f t="shared" ca="1" si="652"/>
        <v>12</v>
      </c>
      <c r="BT817" s="112"/>
      <c r="BU817" s="112"/>
      <c r="BV817" s="174"/>
      <c r="BW817" s="114"/>
      <c r="BX817" s="109"/>
      <c r="BY817" s="113"/>
      <c r="BZ817" s="113"/>
      <c r="CA817" s="113"/>
      <c r="CB817" s="113"/>
      <c r="CC817" s="112"/>
      <c r="CD817" s="109"/>
      <c r="CE817" s="114"/>
      <c r="CF817" s="109"/>
      <c r="CG817" s="113"/>
      <c r="CH817" s="113"/>
      <c r="CI817" s="113"/>
      <c r="CJ817" s="113"/>
      <c r="CK817" s="112"/>
      <c r="CL817" s="112"/>
      <c r="CM817" s="112"/>
      <c r="CN817" s="115"/>
      <c r="CO817" s="109"/>
      <c r="CP817" s="109"/>
      <c r="CQ817" s="113"/>
      <c r="CR817" s="113"/>
      <c r="CS817" s="113"/>
      <c r="CT817" s="113"/>
      <c r="CW817" s="118" t="str">
        <f t="shared" si="630"/>
        <v>n6-1-3</v>
      </c>
      <c r="CX817" s="118" t="str">
        <f t="shared" si="639"/>
        <v>n6-1-3-2</v>
      </c>
      <c r="CY817" s="119" t="s">
        <v>246</v>
      </c>
      <c r="CZ817" s="120" t="s">
        <v>79</v>
      </c>
      <c r="DA817" s="120" t="s">
        <v>79</v>
      </c>
      <c r="DB817" s="120">
        <f t="shared" si="647"/>
        <v>30</v>
      </c>
      <c r="DC817" s="120">
        <f t="shared" si="648"/>
        <v>150</v>
      </c>
      <c r="DD817" s="120">
        <f t="shared" ca="1" si="649"/>
        <v>6</v>
      </c>
      <c r="DE817" s="120">
        <f t="shared" ca="1" si="650"/>
        <v>6</v>
      </c>
      <c r="DF817" s="120" t="s">
        <v>74</v>
      </c>
    </row>
    <row r="818" spans="1:110" s="105" customFormat="1" ht="16" customHeight="1">
      <c r="A818" s="75" t="str">
        <f t="shared" si="653"/>
        <v>n6-1-3TOn6-1-3-3</v>
      </c>
      <c r="B818" s="75" t="str">
        <f t="shared" si="654"/>
        <v>n6-1-3TOn6-1-3-3</v>
      </c>
      <c r="C818" s="103" t="s">
        <v>239</v>
      </c>
      <c r="D818" s="103" t="str">
        <f t="shared" si="640"/>
        <v>n6-1-3</v>
      </c>
      <c r="E818" s="103" t="str">
        <f t="shared" si="641"/>
        <v>n6-1-3-3</v>
      </c>
      <c r="F818" s="104">
        <f>ROW()</f>
        <v>818</v>
      </c>
      <c r="G818" s="103"/>
      <c r="H818" s="103"/>
      <c r="I818" s="103"/>
      <c r="J818" s="103"/>
      <c r="K818" s="103" t="str">
        <f t="shared" si="631"/>
        <v>none</v>
      </c>
      <c r="L818" s="103"/>
      <c r="M818" s="103" t="str">
        <f t="shared" si="632"/>
        <v>OpenClose</v>
      </c>
      <c r="N818" s="103"/>
      <c r="O818" s="103"/>
      <c r="P818" s="103"/>
      <c r="Q818" s="103"/>
      <c r="R818" s="103">
        <f t="shared" si="633"/>
        <v>1</v>
      </c>
      <c r="S818" s="103"/>
      <c r="T818" s="103"/>
      <c r="U818" s="103"/>
      <c r="V818" s="103"/>
      <c r="W818" s="103"/>
      <c r="X818" s="103" t="str">
        <f t="shared" si="642"/>
        <v>fadeOn=n6-1-3TOn6-1-3-3,0.6</v>
      </c>
      <c r="Y818" s="103" t="str">
        <f t="shared" si="643"/>
        <v>fadeOff=n6-1-3TOn6-1-3-3,0.6</v>
      </c>
      <c r="Z818" s="103" t="str">
        <f t="shared" si="644"/>
        <v>drawOpen=n6-1-3TOn6-1-3-3,0.8</v>
      </c>
      <c r="AA818" s="103" t="str">
        <f t="shared" si="645"/>
        <v>drawClose=n6-1-3TOn6-1-3-3,0.8</v>
      </c>
      <c r="AB818" s="103" t="str">
        <f t="shared" si="634"/>
        <v>myQtipStyle</v>
      </c>
      <c r="AD818" s="106"/>
      <c r="AE818" s="116"/>
      <c r="AF818" s="75"/>
      <c r="AG818" s="186">
        <f t="shared" si="651"/>
        <v>0</v>
      </c>
      <c r="AH818" s="75" t="str">
        <f t="shared" si="635"/>
        <v>n6-1-3TOn6-1-3-3</v>
      </c>
      <c r="AI818" s="75" t="str">
        <f t="shared" si="646"/>
        <v>n6-1-3TOn6-1-3-3</v>
      </c>
      <c r="AJ818" s="73">
        <f t="shared" si="636"/>
        <v>4</v>
      </c>
      <c r="AX818" s="108"/>
      <c r="AZ818" s="108"/>
      <c r="BB818" s="116"/>
      <c r="BC818" s="116"/>
      <c r="BD818" s="108"/>
      <c r="BE818" s="108"/>
      <c r="BF818" s="109"/>
      <c r="BG818" s="109"/>
      <c r="BH818" s="110" t="str">
        <f t="shared" si="637"/>
        <v>n6-1-3</v>
      </c>
      <c r="BI818" s="111"/>
      <c r="BJ818" s="109" t="s">
        <v>233</v>
      </c>
      <c r="BK818" s="109" t="s">
        <v>239</v>
      </c>
      <c r="BL818" s="109">
        <f t="shared" ca="1" si="638"/>
        <v>0.4</v>
      </c>
      <c r="BM818" s="112"/>
      <c r="BN818" s="112"/>
      <c r="BO818" s="112"/>
      <c r="BP818" s="112"/>
      <c r="BQ818" s="112"/>
      <c r="BR818" s="112">
        <f t="shared" ca="1" si="652"/>
        <v>12</v>
      </c>
      <c r="BS818" s="112">
        <f t="shared" ca="1" si="652"/>
        <v>12</v>
      </c>
      <c r="BT818" s="112"/>
      <c r="BU818" s="112"/>
      <c r="BV818" s="174"/>
      <c r="BW818" s="114"/>
      <c r="BX818" s="109"/>
      <c r="BY818" s="113"/>
      <c r="BZ818" s="113"/>
      <c r="CA818" s="113"/>
      <c r="CB818" s="113"/>
      <c r="CC818" s="112"/>
      <c r="CD818" s="109"/>
      <c r="CE818" s="114"/>
      <c r="CF818" s="109"/>
      <c r="CG818" s="113"/>
      <c r="CH818" s="113"/>
      <c r="CI818" s="113"/>
      <c r="CJ818" s="113"/>
      <c r="CK818" s="112"/>
      <c r="CL818" s="112"/>
      <c r="CM818" s="112"/>
      <c r="CN818" s="115"/>
      <c r="CO818" s="109"/>
      <c r="CP818" s="109"/>
      <c r="CQ818" s="113"/>
      <c r="CR818" s="113"/>
      <c r="CS818" s="113"/>
      <c r="CT818" s="113"/>
      <c r="CW818" s="118" t="str">
        <f t="shared" si="630"/>
        <v>n6-1-3</v>
      </c>
      <c r="CX818" s="118" t="str">
        <f t="shared" si="639"/>
        <v>n6-1-3-3</v>
      </c>
      <c r="CY818" s="119" t="s">
        <v>246</v>
      </c>
      <c r="CZ818" s="120" t="s">
        <v>79</v>
      </c>
      <c r="DA818" s="120" t="s">
        <v>79</v>
      </c>
      <c r="DB818" s="120">
        <f t="shared" si="647"/>
        <v>30</v>
      </c>
      <c r="DC818" s="120">
        <f t="shared" si="648"/>
        <v>150</v>
      </c>
      <c r="DD818" s="120">
        <f t="shared" ca="1" si="649"/>
        <v>6</v>
      </c>
      <c r="DE818" s="120">
        <f t="shared" ca="1" si="650"/>
        <v>6</v>
      </c>
      <c r="DF818" s="120" t="s">
        <v>74</v>
      </c>
    </row>
    <row r="819" spans="1:110" s="105" customFormat="1" ht="16" customHeight="1">
      <c r="A819" s="75" t="str">
        <f t="shared" si="653"/>
        <v>n5-4-3-3TOn6-2</v>
      </c>
      <c r="B819" s="75" t="str">
        <f t="shared" si="654"/>
        <v>n5-4-3-3TOn6-2</v>
      </c>
      <c r="C819" s="103" t="s">
        <v>239</v>
      </c>
      <c r="D819" s="103" t="str">
        <f t="shared" si="640"/>
        <v>n5-4-3-3</v>
      </c>
      <c r="E819" s="103" t="str">
        <f t="shared" si="641"/>
        <v>n6-2</v>
      </c>
      <c r="F819" s="104">
        <f>ROW()</f>
        <v>819</v>
      </c>
      <c r="G819" s="103"/>
      <c r="H819" s="103"/>
      <c r="I819" s="103"/>
      <c r="J819" s="103"/>
      <c r="K819" s="103" t="str">
        <f t="shared" si="631"/>
        <v>none</v>
      </c>
      <c r="L819" s="103"/>
      <c r="M819" s="103" t="str">
        <f t="shared" si="632"/>
        <v>OpenClose</v>
      </c>
      <c r="N819" s="103"/>
      <c r="O819" s="103"/>
      <c r="P819" s="103"/>
      <c r="Q819" s="103"/>
      <c r="R819" s="103">
        <f t="shared" si="633"/>
        <v>1</v>
      </c>
      <c r="S819" s="103"/>
      <c r="T819" s="103"/>
      <c r="U819" s="103"/>
      <c r="V819" s="103"/>
      <c r="W819" s="103"/>
      <c r="X819" s="103" t="str">
        <f t="shared" si="642"/>
        <v>fadeOn=n5-4-3-3TOn6-2,0.6</v>
      </c>
      <c r="Y819" s="103" t="str">
        <f t="shared" si="643"/>
        <v>fadeOff=n5-4-3-3TOn6-2,0.6</v>
      </c>
      <c r="Z819" s="103" t="str">
        <f t="shared" si="644"/>
        <v>drawOpen=n5-4-3-3TOn6-2,0.8</v>
      </c>
      <c r="AA819" s="103" t="str">
        <f t="shared" si="645"/>
        <v>drawClose=n5-4-3-3TOn6-2,0.8</v>
      </c>
      <c r="AB819" s="103" t="str">
        <f t="shared" si="634"/>
        <v>myQtipStyle</v>
      </c>
      <c r="AD819" s="106"/>
      <c r="AE819" s="116"/>
      <c r="AF819" s="75"/>
      <c r="AG819" s="186">
        <f t="shared" si="651"/>
        <v>0</v>
      </c>
      <c r="AH819" s="75" t="str">
        <f t="shared" si="635"/>
        <v>n5-4-3-3TOn6-2</v>
      </c>
      <c r="AI819" s="75" t="str">
        <f t="shared" si="646"/>
        <v>n5-4-3-3TOn6-2</v>
      </c>
      <c r="AJ819" s="73">
        <f t="shared" si="636"/>
        <v>2</v>
      </c>
      <c r="AX819" s="108"/>
      <c r="AZ819" s="108"/>
      <c r="BB819" s="116"/>
      <c r="BC819" s="116"/>
      <c r="BD819" s="108"/>
      <c r="BE819" s="108"/>
      <c r="BF819" s="109"/>
      <c r="BG819" s="109"/>
      <c r="BH819" s="110" t="str">
        <f t="shared" si="637"/>
        <v>n5-4-3-3</v>
      </c>
      <c r="BI819" s="111"/>
      <c r="BJ819" s="109" t="s">
        <v>233</v>
      </c>
      <c r="BK819" s="109" t="s">
        <v>239</v>
      </c>
      <c r="BL819" s="109">
        <f t="shared" ca="1" si="638"/>
        <v>1.5</v>
      </c>
      <c r="BM819" s="112"/>
      <c r="BN819" s="112"/>
      <c r="BO819" s="112"/>
      <c r="BP819" s="112"/>
      <c r="BQ819" s="112"/>
      <c r="BR819" s="112">
        <f t="shared" ca="1" si="652"/>
        <v>60</v>
      </c>
      <c r="BS819" s="112">
        <f t="shared" ca="1" si="652"/>
        <v>60</v>
      </c>
      <c r="BT819" s="112"/>
      <c r="BU819" s="112"/>
      <c r="BV819" s="174"/>
      <c r="BW819" s="114"/>
      <c r="BX819" s="109"/>
      <c r="BY819" s="113"/>
      <c r="BZ819" s="113"/>
      <c r="CA819" s="113"/>
      <c r="CB819" s="113"/>
      <c r="CC819" s="112"/>
      <c r="CD819" s="109"/>
      <c r="CE819" s="114"/>
      <c r="CF819" s="109"/>
      <c r="CG819" s="113"/>
      <c r="CH819" s="113"/>
      <c r="CI819" s="113"/>
      <c r="CJ819" s="113"/>
      <c r="CK819" s="112"/>
      <c r="CL819" s="112"/>
      <c r="CM819" s="112"/>
      <c r="CN819" s="115"/>
      <c r="CO819" s="109"/>
      <c r="CP819" s="109"/>
      <c r="CQ819" s="113"/>
      <c r="CR819" s="113"/>
      <c r="CS819" s="113"/>
      <c r="CT819" s="113"/>
      <c r="CW819" s="118" t="str">
        <f t="shared" si="630"/>
        <v>n5-4-3-3</v>
      </c>
      <c r="CX819" s="118" t="str">
        <f t="shared" si="639"/>
        <v>n6-2</v>
      </c>
      <c r="CY819" s="119" t="s">
        <v>246</v>
      </c>
      <c r="CZ819" s="120" t="s">
        <v>79</v>
      </c>
      <c r="DA819" s="120" t="s">
        <v>79</v>
      </c>
      <c r="DB819" s="120">
        <f t="shared" si="647"/>
        <v>30</v>
      </c>
      <c r="DC819" s="120">
        <f t="shared" si="648"/>
        <v>150</v>
      </c>
      <c r="DD819" s="120">
        <f t="shared" ca="1" si="649"/>
        <v>30</v>
      </c>
      <c r="DE819" s="120">
        <f t="shared" ca="1" si="650"/>
        <v>30</v>
      </c>
      <c r="DF819" s="120" t="s">
        <v>74</v>
      </c>
    </row>
    <row r="820" spans="1:110" s="105" customFormat="1" ht="16" customHeight="1">
      <c r="A820" s="75" t="str">
        <f t="shared" si="653"/>
        <v>n6-2TOn6-2-1</v>
      </c>
      <c r="B820" s="75" t="str">
        <f t="shared" si="654"/>
        <v>n6-2TOn6-2-1</v>
      </c>
      <c r="C820" s="103" t="s">
        <v>239</v>
      </c>
      <c r="D820" s="103" t="str">
        <f t="shared" si="640"/>
        <v>n6-2</v>
      </c>
      <c r="E820" s="103" t="str">
        <f t="shared" si="641"/>
        <v>n6-2-1</v>
      </c>
      <c r="F820" s="104">
        <f>ROW()</f>
        <v>820</v>
      </c>
      <c r="G820" s="103"/>
      <c r="H820" s="103"/>
      <c r="I820" s="103"/>
      <c r="J820" s="103"/>
      <c r="K820" s="103" t="str">
        <f t="shared" si="631"/>
        <v>none</v>
      </c>
      <c r="L820" s="103"/>
      <c r="M820" s="103" t="str">
        <f t="shared" si="632"/>
        <v>OpenClose</v>
      </c>
      <c r="N820" s="103"/>
      <c r="O820" s="103"/>
      <c r="P820" s="103"/>
      <c r="Q820" s="103"/>
      <c r="R820" s="103">
        <f t="shared" si="633"/>
        <v>1</v>
      </c>
      <c r="S820" s="103"/>
      <c r="T820" s="103"/>
      <c r="U820" s="103"/>
      <c r="V820" s="103"/>
      <c r="W820" s="103"/>
      <c r="X820" s="103" t="str">
        <f t="shared" si="642"/>
        <v>fadeOn=n6-2TOn6-2-1,0.6</v>
      </c>
      <c r="Y820" s="103" t="str">
        <f t="shared" si="643"/>
        <v>fadeOff=n6-2TOn6-2-1,0.6</v>
      </c>
      <c r="Z820" s="103" t="str">
        <f t="shared" si="644"/>
        <v>drawOpen=n6-2TOn6-2-1,0.8</v>
      </c>
      <c r="AA820" s="103" t="str">
        <f t="shared" si="645"/>
        <v>drawClose=n6-2TOn6-2-1,0.8</v>
      </c>
      <c r="AB820" s="103" t="str">
        <f t="shared" si="634"/>
        <v>myQtipStyle</v>
      </c>
      <c r="AD820" s="106"/>
      <c r="AE820" s="116"/>
      <c r="AF820" s="75"/>
      <c r="AG820" s="186">
        <f t="shared" si="651"/>
        <v>0</v>
      </c>
      <c r="AH820" s="75" t="str">
        <f t="shared" si="635"/>
        <v>n6-2TOn6-2-1</v>
      </c>
      <c r="AI820" s="75" t="str">
        <f t="shared" si="646"/>
        <v>n6-2TOn6-2-1</v>
      </c>
      <c r="AJ820" s="73">
        <f t="shared" si="636"/>
        <v>3</v>
      </c>
      <c r="AX820" s="108"/>
      <c r="AZ820" s="108"/>
      <c r="BB820" s="116"/>
      <c r="BC820" s="116"/>
      <c r="BD820" s="108"/>
      <c r="BE820" s="108"/>
      <c r="BF820" s="109"/>
      <c r="BG820" s="109"/>
      <c r="BH820" s="110" t="str">
        <f t="shared" si="637"/>
        <v>n6-2</v>
      </c>
      <c r="BI820" s="111"/>
      <c r="BJ820" s="109" t="s">
        <v>233</v>
      </c>
      <c r="BK820" s="109" t="s">
        <v>239</v>
      </c>
      <c r="BL820" s="109">
        <f t="shared" ca="1" si="638"/>
        <v>0.7</v>
      </c>
      <c r="BM820" s="112"/>
      <c r="BN820" s="112"/>
      <c r="BO820" s="112"/>
      <c r="BP820" s="112"/>
      <c r="BQ820" s="112"/>
      <c r="BR820" s="112">
        <f t="shared" ref="BR820:BS839" ca="1" si="655">BR321</f>
        <v>35</v>
      </c>
      <c r="BS820" s="112">
        <f t="shared" ca="1" si="655"/>
        <v>35</v>
      </c>
      <c r="BT820" s="112"/>
      <c r="BU820" s="112"/>
      <c r="BV820" s="174"/>
      <c r="BW820" s="114"/>
      <c r="BX820" s="109"/>
      <c r="BY820" s="113"/>
      <c r="BZ820" s="113"/>
      <c r="CA820" s="113"/>
      <c r="CB820" s="113"/>
      <c r="CC820" s="112"/>
      <c r="CD820" s="109"/>
      <c r="CE820" s="114"/>
      <c r="CF820" s="109"/>
      <c r="CG820" s="113"/>
      <c r="CH820" s="113"/>
      <c r="CI820" s="113"/>
      <c r="CJ820" s="113"/>
      <c r="CK820" s="112"/>
      <c r="CL820" s="112"/>
      <c r="CM820" s="112"/>
      <c r="CN820" s="115"/>
      <c r="CO820" s="109"/>
      <c r="CP820" s="109"/>
      <c r="CQ820" s="113"/>
      <c r="CR820" s="113"/>
      <c r="CS820" s="113"/>
      <c r="CT820" s="113"/>
      <c r="CW820" s="118" t="str">
        <f t="shared" si="630"/>
        <v>n6-2</v>
      </c>
      <c r="CX820" s="118" t="str">
        <f t="shared" si="639"/>
        <v>n6-2-1</v>
      </c>
      <c r="CY820" s="119" t="s">
        <v>246</v>
      </c>
      <c r="CZ820" s="120" t="s">
        <v>79</v>
      </c>
      <c r="DA820" s="120" t="s">
        <v>79</v>
      </c>
      <c r="DB820" s="120">
        <f t="shared" si="647"/>
        <v>30</v>
      </c>
      <c r="DC820" s="120">
        <f t="shared" si="648"/>
        <v>150</v>
      </c>
      <c r="DD820" s="120">
        <f t="shared" ca="1" si="649"/>
        <v>17.5</v>
      </c>
      <c r="DE820" s="120">
        <f t="shared" ca="1" si="650"/>
        <v>17.5</v>
      </c>
      <c r="DF820" s="120" t="s">
        <v>74</v>
      </c>
    </row>
    <row r="821" spans="1:110" s="105" customFormat="1" ht="16" customHeight="1">
      <c r="A821" s="75" t="str">
        <f t="shared" si="653"/>
        <v>n6-2-1TOn6-2-1-1</v>
      </c>
      <c r="B821" s="75" t="str">
        <f t="shared" si="654"/>
        <v>n6-2-1TOn6-2-1-1</v>
      </c>
      <c r="C821" s="103" t="s">
        <v>239</v>
      </c>
      <c r="D821" s="103" t="str">
        <f t="shared" si="640"/>
        <v>n6-2-1</v>
      </c>
      <c r="E821" s="103" t="str">
        <f t="shared" si="641"/>
        <v>n6-2-1-1</v>
      </c>
      <c r="F821" s="104">
        <f>ROW()</f>
        <v>821</v>
      </c>
      <c r="G821" s="103"/>
      <c r="H821" s="103"/>
      <c r="I821" s="103"/>
      <c r="J821" s="103"/>
      <c r="K821" s="103" t="str">
        <f t="shared" si="631"/>
        <v>none</v>
      </c>
      <c r="L821" s="103"/>
      <c r="M821" s="103" t="str">
        <f t="shared" si="632"/>
        <v>OpenClose</v>
      </c>
      <c r="N821" s="103"/>
      <c r="O821" s="103"/>
      <c r="P821" s="103"/>
      <c r="Q821" s="103"/>
      <c r="R821" s="103">
        <f t="shared" si="633"/>
        <v>1</v>
      </c>
      <c r="S821" s="103"/>
      <c r="T821" s="103"/>
      <c r="U821" s="103"/>
      <c r="V821" s="103"/>
      <c r="W821" s="103"/>
      <c r="X821" s="103" t="str">
        <f t="shared" si="642"/>
        <v>fadeOn=n6-2-1TOn6-2-1-1,0.6</v>
      </c>
      <c r="Y821" s="103" t="str">
        <f t="shared" si="643"/>
        <v>fadeOff=n6-2-1TOn6-2-1-1,0.6</v>
      </c>
      <c r="Z821" s="103" t="str">
        <f t="shared" si="644"/>
        <v>drawOpen=n6-2-1TOn6-2-1-1,0.8</v>
      </c>
      <c r="AA821" s="103" t="str">
        <f t="shared" si="645"/>
        <v>drawClose=n6-2-1TOn6-2-1-1,0.8</v>
      </c>
      <c r="AB821" s="103" t="str">
        <f t="shared" si="634"/>
        <v>myQtipStyle</v>
      </c>
      <c r="AD821" s="106"/>
      <c r="AE821" s="116"/>
      <c r="AF821" s="75"/>
      <c r="AG821" s="186">
        <f t="shared" si="651"/>
        <v>0</v>
      </c>
      <c r="AH821" s="75" t="str">
        <f t="shared" si="635"/>
        <v>n6-2-1TOn6-2-1-1</v>
      </c>
      <c r="AI821" s="75" t="str">
        <f t="shared" si="646"/>
        <v>n6-2-1TOn6-2-1-1</v>
      </c>
      <c r="AJ821" s="73">
        <f t="shared" si="636"/>
        <v>4</v>
      </c>
      <c r="AX821" s="108"/>
      <c r="AZ821" s="108"/>
      <c r="BB821" s="116"/>
      <c r="BC821" s="116"/>
      <c r="BD821" s="108"/>
      <c r="BE821" s="108"/>
      <c r="BF821" s="109"/>
      <c r="BG821" s="109"/>
      <c r="BH821" s="110" t="str">
        <f t="shared" si="637"/>
        <v>n6-2-1</v>
      </c>
      <c r="BI821" s="111"/>
      <c r="BJ821" s="109" t="s">
        <v>233</v>
      </c>
      <c r="BK821" s="109" t="s">
        <v>239</v>
      </c>
      <c r="BL821" s="109">
        <f t="shared" ca="1" si="638"/>
        <v>0.4</v>
      </c>
      <c r="BM821" s="112"/>
      <c r="BN821" s="112"/>
      <c r="BO821" s="112"/>
      <c r="BP821" s="112"/>
      <c r="BQ821" s="112"/>
      <c r="BR821" s="112">
        <f t="shared" ca="1" si="655"/>
        <v>12</v>
      </c>
      <c r="BS821" s="112">
        <f t="shared" ca="1" si="655"/>
        <v>12</v>
      </c>
      <c r="BT821" s="112"/>
      <c r="BU821" s="112"/>
      <c r="BV821" s="174"/>
      <c r="BW821" s="114"/>
      <c r="BX821" s="109"/>
      <c r="BY821" s="113"/>
      <c r="BZ821" s="113"/>
      <c r="CA821" s="113"/>
      <c r="CB821" s="113"/>
      <c r="CC821" s="112"/>
      <c r="CD821" s="109"/>
      <c r="CE821" s="114"/>
      <c r="CF821" s="109"/>
      <c r="CG821" s="113"/>
      <c r="CH821" s="113"/>
      <c r="CI821" s="113"/>
      <c r="CJ821" s="113"/>
      <c r="CK821" s="112"/>
      <c r="CL821" s="112"/>
      <c r="CM821" s="112"/>
      <c r="CN821" s="115"/>
      <c r="CO821" s="109"/>
      <c r="CP821" s="109"/>
      <c r="CQ821" s="113"/>
      <c r="CR821" s="113"/>
      <c r="CS821" s="113"/>
      <c r="CT821" s="113"/>
      <c r="CW821" s="118" t="str">
        <f t="shared" si="630"/>
        <v>n6-2-1</v>
      </c>
      <c r="CX821" s="118" t="str">
        <f t="shared" si="639"/>
        <v>n6-2-1-1</v>
      </c>
      <c r="CY821" s="119" t="s">
        <v>246</v>
      </c>
      <c r="CZ821" s="120" t="s">
        <v>79</v>
      </c>
      <c r="DA821" s="120" t="s">
        <v>79</v>
      </c>
      <c r="DB821" s="120">
        <f t="shared" si="647"/>
        <v>30</v>
      </c>
      <c r="DC821" s="120">
        <f t="shared" si="648"/>
        <v>150</v>
      </c>
      <c r="DD821" s="120">
        <f t="shared" ca="1" si="649"/>
        <v>6</v>
      </c>
      <c r="DE821" s="120">
        <f t="shared" ca="1" si="650"/>
        <v>6</v>
      </c>
      <c r="DF821" s="120" t="s">
        <v>74</v>
      </c>
    </row>
    <row r="822" spans="1:110" s="105" customFormat="1" ht="16" customHeight="1">
      <c r="A822" s="75" t="str">
        <f t="shared" si="653"/>
        <v>n6-2-1TOn6-2-1-2</v>
      </c>
      <c r="B822" s="75" t="str">
        <f t="shared" si="654"/>
        <v>n6-2-1TOn6-2-1-2</v>
      </c>
      <c r="C822" s="103" t="s">
        <v>239</v>
      </c>
      <c r="D822" s="103" t="str">
        <f t="shared" si="640"/>
        <v>n6-2-1</v>
      </c>
      <c r="E822" s="103" t="str">
        <f t="shared" si="641"/>
        <v>n6-2-1-2</v>
      </c>
      <c r="F822" s="104">
        <f>ROW()</f>
        <v>822</v>
      </c>
      <c r="G822" s="103"/>
      <c r="H822" s="103"/>
      <c r="I822" s="103"/>
      <c r="J822" s="103"/>
      <c r="K822" s="103" t="str">
        <f t="shared" si="631"/>
        <v>none</v>
      </c>
      <c r="L822" s="103"/>
      <c r="M822" s="103" t="str">
        <f t="shared" si="632"/>
        <v>OpenClose</v>
      </c>
      <c r="N822" s="103"/>
      <c r="O822" s="103"/>
      <c r="P822" s="103"/>
      <c r="Q822" s="103"/>
      <c r="R822" s="103">
        <f t="shared" si="633"/>
        <v>1</v>
      </c>
      <c r="S822" s="103"/>
      <c r="T822" s="103"/>
      <c r="U822" s="103"/>
      <c r="V822" s="103"/>
      <c r="W822" s="103"/>
      <c r="X822" s="103" t="str">
        <f t="shared" si="642"/>
        <v>fadeOn=n6-2-1TOn6-2-1-2,0.6</v>
      </c>
      <c r="Y822" s="103" t="str">
        <f t="shared" si="643"/>
        <v>fadeOff=n6-2-1TOn6-2-1-2,0.6</v>
      </c>
      <c r="Z822" s="103" t="str">
        <f t="shared" si="644"/>
        <v>drawOpen=n6-2-1TOn6-2-1-2,0.8</v>
      </c>
      <c r="AA822" s="103" t="str">
        <f t="shared" si="645"/>
        <v>drawClose=n6-2-1TOn6-2-1-2,0.8</v>
      </c>
      <c r="AB822" s="103" t="str">
        <f t="shared" si="634"/>
        <v>myQtipStyle</v>
      </c>
      <c r="AD822" s="106"/>
      <c r="AE822" s="116"/>
      <c r="AF822" s="75"/>
      <c r="AG822" s="186">
        <f t="shared" si="651"/>
        <v>0</v>
      </c>
      <c r="AH822" s="75" t="str">
        <f t="shared" si="635"/>
        <v>n6-2-1TOn6-2-1-2</v>
      </c>
      <c r="AI822" s="75" t="str">
        <f t="shared" si="646"/>
        <v>n6-2-1TOn6-2-1-2</v>
      </c>
      <c r="AJ822" s="73">
        <f t="shared" si="636"/>
        <v>4</v>
      </c>
      <c r="AX822" s="108"/>
      <c r="AZ822" s="108"/>
      <c r="BB822" s="116"/>
      <c r="BC822" s="116"/>
      <c r="BD822" s="108"/>
      <c r="BE822" s="108"/>
      <c r="BF822" s="109"/>
      <c r="BG822" s="109"/>
      <c r="BH822" s="110" t="str">
        <f t="shared" si="637"/>
        <v>n6-2-1</v>
      </c>
      <c r="BI822" s="111"/>
      <c r="BJ822" s="109" t="s">
        <v>233</v>
      </c>
      <c r="BK822" s="109" t="s">
        <v>239</v>
      </c>
      <c r="BL822" s="109">
        <f t="shared" ca="1" si="638"/>
        <v>0.4</v>
      </c>
      <c r="BM822" s="112"/>
      <c r="BN822" s="112"/>
      <c r="BO822" s="112"/>
      <c r="BP822" s="112"/>
      <c r="BQ822" s="112"/>
      <c r="BR822" s="112">
        <f t="shared" ca="1" si="655"/>
        <v>12</v>
      </c>
      <c r="BS822" s="112">
        <f t="shared" ca="1" si="655"/>
        <v>12</v>
      </c>
      <c r="BT822" s="112"/>
      <c r="BU822" s="112"/>
      <c r="BV822" s="174"/>
      <c r="BW822" s="114"/>
      <c r="BX822" s="109"/>
      <c r="BY822" s="113"/>
      <c r="BZ822" s="113"/>
      <c r="CA822" s="113"/>
      <c r="CB822" s="113"/>
      <c r="CC822" s="112"/>
      <c r="CD822" s="109"/>
      <c r="CE822" s="114"/>
      <c r="CF822" s="109"/>
      <c r="CG822" s="113"/>
      <c r="CH822" s="113"/>
      <c r="CI822" s="113"/>
      <c r="CJ822" s="113"/>
      <c r="CK822" s="112"/>
      <c r="CL822" s="112"/>
      <c r="CM822" s="112"/>
      <c r="CN822" s="115"/>
      <c r="CO822" s="109"/>
      <c r="CP822" s="109"/>
      <c r="CQ822" s="113"/>
      <c r="CR822" s="113"/>
      <c r="CS822" s="113"/>
      <c r="CT822" s="113"/>
      <c r="CW822" s="118" t="str">
        <f t="shared" si="630"/>
        <v>n6-2-1</v>
      </c>
      <c r="CX822" s="118" t="str">
        <f t="shared" si="639"/>
        <v>n6-2-1-2</v>
      </c>
      <c r="CY822" s="119" t="s">
        <v>246</v>
      </c>
      <c r="CZ822" s="120" t="s">
        <v>79</v>
      </c>
      <c r="DA822" s="120" t="s">
        <v>79</v>
      </c>
      <c r="DB822" s="120">
        <f t="shared" si="647"/>
        <v>30</v>
      </c>
      <c r="DC822" s="120">
        <f t="shared" si="648"/>
        <v>150</v>
      </c>
      <c r="DD822" s="120">
        <f t="shared" ca="1" si="649"/>
        <v>6</v>
      </c>
      <c r="DE822" s="120">
        <f t="shared" ca="1" si="650"/>
        <v>6</v>
      </c>
      <c r="DF822" s="120" t="s">
        <v>74</v>
      </c>
    </row>
    <row r="823" spans="1:110" s="105" customFormat="1" ht="16" customHeight="1">
      <c r="A823" s="75" t="str">
        <f t="shared" si="653"/>
        <v>n6-2-1TOn6-2-1-3</v>
      </c>
      <c r="B823" s="75" t="str">
        <f t="shared" si="654"/>
        <v>n6-2-1TOn6-2-1-3</v>
      </c>
      <c r="C823" s="103" t="s">
        <v>239</v>
      </c>
      <c r="D823" s="103" t="str">
        <f t="shared" si="640"/>
        <v>n6-2-1</v>
      </c>
      <c r="E823" s="103" t="str">
        <f t="shared" si="641"/>
        <v>n6-2-1-3</v>
      </c>
      <c r="F823" s="104">
        <f>ROW()</f>
        <v>823</v>
      </c>
      <c r="G823" s="103"/>
      <c r="H823" s="103"/>
      <c r="I823" s="103"/>
      <c r="J823" s="103"/>
      <c r="K823" s="103" t="str">
        <f t="shared" si="631"/>
        <v>none</v>
      </c>
      <c r="L823" s="103"/>
      <c r="M823" s="103" t="str">
        <f t="shared" si="632"/>
        <v>OpenClose</v>
      </c>
      <c r="N823" s="103"/>
      <c r="O823" s="103"/>
      <c r="P823" s="103"/>
      <c r="Q823" s="103"/>
      <c r="R823" s="103">
        <f t="shared" si="633"/>
        <v>1</v>
      </c>
      <c r="S823" s="103"/>
      <c r="T823" s="103"/>
      <c r="U823" s="103"/>
      <c r="V823" s="103"/>
      <c r="W823" s="103"/>
      <c r="X823" s="103" t="str">
        <f t="shared" si="642"/>
        <v>fadeOn=n6-2-1TOn6-2-1-3,0.6</v>
      </c>
      <c r="Y823" s="103" t="str">
        <f t="shared" si="643"/>
        <v>fadeOff=n6-2-1TOn6-2-1-3,0.6</v>
      </c>
      <c r="Z823" s="103" t="str">
        <f t="shared" si="644"/>
        <v>drawOpen=n6-2-1TOn6-2-1-3,0.8</v>
      </c>
      <c r="AA823" s="103" t="str">
        <f t="shared" si="645"/>
        <v>drawClose=n6-2-1TOn6-2-1-3,0.8</v>
      </c>
      <c r="AB823" s="103" t="str">
        <f t="shared" si="634"/>
        <v>myQtipStyle</v>
      </c>
      <c r="AD823" s="106"/>
      <c r="AE823" s="116"/>
      <c r="AF823" s="75"/>
      <c r="AG823" s="186">
        <f t="shared" si="651"/>
        <v>0</v>
      </c>
      <c r="AH823" s="75" t="str">
        <f t="shared" si="635"/>
        <v>n6-2-1TOn6-2-1-3</v>
      </c>
      <c r="AI823" s="75" t="str">
        <f t="shared" si="646"/>
        <v>n6-2-1TOn6-2-1-3</v>
      </c>
      <c r="AJ823" s="73">
        <f t="shared" si="636"/>
        <v>4</v>
      </c>
      <c r="AX823" s="108"/>
      <c r="AZ823" s="108"/>
      <c r="BB823" s="116"/>
      <c r="BC823" s="116"/>
      <c r="BD823" s="108"/>
      <c r="BE823" s="108"/>
      <c r="BF823" s="109"/>
      <c r="BG823" s="109"/>
      <c r="BH823" s="110" t="str">
        <f t="shared" si="637"/>
        <v>n6-2-1</v>
      </c>
      <c r="BI823" s="111"/>
      <c r="BJ823" s="109" t="s">
        <v>233</v>
      </c>
      <c r="BK823" s="109" t="s">
        <v>239</v>
      </c>
      <c r="BL823" s="109">
        <f t="shared" ca="1" si="638"/>
        <v>0.4</v>
      </c>
      <c r="BM823" s="112"/>
      <c r="BN823" s="112"/>
      <c r="BO823" s="112"/>
      <c r="BP823" s="112"/>
      <c r="BQ823" s="112"/>
      <c r="BR823" s="112">
        <f t="shared" ca="1" si="655"/>
        <v>12</v>
      </c>
      <c r="BS823" s="112">
        <f t="shared" ca="1" si="655"/>
        <v>12</v>
      </c>
      <c r="BT823" s="112"/>
      <c r="BU823" s="112"/>
      <c r="BV823" s="174"/>
      <c r="BW823" s="114"/>
      <c r="BX823" s="109"/>
      <c r="BY823" s="113"/>
      <c r="BZ823" s="113"/>
      <c r="CA823" s="113"/>
      <c r="CB823" s="113"/>
      <c r="CC823" s="112"/>
      <c r="CD823" s="109"/>
      <c r="CE823" s="114"/>
      <c r="CF823" s="109"/>
      <c r="CG823" s="113"/>
      <c r="CH823" s="113"/>
      <c r="CI823" s="113"/>
      <c r="CJ823" s="113"/>
      <c r="CK823" s="112"/>
      <c r="CL823" s="112"/>
      <c r="CM823" s="112"/>
      <c r="CN823" s="115"/>
      <c r="CO823" s="109"/>
      <c r="CP823" s="109"/>
      <c r="CQ823" s="113"/>
      <c r="CR823" s="113"/>
      <c r="CS823" s="113"/>
      <c r="CT823" s="113"/>
      <c r="CW823" s="118" t="str">
        <f t="shared" si="630"/>
        <v>n6-2-1</v>
      </c>
      <c r="CX823" s="118" t="str">
        <f t="shared" si="639"/>
        <v>n6-2-1-3</v>
      </c>
      <c r="CY823" s="119" t="s">
        <v>246</v>
      </c>
      <c r="CZ823" s="120" t="s">
        <v>79</v>
      </c>
      <c r="DA823" s="120" t="s">
        <v>79</v>
      </c>
      <c r="DB823" s="120">
        <f t="shared" si="647"/>
        <v>30</v>
      </c>
      <c r="DC823" s="120">
        <f t="shared" si="648"/>
        <v>150</v>
      </c>
      <c r="DD823" s="120">
        <f t="shared" ca="1" si="649"/>
        <v>6</v>
      </c>
      <c r="DE823" s="120">
        <f t="shared" ca="1" si="650"/>
        <v>6</v>
      </c>
      <c r="DF823" s="120" t="s">
        <v>74</v>
      </c>
    </row>
    <row r="824" spans="1:110" s="105" customFormat="1" ht="16" customHeight="1">
      <c r="A824" s="75" t="str">
        <f t="shared" si="653"/>
        <v>n6-2TOn6-2-2</v>
      </c>
      <c r="B824" s="75" t="str">
        <f t="shared" si="654"/>
        <v>n6-2TOn6-2-2</v>
      </c>
      <c r="C824" s="103" t="s">
        <v>239</v>
      </c>
      <c r="D824" s="103" t="str">
        <f t="shared" si="640"/>
        <v>n6-2</v>
      </c>
      <c r="E824" s="103" t="str">
        <f t="shared" si="641"/>
        <v>n6-2-2</v>
      </c>
      <c r="F824" s="104">
        <f>ROW()</f>
        <v>824</v>
      </c>
      <c r="G824" s="103"/>
      <c r="H824" s="103"/>
      <c r="I824" s="103"/>
      <c r="J824" s="103"/>
      <c r="K824" s="103" t="str">
        <f t="shared" si="631"/>
        <v>none</v>
      </c>
      <c r="L824" s="103"/>
      <c r="M824" s="103" t="str">
        <f t="shared" si="632"/>
        <v>OpenClose</v>
      </c>
      <c r="N824" s="103"/>
      <c r="O824" s="103"/>
      <c r="P824" s="103"/>
      <c r="Q824" s="103"/>
      <c r="R824" s="103">
        <f t="shared" si="633"/>
        <v>1</v>
      </c>
      <c r="S824" s="103"/>
      <c r="T824" s="103"/>
      <c r="U824" s="103"/>
      <c r="V824" s="103"/>
      <c r="W824" s="103"/>
      <c r="X824" s="103" t="str">
        <f t="shared" si="642"/>
        <v>fadeOn=n6-2TOn6-2-2,0.6</v>
      </c>
      <c r="Y824" s="103" t="str">
        <f t="shared" si="643"/>
        <v>fadeOff=n6-2TOn6-2-2,0.6</v>
      </c>
      <c r="Z824" s="103" t="str">
        <f t="shared" si="644"/>
        <v>drawOpen=n6-2TOn6-2-2,0.8</v>
      </c>
      <c r="AA824" s="103" t="str">
        <f t="shared" si="645"/>
        <v>drawClose=n6-2TOn6-2-2,0.8</v>
      </c>
      <c r="AB824" s="103" t="str">
        <f t="shared" si="634"/>
        <v>myQtipStyle</v>
      </c>
      <c r="AD824" s="106"/>
      <c r="AE824" s="116"/>
      <c r="AF824" s="75"/>
      <c r="AG824" s="186">
        <f t="shared" si="651"/>
        <v>0</v>
      </c>
      <c r="AH824" s="75" t="str">
        <f t="shared" si="635"/>
        <v>n6-2TOn6-2-2</v>
      </c>
      <c r="AI824" s="75" t="str">
        <f t="shared" si="646"/>
        <v>n6-2TOn6-2-2</v>
      </c>
      <c r="AJ824" s="73">
        <f t="shared" si="636"/>
        <v>3</v>
      </c>
      <c r="AX824" s="108"/>
      <c r="AZ824" s="108"/>
      <c r="BB824" s="116"/>
      <c r="BC824" s="116"/>
      <c r="BD824" s="108"/>
      <c r="BE824" s="108"/>
      <c r="BF824" s="109"/>
      <c r="BG824" s="109"/>
      <c r="BH824" s="110" t="str">
        <f t="shared" si="637"/>
        <v>n6-2</v>
      </c>
      <c r="BI824" s="111"/>
      <c r="BJ824" s="109" t="s">
        <v>233</v>
      </c>
      <c r="BK824" s="109" t="s">
        <v>239</v>
      </c>
      <c r="BL824" s="109">
        <f t="shared" ca="1" si="638"/>
        <v>0.7</v>
      </c>
      <c r="BM824" s="112"/>
      <c r="BN824" s="112"/>
      <c r="BO824" s="112"/>
      <c r="BP824" s="112"/>
      <c r="BQ824" s="112"/>
      <c r="BR824" s="112">
        <f t="shared" ca="1" si="655"/>
        <v>35</v>
      </c>
      <c r="BS824" s="112">
        <f t="shared" ca="1" si="655"/>
        <v>35</v>
      </c>
      <c r="BT824" s="112"/>
      <c r="BU824" s="112"/>
      <c r="BV824" s="174"/>
      <c r="BW824" s="114"/>
      <c r="BX824" s="109"/>
      <c r="BY824" s="113"/>
      <c r="BZ824" s="113"/>
      <c r="CA824" s="113"/>
      <c r="CB824" s="113"/>
      <c r="CC824" s="112"/>
      <c r="CD824" s="109"/>
      <c r="CE824" s="114"/>
      <c r="CF824" s="109"/>
      <c r="CG824" s="113"/>
      <c r="CH824" s="113"/>
      <c r="CI824" s="113"/>
      <c r="CJ824" s="113"/>
      <c r="CK824" s="112"/>
      <c r="CL824" s="112"/>
      <c r="CM824" s="112"/>
      <c r="CN824" s="115"/>
      <c r="CO824" s="109"/>
      <c r="CP824" s="109"/>
      <c r="CQ824" s="113"/>
      <c r="CR824" s="113"/>
      <c r="CS824" s="113"/>
      <c r="CT824" s="113"/>
      <c r="CW824" s="118" t="str">
        <f t="shared" si="630"/>
        <v>n6-2</v>
      </c>
      <c r="CX824" s="118" t="str">
        <f t="shared" si="639"/>
        <v>n6-2-2</v>
      </c>
      <c r="CY824" s="119" t="s">
        <v>246</v>
      </c>
      <c r="CZ824" s="120" t="s">
        <v>79</v>
      </c>
      <c r="DA824" s="120" t="s">
        <v>79</v>
      </c>
      <c r="DB824" s="120">
        <f t="shared" si="647"/>
        <v>30</v>
      </c>
      <c r="DC824" s="120">
        <f t="shared" si="648"/>
        <v>150</v>
      </c>
      <c r="DD824" s="120">
        <f t="shared" ca="1" si="649"/>
        <v>17.5</v>
      </c>
      <c r="DE824" s="120">
        <f t="shared" ca="1" si="650"/>
        <v>17.5</v>
      </c>
      <c r="DF824" s="120" t="s">
        <v>74</v>
      </c>
    </row>
    <row r="825" spans="1:110" s="105" customFormat="1" ht="16" customHeight="1">
      <c r="A825" s="75" t="str">
        <f t="shared" si="653"/>
        <v>n6-2-2TOn6-2-2-1</v>
      </c>
      <c r="B825" s="75" t="str">
        <f t="shared" si="654"/>
        <v>n6-2-2TOn6-2-2-1</v>
      </c>
      <c r="C825" s="103" t="s">
        <v>239</v>
      </c>
      <c r="D825" s="103" t="str">
        <f t="shared" si="640"/>
        <v>n6-2-2</v>
      </c>
      <c r="E825" s="103" t="str">
        <f t="shared" si="641"/>
        <v>n6-2-2-1</v>
      </c>
      <c r="F825" s="104">
        <f>ROW()</f>
        <v>825</v>
      </c>
      <c r="G825" s="103"/>
      <c r="H825" s="103"/>
      <c r="I825" s="103"/>
      <c r="J825" s="103"/>
      <c r="K825" s="103" t="str">
        <f t="shared" si="631"/>
        <v>none</v>
      </c>
      <c r="L825" s="103"/>
      <c r="M825" s="103" t="str">
        <f t="shared" si="632"/>
        <v>OpenClose</v>
      </c>
      <c r="N825" s="103"/>
      <c r="O825" s="103"/>
      <c r="P825" s="103"/>
      <c r="Q825" s="103"/>
      <c r="R825" s="103">
        <f t="shared" si="633"/>
        <v>1</v>
      </c>
      <c r="S825" s="103"/>
      <c r="T825" s="103"/>
      <c r="U825" s="103"/>
      <c r="V825" s="103"/>
      <c r="W825" s="103"/>
      <c r="X825" s="103" t="str">
        <f t="shared" si="642"/>
        <v>fadeOn=n6-2-2TOn6-2-2-1,0.6</v>
      </c>
      <c r="Y825" s="103" t="str">
        <f t="shared" si="643"/>
        <v>fadeOff=n6-2-2TOn6-2-2-1,0.6</v>
      </c>
      <c r="Z825" s="103" t="str">
        <f t="shared" si="644"/>
        <v>drawOpen=n6-2-2TOn6-2-2-1,0.8</v>
      </c>
      <c r="AA825" s="103" t="str">
        <f t="shared" si="645"/>
        <v>drawClose=n6-2-2TOn6-2-2-1,0.8</v>
      </c>
      <c r="AB825" s="103" t="str">
        <f t="shared" si="634"/>
        <v>myQtipStyle</v>
      </c>
      <c r="AD825" s="106"/>
      <c r="AE825" s="116"/>
      <c r="AF825" s="75"/>
      <c r="AG825" s="186">
        <f t="shared" si="651"/>
        <v>0</v>
      </c>
      <c r="AH825" s="75" t="str">
        <f t="shared" si="635"/>
        <v>n6-2-2TOn6-2-2-1</v>
      </c>
      <c r="AI825" s="75" t="str">
        <f t="shared" si="646"/>
        <v>n6-2-2TOn6-2-2-1</v>
      </c>
      <c r="AJ825" s="73">
        <f t="shared" si="636"/>
        <v>4</v>
      </c>
      <c r="AX825" s="108"/>
      <c r="AZ825" s="108"/>
      <c r="BB825" s="116"/>
      <c r="BC825" s="116"/>
      <c r="BD825" s="108"/>
      <c r="BE825" s="108"/>
      <c r="BF825" s="109"/>
      <c r="BG825" s="109"/>
      <c r="BH825" s="110" t="str">
        <f t="shared" si="637"/>
        <v>n6-2-2</v>
      </c>
      <c r="BI825" s="111"/>
      <c r="BJ825" s="109" t="s">
        <v>233</v>
      </c>
      <c r="BK825" s="109" t="s">
        <v>239</v>
      </c>
      <c r="BL825" s="109">
        <f t="shared" ca="1" si="638"/>
        <v>0.4</v>
      </c>
      <c r="BM825" s="112"/>
      <c r="BN825" s="112"/>
      <c r="BO825" s="112"/>
      <c r="BP825" s="112"/>
      <c r="BQ825" s="112"/>
      <c r="BR825" s="112">
        <f t="shared" ca="1" si="655"/>
        <v>12</v>
      </c>
      <c r="BS825" s="112">
        <f t="shared" ca="1" si="655"/>
        <v>12</v>
      </c>
      <c r="BT825" s="112"/>
      <c r="BU825" s="112"/>
      <c r="BV825" s="174"/>
      <c r="BW825" s="114"/>
      <c r="BX825" s="109"/>
      <c r="BY825" s="113"/>
      <c r="BZ825" s="113"/>
      <c r="CA825" s="113"/>
      <c r="CB825" s="113"/>
      <c r="CC825" s="112"/>
      <c r="CD825" s="109"/>
      <c r="CE825" s="114"/>
      <c r="CF825" s="109"/>
      <c r="CG825" s="113"/>
      <c r="CH825" s="113"/>
      <c r="CI825" s="113"/>
      <c r="CJ825" s="113"/>
      <c r="CK825" s="112"/>
      <c r="CL825" s="112"/>
      <c r="CM825" s="112"/>
      <c r="CN825" s="115"/>
      <c r="CO825" s="109"/>
      <c r="CP825" s="109"/>
      <c r="CQ825" s="113"/>
      <c r="CR825" s="113"/>
      <c r="CS825" s="113"/>
      <c r="CT825" s="113"/>
      <c r="CW825" s="118" t="str">
        <f t="shared" si="630"/>
        <v>n6-2-2</v>
      </c>
      <c r="CX825" s="118" t="str">
        <f t="shared" si="639"/>
        <v>n6-2-2-1</v>
      </c>
      <c r="CY825" s="119" t="s">
        <v>246</v>
      </c>
      <c r="CZ825" s="120" t="s">
        <v>79</v>
      </c>
      <c r="DA825" s="120" t="s">
        <v>79</v>
      </c>
      <c r="DB825" s="120">
        <f t="shared" si="647"/>
        <v>30</v>
      </c>
      <c r="DC825" s="120">
        <f t="shared" si="648"/>
        <v>150</v>
      </c>
      <c r="DD825" s="120">
        <f t="shared" ca="1" si="649"/>
        <v>6</v>
      </c>
      <c r="DE825" s="120">
        <f t="shared" ca="1" si="650"/>
        <v>6</v>
      </c>
      <c r="DF825" s="120" t="s">
        <v>74</v>
      </c>
    </row>
    <row r="826" spans="1:110" s="105" customFormat="1" ht="16" customHeight="1">
      <c r="A826" s="75" t="str">
        <f t="shared" si="653"/>
        <v>n6-2-2TOn6-2-2-2</v>
      </c>
      <c r="B826" s="75" t="str">
        <f t="shared" si="654"/>
        <v>n6-2-2TOn6-2-2-2</v>
      </c>
      <c r="C826" s="103" t="s">
        <v>239</v>
      </c>
      <c r="D826" s="103" t="str">
        <f t="shared" si="640"/>
        <v>n6-2-2</v>
      </c>
      <c r="E826" s="103" t="str">
        <f t="shared" si="641"/>
        <v>n6-2-2-2</v>
      </c>
      <c r="F826" s="104">
        <f>ROW()</f>
        <v>826</v>
      </c>
      <c r="G826" s="103"/>
      <c r="H826" s="103"/>
      <c r="I826" s="103"/>
      <c r="J826" s="103"/>
      <c r="K826" s="103" t="str">
        <f t="shared" si="631"/>
        <v>none</v>
      </c>
      <c r="L826" s="103"/>
      <c r="M826" s="103" t="str">
        <f t="shared" si="632"/>
        <v>OpenClose</v>
      </c>
      <c r="N826" s="103"/>
      <c r="O826" s="103"/>
      <c r="P826" s="103"/>
      <c r="Q826" s="103"/>
      <c r="R826" s="103">
        <f t="shared" si="633"/>
        <v>1</v>
      </c>
      <c r="S826" s="103"/>
      <c r="T826" s="103"/>
      <c r="U826" s="103"/>
      <c r="V826" s="103"/>
      <c r="W826" s="103"/>
      <c r="X826" s="103" t="str">
        <f t="shared" si="642"/>
        <v>fadeOn=n6-2-2TOn6-2-2-2,0.6</v>
      </c>
      <c r="Y826" s="103" t="str">
        <f t="shared" si="643"/>
        <v>fadeOff=n6-2-2TOn6-2-2-2,0.6</v>
      </c>
      <c r="Z826" s="103" t="str">
        <f t="shared" si="644"/>
        <v>drawOpen=n6-2-2TOn6-2-2-2,0.8</v>
      </c>
      <c r="AA826" s="103" t="str">
        <f t="shared" si="645"/>
        <v>drawClose=n6-2-2TOn6-2-2-2,0.8</v>
      </c>
      <c r="AB826" s="103" t="str">
        <f t="shared" si="634"/>
        <v>myQtipStyle</v>
      </c>
      <c r="AD826" s="106"/>
      <c r="AE826" s="116"/>
      <c r="AF826" s="75"/>
      <c r="AG826" s="186">
        <f t="shared" si="651"/>
        <v>0</v>
      </c>
      <c r="AH826" s="75" t="str">
        <f t="shared" si="635"/>
        <v>n6-2-2TOn6-2-2-2</v>
      </c>
      <c r="AI826" s="75" t="str">
        <f t="shared" si="646"/>
        <v>n6-2-2TOn6-2-2-2</v>
      </c>
      <c r="AJ826" s="73">
        <f t="shared" si="636"/>
        <v>4</v>
      </c>
      <c r="AX826" s="108"/>
      <c r="AZ826" s="108"/>
      <c r="BB826" s="116"/>
      <c r="BC826" s="116"/>
      <c r="BD826" s="108"/>
      <c r="BE826" s="108"/>
      <c r="BF826" s="109"/>
      <c r="BG826" s="109"/>
      <c r="BH826" s="110" t="str">
        <f t="shared" si="637"/>
        <v>n6-2-2</v>
      </c>
      <c r="BI826" s="111"/>
      <c r="BJ826" s="109" t="s">
        <v>233</v>
      </c>
      <c r="BK826" s="109" t="s">
        <v>239</v>
      </c>
      <c r="BL826" s="109">
        <f t="shared" ca="1" si="638"/>
        <v>0.4</v>
      </c>
      <c r="BM826" s="112"/>
      <c r="BN826" s="112"/>
      <c r="BO826" s="112"/>
      <c r="BP826" s="112"/>
      <c r="BQ826" s="112"/>
      <c r="BR826" s="112">
        <f t="shared" ca="1" si="655"/>
        <v>12</v>
      </c>
      <c r="BS826" s="112">
        <f t="shared" ca="1" si="655"/>
        <v>12</v>
      </c>
      <c r="BT826" s="112"/>
      <c r="BU826" s="112"/>
      <c r="BV826" s="174"/>
      <c r="BW826" s="114"/>
      <c r="BX826" s="109"/>
      <c r="BY826" s="113"/>
      <c r="BZ826" s="113"/>
      <c r="CA826" s="113"/>
      <c r="CB826" s="113"/>
      <c r="CC826" s="112"/>
      <c r="CD826" s="109"/>
      <c r="CE826" s="114"/>
      <c r="CF826" s="109"/>
      <c r="CG826" s="113"/>
      <c r="CH826" s="113"/>
      <c r="CI826" s="113"/>
      <c r="CJ826" s="113"/>
      <c r="CK826" s="112"/>
      <c r="CL826" s="112"/>
      <c r="CM826" s="112"/>
      <c r="CN826" s="115"/>
      <c r="CO826" s="109"/>
      <c r="CP826" s="109"/>
      <c r="CQ826" s="113"/>
      <c r="CR826" s="113"/>
      <c r="CS826" s="113"/>
      <c r="CT826" s="113"/>
      <c r="CW826" s="118" t="str">
        <f t="shared" si="630"/>
        <v>n6-2-2</v>
      </c>
      <c r="CX826" s="118" t="str">
        <f t="shared" si="639"/>
        <v>n6-2-2-2</v>
      </c>
      <c r="CY826" s="119" t="s">
        <v>246</v>
      </c>
      <c r="CZ826" s="120" t="s">
        <v>79</v>
      </c>
      <c r="DA826" s="120" t="s">
        <v>79</v>
      </c>
      <c r="DB826" s="120">
        <f t="shared" si="647"/>
        <v>30</v>
      </c>
      <c r="DC826" s="120">
        <f t="shared" si="648"/>
        <v>150</v>
      </c>
      <c r="DD826" s="120">
        <f t="shared" ca="1" si="649"/>
        <v>6</v>
      </c>
      <c r="DE826" s="120">
        <f t="shared" ca="1" si="650"/>
        <v>6</v>
      </c>
      <c r="DF826" s="120" t="s">
        <v>74</v>
      </c>
    </row>
    <row r="827" spans="1:110" s="105" customFormat="1" ht="16" customHeight="1">
      <c r="A827" s="75" t="str">
        <f t="shared" si="653"/>
        <v>n6-2-2TOn6-2-2-3</v>
      </c>
      <c r="B827" s="75" t="str">
        <f t="shared" si="654"/>
        <v>n6-2-2TOn6-2-2-3</v>
      </c>
      <c r="C827" s="103" t="s">
        <v>239</v>
      </c>
      <c r="D827" s="103" t="str">
        <f t="shared" si="640"/>
        <v>n6-2-2</v>
      </c>
      <c r="E827" s="103" t="str">
        <f t="shared" si="641"/>
        <v>n6-2-2-3</v>
      </c>
      <c r="F827" s="104">
        <f>ROW()</f>
        <v>827</v>
      </c>
      <c r="G827" s="103"/>
      <c r="H827" s="103"/>
      <c r="I827" s="103"/>
      <c r="J827" s="103"/>
      <c r="K827" s="103" t="str">
        <f t="shared" si="631"/>
        <v>none</v>
      </c>
      <c r="L827" s="103"/>
      <c r="M827" s="103" t="str">
        <f t="shared" si="632"/>
        <v>OpenClose</v>
      </c>
      <c r="N827" s="103"/>
      <c r="O827" s="103"/>
      <c r="P827" s="103"/>
      <c r="Q827" s="103"/>
      <c r="R827" s="103">
        <f t="shared" si="633"/>
        <v>1</v>
      </c>
      <c r="S827" s="103"/>
      <c r="T827" s="103"/>
      <c r="U827" s="103"/>
      <c r="V827" s="103"/>
      <c r="W827" s="103"/>
      <c r="X827" s="103" t="str">
        <f t="shared" si="642"/>
        <v>fadeOn=n6-2-2TOn6-2-2-3,0.6</v>
      </c>
      <c r="Y827" s="103" t="str">
        <f t="shared" si="643"/>
        <v>fadeOff=n6-2-2TOn6-2-2-3,0.6</v>
      </c>
      <c r="Z827" s="103" t="str">
        <f t="shared" si="644"/>
        <v>drawOpen=n6-2-2TOn6-2-2-3,0.8</v>
      </c>
      <c r="AA827" s="103" t="str">
        <f t="shared" si="645"/>
        <v>drawClose=n6-2-2TOn6-2-2-3,0.8</v>
      </c>
      <c r="AB827" s="103" t="str">
        <f t="shared" si="634"/>
        <v>myQtipStyle</v>
      </c>
      <c r="AD827" s="106"/>
      <c r="AE827" s="116"/>
      <c r="AF827" s="75"/>
      <c r="AG827" s="186">
        <f t="shared" si="651"/>
        <v>0</v>
      </c>
      <c r="AH827" s="75" t="str">
        <f t="shared" si="635"/>
        <v>n6-2-2TOn6-2-2-3</v>
      </c>
      <c r="AI827" s="75" t="str">
        <f t="shared" si="646"/>
        <v>n6-2-2TOn6-2-2-3</v>
      </c>
      <c r="AJ827" s="73">
        <f t="shared" si="636"/>
        <v>4</v>
      </c>
      <c r="AX827" s="108"/>
      <c r="AZ827" s="108"/>
      <c r="BB827" s="116"/>
      <c r="BC827" s="116"/>
      <c r="BD827" s="108"/>
      <c r="BE827" s="108"/>
      <c r="BF827" s="109"/>
      <c r="BG827" s="109"/>
      <c r="BH827" s="110" t="str">
        <f t="shared" si="637"/>
        <v>n6-2-2</v>
      </c>
      <c r="BI827" s="111"/>
      <c r="BJ827" s="109" t="s">
        <v>233</v>
      </c>
      <c r="BK827" s="109" t="s">
        <v>239</v>
      </c>
      <c r="BL827" s="109">
        <f t="shared" ca="1" si="638"/>
        <v>0.4</v>
      </c>
      <c r="BM827" s="112"/>
      <c r="BN827" s="112"/>
      <c r="BO827" s="112"/>
      <c r="BP827" s="112"/>
      <c r="BQ827" s="112"/>
      <c r="BR827" s="112">
        <f t="shared" ca="1" si="655"/>
        <v>12</v>
      </c>
      <c r="BS827" s="112">
        <f t="shared" ca="1" si="655"/>
        <v>12</v>
      </c>
      <c r="BT827" s="112"/>
      <c r="BU827" s="112"/>
      <c r="BV827" s="174"/>
      <c r="BW827" s="114"/>
      <c r="BX827" s="109"/>
      <c r="BY827" s="113"/>
      <c r="BZ827" s="113"/>
      <c r="CA827" s="113"/>
      <c r="CB827" s="113"/>
      <c r="CC827" s="112"/>
      <c r="CD827" s="109"/>
      <c r="CE827" s="114"/>
      <c r="CF827" s="109"/>
      <c r="CG827" s="113"/>
      <c r="CH827" s="113"/>
      <c r="CI827" s="113"/>
      <c r="CJ827" s="113"/>
      <c r="CK827" s="112"/>
      <c r="CL827" s="112"/>
      <c r="CM827" s="112"/>
      <c r="CN827" s="115"/>
      <c r="CO827" s="109"/>
      <c r="CP827" s="109"/>
      <c r="CQ827" s="113"/>
      <c r="CR827" s="113"/>
      <c r="CS827" s="113"/>
      <c r="CT827" s="113"/>
      <c r="CW827" s="118" t="str">
        <f t="shared" si="630"/>
        <v>n6-2-2</v>
      </c>
      <c r="CX827" s="118" t="str">
        <f t="shared" si="639"/>
        <v>n6-2-2-3</v>
      </c>
      <c r="CY827" s="119" t="s">
        <v>246</v>
      </c>
      <c r="CZ827" s="120" t="s">
        <v>79</v>
      </c>
      <c r="DA827" s="120" t="s">
        <v>79</v>
      </c>
      <c r="DB827" s="120">
        <f t="shared" si="647"/>
        <v>30</v>
      </c>
      <c r="DC827" s="120">
        <f t="shared" si="648"/>
        <v>150</v>
      </c>
      <c r="DD827" s="120">
        <f t="shared" ca="1" si="649"/>
        <v>6</v>
      </c>
      <c r="DE827" s="120">
        <f t="shared" ca="1" si="650"/>
        <v>6</v>
      </c>
      <c r="DF827" s="120" t="s">
        <v>74</v>
      </c>
    </row>
    <row r="828" spans="1:110" s="105" customFormat="1" ht="16" customHeight="1">
      <c r="A828" s="75" t="str">
        <f t="shared" si="653"/>
        <v>n6-2TOn6-2-3</v>
      </c>
      <c r="B828" s="75" t="str">
        <f t="shared" si="654"/>
        <v>n6-2TOn6-2-3</v>
      </c>
      <c r="C828" s="103" t="s">
        <v>239</v>
      </c>
      <c r="D828" s="103" t="str">
        <f t="shared" si="640"/>
        <v>n6-2</v>
      </c>
      <c r="E828" s="103" t="str">
        <f t="shared" si="641"/>
        <v>n6-2-3</v>
      </c>
      <c r="F828" s="104">
        <f>ROW()</f>
        <v>828</v>
      </c>
      <c r="G828" s="103"/>
      <c r="H828" s="103"/>
      <c r="I828" s="103"/>
      <c r="J828" s="103"/>
      <c r="K828" s="103" t="str">
        <f t="shared" si="631"/>
        <v>none</v>
      </c>
      <c r="L828" s="103"/>
      <c r="M828" s="103" t="str">
        <f t="shared" si="632"/>
        <v>OpenClose</v>
      </c>
      <c r="N828" s="103"/>
      <c r="O828" s="103"/>
      <c r="P828" s="103"/>
      <c r="Q828" s="103"/>
      <c r="R828" s="103">
        <f t="shared" si="633"/>
        <v>1</v>
      </c>
      <c r="S828" s="103"/>
      <c r="T828" s="103"/>
      <c r="U828" s="103"/>
      <c r="V828" s="103"/>
      <c r="W828" s="103"/>
      <c r="X828" s="103" t="str">
        <f t="shared" si="642"/>
        <v>fadeOn=n6-2TOn6-2-3,0.6</v>
      </c>
      <c r="Y828" s="103" t="str">
        <f t="shared" si="643"/>
        <v>fadeOff=n6-2TOn6-2-3,0.6</v>
      </c>
      <c r="Z828" s="103" t="str">
        <f t="shared" si="644"/>
        <v>drawOpen=n6-2TOn6-2-3,0.8</v>
      </c>
      <c r="AA828" s="103" t="str">
        <f t="shared" si="645"/>
        <v>drawClose=n6-2TOn6-2-3,0.8</v>
      </c>
      <c r="AB828" s="103" t="str">
        <f t="shared" si="634"/>
        <v>myQtipStyle</v>
      </c>
      <c r="AD828" s="106"/>
      <c r="AE828" s="116"/>
      <c r="AF828" s="75"/>
      <c r="AG828" s="186">
        <f t="shared" si="651"/>
        <v>0</v>
      </c>
      <c r="AH828" s="75" t="str">
        <f t="shared" si="635"/>
        <v>n6-2TOn6-2-3</v>
      </c>
      <c r="AI828" s="75" t="str">
        <f t="shared" si="646"/>
        <v>n6-2TOn6-2-3</v>
      </c>
      <c r="AJ828" s="73">
        <f t="shared" si="636"/>
        <v>3</v>
      </c>
      <c r="AX828" s="108"/>
      <c r="AZ828" s="108"/>
      <c r="BB828" s="116"/>
      <c r="BC828" s="116"/>
      <c r="BD828" s="108"/>
      <c r="BE828" s="108"/>
      <c r="BF828" s="109"/>
      <c r="BG828" s="109"/>
      <c r="BH828" s="110" t="str">
        <f t="shared" si="637"/>
        <v>n6-2</v>
      </c>
      <c r="BI828" s="111"/>
      <c r="BJ828" s="109" t="s">
        <v>233</v>
      </c>
      <c r="BK828" s="109" t="s">
        <v>239</v>
      </c>
      <c r="BL828" s="109">
        <f t="shared" ca="1" si="638"/>
        <v>0.7</v>
      </c>
      <c r="BM828" s="112"/>
      <c r="BN828" s="112"/>
      <c r="BO828" s="112"/>
      <c r="BP828" s="112"/>
      <c r="BQ828" s="112"/>
      <c r="BR828" s="112">
        <f t="shared" ca="1" si="655"/>
        <v>35</v>
      </c>
      <c r="BS828" s="112">
        <f t="shared" ca="1" si="655"/>
        <v>35</v>
      </c>
      <c r="BT828" s="112"/>
      <c r="BU828" s="112"/>
      <c r="BV828" s="174"/>
      <c r="BW828" s="114"/>
      <c r="BX828" s="109"/>
      <c r="BY828" s="113"/>
      <c r="BZ828" s="113"/>
      <c r="CA828" s="113"/>
      <c r="CB828" s="113"/>
      <c r="CC828" s="112"/>
      <c r="CD828" s="109"/>
      <c r="CE828" s="114"/>
      <c r="CF828" s="109"/>
      <c r="CG828" s="113"/>
      <c r="CH828" s="113"/>
      <c r="CI828" s="113"/>
      <c r="CJ828" s="113"/>
      <c r="CK828" s="112"/>
      <c r="CL828" s="112"/>
      <c r="CM828" s="112"/>
      <c r="CN828" s="115"/>
      <c r="CO828" s="109"/>
      <c r="CP828" s="109"/>
      <c r="CQ828" s="113"/>
      <c r="CR828" s="113"/>
      <c r="CS828" s="113"/>
      <c r="CT828" s="113"/>
      <c r="CW828" s="118" t="str">
        <f t="shared" si="630"/>
        <v>n6-2</v>
      </c>
      <c r="CX828" s="118" t="str">
        <f t="shared" si="639"/>
        <v>n6-2-3</v>
      </c>
      <c r="CY828" s="119" t="s">
        <v>246</v>
      </c>
      <c r="CZ828" s="120" t="s">
        <v>79</v>
      </c>
      <c r="DA828" s="120" t="s">
        <v>79</v>
      </c>
      <c r="DB828" s="120">
        <f t="shared" si="647"/>
        <v>30</v>
      </c>
      <c r="DC828" s="120">
        <f t="shared" si="648"/>
        <v>150</v>
      </c>
      <c r="DD828" s="120">
        <f t="shared" ca="1" si="649"/>
        <v>17.5</v>
      </c>
      <c r="DE828" s="120">
        <f t="shared" ca="1" si="650"/>
        <v>17.5</v>
      </c>
      <c r="DF828" s="120" t="s">
        <v>74</v>
      </c>
    </row>
    <row r="829" spans="1:110" s="105" customFormat="1" ht="16" customHeight="1">
      <c r="A829" s="75" t="str">
        <f t="shared" si="653"/>
        <v>n6-2-3TOn6-2-3-1</v>
      </c>
      <c r="B829" s="75" t="str">
        <f t="shared" si="654"/>
        <v>n6-2-3TOn6-2-3-1</v>
      </c>
      <c r="C829" s="103" t="s">
        <v>239</v>
      </c>
      <c r="D829" s="103" t="str">
        <f t="shared" si="640"/>
        <v>n6-2-3</v>
      </c>
      <c r="E829" s="103" t="str">
        <f t="shared" si="641"/>
        <v>n6-2-3-1</v>
      </c>
      <c r="F829" s="104">
        <f>ROW()</f>
        <v>829</v>
      </c>
      <c r="G829" s="103"/>
      <c r="H829" s="103"/>
      <c r="I829" s="103"/>
      <c r="J829" s="103"/>
      <c r="K829" s="103" t="str">
        <f t="shared" si="631"/>
        <v>none</v>
      </c>
      <c r="L829" s="103"/>
      <c r="M829" s="103" t="str">
        <f t="shared" si="632"/>
        <v>OpenClose</v>
      </c>
      <c r="N829" s="103"/>
      <c r="O829" s="103"/>
      <c r="P829" s="103"/>
      <c r="Q829" s="103"/>
      <c r="R829" s="103">
        <f t="shared" si="633"/>
        <v>1</v>
      </c>
      <c r="S829" s="103"/>
      <c r="T829" s="103"/>
      <c r="U829" s="103"/>
      <c r="V829" s="103"/>
      <c r="W829" s="103"/>
      <c r="X829" s="103" t="str">
        <f t="shared" si="642"/>
        <v>fadeOn=n6-2-3TOn6-2-3-1,0.6</v>
      </c>
      <c r="Y829" s="103" t="str">
        <f t="shared" si="643"/>
        <v>fadeOff=n6-2-3TOn6-2-3-1,0.6</v>
      </c>
      <c r="Z829" s="103" t="str">
        <f t="shared" si="644"/>
        <v>drawOpen=n6-2-3TOn6-2-3-1,0.8</v>
      </c>
      <c r="AA829" s="103" t="str">
        <f t="shared" si="645"/>
        <v>drawClose=n6-2-3TOn6-2-3-1,0.8</v>
      </c>
      <c r="AB829" s="103" t="str">
        <f t="shared" si="634"/>
        <v>myQtipStyle</v>
      </c>
      <c r="AD829" s="106"/>
      <c r="AE829" s="116"/>
      <c r="AF829" s="75"/>
      <c r="AG829" s="186">
        <f t="shared" si="651"/>
        <v>0</v>
      </c>
      <c r="AH829" s="75" t="str">
        <f t="shared" si="635"/>
        <v>n6-2-3TOn6-2-3-1</v>
      </c>
      <c r="AI829" s="75" t="str">
        <f t="shared" si="646"/>
        <v>n6-2-3TOn6-2-3-1</v>
      </c>
      <c r="AJ829" s="73">
        <f t="shared" si="636"/>
        <v>4</v>
      </c>
      <c r="AX829" s="108"/>
      <c r="AZ829" s="108"/>
      <c r="BB829" s="116"/>
      <c r="BC829" s="116"/>
      <c r="BD829" s="108"/>
      <c r="BE829" s="108"/>
      <c r="BF829" s="109"/>
      <c r="BG829" s="109"/>
      <c r="BH829" s="110" t="str">
        <f t="shared" si="637"/>
        <v>n6-2-3</v>
      </c>
      <c r="BI829" s="111"/>
      <c r="BJ829" s="109" t="s">
        <v>233</v>
      </c>
      <c r="BK829" s="109" t="s">
        <v>239</v>
      </c>
      <c r="BL829" s="109">
        <f t="shared" ca="1" si="638"/>
        <v>0.4</v>
      </c>
      <c r="BM829" s="112"/>
      <c r="BN829" s="112"/>
      <c r="BO829" s="112"/>
      <c r="BP829" s="112"/>
      <c r="BQ829" s="112"/>
      <c r="BR829" s="112">
        <f t="shared" ca="1" si="655"/>
        <v>12</v>
      </c>
      <c r="BS829" s="112">
        <f t="shared" ca="1" si="655"/>
        <v>12</v>
      </c>
      <c r="BT829" s="112"/>
      <c r="BU829" s="112"/>
      <c r="BV829" s="174"/>
      <c r="BW829" s="114"/>
      <c r="BX829" s="109"/>
      <c r="BY829" s="113"/>
      <c r="BZ829" s="113"/>
      <c r="CA829" s="113"/>
      <c r="CB829" s="113"/>
      <c r="CC829" s="112"/>
      <c r="CD829" s="109"/>
      <c r="CE829" s="114"/>
      <c r="CF829" s="109"/>
      <c r="CG829" s="113"/>
      <c r="CH829" s="113"/>
      <c r="CI829" s="113"/>
      <c r="CJ829" s="113"/>
      <c r="CK829" s="112"/>
      <c r="CL829" s="112"/>
      <c r="CM829" s="112"/>
      <c r="CN829" s="115"/>
      <c r="CO829" s="109"/>
      <c r="CP829" s="109"/>
      <c r="CQ829" s="113"/>
      <c r="CR829" s="113"/>
      <c r="CS829" s="113"/>
      <c r="CT829" s="113"/>
      <c r="CW829" s="118" t="str">
        <f t="shared" si="630"/>
        <v>n6-2-3</v>
      </c>
      <c r="CX829" s="118" t="str">
        <f t="shared" si="639"/>
        <v>n6-2-3-1</v>
      </c>
      <c r="CY829" s="119" t="s">
        <v>246</v>
      </c>
      <c r="CZ829" s="120" t="s">
        <v>79</v>
      </c>
      <c r="DA829" s="120" t="s">
        <v>79</v>
      </c>
      <c r="DB829" s="120">
        <f t="shared" si="647"/>
        <v>30</v>
      </c>
      <c r="DC829" s="120">
        <f t="shared" si="648"/>
        <v>150</v>
      </c>
      <c r="DD829" s="120">
        <f t="shared" ca="1" si="649"/>
        <v>6</v>
      </c>
      <c r="DE829" s="120">
        <f t="shared" ca="1" si="650"/>
        <v>6</v>
      </c>
      <c r="DF829" s="120" t="s">
        <v>74</v>
      </c>
    </row>
    <row r="830" spans="1:110" s="105" customFormat="1" ht="16" customHeight="1">
      <c r="A830" s="75" t="str">
        <f t="shared" si="653"/>
        <v>n6-2-3TOn6-2-3-2</v>
      </c>
      <c r="B830" s="75" t="str">
        <f t="shared" si="654"/>
        <v>n6-2-3TOn6-2-3-2</v>
      </c>
      <c r="C830" s="103" t="s">
        <v>239</v>
      </c>
      <c r="D830" s="103" t="str">
        <f t="shared" si="640"/>
        <v>n6-2-3</v>
      </c>
      <c r="E830" s="103" t="str">
        <f t="shared" si="641"/>
        <v>n6-2-3-2</v>
      </c>
      <c r="F830" s="104">
        <f>ROW()</f>
        <v>830</v>
      </c>
      <c r="G830" s="103"/>
      <c r="H830" s="103"/>
      <c r="I830" s="103"/>
      <c r="J830" s="103"/>
      <c r="K830" s="103" t="str">
        <f t="shared" si="631"/>
        <v>none</v>
      </c>
      <c r="L830" s="103"/>
      <c r="M830" s="103" t="str">
        <f t="shared" si="632"/>
        <v>OpenClose</v>
      </c>
      <c r="N830" s="103"/>
      <c r="O830" s="103"/>
      <c r="P830" s="103"/>
      <c r="Q830" s="103"/>
      <c r="R830" s="103">
        <f t="shared" si="633"/>
        <v>1</v>
      </c>
      <c r="S830" s="103"/>
      <c r="T830" s="103"/>
      <c r="U830" s="103"/>
      <c r="V830" s="103"/>
      <c r="W830" s="103"/>
      <c r="X830" s="103" t="str">
        <f t="shared" si="642"/>
        <v>fadeOn=n6-2-3TOn6-2-3-2,0.6</v>
      </c>
      <c r="Y830" s="103" t="str">
        <f t="shared" si="643"/>
        <v>fadeOff=n6-2-3TOn6-2-3-2,0.6</v>
      </c>
      <c r="Z830" s="103" t="str">
        <f t="shared" si="644"/>
        <v>drawOpen=n6-2-3TOn6-2-3-2,0.8</v>
      </c>
      <c r="AA830" s="103" t="str">
        <f t="shared" si="645"/>
        <v>drawClose=n6-2-3TOn6-2-3-2,0.8</v>
      </c>
      <c r="AB830" s="103" t="str">
        <f t="shared" si="634"/>
        <v>myQtipStyle</v>
      </c>
      <c r="AD830" s="106"/>
      <c r="AE830" s="116"/>
      <c r="AF830" s="75"/>
      <c r="AG830" s="186">
        <f t="shared" si="651"/>
        <v>0</v>
      </c>
      <c r="AH830" s="75" t="str">
        <f t="shared" si="635"/>
        <v>n6-2-3TOn6-2-3-2</v>
      </c>
      <c r="AI830" s="75" t="str">
        <f t="shared" si="646"/>
        <v>n6-2-3TOn6-2-3-2</v>
      </c>
      <c r="AJ830" s="73">
        <f t="shared" si="636"/>
        <v>4</v>
      </c>
      <c r="AX830" s="108"/>
      <c r="AZ830" s="108"/>
      <c r="BB830" s="116"/>
      <c r="BC830" s="116"/>
      <c r="BD830" s="108"/>
      <c r="BE830" s="108"/>
      <c r="BF830" s="109"/>
      <c r="BG830" s="109"/>
      <c r="BH830" s="110" t="str">
        <f t="shared" si="637"/>
        <v>n6-2-3</v>
      </c>
      <c r="BI830" s="111"/>
      <c r="BJ830" s="109" t="s">
        <v>233</v>
      </c>
      <c r="BK830" s="109" t="s">
        <v>239</v>
      </c>
      <c r="BL830" s="109">
        <f t="shared" ca="1" si="638"/>
        <v>0.4</v>
      </c>
      <c r="BM830" s="112"/>
      <c r="BN830" s="112"/>
      <c r="BO830" s="112"/>
      <c r="BP830" s="112"/>
      <c r="BQ830" s="112"/>
      <c r="BR830" s="112">
        <f t="shared" ca="1" si="655"/>
        <v>12</v>
      </c>
      <c r="BS830" s="112">
        <f t="shared" ca="1" si="655"/>
        <v>12</v>
      </c>
      <c r="BT830" s="112"/>
      <c r="BU830" s="112"/>
      <c r="BV830" s="174"/>
      <c r="BW830" s="114"/>
      <c r="BX830" s="109"/>
      <c r="BY830" s="113"/>
      <c r="BZ830" s="113"/>
      <c r="CA830" s="113"/>
      <c r="CB830" s="113"/>
      <c r="CC830" s="112"/>
      <c r="CD830" s="109"/>
      <c r="CE830" s="114"/>
      <c r="CF830" s="109"/>
      <c r="CG830" s="113"/>
      <c r="CH830" s="113"/>
      <c r="CI830" s="113"/>
      <c r="CJ830" s="113"/>
      <c r="CK830" s="112"/>
      <c r="CL830" s="112"/>
      <c r="CM830" s="112"/>
      <c r="CN830" s="115"/>
      <c r="CO830" s="109"/>
      <c r="CP830" s="109"/>
      <c r="CQ830" s="113"/>
      <c r="CR830" s="113"/>
      <c r="CS830" s="113"/>
      <c r="CT830" s="113"/>
      <c r="CW830" s="118" t="str">
        <f t="shared" si="630"/>
        <v>n6-2-3</v>
      </c>
      <c r="CX830" s="118" t="str">
        <f t="shared" si="639"/>
        <v>n6-2-3-2</v>
      </c>
      <c r="CY830" s="119" t="s">
        <v>246</v>
      </c>
      <c r="CZ830" s="120" t="s">
        <v>79</v>
      </c>
      <c r="DA830" s="120" t="s">
        <v>79</v>
      </c>
      <c r="DB830" s="120">
        <f t="shared" si="647"/>
        <v>30</v>
      </c>
      <c r="DC830" s="120">
        <f t="shared" si="648"/>
        <v>150</v>
      </c>
      <c r="DD830" s="120">
        <f t="shared" ca="1" si="649"/>
        <v>6</v>
      </c>
      <c r="DE830" s="120">
        <f t="shared" ca="1" si="650"/>
        <v>6</v>
      </c>
      <c r="DF830" s="120" t="s">
        <v>74</v>
      </c>
    </row>
    <row r="831" spans="1:110" s="105" customFormat="1" ht="16" customHeight="1">
      <c r="A831" s="75" t="str">
        <f t="shared" si="653"/>
        <v>n6-2-3TOn6-2-3-3</v>
      </c>
      <c r="B831" s="75" t="str">
        <f t="shared" si="654"/>
        <v>n6-2-3TOn6-2-3-3</v>
      </c>
      <c r="C831" s="103" t="s">
        <v>239</v>
      </c>
      <c r="D831" s="103" t="str">
        <f t="shared" si="640"/>
        <v>n6-2-3</v>
      </c>
      <c r="E831" s="103" t="str">
        <f t="shared" si="641"/>
        <v>n6-2-3-3</v>
      </c>
      <c r="F831" s="104">
        <f>ROW()</f>
        <v>831</v>
      </c>
      <c r="G831" s="103"/>
      <c r="H831" s="103"/>
      <c r="I831" s="103"/>
      <c r="J831" s="103"/>
      <c r="K831" s="103" t="str">
        <f t="shared" si="631"/>
        <v>none</v>
      </c>
      <c r="L831" s="103"/>
      <c r="M831" s="103" t="str">
        <f t="shared" si="632"/>
        <v>OpenClose</v>
      </c>
      <c r="N831" s="103"/>
      <c r="O831" s="103"/>
      <c r="P831" s="103"/>
      <c r="Q831" s="103"/>
      <c r="R831" s="103">
        <f t="shared" si="633"/>
        <v>1</v>
      </c>
      <c r="S831" s="103"/>
      <c r="T831" s="103"/>
      <c r="U831" s="103"/>
      <c r="V831" s="103"/>
      <c r="W831" s="103"/>
      <c r="X831" s="103" t="str">
        <f t="shared" si="642"/>
        <v>fadeOn=n6-2-3TOn6-2-3-3,0.6</v>
      </c>
      <c r="Y831" s="103" t="str">
        <f t="shared" si="643"/>
        <v>fadeOff=n6-2-3TOn6-2-3-3,0.6</v>
      </c>
      <c r="Z831" s="103" t="str">
        <f t="shared" si="644"/>
        <v>drawOpen=n6-2-3TOn6-2-3-3,0.8</v>
      </c>
      <c r="AA831" s="103" t="str">
        <f t="shared" si="645"/>
        <v>drawClose=n6-2-3TOn6-2-3-3,0.8</v>
      </c>
      <c r="AB831" s="103" t="str">
        <f t="shared" si="634"/>
        <v>myQtipStyle</v>
      </c>
      <c r="AD831" s="106"/>
      <c r="AE831" s="116"/>
      <c r="AF831" s="75"/>
      <c r="AG831" s="186">
        <f t="shared" si="651"/>
        <v>0</v>
      </c>
      <c r="AH831" s="75" t="str">
        <f t="shared" si="635"/>
        <v>n6-2-3TOn6-2-3-3</v>
      </c>
      <c r="AI831" s="75" t="str">
        <f t="shared" si="646"/>
        <v>n6-2-3TOn6-2-3-3</v>
      </c>
      <c r="AJ831" s="73">
        <f t="shared" si="636"/>
        <v>4</v>
      </c>
      <c r="AX831" s="108"/>
      <c r="AZ831" s="108"/>
      <c r="BB831" s="116"/>
      <c r="BC831" s="116"/>
      <c r="BD831" s="108"/>
      <c r="BE831" s="108"/>
      <c r="BF831" s="109"/>
      <c r="BG831" s="109"/>
      <c r="BH831" s="110" t="str">
        <f t="shared" si="637"/>
        <v>n6-2-3</v>
      </c>
      <c r="BI831" s="111"/>
      <c r="BJ831" s="109" t="s">
        <v>233</v>
      </c>
      <c r="BK831" s="109" t="s">
        <v>239</v>
      </c>
      <c r="BL831" s="109">
        <f t="shared" ca="1" si="638"/>
        <v>0.4</v>
      </c>
      <c r="BM831" s="112"/>
      <c r="BN831" s="112"/>
      <c r="BO831" s="112"/>
      <c r="BP831" s="112"/>
      <c r="BQ831" s="112"/>
      <c r="BR831" s="112">
        <f t="shared" ca="1" si="655"/>
        <v>12</v>
      </c>
      <c r="BS831" s="112">
        <f t="shared" ca="1" si="655"/>
        <v>12</v>
      </c>
      <c r="BT831" s="112"/>
      <c r="BU831" s="112"/>
      <c r="BV831" s="174"/>
      <c r="BW831" s="114"/>
      <c r="BX831" s="109"/>
      <c r="BY831" s="113"/>
      <c r="BZ831" s="113"/>
      <c r="CA831" s="113"/>
      <c r="CB831" s="113"/>
      <c r="CC831" s="112"/>
      <c r="CD831" s="109"/>
      <c r="CE831" s="114"/>
      <c r="CF831" s="109"/>
      <c r="CG831" s="113"/>
      <c r="CH831" s="113"/>
      <c r="CI831" s="113"/>
      <c r="CJ831" s="113"/>
      <c r="CK831" s="112"/>
      <c r="CL831" s="112"/>
      <c r="CM831" s="112"/>
      <c r="CN831" s="115"/>
      <c r="CO831" s="109"/>
      <c r="CP831" s="109"/>
      <c r="CQ831" s="113"/>
      <c r="CR831" s="113"/>
      <c r="CS831" s="113"/>
      <c r="CT831" s="113"/>
      <c r="CW831" s="118" t="str">
        <f t="shared" si="630"/>
        <v>n6-2-3</v>
      </c>
      <c r="CX831" s="118" t="str">
        <f t="shared" si="639"/>
        <v>n6-2-3-3</v>
      </c>
      <c r="CY831" s="119" t="s">
        <v>246</v>
      </c>
      <c r="CZ831" s="120" t="s">
        <v>79</v>
      </c>
      <c r="DA831" s="120" t="s">
        <v>79</v>
      </c>
      <c r="DB831" s="120">
        <f t="shared" si="647"/>
        <v>30</v>
      </c>
      <c r="DC831" s="120">
        <f t="shared" si="648"/>
        <v>150</v>
      </c>
      <c r="DD831" s="120">
        <f t="shared" ca="1" si="649"/>
        <v>6</v>
      </c>
      <c r="DE831" s="120">
        <f t="shared" ca="1" si="650"/>
        <v>6</v>
      </c>
      <c r="DF831" s="120" t="s">
        <v>74</v>
      </c>
    </row>
    <row r="832" spans="1:110" s="105" customFormat="1" ht="16" customHeight="1">
      <c r="A832" s="75" t="str">
        <f t="shared" si="653"/>
        <v>n5-4-3-3TOn6-3</v>
      </c>
      <c r="B832" s="75" t="str">
        <f t="shared" si="654"/>
        <v>n5-4-3-3TOn6-3</v>
      </c>
      <c r="C832" s="103" t="s">
        <v>239</v>
      </c>
      <c r="D832" s="103" t="str">
        <f t="shared" si="640"/>
        <v>n5-4-3-3</v>
      </c>
      <c r="E832" s="103" t="str">
        <f t="shared" si="641"/>
        <v>n6-3</v>
      </c>
      <c r="F832" s="104">
        <f>ROW()</f>
        <v>832</v>
      </c>
      <c r="G832" s="103"/>
      <c r="H832" s="103"/>
      <c r="I832" s="103"/>
      <c r="J832" s="103"/>
      <c r="K832" s="103" t="str">
        <f t="shared" si="631"/>
        <v>none</v>
      </c>
      <c r="L832" s="103"/>
      <c r="M832" s="103" t="str">
        <f t="shared" si="632"/>
        <v>OpenClose</v>
      </c>
      <c r="N832" s="103"/>
      <c r="O832" s="103"/>
      <c r="P832" s="103"/>
      <c r="Q832" s="103"/>
      <c r="R832" s="103">
        <f t="shared" si="633"/>
        <v>1</v>
      </c>
      <c r="S832" s="103"/>
      <c r="T832" s="103"/>
      <c r="U832" s="103"/>
      <c r="V832" s="103"/>
      <c r="W832" s="103"/>
      <c r="X832" s="103" t="str">
        <f t="shared" si="642"/>
        <v>fadeOn=n5-4-3-3TOn6-3,0.6</v>
      </c>
      <c r="Y832" s="103" t="str">
        <f t="shared" si="643"/>
        <v>fadeOff=n5-4-3-3TOn6-3,0.6</v>
      </c>
      <c r="Z832" s="103" t="str">
        <f t="shared" si="644"/>
        <v>drawOpen=n5-4-3-3TOn6-3,0.8</v>
      </c>
      <c r="AA832" s="103" t="str">
        <f t="shared" si="645"/>
        <v>drawClose=n5-4-3-3TOn6-3,0.8</v>
      </c>
      <c r="AB832" s="103" t="str">
        <f t="shared" si="634"/>
        <v>myQtipStyle</v>
      </c>
      <c r="AD832" s="106"/>
      <c r="AE832" s="116"/>
      <c r="AF832" s="75"/>
      <c r="AG832" s="186">
        <f t="shared" si="651"/>
        <v>0</v>
      </c>
      <c r="AH832" s="75" t="str">
        <f t="shared" si="635"/>
        <v>n5-4-3-3TOn6-3</v>
      </c>
      <c r="AI832" s="75" t="str">
        <f t="shared" si="646"/>
        <v>n5-4-3-3TOn6-3</v>
      </c>
      <c r="AJ832" s="73">
        <f t="shared" si="636"/>
        <v>2</v>
      </c>
      <c r="AX832" s="108"/>
      <c r="AZ832" s="108"/>
      <c r="BB832" s="116"/>
      <c r="BC832" s="116"/>
      <c r="BD832" s="108"/>
      <c r="BE832" s="108"/>
      <c r="BF832" s="109"/>
      <c r="BG832" s="109"/>
      <c r="BH832" s="110" t="str">
        <f t="shared" si="637"/>
        <v>n5-4-3-3</v>
      </c>
      <c r="BI832" s="111"/>
      <c r="BJ832" s="109" t="s">
        <v>233</v>
      </c>
      <c r="BK832" s="109" t="s">
        <v>239</v>
      </c>
      <c r="BL832" s="109">
        <f t="shared" ca="1" si="638"/>
        <v>1.5</v>
      </c>
      <c r="BM832" s="112"/>
      <c r="BN832" s="112"/>
      <c r="BO832" s="112"/>
      <c r="BP832" s="112"/>
      <c r="BQ832" s="112"/>
      <c r="BR832" s="112">
        <f t="shared" ca="1" si="655"/>
        <v>60</v>
      </c>
      <c r="BS832" s="112">
        <f t="shared" ca="1" si="655"/>
        <v>60</v>
      </c>
      <c r="BT832" s="112"/>
      <c r="BU832" s="112"/>
      <c r="BV832" s="174"/>
      <c r="BW832" s="114"/>
      <c r="BX832" s="109"/>
      <c r="BY832" s="113"/>
      <c r="BZ832" s="113"/>
      <c r="CA832" s="113"/>
      <c r="CB832" s="113"/>
      <c r="CC832" s="112"/>
      <c r="CD832" s="109"/>
      <c r="CE832" s="114"/>
      <c r="CF832" s="109"/>
      <c r="CG832" s="113"/>
      <c r="CH832" s="113"/>
      <c r="CI832" s="113"/>
      <c r="CJ832" s="113"/>
      <c r="CK832" s="112"/>
      <c r="CL832" s="112"/>
      <c r="CM832" s="112"/>
      <c r="CN832" s="115"/>
      <c r="CO832" s="109"/>
      <c r="CP832" s="109"/>
      <c r="CQ832" s="113"/>
      <c r="CR832" s="113"/>
      <c r="CS832" s="113"/>
      <c r="CT832" s="113"/>
      <c r="CW832" s="118" t="str">
        <f t="shared" si="630"/>
        <v>n5-4-3-3</v>
      </c>
      <c r="CX832" s="118" t="str">
        <f t="shared" si="639"/>
        <v>n6-3</v>
      </c>
      <c r="CY832" s="119" t="s">
        <v>246</v>
      </c>
      <c r="CZ832" s="120" t="s">
        <v>79</v>
      </c>
      <c r="DA832" s="120" t="s">
        <v>79</v>
      </c>
      <c r="DB832" s="120">
        <f t="shared" si="647"/>
        <v>30</v>
      </c>
      <c r="DC832" s="120">
        <f t="shared" si="648"/>
        <v>150</v>
      </c>
      <c r="DD832" s="120">
        <f t="shared" ca="1" si="649"/>
        <v>30</v>
      </c>
      <c r="DE832" s="120">
        <f t="shared" ca="1" si="650"/>
        <v>30</v>
      </c>
      <c r="DF832" s="120" t="s">
        <v>74</v>
      </c>
    </row>
    <row r="833" spans="1:110" s="105" customFormat="1" ht="16" customHeight="1">
      <c r="A833" s="75" t="str">
        <f t="shared" si="653"/>
        <v>n6-3TOn6-3-1</v>
      </c>
      <c r="B833" s="75" t="str">
        <f t="shared" si="654"/>
        <v>n6-3TOn6-3-1</v>
      </c>
      <c r="C833" s="103" t="s">
        <v>239</v>
      </c>
      <c r="D833" s="103" t="str">
        <f t="shared" si="640"/>
        <v>n6-3</v>
      </c>
      <c r="E833" s="103" t="str">
        <f t="shared" si="641"/>
        <v>n6-3-1</v>
      </c>
      <c r="F833" s="104">
        <f>ROW()</f>
        <v>833</v>
      </c>
      <c r="G833" s="103"/>
      <c r="H833" s="103"/>
      <c r="I833" s="103"/>
      <c r="J833" s="103"/>
      <c r="K833" s="103" t="str">
        <f t="shared" si="631"/>
        <v>none</v>
      </c>
      <c r="L833" s="103"/>
      <c r="M833" s="103" t="str">
        <f t="shared" si="632"/>
        <v>OpenClose</v>
      </c>
      <c r="N833" s="103"/>
      <c r="O833" s="103"/>
      <c r="P833" s="103"/>
      <c r="Q833" s="103"/>
      <c r="R833" s="103">
        <f t="shared" si="633"/>
        <v>1</v>
      </c>
      <c r="S833" s="103"/>
      <c r="T833" s="103"/>
      <c r="U833" s="103"/>
      <c r="V833" s="103"/>
      <c r="W833" s="103"/>
      <c r="X833" s="103" t="str">
        <f t="shared" si="642"/>
        <v>fadeOn=n6-3TOn6-3-1,0.6</v>
      </c>
      <c r="Y833" s="103" t="str">
        <f t="shared" si="643"/>
        <v>fadeOff=n6-3TOn6-3-1,0.6</v>
      </c>
      <c r="Z833" s="103" t="str">
        <f t="shared" si="644"/>
        <v>drawOpen=n6-3TOn6-3-1,0.8</v>
      </c>
      <c r="AA833" s="103" t="str">
        <f t="shared" si="645"/>
        <v>drawClose=n6-3TOn6-3-1,0.8</v>
      </c>
      <c r="AB833" s="103" t="str">
        <f t="shared" si="634"/>
        <v>myQtipStyle</v>
      </c>
      <c r="AD833" s="106"/>
      <c r="AE833" s="116"/>
      <c r="AF833" s="75"/>
      <c r="AG833" s="186">
        <f t="shared" si="651"/>
        <v>0</v>
      </c>
      <c r="AH833" s="75" t="str">
        <f t="shared" si="635"/>
        <v>n6-3TOn6-3-1</v>
      </c>
      <c r="AI833" s="75" t="str">
        <f t="shared" si="646"/>
        <v>n6-3TOn6-3-1</v>
      </c>
      <c r="AJ833" s="73">
        <f t="shared" si="636"/>
        <v>3</v>
      </c>
      <c r="AX833" s="108"/>
      <c r="AZ833" s="108"/>
      <c r="BB833" s="116"/>
      <c r="BC833" s="116"/>
      <c r="BD833" s="108"/>
      <c r="BE833" s="108"/>
      <c r="BF833" s="109"/>
      <c r="BG833" s="109"/>
      <c r="BH833" s="110" t="str">
        <f t="shared" si="637"/>
        <v>n6-3</v>
      </c>
      <c r="BI833" s="111"/>
      <c r="BJ833" s="109" t="s">
        <v>233</v>
      </c>
      <c r="BK833" s="109" t="s">
        <v>239</v>
      </c>
      <c r="BL833" s="109">
        <f t="shared" ca="1" si="638"/>
        <v>0.7</v>
      </c>
      <c r="BM833" s="112"/>
      <c r="BN833" s="112"/>
      <c r="BO833" s="112"/>
      <c r="BP833" s="112"/>
      <c r="BQ833" s="112"/>
      <c r="BR833" s="112">
        <f t="shared" ca="1" si="655"/>
        <v>35</v>
      </c>
      <c r="BS833" s="112">
        <f t="shared" ca="1" si="655"/>
        <v>35</v>
      </c>
      <c r="BT833" s="112"/>
      <c r="BU833" s="112"/>
      <c r="BV833" s="174"/>
      <c r="BW833" s="114"/>
      <c r="BX833" s="109"/>
      <c r="BY833" s="113"/>
      <c r="BZ833" s="113"/>
      <c r="CA833" s="113"/>
      <c r="CB833" s="113"/>
      <c r="CC833" s="112"/>
      <c r="CD833" s="109"/>
      <c r="CE833" s="114"/>
      <c r="CF833" s="109"/>
      <c r="CG833" s="113"/>
      <c r="CH833" s="113"/>
      <c r="CI833" s="113"/>
      <c r="CJ833" s="113"/>
      <c r="CK833" s="112"/>
      <c r="CL833" s="112"/>
      <c r="CM833" s="112"/>
      <c r="CN833" s="115"/>
      <c r="CO833" s="109"/>
      <c r="CP833" s="109"/>
      <c r="CQ833" s="113"/>
      <c r="CR833" s="113"/>
      <c r="CS833" s="113"/>
      <c r="CT833" s="113"/>
      <c r="CW833" s="118" t="str">
        <f t="shared" si="630"/>
        <v>n6-3</v>
      </c>
      <c r="CX833" s="118" t="str">
        <f t="shared" si="639"/>
        <v>n6-3-1</v>
      </c>
      <c r="CY833" s="119" t="s">
        <v>246</v>
      </c>
      <c r="CZ833" s="120" t="s">
        <v>79</v>
      </c>
      <c r="DA833" s="120" t="s">
        <v>79</v>
      </c>
      <c r="DB833" s="120">
        <f t="shared" si="647"/>
        <v>30</v>
      </c>
      <c r="DC833" s="120">
        <f t="shared" si="648"/>
        <v>150</v>
      </c>
      <c r="DD833" s="120">
        <f t="shared" ca="1" si="649"/>
        <v>17.5</v>
      </c>
      <c r="DE833" s="120">
        <f t="shared" ca="1" si="650"/>
        <v>17.5</v>
      </c>
      <c r="DF833" s="120" t="s">
        <v>74</v>
      </c>
    </row>
    <row r="834" spans="1:110" s="105" customFormat="1" ht="16" customHeight="1">
      <c r="A834" s="75" t="str">
        <f t="shared" si="653"/>
        <v>n6-3-1TOn6-3-1-1</v>
      </c>
      <c r="B834" s="75" t="str">
        <f t="shared" si="654"/>
        <v>n6-3-1TOn6-3-1-1</v>
      </c>
      <c r="C834" s="103" t="s">
        <v>239</v>
      </c>
      <c r="D834" s="103" t="str">
        <f t="shared" si="640"/>
        <v>n6-3-1</v>
      </c>
      <c r="E834" s="103" t="str">
        <f t="shared" si="641"/>
        <v>n6-3-1-1</v>
      </c>
      <c r="F834" s="104">
        <f>ROW()</f>
        <v>834</v>
      </c>
      <c r="G834" s="103"/>
      <c r="H834" s="103"/>
      <c r="I834" s="103"/>
      <c r="J834" s="103"/>
      <c r="K834" s="103" t="str">
        <f t="shared" si="631"/>
        <v>none</v>
      </c>
      <c r="L834" s="103"/>
      <c r="M834" s="103" t="str">
        <f t="shared" si="632"/>
        <v>OpenClose</v>
      </c>
      <c r="N834" s="103"/>
      <c r="O834" s="103"/>
      <c r="P834" s="103"/>
      <c r="Q834" s="103"/>
      <c r="R834" s="103">
        <f t="shared" si="633"/>
        <v>1</v>
      </c>
      <c r="S834" s="103"/>
      <c r="T834" s="103"/>
      <c r="U834" s="103"/>
      <c r="V834" s="103"/>
      <c r="W834" s="103"/>
      <c r="X834" s="103" t="str">
        <f t="shared" si="642"/>
        <v>fadeOn=n6-3-1TOn6-3-1-1,0.6</v>
      </c>
      <c r="Y834" s="103" t="str">
        <f t="shared" si="643"/>
        <v>fadeOff=n6-3-1TOn6-3-1-1,0.6</v>
      </c>
      <c r="Z834" s="103" t="str">
        <f t="shared" si="644"/>
        <v>drawOpen=n6-3-1TOn6-3-1-1,0.8</v>
      </c>
      <c r="AA834" s="103" t="str">
        <f t="shared" si="645"/>
        <v>drawClose=n6-3-1TOn6-3-1-1,0.8</v>
      </c>
      <c r="AB834" s="103" t="str">
        <f t="shared" si="634"/>
        <v>myQtipStyle</v>
      </c>
      <c r="AD834" s="106"/>
      <c r="AE834" s="116"/>
      <c r="AF834" s="75"/>
      <c r="AG834" s="186">
        <f t="shared" si="651"/>
        <v>0</v>
      </c>
      <c r="AH834" s="75" t="str">
        <f t="shared" si="635"/>
        <v>n6-3-1TOn6-3-1-1</v>
      </c>
      <c r="AI834" s="75" t="str">
        <f t="shared" si="646"/>
        <v>n6-3-1TOn6-3-1-1</v>
      </c>
      <c r="AJ834" s="73">
        <f t="shared" si="636"/>
        <v>4</v>
      </c>
      <c r="AX834" s="108"/>
      <c r="AZ834" s="108"/>
      <c r="BB834" s="116"/>
      <c r="BC834" s="116"/>
      <c r="BD834" s="108"/>
      <c r="BE834" s="108"/>
      <c r="BF834" s="109"/>
      <c r="BG834" s="109"/>
      <c r="BH834" s="110" t="str">
        <f t="shared" si="637"/>
        <v>n6-3-1</v>
      </c>
      <c r="BI834" s="111"/>
      <c r="BJ834" s="109" t="s">
        <v>233</v>
      </c>
      <c r="BK834" s="109" t="s">
        <v>239</v>
      </c>
      <c r="BL834" s="109">
        <f t="shared" ca="1" si="638"/>
        <v>0.4</v>
      </c>
      <c r="BM834" s="112"/>
      <c r="BN834" s="112"/>
      <c r="BO834" s="112"/>
      <c r="BP834" s="112"/>
      <c r="BQ834" s="112"/>
      <c r="BR834" s="112">
        <f t="shared" ca="1" si="655"/>
        <v>12</v>
      </c>
      <c r="BS834" s="112">
        <f t="shared" ca="1" si="655"/>
        <v>12</v>
      </c>
      <c r="BT834" s="112"/>
      <c r="BU834" s="112"/>
      <c r="BV834" s="174"/>
      <c r="BW834" s="114"/>
      <c r="BX834" s="109"/>
      <c r="BY834" s="113"/>
      <c r="BZ834" s="113"/>
      <c r="CA834" s="113"/>
      <c r="CB834" s="113"/>
      <c r="CC834" s="112"/>
      <c r="CD834" s="109"/>
      <c r="CE834" s="114"/>
      <c r="CF834" s="109"/>
      <c r="CG834" s="113"/>
      <c r="CH834" s="113"/>
      <c r="CI834" s="113"/>
      <c r="CJ834" s="113"/>
      <c r="CK834" s="112"/>
      <c r="CL834" s="112"/>
      <c r="CM834" s="112"/>
      <c r="CN834" s="115"/>
      <c r="CO834" s="109"/>
      <c r="CP834" s="109"/>
      <c r="CQ834" s="113"/>
      <c r="CR834" s="113"/>
      <c r="CS834" s="113"/>
      <c r="CT834" s="113"/>
      <c r="CW834" s="118" t="str">
        <f t="shared" si="630"/>
        <v>n6-3-1</v>
      </c>
      <c r="CX834" s="118" t="str">
        <f t="shared" si="639"/>
        <v>n6-3-1-1</v>
      </c>
      <c r="CY834" s="119" t="s">
        <v>246</v>
      </c>
      <c r="CZ834" s="120" t="s">
        <v>79</v>
      </c>
      <c r="DA834" s="120" t="s">
        <v>79</v>
      </c>
      <c r="DB834" s="120">
        <f t="shared" si="647"/>
        <v>30</v>
      </c>
      <c r="DC834" s="120">
        <f t="shared" si="648"/>
        <v>150</v>
      </c>
      <c r="DD834" s="120">
        <f t="shared" ca="1" si="649"/>
        <v>6</v>
      </c>
      <c r="DE834" s="120">
        <f t="shared" ca="1" si="650"/>
        <v>6</v>
      </c>
      <c r="DF834" s="120" t="s">
        <v>74</v>
      </c>
    </row>
    <row r="835" spans="1:110" s="105" customFormat="1" ht="16" customHeight="1">
      <c r="A835" s="75" t="str">
        <f t="shared" si="653"/>
        <v>n6-3-1TOn6-3-1-2</v>
      </c>
      <c r="B835" s="75" t="str">
        <f t="shared" si="654"/>
        <v>n6-3-1TOn6-3-1-2</v>
      </c>
      <c r="C835" s="103" t="s">
        <v>239</v>
      </c>
      <c r="D835" s="103" t="str">
        <f t="shared" si="640"/>
        <v>n6-3-1</v>
      </c>
      <c r="E835" s="103" t="str">
        <f t="shared" si="641"/>
        <v>n6-3-1-2</v>
      </c>
      <c r="F835" s="104">
        <f>ROW()</f>
        <v>835</v>
      </c>
      <c r="G835" s="103"/>
      <c r="H835" s="103"/>
      <c r="I835" s="103"/>
      <c r="J835" s="103"/>
      <c r="K835" s="103" t="str">
        <f t="shared" si="631"/>
        <v>none</v>
      </c>
      <c r="L835" s="103"/>
      <c r="M835" s="103" t="str">
        <f t="shared" si="632"/>
        <v>OpenClose</v>
      </c>
      <c r="N835" s="103"/>
      <c r="O835" s="103"/>
      <c r="P835" s="103"/>
      <c r="Q835" s="103"/>
      <c r="R835" s="103">
        <f t="shared" si="633"/>
        <v>1</v>
      </c>
      <c r="S835" s="103"/>
      <c r="T835" s="103"/>
      <c r="U835" s="103"/>
      <c r="V835" s="103"/>
      <c r="W835" s="103"/>
      <c r="X835" s="103" t="str">
        <f t="shared" si="642"/>
        <v>fadeOn=n6-3-1TOn6-3-1-2,0.6</v>
      </c>
      <c r="Y835" s="103" t="str">
        <f t="shared" si="643"/>
        <v>fadeOff=n6-3-1TOn6-3-1-2,0.6</v>
      </c>
      <c r="Z835" s="103" t="str">
        <f t="shared" si="644"/>
        <v>drawOpen=n6-3-1TOn6-3-1-2,0.8</v>
      </c>
      <c r="AA835" s="103" t="str">
        <f t="shared" si="645"/>
        <v>drawClose=n6-3-1TOn6-3-1-2,0.8</v>
      </c>
      <c r="AB835" s="103" t="str">
        <f t="shared" si="634"/>
        <v>myQtipStyle</v>
      </c>
      <c r="AD835" s="106"/>
      <c r="AE835" s="116"/>
      <c r="AF835" s="75"/>
      <c r="AG835" s="186">
        <f t="shared" si="651"/>
        <v>0</v>
      </c>
      <c r="AH835" s="75" t="str">
        <f t="shared" si="635"/>
        <v>n6-3-1TOn6-3-1-2</v>
      </c>
      <c r="AI835" s="75" t="str">
        <f t="shared" si="646"/>
        <v>n6-3-1TOn6-3-1-2</v>
      </c>
      <c r="AJ835" s="73">
        <f t="shared" si="636"/>
        <v>4</v>
      </c>
      <c r="AX835" s="108"/>
      <c r="AZ835" s="108"/>
      <c r="BB835" s="116"/>
      <c r="BC835" s="116"/>
      <c r="BD835" s="108"/>
      <c r="BE835" s="108"/>
      <c r="BF835" s="109"/>
      <c r="BG835" s="109"/>
      <c r="BH835" s="110" t="str">
        <f t="shared" si="637"/>
        <v>n6-3-1</v>
      </c>
      <c r="BI835" s="111"/>
      <c r="BJ835" s="109" t="s">
        <v>233</v>
      </c>
      <c r="BK835" s="109" t="s">
        <v>239</v>
      </c>
      <c r="BL835" s="109">
        <f t="shared" ca="1" si="638"/>
        <v>0.4</v>
      </c>
      <c r="BM835" s="112"/>
      <c r="BN835" s="112"/>
      <c r="BO835" s="112"/>
      <c r="BP835" s="112"/>
      <c r="BQ835" s="112"/>
      <c r="BR835" s="112">
        <f t="shared" ca="1" si="655"/>
        <v>12</v>
      </c>
      <c r="BS835" s="112">
        <f t="shared" ca="1" si="655"/>
        <v>12</v>
      </c>
      <c r="BT835" s="112"/>
      <c r="BU835" s="112"/>
      <c r="BV835" s="174"/>
      <c r="BW835" s="114"/>
      <c r="BX835" s="109"/>
      <c r="BY835" s="113"/>
      <c r="BZ835" s="113"/>
      <c r="CA835" s="113"/>
      <c r="CB835" s="113"/>
      <c r="CC835" s="112"/>
      <c r="CD835" s="109"/>
      <c r="CE835" s="114"/>
      <c r="CF835" s="109"/>
      <c r="CG835" s="113"/>
      <c r="CH835" s="113"/>
      <c r="CI835" s="113"/>
      <c r="CJ835" s="113"/>
      <c r="CK835" s="112"/>
      <c r="CL835" s="112"/>
      <c r="CM835" s="112"/>
      <c r="CN835" s="115"/>
      <c r="CO835" s="109"/>
      <c r="CP835" s="109"/>
      <c r="CQ835" s="113"/>
      <c r="CR835" s="113"/>
      <c r="CS835" s="113"/>
      <c r="CT835" s="113"/>
      <c r="CW835" s="118" t="str">
        <f t="shared" si="630"/>
        <v>n6-3-1</v>
      </c>
      <c r="CX835" s="118" t="str">
        <f t="shared" si="639"/>
        <v>n6-3-1-2</v>
      </c>
      <c r="CY835" s="119" t="s">
        <v>246</v>
      </c>
      <c r="CZ835" s="120" t="s">
        <v>79</v>
      </c>
      <c r="DA835" s="120" t="s">
        <v>79</v>
      </c>
      <c r="DB835" s="120">
        <f t="shared" si="647"/>
        <v>30</v>
      </c>
      <c r="DC835" s="120">
        <f t="shared" si="648"/>
        <v>150</v>
      </c>
      <c r="DD835" s="120">
        <f t="shared" ca="1" si="649"/>
        <v>6</v>
      </c>
      <c r="DE835" s="120">
        <f t="shared" ca="1" si="650"/>
        <v>6</v>
      </c>
      <c r="DF835" s="120" t="s">
        <v>74</v>
      </c>
    </row>
    <row r="836" spans="1:110" s="105" customFormat="1" ht="16" customHeight="1">
      <c r="A836" s="75" t="str">
        <f t="shared" si="653"/>
        <v>n6-3-1TOn6-3-1-3</v>
      </c>
      <c r="B836" s="75" t="str">
        <f t="shared" si="654"/>
        <v>n6-3-1TOn6-3-1-3</v>
      </c>
      <c r="C836" s="103" t="s">
        <v>239</v>
      </c>
      <c r="D836" s="103" t="str">
        <f t="shared" si="640"/>
        <v>n6-3-1</v>
      </c>
      <c r="E836" s="103" t="str">
        <f t="shared" si="641"/>
        <v>n6-3-1-3</v>
      </c>
      <c r="F836" s="104">
        <f>ROW()</f>
        <v>836</v>
      </c>
      <c r="G836" s="103"/>
      <c r="H836" s="103"/>
      <c r="I836" s="103"/>
      <c r="J836" s="103"/>
      <c r="K836" s="103" t="str">
        <f t="shared" si="631"/>
        <v>none</v>
      </c>
      <c r="L836" s="103"/>
      <c r="M836" s="103" t="str">
        <f t="shared" si="632"/>
        <v>OpenClose</v>
      </c>
      <c r="N836" s="103"/>
      <c r="O836" s="103"/>
      <c r="P836" s="103"/>
      <c r="Q836" s="103"/>
      <c r="R836" s="103">
        <f t="shared" si="633"/>
        <v>1</v>
      </c>
      <c r="S836" s="103"/>
      <c r="T836" s="103"/>
      <c r="U836" s="103"/>
      <c r="V836" s="103"/>
      <c r="W836" s="103"/>
      <c r="X836" s="103" t="str">
        <f t="shared" si="642"/>
        <v>fadeOn=n6-3-1TOn6-3-1-3,0.6</v>
      </c>
      <c r="Y836" s="103" t="str">
        <f t="shared" si="643"/>
        <v>fadeOff=n6-3-1TOn6-3-1-3,0.6</v>
      </c>
      <c r="Z836" s="103" t="str">
        <f t="shared" si="644"/>
        <v>drawOpen=n6-3-1TOn6-3-1-3,0.8</v>
      </c>
      <c r="AA836" s="103" t="str">
        <f t="shared" si="645"/>
        <v>drawClose=n6-3-1TOn6-3-1-3,0.8</v>
      </c>
      <c r="AB836" s="103" t="str">
        <f t="shared" si="634"/>
        <v>myQtipStyle</v>
      </c>
      <c r="AD836" s="106"/>
      <c r="AE836" s="116"/>
      <c r="AF836" s="75"/>
      <c r="AG836" s="186">
        <f t="shared" si="651"/>
        <v>0</v>
      </c>
      <c r="AH836" s="75" t="str">
        <f t="shared" si="635"/>
        <v>n6-3-1TOn6-3-1-3</v>
      </c>
      <c r="AI836" s="75" t="str">
        <f t="shared" si="646"/>
        <v>n6-3-1TOn6-3-1-3</v>
      </c>
      <c r="AJ836" s="73">
        <f t="shared" si="636"/>
        <v>4</v>
      </c>
      <c r="AX836" s="108"/>
      <c r="AZ836" s="108"/>
      <c r="BB836" s="116"/>
      <c r="BC836" s="116"/>
      <c r="BD836" s="108"/>
      <c r="BE836" s="108"/>
      <c r="BF836" s="109"/>
      <c r="BG836" s="109"/>
      <c r="BH836" s="110" t="str">
        <f t="shared" si="637"/>
        <v>n6-3-1</v>
      </c>
      <c r="BI836" s="111"/>
      <c r="BJ836" s="109" t="s">
        <v>233</v>
      </c>
      <c r="BK836" s="109" t="s">
        <v>239</v>
      </c>
      <c r="BL836" s="109">
        <f t="shared" ca="1" si="638"/>
        <v>0.4</v>
      </c>
      <c r="BM836" s="112"/>
      <c r="BN836" s="112"/>
      <c r="BO836" s="112"/>
      <c r="BP836" s="112"/>
      <c r="BQ836" s="112"/>
      <c r="BR836" s="112">
        <f t="shared" ca="1" si="655"/>
        <v>12</v>
      </c>
      <c r="BS836" s="112">
        <f t="shared" ca="1" si="655"/>
        <v>12</v>
      </c>
      <c r="BT836" s="112"/>
      <c r="BU836" s="112"/>
      <c r="BV836" s="174"/>
      <c r="BW836" s="114"/>
      <c r="BX836" s="109"/>
      <c r="BY836" s="113"/>
      <c r="BZ836" s="113"/>
      <c r="CA836" s="113"/>
      <c r="CB836" s="113"/>
      <c r="CC836" s="112"/>
      <c r="CD836" s="109"/>
      <c r="CE836" s="114"/>
      <c r="CF836" s="109"/>
      <c r="CG836" s="113"/>
      <c r="CH836" s="113"/>
      <c r="CI836" s="113"/>
      <c r="CJ836" s="113"/>
      <c r="CK836" s="112"/>
      <c r="CL836" s="112"/>
      <c r="CM836" s="112"/>
      <c r="CN836" s="115"/>
      <c r="CO836" s="109"/>
      <c r="CP836" s="109"/>
      <c r="CQ836" s="113"/>
      <c r="CR836" s="113"/>
      <c r="CS836" s="113"/>
      <c r="CT836" s="113"/>
      <c r="CW836" s="118" t="str">
        <f t="shared" si="630"/>
        <v>n6-3-1</v>
      </c>
      <c r="CX836" s="118" t="str">
        <f t="shared" si="639"/>
        <v>n6-3-1-3</v>
      </c>
      <c r="CY836" s="119" t="s">
        <v>246</v>
      </c>
      <c r="CZ836" s="120" t="s">
        <v>79</v>
      </c>
      <c r="DA836" s="120" t="s">
        <v>79</v>
      </c>
      <c r="DB836" s="120">
        <f t="shared" si="647"/>
        <v>30</v>
      </c>
      <c r="DC836" s="120">
        <f t="shared" si="648"/>
        <v>150</v>
      </c>
      <c r="DD836" s="120">
        <f t="shared" ca="1" si="649"/>
        <v>6</v>
      </c>
      <c r="DE836" s="120">
        <f t="shared" ca="1" si="650"/>
        <v>6</v>
      </c>
      <c r="DF836" s="120" t="s">
        <v>74</v>
      </c>
    </row>
    <row r="837" spans="1:110" s="105" customFormat="1" ht="16" customHeight="1">
      <c r="A837" s="75" t="str">
        <f t="shared" si="653"/>
        <v>n6-3TOn6-3-2</v>
      </c>
      <c r="B837" s="75" t="str">
        <f t="shared" si="654"/>
        <v>n6-3TOn6-3-2</v>
      </c>
      <c r="C837" s="103" t="s">
        <v>239</v>
      </c>
      <c r="D837" s="103" t="str">
        <f t="shared" si="640"/>
        <v>n6-3</v>
      </c>
      <c r="E837" s="103" t="str">
        <f t="shared" si="641"/>
        <v>n6-3-2</v>
      </c>
      <c r="F837" s="104">
        <f>ROW()</f>
        <v>837</v>
      </c>
      <c r="G837" s="103"/>
      <c r="H837" s="103"/>
      <c r="I837" s="103"/>
      <c r="J837" s="103"/>
      <c r="K837" s="103" t="str">
        <f t="shared" si="631"/>
        <v>none</v>
      </c>
      <c r="L837" s="103"/>
      <c r="M837" s="103" t="str">
        <f t="shared" si="632"/>
        <v>OpenClose</v>
      </c>
      <c r="N837" s="103"/>
      <c r="O837" s="103"/>
      <c r="P837" s="103"/>
      <c r="Q837" s="103"/>
      <c r="R837" s="103">
        <f t="shared" si="633"/>
        <v>1</v>
      </c>
      <c r="S837" s="103"/>
      <c r="T837" s="103"/>
      <c r="U837" s="103"/>
      <c r="V837" s="103"/>
      <c r="W837" s="103"/>
      <c r="X837" s="103" t="str">
        <f t="shared" si="642"/>
        <v>fadeOn=n6-3TOn6-3-2,0.6</v>
      </c>
      <c r="Y837" s="103" t="str">
        <f t="shared" si="643"/>
        <v>fadeOff=n6-3TOn6-3-2,0.6</v>
      </c>
      <c r="Z837" s="103" t="str">
        <f t="shared" si="644"/>
        <v>drawOpen=n6-3TOn6-3-2,0.8</v>
      </c>
      <c r="AA837" s="103" t="str">
        <f t="shared" si="645"/>
        <v>drawClose=n6-3TOn6-3-2,0.8</v>
      </c>
      <c r="AB837" s="103" t="str">
        <f t="shared" si="634"/>
        <v>myQtipStyle</v>
      </c>
      <c r="AD837" s="106"/>
      <c r="AE837" s="116"/>
      <c r="AF837" s="75"/>
      <c r="AG837" s="186">
        <f t="shared" si="651"/>
        <v>0</v>
      </c>
      <c r="AH837" s="75" t="str">
        <f t="shared" si="635"/>
        <v>n6-3TOn6-3-2</v>
      </c>
      <c r="AI837" s="75" t="str">
        <f t="shared" si="646"/>
        <v>n6-3TOn6-3-2</v>
      </c>
      <c r="AJ837" s="73">
        <f t="shared" si="636"/>
        <v>3</v>
      </c>
      <c r="AX837" s="108"/>
      <c r="AZ837" s="108"/>
      <c r="BB837" s="116"/>
      <c r="BC837" s="116"/>
      <c r="BD837" s="108"/>
      <c r="BE837" s="108"/>
      <c r="BF837" s="109"/>
      <c r="BG837" s="109"/>
      <c r="BH837" s="110" t="str">
        <f t="shared" si="637"/>
        <v>n6-3</v>
      </c>
      <c r="BI837" s="111"/>
      <c r="BJ837" s="109" t="s">
        <v>233</v>
      </c>
      <c r="BK837" s="109" t="s">
        <v>239</v>
      </c>
      <c r="BL837" s="109">
        <f t="shared" ca="1" si="638"/>
        <v>0.7</v>
      </c>
      <c r="BM837" s="112"/>
      <c r="BN837" s="112"/>
      <c r="BO837" s="112"/>
      <c r="BP837" s="112"/>
      <c r="BQ837" s="112"/>
      <c r="BR837" s="112">
        <f t="shared" ca="1" si="655"/>
        <v>35</v>
      </c>
      <c r="BS837" s="112">
        <f t="shared" ca="1" si="655"/>
        <v>35</v>
      </c>
      <c r="BT837" s="112"/>
      <c r="BU837" s="112"/>
      <c r="BV837" s="174"/>
      <c r="BW837" s="114"/>
      <c r="BX837" s="109"/>
      <c r="BY837" s="113"/>
      <c r="BZ837" s="113"/>
      <c r="CA837" s="113"/>
      <c r="CB837" s="113"/>
      <c r="CC837" s="112"/>
      <c r="CD837" s="109"/>
      <c r="CE837" s="114"/>
      <c r="CF837" s="109"/>
      <c r="CG837" s="113"/>
      <c r="CH837" s="113"/>
      <c r="CI837" s="113"/>
      <c r="CJ837" s="113"/>
      <c r="CK837" s="112"/>
      <c r="CL837" s="112"/>
      <c r="CM837" s="112"/>
      <c r="CN837" s="115"/>
      <c r="CO837" s="109"/>
      <c r="CP837" s="109"/>
      <c r="CQ837" s="113"/>
      <c r="CR837" s="113"/>
      <c r="CS837" s="113"/>
      <c r="CT837" s="113"/>
      <c r="CW837" s="118" t="str">
        <f t="shared" si="630"/>
        <v>n6-3</v>
      </c>
      <c r="CX837" s="118" t="str">
        <f t="shared" si="639"/>
        <v>n6-3-2</v>
      </c>
      <c r="CY837" s="119" t="s">
        <v>246</v>
      </c>
      <c r="CZ837" s="120" t="s">
        <v>79</v>
      </c>
      <c r="DA837" s="120" t="s">
        <v>79</v>
      </c>
      <c r="DB837" s="120">
        <f t="shared" si="647"/>
        <v>30</v>
      </c>
      <c r="DC837" s="120">
        <f t="shared" si="648"/>
        <v>150</v>
      </c>
      <c r="DD837" s="120">
        <f t="shared" ca="1" si="649"/>
        <v>17.5</v>
      </c>
      <c r="DE837" s="120">
        <f t="shared" ca="1" si="650"/>
        <v>17.5</v>
      </c>
      <c r="DF837" s="120" t="s">
        <v>74</v>
      </c>
    </row>
    <row r="838" spans="1:110" s="105" customFormat="1" ht="16" customHeight="1">
      <c r="A838" s="75" t="str">
        <f t="shared" si="653"/>
        <v>n6-3-2TOn6-3-2-1</v>
      </c>
      <c r="B838" s="75" t="str">
        <f t="shared" si="654"/>
        <v>n6-3-2TOn6-3-2-1</v>
      </c>
      <c r="C838" s="103" t="s">
        <v>239</v>
      </c>
      <c r="D838" s="103" t="str">
        <f t="shared" si="640"/>
        <v>n6-3-2</v>
      </c>
      <c r="E838" s="103" t="str">
        <f t="shared" si="641"/>
        <v>n6-3-2-1</v>
      </c>
      <c r="F838" s="104">
        <f>ROW()</f>
        <v>838</v>
      </c>
      <c r="G838" s="103"/>
      <c r="H838" s="103"/>
      <c r="I838" s="103"/>
      <c r="J838" s="103"/>
      <c r="K838" s="103" t="str">
        <f t="shared" si="631"/>
        <v>none</v>
      </c>
      <c r="L838" s="103"/>
      <c r="M838" s="103" t="str">
        <f t="shared" si="632"/>
        <v>OpenClose</v>
      </c>
      <c r="N838" s="103"/>
      <c r="O838" s="103"/>
      <c r="P838" s="103"/>
      <c r="Q838" s="103"/>
      <c r="R838" s="103">
        <f t="shared" si="633"/>
        <v>1</v>
      </c>
      <c r="S838" s="103"/>
      <c r="T838" s="103"/>
      <c r="U838" s="103"/>
      <c r="V838" s="103"/>
      <c r="W838" s="103"/>
      <c r="X838" s="103" t="str">
        <f t="shared" si="642"/>
        <v>fadeOn=n6-3-2TOn6-3-2-1,0.6</v>
      </c>
      <c r="Y838" s="103" t="str">
        <f t="shared" si="643"/>
        <v>fadeOff=n6-3-2TOn6-3-2-1,0.6</v>
      </c>
      <c r="Z838" s="103" t="str">
        <f t="shared" si="644"/>
        <v>drawOpen=n6-3-2TOn6-3-2-1,0.8</v>
      </c>
      <c r="AA838" s="103" t="str">
        <f t="shared" si="645"/>
        <v>drawClose=n6-3-2TOn6-3-2-1,0.8</v>
      </c>
      <c r="AB838" s="103" t="str">
        <f t="shared" si="634"/>
        <v>myQtipStyle</v>
      </c>
      <c r="AD838" s="106"/>
      <c r="AE838" s="116"/>
      <c r="AF838" s="75"/>
      <c r="AG838" s="186">
        <f t="shared" si="651"/>
        <v>0</v>
      </c>
      <c r="AH838" s="75" t="str">
        <f t="shared" si="635"/>
        <v>n6-3-2TOn6-3-2-1</v>
      </c>
      <c r="AI838" s="75" t="str">
        <f t="shared" si="646"/>
        <v>n6-3-2TOn6-3-2-1</v>
      </c>
      <c r="AJ838" s="73">
        <f t="shared" si="636"/>
        <v>4</v>
      </c>
      <c r="AX838" s="108"/>
      <c r="AZ838" s="108"/>
      <c r="BB838" s="116"/>
      <c r="BC838" s="116"/>
      <c r="BD838" s="108"/>
      <c r="BE838" s="108"/>
      <c r="BF838" s="109"/>
      <c r="BG838" s="109"/>
      <c r="BH838" s="110" t="str">
        <f t="shared" si="637"/>
        <v>n6-3-2</v>
      </c>
      <c r="BI838" s="111"/>
      <c r="BJ838" s="109" t="s">
        <v>233</v>
      </c>
      <c r="BK838" s="109" t="s">
        <v>239</v>
      </c>
      <c r="BL838" s="109">
        <f t="shared" ca="1" si="638"/>
        <v>0.4</v>
      </c>
      <c r="BM838" s="112"/>
      <c r="BN838" s="112"/>
      <c r="BO838" s="112"/>
      <c r="BP838" s="112"/>
      <c r="BQ838" s="112"/>
      <c r="BR838" s="112">
        <f t="shared" ca="1" si="655"/>
        <v>12</v>
      </c>
      <c r="BS838" s="112">
        <f t="shared" ca="1" si="655"/>
        <v>12</v>
      </c>
      <c r="BT838" s="112"/>
      <c r="BU838" s="112"/>
      <c r="BV838" s="174"/>
      <c r="BW838" s="114"/>
      <c r="BX838" s="109"/>
      <c r="BY838" s="113"/>
      <c r="BZ838" s="113"/>
      <c r="CA838" s="113"/>
      <c r="CB838" s="113"/>
      <c r="CC838" s="112"/>
      <c r="CD838" s="109"/>
      <c r="CE838" s="114"/>
      <c r="CF838" s="109"/>
      <c r="CG838" s="113"/>
      <c r="CH838" s="113"/>
      <c r="CI838" s="113"/>
      <c r="CJ838" s="113"/>
      <c r="CK838" s="112"/>
      <c r="CL838" s="112"/>
      <c r="CM838" s="112"/>
      <c r="CN838" s="115"/>
      <c r="CO838" s="109"/>
      <c r="CP838" s="109"/>
      <c r="CQ838" s="113"/>
      <c r="CR838" s="113"/>
      <c r="CS838" s="113"/>
      <c r="CT838" s="113"/>
      <c r="CW838" s="118" t="str">
        <f t="shared" si="630"/>
        <v>n6-3-2</v>
      </c>
      <c r="CX838" s="118" t="str">
        <f t="shared" si="639"/>
        <v>n6-3-2-1</v>
      </c>
      <c r="CY838" s="119" t="s">
        <v>246</v>
      </c>
      <c r="CZ838" s="120" t="s">
        <v>79</v>
      </c>
      <c r="DA838" s="120" t="s">
        <v>79</v>
      </c>
      <c r="DB838" s="120">
        <f t="shared" si="647"/>
        <v>30</v>
      </c>
      <c r="DC838" s="120">
        <f t="shared" si="648"/>
        <v>150</v>
      </c>
      <c r="DD838" s="120">
        <f t="shared" ca="1" si="649"/>
        <v>6</v>
      </c>
      <c r="DE838" s="120">
        <f t="shared" ca="1" si="650"/>
        <v>6</v>
      </c>
      <c r="DF838" s="120" t="s">
        <v>74</v>
      </c>
    </row>
    <row r="839" spans="1:110" s="105" customFormat="1" ht="16" customHeight="1">
      <c r="A839" s="75" t="str">
        <f t="shared" si="653"/>
        <v>n6-3-2TOn6-3-2-2</v>
      </c>
      <c r="B839" s="75" t="str">
        <f t="shared" si="654"/>
        <v>n6-3-2TOn6-3-2-2</v>
      </c>
      <c r="C839" s="103" t="s">
        <v>239</v>
      </c>
      <c r="D839" s="103" t="str">
        <f t="shared" si="640"/>
        <v>n6-3-2</v>
      </c>
      <c r="E839" s="103" t="str">
        <f t="shared" si="641"/>
        <v>n6-3-2-2</v>
      </c>
      <c r="F839" s="104">
        <f>ROW()</f>
        <v>839</v>
      </c>
      <c r="G839" s="103"/>
      <c r="H839" s="103"/>
      <c r="I839" s="103"/>
      <c r="J839" s="103"/>
      <c r="K839" s="103" t="str">
        <f t="shared" si="631"/>
        <v>none</v>
      </c>
      <c r="L839" s="103"/>
      <c r="M839" s="103" t="str">
        <f t="shared" si="632"/>
        <v>OpenClose</v>
      </c>
      <c r="N839" s="103"/>
      <c r="O839" s="103"/>
      <c r="P839" s="103"/>
      <c r="Q839" s="103"/>
      <c r="R839" s="103">
        <f t="shared" si="633"/>
        <v>1</v>
      </c>
      <c r="S839" s="103"/>
      <c r="T839" s="103"/>
      <c r="U839" s="103"/>
      <c r="V839" s="103"/>
      <c r="W839" s="103"/>
      <c r="X839" s="103" t="str">
        <f t="shared" si="642"/>
        <v>fadeOn=n6-3-2TOn6-3-2-2,0.6</v>
      </c>
      <c r="Y839" s="103" t="str">
        <f t="shared" si="643"/>
        <v>fadeOff=n6-3-2TOn6-3-2-2,0.6</v>
      </c>
      <c r="Z839" s="103" t="str">
        <f t="shared" si="644"/>
        <v>drawOpen=n6-3-2TOn6-3-2-2,0.8</v>
      </c>
      <c r="AA839" s="103" t="str">
        <f t="shared" si="645"/>
        <v>drawClose=n6-3-2TOn6-3-2-2,0.8</v>
      </c>
      <c r="AB839" s="103" t="str">
        <f t="shared" si="634"/>
        <v>myQtipStyle</v>
      </c>
      <c r="AD839" s="106"/>
      <c r="AE839" s="116"/>
      <c r="AF839" s="75"/>
      <c r="AG839" s="186">
        <f t="shared" si="651"/>
        <v>0</v>
      </c>
      <c r="AH839" s="75" t="str">
        <f t="shared" si="635"/>
        <v>n6-3-2TOn6-3-2-2</v>
      </c>
      <c r="AI839" s="75" t="str">
        <f t="shared" si="646"/>
        <v>n6-3-2TOn6-3-2-2</v>
      </c>
      <c r="AJ839" s="73">
        <f t="shared" si="636"/>
        <v>4</v>
      </c>
      <c r="AX839" s="108"/>
      <c r="AZ839" s="108"/>
      <c r="BB839" s="116"/>
      <c r="BC839" s="116"/>
      <c r="BD839" s="108"/>
      <c r="BE839" s="108"/>
      <c r="BF839" s="109"/>
      <c r="BG839" s="109"/>
      <c r="BH839" s="110" t="str">
        <f t="shared" si="637"/>
        <v>n6-3-2</v>
      </c>
      <c r="BI839" s="111"/>
      <c r="BJ839" s="109" t="s">
        <v>233</v>
      </c>
      <c r="BK839" s="109" t="s">
        <v>239</v>
      </c>
      <c r="BL839" s="109">
        <f t="shared" ca="1" si="638"/>
        <v>0.4</v>
      </c>
      <c r="BM839" s="112"/>
      <c r="BN839" s="112"/>
      <c r="BO839" s="112"/>
      <c r="BP839" s="112"/>
      <c r="BQ839" s="112"/>
      <c r="BR839" s="112">
        <f t="shared" ca="1" si="655"/>
        <v>12</v>
      </c>
      <c r="BS839" s="112">
        <f t="shared" ca="1" si="655"/>
        <v>12</v>
      </c>
      <c r="BT839" s="112"/>
      <c r="BU839" s="112"/>
      <c r="BV839" s="174"/>
      <c r="BW839" s="114"/>
      <c r="BX839" s="109"/>
      <c r="BY839" s="113"/>
      <c r="BZ839" s="113"/>
      <c r="CA839" s="113"/>
      <c r="CB839" s="113"/>
      <c r="CC839" s="112"/>
      <c r="CD839" s="109"/>
      <c r="CE839" s="114"/>
      <c r="CF839" s="109"/>
      <c r="CG839" s="113"/>
      <c r="CH839" s="113"/>
      <c r="CI839" s="113"/>
      <c r="CJ839" s="113"/>
      <c r="CK839" s="112"/>
      <c r="CL839" s="112"/>
      <c r="CM839" s="112"/>
      <c r="CN839" s="115"/>
      <c r="CO839" s="109"/>
      <c r="CP839" s="109"/>
      <c r="CQ839" s="113"/>
      <c r="CR839" s="113"/>
      <c r="CS839" s="113"/>
      <c r="CT839" s="113"/>
      <c r="CW839" s="118" t="str">
        <f t="shared" si="630"/>
        <v>n6-3-2</v>
      </c>
      <c r="CX839" s="118" t="str">
        <f t="shared" si="639"/>
        <v>n6-3-2-2</v>
      </c>
      <c r="CY839" s="119" t="s">
        <v>246</v>
      </c>
      <c r="CZ839" s="120" t="s">
        <v>79</v>
      </c>
      <c r="DA839" s="120" t="s">
        <v>79</v>
      </c>
      <c r="DB839" s="120">
        <f t="shared" si="647"/>
        <v>30</v>
      </c>
      <c r="DC839" s="120">
        <f t="shared" si="648"/>
        <v>150</v>
      </c>
      <c r="DD839" s="120">
        <f t="shared" ca="1" si="649"/>
        <v>6</v>
      </c>
      <c r="DE839" s="120">
        <f t="shared" ca="1" si="650"/>
        <v>6</v>
      </c>
      <c r="DF839" s="120" t="s">
        <v>74</v>
      </c>
    </row>
    <row r="840" spans="1:110" s="105" customFormat="1" ht="16" customHeight="1">
      <c r="A840" s="75" t="str">
        <f t="shared" si="653"/>
        <v>n6-3-2TOn6-3-2-3</v>
      </c>
      <c r="B840" s="75" t="str">
        <f t="shared" si="654"/>
        <v>n6-3-2TOn6-3-2-3</v>
      </c>
      <c r="C840" s="103" t="s">
        <v>239</v>
      </c>
      <c r="D840" s="103" t="str">
        <f t="shared" si="640"/>
        <v>n6-3-2</v>
      </c>
      <c r="E840" s="103" t="str">
        <f t="shared" si="641"/>
        <v>n6-3-2-3</v>
      </c>
      <c r="F840" s="104">
        <f>ROW()</f>
        <v>840</v>
      </c>
      <c r="G840" s="103"/>
      <c r="H840" s="103"/>
      <c r="I840" s="103"/>
      <c r="J840" s="103"/>
      <c r="K840" s="103" t="str">
        <f t="shared" si="631"/>
        <v>none</v>
      </c>
      <c r="L840" s="103"/>
      <c r="M840" s="103" t="str">
        <f t="shared" si="632"/>
        <v>OpenClose</v>
      </c>
      <c r="N840" s="103"/>
      <c r="O840" s="103"/>
      <c r="P840" s="103"/>
      <c r="Q840" s="103"/>
      <c r="R840" s="103">
        <f t="shared" si="633"/>
        <v>1</v>
      </c>
      <c r="S840" s="103"/>
      <c r="T840" s="103"/>
      <c r="U840" s="103"/>
      <c r="V840" s="103"/>
      <c r="W840" s="103"/>
      <c r="X840" s="103" t="str">
        <f t="shared" si="642"/>
        <v>fadeOn=n6-3-2TOn6-3-2-3,0.6</v>
      </c>
      <c r="Y840" s="103" t="str">
        <f t="shared" si="643"/>
        <v>fadeOff=n6-3-2TOn6-3-2-3,0.6</v>
      </c>
      <c r="Z840" s="103" t="str">
        <f t="shared" si="644"/>
        <v>drawOpen=n6-3-2TOn6-3-2-3,0.8</v>
      </c>
      <c r="AA840" s="103" t="str">
        <f t="shared" si="645"/>
        <v>drawClose=n6-3-2TOn6-3-2-3,0.8</v>
      </c>
      <c r="AB840" s="103" t="str">
        <f t="shared" si="634"/>
        <v>myQtipStyle</v>
      </c>
      <c r="AD840" s="106"/>
      <c r="AE840" s="116"/>
      <c r="AF840" s="75"/>
      <c r="AG840" s="186">
        <f t="shared" si="651"/>
        <v>0</v>
      </c>
      <c r="AH840" s="75" t="str">
        <f t="shared" si="635"/>
        <v>n6-3-2TOn6-3-2-3</v>
      </c>
      <c r="AI840" s="75" t="str">
        <f t="shared" si="646"/>
        <v>n6-3-2TOn6-3-2-3</v>
      </c>
      <c r="AJ840" s="73">
        <f t="shared" si="636"/>
        <v>4</v>
      </c>
      <c r="AX840" s="108"/>
      <c r="AZ840" s="108"/>
      <c r="BB840" s="116"/>
      <c r="BC840" s="116"/>
      <c r="BD840" s="108"/>
      <c r="BE840" s="108"/>
      <c r="BF840" s="109"/>
      <c r="BG840" s="109"/>
      <c r="BH840" s="110" t="str">
        <f t="shared" si="637"/>
        <v>n6-3-2</v>
      </c>
      <c r="BI840" s="111"/>
      <c r="BJ840" s="109" t="s">
        <v>233</v>
      </c>
      <c r="BK840" s="109" t="s">
        <v>239</v>
      </c>
      <c r="BL840" s="109">
        <f t="shared" ca="1" si="638"/>
        <v>0.4</v>
      </c>
      <c r="BM840" s="112"/>
      <c r="BN840" s="112"/>
      <c r="BO840" s="112"/>
      <c r="BP840" s="112"/>
      <c r="BQ840" s="112"/>
      <c r="BR840" s="112">
        <f t="shared" ref="BR840:BS859" ca="1" si="656">BR341</f>
        <v>12</v>
      </c>
      <c r="BS840" s="112">
        <f t="shared" ca="1" si="656"/>
        <v>12</v>
      </c>
      <c r="BT840" s="112"/>
      <c r="BU840" s="112"/>
      <c r="BV840" s="174"/>
      <c r="BW840" s="114"/>
      <c r="BX840" s="109"/>
      <c r="BY840" s="113"/>
      <c r="BZ840" s="113"/>
      <c r="CA840" s="113"/>
      <c r="CB840" s="113"/>
      <c r="CC840" s="112"/>
      <c r="CD840" s="109"/>
      <c r="CE840" s="114"/>
      <c r="CF840" s="109"/>
      <c r="CG840" s="113"/>
      <c r="CH840" s="113"/>
      <c r="CI840" s="113"/>
      <c r="CJ840" s="113"/>
      <c r="CK840" s="112"/>
      <c r="CL840" s="112"/>
      <c r="CM840" s="112"/>
      <c r="CN840" s="115"/>
      <c r="CO840" s="109"/>
      <c r="CP840" s="109"/>
      <c r="CQ840" s="113"/>
      <c r="CR840" s="113"/>
      <c r="CS840" s="113"/>
      <c r="CT840" s="113"/>
      <c r="CW840" s="118" t="str">
        <f t="shared" si="630"/>
        <v>n6-3-2</v>
      </c>
      <c r="CX840" s="118" t="str">
        <f t="shared" si="639"/>
        <v>n6-3-2-3</v>
      </c>
      <c r="CY840" s="119" t="s">
        <v>246</v>
      </c>
      <c r="CZ840" s="120" t="s">
        <v>79</v>
      </c>
      <c r="DA840" s="120" t="s">
        <v>79</v>
      </c>
      <c r="DB840" s="120">
        <f t="shared" si="647"/>
        <v>30</v>
      </c>
      <c r="DC840" s="120">
        <f t="shared" si="648"/>
        <v>150</v>
      </c>
      <c r="DD840" s="120">
        <f t="shared" ca="1" si="649"/>
        <v>6</v>
      </c>
      <c r="DE840" s="120">
        <f t="shared" ca="1" si="650"/>
        <v>6</v>
      </c>
      <c r="DF840" s="120" t="s">
        <v>74</v>
      </c>
    </row>
    <row r="841" spans="1:110" s="105" customFormat="1" ht="16" customHeight="1">
      <c r="A841" s="75" t="str">
        <f t="shared" si="653"/>
        <v>n6-3TOn6-3-3</v>
      </c>
      <c r="B841" s="75" t="str">
        <f t="shared" si="654"/>
        <v>n6-3TOn6-3-3</v>
      </c>
      <c r="C841" s="103" t="s">
        <v>239</v>
      </c>
      <c r="D841" s="103" t="str">
        <f t="shared" si="640"/>
        <v>n6-3</v>
      </c>
      <c r="E841" s="103" t="str">
        <f t="shared" si="641"/>
        <v>n6-3-3</v>
      </c>
      <c r="F841" s="104">
        <f>ROW()</f>
        <v>841</v>
      </c>
      <c r="G841" s="103"/>
      <c r="H841" s="103"/>
      <c r="I841" s="103"/>
      <c r="J841" s="103"/>
      <c r="K841" s="103" t="str">
        <f t="shared" si="631"/>
        <v>none</v>
      </c>
      <c r="L841" s="103"/>
      <c r="M841" s="103" t="str">
        <f t="shared" si="632"/>
        <v>OpenClose</v>
      </c>
      <c r="N841" s="103"/>
      <c r="O841" s="103"/>
      <c r="P841" s="103"/>
      <c r="Q841" s="103"/>
      <c r="R841" s="103">
        <f t="shared" si="633"/>
        <v>1</v>
      </c>
      <c r="S841" s="103"/>
      <c r="T841" s="103"/>
      <c r="U841" s="103"/>
      <c r="V841" s="103"/>
      <c r="W841" s="103"/>
      <c r="X841" s="103" t="str">
        <f t="shared" si="642"/>
        <v>fadeOn=n6-3TOn6-3-3,0.6</v>
      </c>
      <c r="Y841" s="103" t="str">
        <f t="shared" si="643"/>
        <v>fadeOff=n6-3TOn6-3-3,0.6</v>
      </c>
      <c r="Z841" s="103" t="str">
        <f t="shared" si="644"/>
        <v>drawOpen=n6-3TOn6-3-3,0.8</v>
      </c>
      <c r="AA841" s="103" t="str">
        <f t="shared" si="645"/>
        <v>drawClose=n6-3TOn6-3-3,0.8</v>
      </c>
      <c r="AB841" s="103" t="str">
        <f t="shared" si="634"/>
        <v>myQtipStyle</v>
      </c>
      <c r="AD841" s="106"/>
      <c r="AE841" s="116"/>
      <c r="AF841" s="75"/>
      <c r="AG841" s="186">
        <f t="shared" si="651"/>
        <v>0</v>
      </c>
      <c r="AH841" s="75" t="str">
        <f t="shared" si="635"/>
        <v>n6-3TOn6-3-3</v>
      </c>
      <c r="AI841" s="75" t="str">
        <f t="shared" si="646"/>
        <v>n6-3TOn6-3-3</v>
      </c>
      <c r="AJ841" s="73">
        <f t="shared" si="636"/>
        <v>3</v>
      </c>
      <c r="AX841" s="108"/>
      <c r="AZ841" s="108"/>
      <c r="BB841" s="116"/>
      <c r="BC841" s="116"/>
      <c r="BD841" s="108"/>
      <c r="BE841" s="108"/>
      <c r="BF841" s="109"/>
      <c r="BG841" s="109"/>
      <c r="BH841" s="110" t="str">
        <f t="shared" si="637"/>
        <v>n6-3</v>
      </c>
      <c r="BI841" s="111"/>
      <c r="BJ841" s="109" t="s">
        <v>233</v>
      </c>
      <c r="BK841" s="109" t="s">
        <v>239</v>
      </c>
      <c r="BL841" s="109">
        <f t="shared" ca="1" si="638"/>
        <v>0.7</v>
      </c>
      <c r="BM841" s="112"/>
      <c r="BN841" s="112"/>
      <c r="BO841" s="112"/>
      <c r="BP841" s="112"/>
      <c r="BQ841" s="112"/>
      <c r="BR841" s="112">
        <f t="shared" ca="1" si="656"/>
        <v>35</v>
      </c>
      <c r="BS841" s="112">
        <f t="shared" ca="1" si="656"/>
        <v>35</v>
      </c>
      <c r="BT841" s="112"/>
      <c r="BU841" s="112"/>
      <c r="BV841" s="174"/>
      <c r="BW841" s="114"/>
      <c r="BX841" s="109"/>
      <c r="BY841" s="113"/>
      <c r="BZ841" s="113"/>
      <c r="CA841" s="113"/>
      <c r="CB841" s="113"/>
      <c r="CC841" s="112"/>
      <c r="CD841" s="109"/>
      <c r="CE841" s="114"/>
      <c r="CF841" s="109"/>
      <c r="CG841" s="113"/>
      <c r="CH841" s="113"/>
      <c r="CI841" s="113"/>
      <c r="CJ841" s="113"/>
      <c r="CK841" s="112"/>
      <c r="CL841" s="112"/>
      <c r="CM841" s="112"/>
      <c r="CN841" s="115"/>
      <c r="CO841" s="109"/>
      <c r="CP841" s="109"/>
      <c r="CQ841" s="113"/>
      <c r="CR841" s="113"/>
      <c r="CS841" s="113"/>
      <c r="CT841" s="113"/>
      <c r="CW841" s="118" t="str">
        <f t="shared" si="630"/>
        <v>n6-3</v>
      </c>
      <c r="CX841" s="118" t="str">
        <f t="shared" si="639"/>
        <v>n6-3-3</v>
      </c>
      <c r="CY841" s="119" t="s">
        <v>246</v>
      </c>
      <c r="CZ841" s="120" t="s">
        <v>79</v>
      </c>
      <c r="DA841" s="120" t="s">
        <v>79</v>
      </c>
      <c r="DB841" s="120">
        <f t="shared" si="647"/>
        <v>30</v>
      </c>
      <c r="DC841" s="120">
        <f t="shared" si="648"/>
        <v>150</v>
      </c>
      <c r="DD841" s="120">
        <f t="shared" ca="1" si="649"/>
        <v>17.5</v>
      </c>
      <c r="DE841" s="120">
        <f t="shared" ca="1" si="650"/>
        <v>17.5</v>
      </c>
      <c r="DF841" s="120" t="s">
        <v>74</v>
      </c>
    </row>
    <row r="842" spans="1:110" s="105" customFormat="1" ht="16" customHeight="1">
      <c r="A842" s="75" t="str">
        <f t="shared" si="653"/>
        <v>n6-3-3TOn6-3-3-1</v>
      </c>
      <c r="B842" s="75" t="str">
        <f t="shared" si="654"/>
        <v>n6-3-3TOn6-3-3-1</v>
      </c>
      <c r="C842" s="103" t="s">
        <v>239</v>
      </c>
      <c r="D842" s="103" t="str">
        <f t="shared" si="640"/>
        <v>n6-3-3</v>
      </c>
      <c r="E842" s="103" t="str">
        <f t="shared" si="641"/>
        <v>n6-3-3-1</v>
      </c>
      <c r="F842" s="104">
        <f>ROW()</f>
        <v>842</v>
      </c>
      <c r="G842" s="103"/>
      <c r="H842" s="103"/>
      <c r="I842" s="103"/>
      <c r="J842" s="103"/>
      <c r="K842" s="103" t="str">
        <f t="shared" si="631"/>
        <v>none</v>
      </c>
      <c r="L842" s="103"/>
      <c r="M842" s="103" t="str">
        <f t="shared" si="632"/>
        <v>OpenClose</v>
      </c>
      <c r="N842" s="103"/>
      <c r="O842" s="103"/>
      <c r="P842" s="103"/>
      <c r="Q842" s="103"/>
      <c r="R842" s="103">
        <f t="shared" si="633"/>
        <v>1</v>
      </c>
      <c r="S842" s="103"/>
      <c r="T842" s="103"/>
      <c r="U842" s="103"/>
      <c r="V842" s="103"/>
      <c r="W842" s="103"/>
      <c r="X842" s="103" t="str">
        <f t="shared" si="642"/>
        <v>fadeOn=n6-3-3TOn6-3-3-1,0.6</v>
      </c>
      <c r="Y842" s="103" t="str">
        <f t="shared" si="643"/>
        <v>fadeOff=n6-3-3TOn6-3-3-1,0.6</v>
      </c>
      <c r="Z842" s="103" t="str">
        <f t="shared" si="644"/>
        <v>drawOpen=n6-3-3TOn6-3-3-1,0.8</v>
      </c>
      <c r="AA842" s="103" t="str">
        <f t="shared" si="645"/>
        <v>drawClose=n6-3-3TOn6-3-3-1,0.8</v>
      </c>
      <c r="AB842" s="103" t="str">
        <f t="shared" si="634"/>
        <v>myQtipStyle</v>
      </c>
      <c r="AD842" s="106"/>
      <c r="AE842" s="116"/>
      <c r="AF842" s="75"/>
      <c r="AG842" s="186">
        <f t="shared" si="651"/>
        <v>0</v>
      </c>
      <c r="AH842" s="75" t="str">
        <f t="shared" si="635"/>
        <v>n6-3-3TOn6-3-3-1</v>
      </c>
      <c r="AI842" s="75" t="str">
        <f t="shared" si="646"/>
        <v>n6-3-3TOn6-3-3-1</v>
      </c>
      <c r="AJ842" s="73">
        <f t="shared" si="636"/>
        <v>4</v>
      </c>
      <c r="AX842" s="108"/>
      <c r="AZ842" s="108"/>
      <c r="BB842" s="116"/>
      <c r="BC842" s="116"/>
      <c r="BD842" s="108"/>
      <c r="BE842" s="108"/>
      <c r="BF842" s="109"/>
      <c r="BG842" s="109"/>
      <c r="BH842" s="110" t="str">
        <f t="shared" si="637"/>
        <v>n6-3-3</v>
      </c>
      <c r="BI842" s="111"/>
      <c r="BJ842" s="109" t="s">
        <v>233</v>
      </c>
      <c r="BK842" s="109" t="s">
        <v>239</v>
      </c>
      <c r="BL842" s="109">
        <f t="shared" ca="1" si="638"/>
        <v>0.4</v>
      </c>
      <c r="BM842" s="112"/>
      <c r="BN842" s="112"/>
      <c r="BO842" s="112"/>
      <c r="BP842" s="112"/>
      <c r="BQ842" s="112"/>
      <c r="BR842" s="112">
        <f t="shared" ca="1" si="656"/>
        <v>12</v>
      </c>
      <c r="BS842" s="112">
        <f t="shared" ca="1" si="656"/>
        <v>12</v>
      </c>
      <c r="BT842" s="112"/>
      <c r="BU842" s="112"/>
      <c r="BV842" s="174"/>
      <c r="BW842" s="114"/>
      <c r="BX842" s="109"/>
      <c r="BY842" s="113"/>
      <c r="BZ842" s="113"/>
      <c r="CA842" s="113"/>
      <c r="CB842" s="113"/>
      <c r="CC842" s="112"/>
      <c r="CD842" s="109"/>
      <c r="CE842" s="114"/>
      <c r="CF842" s="109"/>
      <c r="CG842" s="113"/>
      <c r="CH842" s="113"/>
      <c r="CI842" s="113"/>
      <c r="CJ842" s="113"/>
      <c r="CK842" s="112"/>
      <c r="CL842" s="112"/>
      <c r="CM842" s="112"/>
      <c r="CN842" s="115"/>
      <c r="CO842" s="109"/>
      <c r="CP842" s="109"/>
      <c r="CQ842" s="113"/>
      <c r="CR842" s="113"/>
      <c r="CS842" s="113"/>
      <c r="CT842" s="113"/>
      <c r="CW842" s="118" t="str">
        <f t="shared" si="630"/>
        <v>n6-3-3</v>
      </c>
      <c r="CX842" s="118" t="str">
        <f t="shared" si="639"/>
        <v>n6-3-3-1</v>
      </c>
      <c r="CY842" s="119" t="s">
        <v>246</v>
      </c>
      <c r="CZ842" s="120" t="s">
        <v>79</v>
      </c>
      <c r="DA842" s="120" t="s">
        <v>79</v>
      </c>
      <c r="DB842" s="120">
        <f t="shared" si="647"/>
        <v>30</v>
      </c>
      <c r="DC842" s="120">
        <f t="shared" si="648"/>
        <v>150</v>
      </c>
      <c r="DD842" s="120">
        <f t="shared" ca="1" si="649"/>
        <v>6</v>
      </c>
      <c r="DE842" s="120">
        <f t="shared" ca="1" si="650"/>
        <v>6</v>
      </c>
      <c r="DF842" s="120" t="s">
        <v>74</v>
      </c>
    </row>
    <row r="843" spans="1:110" s="105" customFormat="1" ht="16" customHeight="1">
      <c r="A843" s="75" t="str">
        <f t="shared" si="653"/>
        <v>n6-3-3TOn6-3-3-2</v>
      </c>
      <c r="B843" s="75" t="str">
        <f t="shared" si="654"/>
        <v>n6-3-3TOn6-3-3-2</v>
      </c>
      <c r="C843" s="103" t="s">
        <v>239</v>
      </c>
      <c r="D843" s="103" t="str">
        <f t="shared" si="640"/>
        <v>n6-3-3</v>
      </c>
      <c r="E843" s="103" t="str">
        <f t="shared" si="641"/>
        <v>n6-3-3-2</v>
      </c>
      <c r="F843" s="104">
        <f>ROW()</f>
        <v>843</v>
      </c>
      <c r="G843" s="103"/>
      <c r="H843" s="103"/>
      <c r="I843" s="103"/>
      <c r="J843" s="103"/>
      <c r="K843" s="103" t="str">
        <f t="shared" si="631"/>
        <v>none</v>
      </c>
      <c r="L843" s="103"/>
      <c r="M843" s="103" t="str">
        <f t="shared" si="632"/>
        <v>OpenClose</v>
      </c>
      <c r="N843" s="103"/>
      <c r="O843" s="103"/>
      <c r="P843" s="103"/>
      <c r="Q843" s="103"/>
      <c r="R843" s="103">
        <f t="shared" si="633"/>
        <v>1</v>
      </c>
      <c r="S843" s="103"/>
      <c r="T843" s="103"/>
      <c r="U843" s="103"/>
      <c r="V843" s="103"/>
      <c r="W843" s="103"/>
      <c r="X843" s="103" t="str">
        <f t="shared" si="642"/>
        <v>fadeOn=n6-3-3TOn6-3-3-2,0.6</v>
      </c>
      <c r="Y843" s="103" t="str">
        <f t="shared" si="643"/>
        <v>fadeOff=n6-3-3TOn6-3-3-2,0.6</v>
      </c>
      <c r="Z843" s="103" t="str">
        <f t="shared" si="644"/>
        <v>drawOpen=n6-3-3TOn6-3-3-2,0.8</v>
      </c>
      <c r="AA843" s="103" t="str">
        <f t="shared" si="645"/>
        <v>drawClose=n6-3-3TOn6-3-3-2,0.8</v>
      </c>
      <c r="AB843" s="103" t="str">
        <f t="shared" si="634"/>
        <v>myQtipStyle</v>
      </c>
      <c r="AD843" s="106"/>
      <c r="AE843" s="116"/>
      <c r="AF843" s="75"/>
      <c r="AG843" s="186">
        <f t="shared" si="651"/>
        <v>0</v>
      </c>
      <c r="AH843" s="75" t="str">
        <f t="shared" si="635"/>
        <v>n6-3-3TOn6-3-3-2</v>
      </c>
      <c r="AI843" s="75" t="str">
        <f t="shared" si="646"/>
        <v>n6-3-3TOn6-3-3-2</v>
      </c>
      <c r="AJ843" s="73">
        <f t="shared" si="636"/>
        <v>4</v>
      </c>
      <c r="AX843" s="108"/>
      <c r="AZ843" s="108"/>
      <c r="BB843" s="116"/>
      <c r="BC843" s="116"/>
      <c r="BD843" s="108"/>
      <c r="BE843" s="108"/>
      <c r="BF843" s="109"/>
      <c r="BG843" s="109"/>
      <c r="BH843" s="110" t="str">
        <f t="shared" si="637"/>
        <v>n6-3-3</v>
      </c>
      <c r="BI843" s="111"/>
      <c r="BJ843" s="109" t="s">
        <v>233</v>
      </c>
      <c r="BK843" s="109" t="s">
        <v>239</v>
      </c>
      <c r="BL843" s="109">
        <f t="shared" ca="1" si="638"/>
        <v>0.4</v>
      </c>
      <c r="BM843" s="112"/>
      <c r="BN843" s="112"/>
      <c r="BO843" s="112"/>
      <c r="BP843" s="112"/>
      <c r="BQ843" s="112"/>
      <c r="BR843" s="112">
        <f t="shared" ca="1" si="656"/>
        <v>12</v>
      </c>
      <c r="BS843" s="112">
        <f t="shared" ca="1" si="656"/>
        <v>12</v>
      </c>
      <c r="BT843" s="112"/>
      <c r="BU843" s="112"/>
      <c r="BV843" s="174"/>
      <c r="BW843" s="114"/>
      <c r="BX843" s="109"/>
      <c r="BY843" s="113"/>
      <c r="BZ843" s="113"/>
      <c r="CA843" s="113"/>
      <c r="CB843" s="113"/>
      <c r="CC843" s="112"/>
      <c r="CD843" s="109"/>
      <c r="CE843" s="114"/>
      <c r="CF843" s="109"/>
      <c r="CG843" s="113"/>
      <c r="CH843" s="113"/>
      <c r="CI843" s="113"/>
      <c r="CJ843" s="113"/>
      <c r="CK843" s="112"/>
      <c r="CL843" s="112"/>
      <c r="CM843" s="112"/>
      <c r="CN843" s="115"/>
      <c r="CO843" s="109"/>
      <c r="CP843" s="109"/>
      <c r="CQ843" s="113"/>
      <c r="CR843" s="113"/>
      <c r="CS843" s="113"/>
      <c r="CT843" s="113"/>
      <c r="CW843" s="118" t="str">
        <f t="shared" si="630"/>
        <v>n6-3-3</v>
      </c>
      <c r="CX843" s="118" t="str">
        <f t="shared" si="639"/>
        <v>n6-3-3-2</v>
      </c>
      <c r="CY843" s="119" t="s">
        <v>246</v>
      </c>
      <c r="CZ843" s="120" t="s">
        <v>79</v>
      </c>
      <c r="DA843" s="120" t="s">
        <v>79</v>
      </c>
      <c r="DB843" s="120">
        <f t="shared" si="647"/>
        <v>30</v>
      </c>
      <c r="DC843" s="120">
        <f t="shared" si="648"/>
        <v>150</v>
      </c>
      <c r="DD843" s="120">
        <f t="shared" ca="1" si="649"/>
        <v>6</v>
      </c>
      <c r="DE843" s="120">
        <f t="shared" ca="1" si="650"/>
        <v>6</v>
      </c>
      <c r="DF843" s="120" t="s">
        <v>74</v>
      </c>
    </row>
    <row r="844" spans="1:110" s="105" customFormat="1" ht="16" customHeight="1">
      <c r="A844" s="75" t="str">
        <f t="shared" si="653"/>
        <v>n6-3-3TOn6-3-3-3</v>
      </c>
      <c r="B844" s="75" t="str">
        <f t="shared" si="654"/>
        <v>n6-3-3TOn6-3-3-3</v>
      </c>
      <c r="C844" s="103" t="s">
        <v>239</v>
      </c>
      <c r="D844" s="103" t="str">
        <f t="shared" si="640"/>
        <v>n6-3-3</v>
      </c>
      <c r="E844" s="103" t="str">
        <f t="shared" si="641"/>
        <v>n6-3-3-3</v>
      </c>
      <c r="F844" s="104">
        <f>ROW()</f>
        <v>844</v>
      </c>
      <c r="G844" s="103"/>
      <c r="H844" s="103"/>
      <c r="I844" s="103"/>
      <c r="J844" s="103"/>
      <c r="K844" s="103" t="str">
        <f t="shared" si="631"/>
        <v>none</v>
      </c>
      <c r="L844" s="103"/>
      <c r="M844" s="103" t="str">
        <f t="shared" si="632"/>
        <v>OpenClose</v>
      </c>
      <c r="N844" s="103"/>
      <c r="O844" s="103"/>
      <c r="P844" s="103"/>
      <c r="Q844" s="103"/>
      <c r="R844" s="103">
        <f t="shared" si="633"/>
        <v>1</v>
      </c>
      <c r="S844" s="103"/>
      <c r="T844" s="103"/>
      <c r="U844" s="103"/>
      <c r="V844" s="103"/>
      <c r="W844" s="103"/>
      <c r="X844" s="103" t="str">
        <f t="shared" si="642"/>
        <v>fadeOn=n6-3-3TOn6-3-3-3,0.6</v>
      </c>
      <c r="Y844" s="103" t="str">
        <f t="shared" si="643"/>
        <v>fadeOff=n6-3-3TOn6-3-3-3,0.6</v>
      </c>
      <c r="Z844" s="103" t="str">
        <f t="shared" si="644"/>
        <v>drawOpen=n6-3-3TOn6-3-3-3,0.8</v>
      </c>
      <c r="AA844" s="103" t="str">
        <f t="shared" si="645"/>
        <v>drawClose=n6-3-3TOn6-3-3-3,0.8</v>
      </c>
      <c r="AB844" s="103" t="str">
        <f t="shared" si="634"/>
        <v>myQtipStyle</v>
      </c>
      <c r="AD844" s="106"/>
      <c r="AE844" s="116"/>
      <c r="AF844" s="75"/>
      <c r="AG844" s="186">
        <f t="shared" si="651"/>
        <v>0</v>
      </c>
      <c r="AH844" s="75" t="str">
        <f t="shared" si="635"/>
        <v>n6-3-3TOn6-3-3-3</v>
      </c>
      <c r="AI844" s="75" t="str">
        <f t="shared" si="646"/>
        <v>n6-3-3TOn6-3-3-3</v>
      </c>
      <c r="AJ844" s="73">
        <f t="shared" si="636"/>
        <v>4</v>
      </c>
      <c r="AX844" s="108"/>
      <c r="AZ844" s="108"/>
      <c r="BB844" s="116"/>
      <c r="BC844" s="116"/>
      <c r="BD844" s="108"/>
      <c r="BE844" s="108"/>
      <c r="BF844" s="109"/>
      <c r="BG844" s="109"/>
      <c r="BH844" s="110" t="str">
        <f t="shared" si="637"/>
        <v>n6-3-3</v>
      </c>
      <c r="BI844" s="111"/>
      <c r="BJ844" s="109" t="s">
        <v>233</v>
      </c>
      <c r="BK844" s="109" t="s">
        <v>239</v>
      </c>
      <c r="BL844" s="109">
        <f t="shared" ca="1" si="638"/>
        <v>0.4</v>
      </c>
      <c r="BM844" s="112"/>
      <c r="BN844" s="112"/>
      <c r="BO844" s="112"/>
      <c r="BP844" s="112"/>
      <c r="BQ844" s="112"/>
      <c r="BR844" s="112">
        <f t="shared" ca="1" si="656"/>
        <v>12</v>
      </c>
      <c r="BS844" s="112">
        <f t="shared" ca="1" si="656"/>
        <v>12</v>
      </c>
      <c r="BT844" s="112"/>
      <c r="BU844" s="112"/>
      <c r="BV844" s="174"/>
      <c r="BW844" s="114"/>
      <c r="BX844" s="109"/>
      <c r="BY844" s="113"/>
      <c r="BZ844" s="113"/>
      <c r="CA844" s="113"/>
      <c r="CB844" s="113"/>
      <c r="CC844" s="112"/>
      <c r="CD844" s="109"/>
      <c r="CE844" s="114"/>
      <c r="CF844" s="109"/>
      <c r="CG844" s="113"/>
      <c r="CH844" s="113"/>
      <c r="CI844" s="113"/>
      <c r="CJ844" s="113"/>
      <c r="CK844" s="112"/>
      <c r="CL844" s="112"/>
      <c r="CM844" s="112"/>
      <c r="CN844" s="115"/>
      <c r="CO844" s="109"/>
      <c r="CP844" s="109"/>
      <c r="CQ844" s="113"/>
      <c r="CR844" s="113"/>
      <c r="CS844" s="113"/>
      <c r="CT844" s="113"/>
      <c r="CW844" s="118" t="str">
        <f t="shared" si="630"/>
        <v>n6-3-3</v>
      </c>
      <c r="CX844" s="118" t="str">
        <f t="shared" si="639"/>
        <v>n6-3-3-3</v>
      </c>
      <c r="CY844" s="119" t="s">
        <v>246</v>
      </c>
      <c r="CZ844" s="120" t="s">
        <v>79</v>
      </c>
      <c r="DA844" s="120" t="s">
        <v>79</v>
      </c>
      <c r="DB844" s="120">
        <f t="shared" si="647"/>
        <v>30</v>
      </c>
      <c r="DC844" s="120">
        <f t="shared" si="648"/>
        <v>150</v>
      </c>
      <c r="DD844" s="120">
        <f t="shared" ca="1" si="649"/>
        <v>6</v>
      </c>
      <c r="DE844" s="120">
        <f t="shared" ca="1" si="650"/>
        <v>6</v>
      </c>
      <c r="DF844" s="120" t="s">
        <v>74</v>
      </c>
    </row>
    <row r="845" spans="1:110" s="105" customFormat="1" ht="16" customHeight="1">
      <c r="A845" s="75" t="str">
        <f t="shared" si="653"/>
        <v>n5-4-3-3TOn6-4</v>
      </c>
      <c r="B845" s="75" t="str">
        <f t="shared" si="654"/>
        <v>n5-4-3-3TOn6-4</v>
      </c>
      <c r="C845" s="103" t="s">
        <v>239</v>
      </c>
      <c r="D845" s="103" t="str">
        <f t="shared" si="640"/>
        <v>n5-4-3-3</v>
      </c>
      <c r="E845" s="103" t="str">
        <f t="shared" si="641"/>
        <v>n6-4</v>
      </c>
      <c r="F845" s="104">
        <f>ROW()</f>
        <v>845</v>
      </c>
      <c r="G845" s="103"/>
      <c r="H845" s="103"/>
      <c r="I845" s="103"/>
      <c r="J845" s="103"/>
      <c r="K845" s="103" t="str">
        <f t="shared" si="631"/>
        <v>none</v>
      </c>
      <c r="L845" s="103"/>
      <c r="M845" s="103" t="str">
        <f t="shared" si="632"/>
        <v>OpenClose</v>
      </c>
      <c r="N845" s="103"/>
      <c r="O845" s="103"/>
      <c r="P845" s="103"/>
      <c r="Q845" s="103"/>
      <c r="R845" s="103">
        <f t="shared" si="633"/>
        <v>1</v>
      </c>
      <c r="S845" s="103"/>
      <c r="T845" s="103"/>
      <c r="U845" s="103"/>
      <c r="V845" s="103"/>
      <c r="W845" s="103"/>
      <c r="X845" s="103" t="str">
        <f t="shared" si="642"/>
        <v>fadeOn=n5-4-3-3TOn6-4,0.6</v>
      </c>
      <c r="Y845" s="103" t="str">
        <f t="shared" si="643"/>
        <v>fadeOff=n5-4-3-3TOn6-4,0.6</v>
      </c>
      <c r="Z845" s="103" t="str">
        <f t="shared" si="644"/>
        <v>drawOpen=n5-4-3-3TOn6-4,0.8</v>
      </c>
      <c r="AA845" s="103" t="str">
        <f t="shared" si="645"/>
        <v>drawClose=n5-4-3-3TOn6-4,0.8</v>
      </c>
      <c r="AB845" s="103" t="str">
        <f t="shared" si="634"/>
        <v>myQtipStyle</v>
      </c>
      <c r="AD845" s="106"/>
      <c r="AE845" s="116"/>
      <c r="AF845" s="75"/>
      <c r="AG845" s="186">
        <f t="shared" si="651"/>
        <v>0</v>
      </c>
      <c r="AH845" s="75" t="str">
        <f t="shared" si="635"/>
        <v>n5-4-3-3TOn6-4</v>
      </c>
      <c r="AI845" s="75" t="str">
        <f t="shared" si="646"/>
        <v>n5-4-3-3TOn6-4</v>
      </c>
      <c r="AJ845" s="73">
        <f t="shared" si="636"/>
        <v>2</v>
      </c>
      <c r="AX845" s="108"/>
      <c r="AZ845" s="108"/>
      <c r="BB845" s="116"/>
      <c r="BC845" s="116"/>
      <c r="BD845" s="108"/>
      <c r="BE845" s="108"/>
      <c r="BF845" s="109"/>
      <c r="BG845" s="109"/>
      <c r="BH845" s="110" t="str">
        <f t="shared" si="637"/>
        <v>n5-4-3-3</v>
      </c>
      <c r="BI845" s="111"/>
      <c r="BJ845" s="109" t="s">
        <v>233</v>
      </c>
      <c r="BK845" s="109" t="s">
        <v>239</v>
      </c>
      <c r="BL845" s="109">
        <f t="shared" ca="1" si="638"/>
        <v>1.5</v>
      </c>
      <c r="BM845" s="112"/>
      <c r="BN845" s="112"/>
      <c r="BO845" s="112"/>
      <c r="BP845" s="112"/>
      <c r="BQ845" s="112"/>
      <c r="BR845" s="112">
        <f t="shared" ca="1" si="656"/>
        <v>60</v>
      </c>
      <c r="BS845" s="112">
        <f t="shared" ca="1" si="656"/>
        <v>60</v>
      </c>
      <c r="BT845" s="112"/>
      <c r="BU845" s="112"/>
      <c r="BV845" s="174"/>
      <c r="BW845" s="114"/>
      <c r="BX845" s="109"/>
      <c r="BY845" s="113"/>
      <c r="BZ845" s="113"/>
      <c r="CA845" s="113"/>
      <c r="CB845" s="113"/>
      <c r="CC845" s="112"/>
      <c r="CD845" s="109"/>
      <c r="CE845" s="114"/>
      <c r="CF845" s="109"/>
      <c r="CG845" s="113"/>
      <c r="CH845" s="113"/>
      <c r="CI845" s="113"/>
      <c r="CJ845" s="113"/>
      <c r="CK845" s="112"/>
      <c r="CL845" s="112"/>
      <c r="CM845" s="112"/>
      <c r="CN845" s="115"/>
      <c r="CO845" s="109"/>
      <c r="CP845" s="109"/>
      <c r="CQ845" s="113"/>
      <c r="CR845" s="113"/>
      <c r="CS845" s="113"/>
      <c r="CT845" s="113"/>
      <c r="CW845" s="118" t="str">
        <f t="shared" si="630"/>
        <v>n5-4-3-3</v>
      </c>
      <c r="CX845" s="118" t="str">
        <f t="shared" si="639"/>
        <v>n6-4</v>
      </c>
      <c r="CY845" s="119" t="s">
        <v>246</v>
      </c>
      <c r="CZ845" s="120" t="s">
        <v>79</v>
      </c>
      <c r="DA845" s="120" t="s">
        <v>79</v>
      </c>
      <c r="DB845" s="120">
        <f t="shared" si="647"/>
        <v>30</v>
      </c>
      <c r="DC845" s="120">
        <f t="shared" si="648"/>
        <v>150</v>
      </c>
      <c r="DD845" s="120">
        <f t="shared" ca="1" si="649"/>
        <v>30</v>
      </c>
      <c r="DE845" s="120">
        <f t="shared" ca="1" si="650"/>
        <v>30</v>
      </c>
      <c r="DF845" s="120" t="s">
        <v>74</v>
      </c>
    </row>
    <row r="846" spans="1:110" s="105" customFormat="1" ht="16" customHeight="1">
      <c r="A846" s="75" t="str">
        <f t="shared" si="653"/>
        <v>n6-4TOn6-4-1</v>
      </c>
      <c r="B846" s="75" t="str">
        <f t="shared" si="654"/>
        <v>n6-4TOn6-4-1</v>
      </c>
      <c r="C846" s="103" t="s">
        <v>239</v>
      </c>
      <c r="D846" s="103" t="str">
        <f t="shared" si="640"/>
        <v>n6-4</v>
      </c>
      <c r="E846" s="103" t="str">
        <f t="shared" si="641"/>
        <v>n6-4-1</v>
      </c>
      <c r="F846" s="104">
        <f>ROW()</f>
        <v>846</v>
      </c>
      <c r="G846" s="103"/>
      <c r="H846" s="103"/>
      <c r="I846" s="103"/>
      <c r="J846" s="103"/>
      <c r="K846" s="103" t="str">
        <f t="shared" si="631"/>
        <v>none</v>
      </c>
      <c r="L846" s="103"/>
      <c r="M846" s="103" t="str">
        <f t="shared" si="632"/>
        <v>OpenClose</v>
      </c>
      <c r="N846" s="103"/>
      <c r="O846" s="103"/>
      <c r="P846" s="103"/>
      <c r="Q846" s="103"/>
      <c r="R846" s="103">
        <f t="shared" si="633"/>
        <v>1</v>
      </c>
      <c r="S846" s="103"/>
      <c r="T846" s="103"/>
      <c r="U846" s="103"/>
      <c r="V846" s="103"/>
      <c r="W846" s="103"/>
      <c r="X846" s="103" t="str">
        <f t="shared" si="642"/>
        <v>fadeOn=n6-4TOn6-4-1,0.6</v>
      </c>
      <c r="Y846" s="103" t="str">
        <f t="shared" si="643"/>
        <v>fadeOff=n6-4TOn6-4-1,0.6</v>
      </c>
      <c r="Z846" s="103" t="str">
        <f t="shared" si="644"/>
        <v>drawOpen=n6-4TOn6-4-1,0.8</v>
      </c>
      <c r="AA846" s="103" t="str">
        <f t="shared" si="645"/>
        <v>drawClose=n6-4TOn6-4-1,0.8</v>
      </c>
      <c r="AB846" s="103" t="str">
        <f t="shared" si="634"/>
        <v>myQtipStyle</v>
      </c>
      <c r="AD846" s="106"/>
      <c r="AE846" s="116"/>
      <c r="AF846" s="75"/>
      <c r="AG846" s="186">
        <f t="shared" si="651"/>
        <v>0</v>
      </c>
      <c r="AH846" s="75" t="str">
        <f t="shared" si="635"/>
        <v>n6-4TOn6-4-1</v>
      </c>
      <c r="AI846" s="75" t="str">
        <f t="shared" si="646"/>
        <v>n6-4TOn6-4-1</v>
      </c>
      <c r="AJ846" s="73">
        <f t="shared" si="636"/>
        <v>3</v>
      </c>
      <c r="AX846" s="108"/>
      <c r="AZ846" s="108"/>
      <c r="BB846" s="116"/>
      <c r="BC846" s="116"/>
      <c r="BD846" s="108"/>
      <c r="BE846" s="108"/>
      <c r="BF846" s="109"/>
      <c r="BG846" s="109"/>
      <c r="BH846" s="110" t="str">
        <f t="shared" si="637"/>
        <v>n6-4</v>
      </c>
      <c r="BI846" s="111"/>
      <c r="BJ846" s="109" t="s">
        <v>233</v>
      </c>
      <c r="BK846" s="109" t="s">
        <v>239</v>
      </c>
      <c r="BL846" s="109">
        <f t="shared" ca="1" si="638"/>
        <v>0.7</v>
      </c>
      <c r="BM846" s="112"/>
      <c r="BN846" s="112"/>
      <c r="BO846" s="112"/>
      <c r="BP846" s="112"/>
      <c r="BQ846" s="112"/>
      <c r="BR846" s="112">
        <f t="shared" ca="1" si="656"/>
        <v>35</v>
      </c>
      <c r="BS846" s="112">
        <f t="shared" ca="1" si="656"/>
        <v>35</v>
      </c>
      <c r="BT846" s="112"/>
      <c r="BU846" s="112"/>
      <c r="BV846" s="174"/>
      <c r="BW846" s="114"/>
      <c r="BX846" s="109"/>
      <c r="BY846" s="113"/>
      <c r="BZ846" s="113"/>
      <c r="CA846" s="113"/>
      <c r="CB846" s="113"/>
      <c r="CC846" s="112"/>
      <c r="CD846" s="109"/>
      <c r="CE846" s="114"/>
      <c r="CF846" s="109"/>
      <c r="CG846" s="113"/>
      <c r="CH846" s="113"/>
      <c r="CI846" s="113"/>
      <c r="CJ846" s="113"/>
      <c r="CK846" s="112"/>
      <c r="CL846" s="112"/>
      <c r="CM846" s="112"/>
      <c r="CN846" s="115"/>
      <c r="CO846" s="109"/>
      <c r="CP846" s="109"/>
      <c r="CQ846" s="113"/>
      <c r="CR846" s="113"/>
      <c r="CS846" s="113"/>
      <c r="CT846" s="113"/>
      <c r="CW846" s="118" t="str">
        <f t="shared" si="630"/>
        <v>n6-4</v>
      </c>
      <c r="CX846" s="118" t="str">
        <f t="shared" si="639"/>
        <v>n6-4-1</v>
      </c>
      <c r="CY846" s="119" t="s">
        <v>246</v>
      </c>
      <c r="CZ846" s="120" t="s">
        <v>79</v>
      </c>
      <c r="DA846" s="120" t="s">
        <v>79</v>
      </c>
      <c r="DB846" s="120">
        <f t="shared" si="647"/>
        <v>30</v>
      </c>
      <c r="DC846" s="120">
        <f t="shared" si="648"/>
        <v>150</v>
      </c>
      <c r="DD846" s="120">
        <f t="shared" ca="1" si="649"/>
        <v>17.5</v>
      </c>
      <c r="DE846" s="120">
        <f t="shared" ca="1" si="650"/>
        <v>17.5</v>
      </c>
      <c r="DF846" s="120" t="s">
        <v>74</v>
      </c>
    </row>
    <row r="847" spans="1:110" s="105" customFormat="1" ht="16" customHeight="1">
      <c r="A847" s="75" t="str">
        <f t="shared" si="653"/>
        <v>n6-4-1TOn6-4-1-1</v>
      </c>
      <c r="B847" s="75" t="str">
        <f t="shared" si="654"/>
        <v>n6-4-1TOn6-4-1-1</v>
      </c>
      <c r="C847" s="103" t="s">
        <v>239</v>
      </c>
      <c r="D847" s="103" t="str">
        <f t="shared" si="640"/>
        <v>n6-4-1</v>
      </c>
      <c r="E847" s="103" t="str">
        <f t="shared" si="641"/>
        <v>n6-4-1-1</v>
      </c>
      <c r="F847" s="104">
        <f>ROW()</f>
        <v>847</v>
      </c>
      <c r="G847" s="103"/>
      <c r="H847" s="103"/>
      <c r="I847" s="103"/>
      <c r="J847" s="103"/>
      <c r="K847" s="103" t="str">
        <f t="shared" si="631"/>
        <v>none</v>
      </c>
      <c r="L847" s="103"/>
      <c r="M847" s="103" t="str">
        <f t="shared" si="632"/>
        <v>OpenClose</v>
      </c>
      <c r="N847" s="103"/>
      <c r="O847" s="103"/>
      <c r="P847" s="103"/>
      <c r="Q847" s="103"/>
      <c r="R847" s="103">
        <f t="shared" si="633"/>
        <v>1</v>
      </c>
      <c r="S847" s="103"/>
      <c r="T847" s="103"/>
      <c r="U847" s="103"/>
      <c r="V847" s="103"/>
      <c r="W847" s="103"/>
      <c r="X847" s="103" t="str">
        <f t="shared" si="642"/>
        <v>fadeOn=n6-4-1TOn6-4-1-1,0.6</v>
      </c>
      <c r="Y847" s="103" t="str">
        <f t="shared" si="643"/>
        <v>fadeOff=n6-4-1TOn6-4-1-1,0.6</v>
      </c>
      <c r="Z847" s="103" t="str">
        <f t="shared" si="644"/>
        <v>drawOpen=n6-4-1TOn6-4-1-1,0.8</v>
      </c>
      <c r="AA847" s="103" t="str">
        <f t="shared" si="645"/>
        <v>drawClose=n6-4-1TOn6-4-1-1,0.8</v>
      </c>
      <c r="AB847" s="103" t="str">
        <f t="shared" si="634"/>
        <v>myQtipStyle</v>
      </c>
      <c r="AD847" s="106"/>
      <c r="AE847" s="116"/>
      <c r="AF847" s="75"/>
      <c r="AG847" s="186">
        <f t="shared" si="651"/>
        <v>0</v>
      </c>
      <c r="AH847" s="75" t="str">
        <f t="shared" si="635"/>
        <v>n6-4-1TOn6-4-1-1</v>
      </c>
      <c r="AI847" s="75" t="str">
        <f t="shared" si="646"/>
        <v>n6-4-1TOn6-4-1-1</v>
      </c>
      <c r="AJ847" s="73">
        <f t="shared" si="636"/>
        <v>4</v>
      </c>
      <c r="AX847" s="108"/>
      <c r="AZ847" s="108"/>
      <c r="BB847" s="116"/>
      <c r="BC847" s="116"/>
      <c r="BD847" s="108"/>
      <c r="BE847" s="108"/>
      <c r="BF847" s="109"/>
      <c r="BG847" s="109"/>
      <c r="BH847" s="110" t="str">
        <f t="shared" si="637"/>
        <v>n6-4-1</v>
      </c>
      <c r="BI847" s="111"/>
      <c r="BJ847" s="109" t="s">
        <v>233</v>
      </c>
      <c r="BK847" s="109" t="s">
        <v>239</v>
      </c>
      <c r="BL847" s="109">
        <f t="shared" ca="1" si="638"/>
        <v>0.4</v>
      </c>
      <c r="BM847" s="112"/>
      <c r="BN847" s="112"/>
      <c r="BO847" s="112"/>
      <c r="BP847" s="112"/>
      <c r="BQ847" s="112"/>
      <c r="BR847" s="112">
        <f t="shared" ca="1" si="656"/>
        <v>12</v>
      </c>
      <c r="BS847" s="112">
        <f t="shared" ca="1" si="656"/>
        <v>12</v>
      </c>
      <c r="BT847" s="112"/>
      <c r="BU847" s="112"/>
      <c r="BV847" s="174"/>
      <c r="BW847" s="114"/>
      <c r="BX847" s="109"/>
      <c r="BY847" s="113"/>
      <c r="BZ847" s="113"/>
      <c r="CA847" s="113"/>
      <c r="CB847" s="113"/>
      <c r="CC847" s="112"/>
      <c r="CD847" s="109"/>
      <c r="CE847" s="114"/>
      <c r="CF847" s="109"/>
      <c r="CG847" s="113"/>
      <c r="CH847" s="113"/>
      <c r="CI847" s="113"/>
      <c r="CJ847" s="113"/>
      <c r="CK847" s="112"/>
      <c r="CL847" s="112"/>
      <c r="CM847" s="112"/>
      <c r="CN847" s="115"/>
      <c r="CO847" s="109"/>
      <c r="CP847" s="109"/>
      <c r="CQ847" s="113"/>
      <c r="CR847" s="113"/>
      <c r="CS847" s="113"/>
      <c r="CT847" s="113"/>
      <c r="CW847" s="118" t="str">
        <f t="shared" si="630"/>
        <v>n6-4-1</v>
      </c>
      <c r="CX847" s="118" t="str">
        <f t="shared" si="639"/>
        <v>n6-4-1-1</v>
      </c>
      <c r="CY847" s="119" t="s">
        <v>246</v>
      </c>
      <c r="CZ847" s="120" t="s">
        <v>79</v>
      </c>
      <c r="DA847" s="120" t="s">
        <v>79</v>
      </c>
      <c r="DB847" s="120">
        <f t="shared" si="647"/>
        <v>30</v>
      </c>
      <c r="DC847" s="120">
        <f t="shared" si="648"/>
        <v>150</v>
      </c>
      <c r="DD847" s="120">
        <f t="shared" ca="1" si="649"/>
        <v>6</v>
      </c>
      <c r="DE847" s="120">
        <f t="shared" ca="1" si="650"/>
        <v>6</v>
      </c>
      <c r="DF847" s="120" t="s">
        <v>74</v>
      </c>
    </row>
    <row r="848" spans="1:110" s="105" customFormat="1" ht="16" customHeight="1">
      <c r="A848" s="75" t="str">
        <f t="shared" si="653"/>
        <v>n6-4-1TOn6-4-1-2</v>
      </c>
      <c r="B848" s="75" t="str">
        <f t="shared" si="654"/>
        <v>n6-4-1TOn6-4-1-2</v>
      </c>
      <c r="C848" s="103" t="s">
        <v>239</v>
      </c>
      <c r="D848" s="103" t="str">
        <f t="shared" si="640"/>
        <v>n6-4-1</v>
      </c>
      <c r="E848" s="103" t="str">
        <f t="shared" si="641"/>
        <v>n6-4-1-2</v>
      </c>
      <c r="F848" s="104">
        <f>ROW()</f>
        <v>848</v>
      </c>
      <c r="G848" s="103"/>
      <c r="H848" s="103"/>
      <c r="I848" s="103"/>
      <c r="J848" s="103"/>
      <c r="K848" s="103" t="str">
        <f t="shared" si="631"/>
        <v>none</v>
      </c>
      <c r="L848" s="103"/>
      <c r="M848" s="103" t="str">
        <f t="shared" si="632"/>
        <v>OpenClose</v>
      </c>
      <c r="N848" s="103"/>
      <c r="O848" s="103"/>
      <c r="P848" s="103"/>
      <c r="Q848" s="103"/>
      <c r="R848" s="103">
        <f t="shared" si="633"/>
        <v>1</v>
      </c>
      <c r="S848" s="103"/>
      <c r="T848" s="103"/>
      <c r="U848" s="103"/>
      <c r="V848" s="103"/>
      <c r="W848" s="103"/>
      <c r="X848" s="103" t="str">
        <f t="shared" si="642"/>
        <v>fadeOn=n6-4-1TOn6-4-1-2,0.6</v>
      </c>
      <c r="Y848" s="103" t="str">
        <f t="shared" si="643"/>
        <v>fadeOff=n6-4-1TOn6-4-1-2,0.6</v>
      </c>
      <c r="Z848" s="103" t="str">
        <f t="shared" si="644"/>
        <v>drawOpen=n6-4-1TOn6-4-1-2,0.8</v>
      </c>
      <c r="AA848" s="103" t="str">
        <f t="shared" si="645"/>
        <v>drawClose=n6-4-1TOn6-4-1-2,0.8</v>
      </c>
      <c r="AB848" s="103" t="str">
        <f t="shared" si="634"/>
        <v>myQtipStyle</v>
      </c>
      <c r="AD848" s="106"/>
      <c r="AE848" s="116"/>
      <c r="AF848" s="75"/>
      <c r="AG848" s="186">
        <f t="shared" si="651"/>
        <v>0</v>
      </c>
      <c r="AH848" s="75" t="str">
        <f t="shared" si="635"/>
        <v>n6-4-1TOn6-4-1-2</v>
      </c>
      <c r="AI848" s="75" t="str">
        <f t="shared" si="646"/>
        <v>n6-4-1TOn6-4-1-2</v>
      </c>
      <c r="AJ848" s="73">
        <f t="shared" si="636"/>
        <v>4</v>
      </c>
      <c r="AX848" s="108"/>
      <c r="AZ848" s="108"/>
      <c r="BB848" s="116"/>
      <c r="BC848" s="116"/>
      <c r="BD848" s="108"/>
      <c r="BE848" s="108"/>
      <c r="BF848" s="109"/>
      <c r="BG848" s="109"/>
      <c r="BH848" s="110" t="str">
        <f t="shared" si="637"/>
        <v>n6-4-1</v>
      </c>
      <c r="BI848" s="111"/>
      <c r="BJ848" s="109" t="s">
        <v>233</v>
      </c>
      <c r="BK848" s="109" t="s">
        <v>239</v>
      </c>
      <c r="BL848" s="109">
        <f t="shared" ca="1" si="638"/>
        <v>0.4</v>
      </c>
      <c r="BM848" s="112"/>
      <c r="BN848" s="112"/>
      <c r="BO848" s="112"/>
      <c r="BP848" s="112"/>
      <c r="BQ848" s="112"/>
      <c r="BR848" s="112">
        <f t="shared" ca="1" si="656"/>
        <v>12</v>
      </c>
      <c r="BS848" s="112">
        <f t="shared" ca="1" si="656"/>
        <v>12</v>
      </c>
      <c r="BT848" s="112"/>
      <c r="BU848" s="112"/>
      <c r="BV848" s="174"/>
      <c r="BW848" s="114"/>
      <c r="BX848" s="109"/>
      <c r="BY848" s="113"/>
      <c r="BZ848" s="113"/>
      <c r="CA848" s="113"/>
      <c r="CB848" s="113"/>
      <c r="CC848" s="112"/>
      <c r="CD848" s="109"/>
      <c r="CE848" s="114"/>
      <c r="CF848" s="109"/>
      <c r="CG848" s="113"/>
      <c r="CH848" s="113"/>
      <c r="CI848" s="113"/>
      <c r="CJ848" s="113"/>
      <c r="CK848" s="112"/>
      <c r="CL848" s="112"/>
      <c r="CM848" s="112"/>
      <c r="CN848" s="115"/>
      <c r="CO848" s="109"/>
      <c r="CP848" s="109"/>
      <c r="CQ848" s="113"/>
      <c r="CR848" s="113"/>
      <c r="CS848" s="113"/>
      <c r="CT848" s="113"/>
      <c r="CW848" s="118" t="str">
        <f t="shared" si="630"/>
        <v>n6-4-1</v>
      </c>
      <c r="CX848" s="118" t="str">
        <f t="shared" si="639"/>
        <v>n6-4-1-2</v>
      </c>
      <c r="CY848" s="119" t="s">
        <v>246</v>
      </c>
      <c r="CZ848" s="120" t="s">
        <v>79</v>
      </c>
      <c r="DA848" s="120" t="s">
        <v>79</v>
      </c>
      <c r="DB848" s="120">
        <f t="shared" si="647"/>
        <v>30</v>
      </c>
      <c r="DC848" s="120">
        <f t="shared" si="648"/>
        <v>150</v>
      </c>
      <c r="DD848" s="120">
        <f t="shared" ca="1" si="649"/>
        <v>6</v>
      </c>
      <c r="DE848" s="120">
        <f t="shared" ca="1" si="650"/>
        <v>6</v>
      </c>
      <c r="DF848" s="120" t="s">
        <v>74</v>
      </c>
    </row>
    <row r="849" spans="1:110" s="105" customFormat="1" ht="16" customHeight="1">
      <c r="A849" s="75" t="str">
        <f t="shared" si="653"/>
        <v>n6-4-1TOn6-4-1-3</v>
      </c>
      <c r="B849" s="75" t="str">
        <f t="shared" si="654"/>
        <v>n6-4-1TOn6-4-1-3</v>
      </c>
      <c r="C849" s="103" t="s">
        <v>239</v>
      </c>
      <c r="D849" s="103" t="str">
        <f t="shared" si="640"/>
        <v>n6-4-1</v>
      </c>
      <c r="E849" s="103" t="str">
        <f t="shared" si="641"/>
        <v>n6-4-1-3</v>
      </c>
      <c r="F849" s="104">
        <f>ROW()</f>
        <v>849</v>
      </c>
      <c r="G849" s="103"/>
      <c r="H849" s="103"/>
      <c r="I849" s="103"/>
      <c r="J849" s="103"/>
      <c r="K849" s="103" t="str">
        <f t="shared" si="631"/>
        <v>none</v>
      </c>
      <c r="L849" s="103"/>
      <c r="M849" s="103" t="str">
        <f t="shared" si="632"/>
        <v>OpenClose</v>
      </c>
      <c r="N849" s="103"/>
      <c r="O849" s="103"/>
      <c r="P849" s="103"/>
      <c r="Q849" s="103"/>
      <c r="R849" s="103">
        <f t="shared" si="633"/>
        <v>1</v>
      </c>
      <c r="S849" s="103"/>
      <c r="T849" s="103"/>
      <c r="U849" s="103"/>
      <c r="V849" s="103"/>
      <c r="W849" s="103"/>
      <c r="X849" s="103" t="str">
        <f t="shared" si="642"/>
        <v>fadeOn=n6-4-1TOn6-4-1-3,0.6</v>
      </c>
      <c r="Y849" s="103" t="str">
        <f t="shared" si="643"/>
        <v>fadeOff=n6-4-1TOn6-4-1-3,0.6</v>
      </c>
      <c r="Z849" s="103" t="str">
        <f t="shared" si="644"/>
        <v>drawOpen=n6-4-1TOn6-4-1-3,0.8</v>
      </c>
      <c r="AA849" s="103" t="str">
        <f t="shared" si="645"/>
        <v>drawClose=n6-4-1TOn6-4-1-3,0.8</v>
      </c>
      <c r="AB849" s="103" t="str">
        <f t="shared" si="634"/>
        <v>myQtipStyle</v>
      </c>
      <c r="AD849" s="106"/>
      <c r="AE849" s="116"/>
      <c r="AF849" s="75"/>
      <c r="AG849" s="186">
        <f t="shared" si="651"/>
        <v>0</v>
      </c>
      <c r="AH849" s="75" t="str">
        <f t="shared" si="635"/>
        <v>n6-4-1TOn6-4-1-3</v>
      </c>
      <c r="AI849" s="75" t="str">
        <f t="shared" si="646"/>
        <v>n6-4-1TOn6-4-1-3</v>
      </c>
      <c r="AJ849" s="73">
        <f t="shared" si="636"/>
        <v>4</v>
      </c>
      <c r="AX849" s="108"/>
      <c r="AZ849" s="108"/>
      <c r="BB849" s="116"/>
      <c r="BC849" s="116"/>
      <c r="BD849" s="108"/>
      <c r="BE849" s="108"/>
      <c r="BF849" s="109"/>
      <c r="BG849" s="109"/>
      <c r="BH849" s="110" t="str">
        <f t="shared" si="637"/>
        <v>n6-4-1</v>
      </c>
      <c r="BI849" s="111"/>
      <c r="BJ849" s="109" t="s">
        <v>233</v>
      </c>
      <c r="BK849" s="109" t="s">
        <v>239</v>
      </c>
      <c r="BL849" s="109">
        <f t="shared" ca="1" si="638"/>
        <v>0.4</v>
      </c>
      <c r="BM849" s="112"/>
      <c r="BN849" s="112"/>
      <c r="BO849" s="112"/>
      <c r="BP849" s="112"/>
      <c r="BQ849" s="112"/>
      <c r="BR849" s="112">
        <f t="shared" ca="1" si="656"/>
        <v>12</v>
      </c>
      <c r="BS849" s="112">
        <f t="shared" ca="1" si="656"/>
        <v>12</v>
      </c>
      <c r="BT849" s="112"/>
      <c r="BU849" s="112"/>
      <c r="BV849" s="174"/>
      <c r="BW849" s="114"/>
      <c r="BX849" s="109"/>
      <c r="BY849" s="113"/>
      <c r="BZ849" s="113"/>
      <c r="CA849" s="113"/>
      <c r="CB849" s="113"/>
      <c r="CC849" s="112"/>
      <c r="CD849" s="109"/>
      <c r="CE849" s="114"/>
      <c r="CF849" s="109"/>
      <c r="CG849" s="113"/>
      <c r="CH849" s="113"/>
      <c r="CI849" s="113"/>
      <c r="CJ849" s="113"/>
      <c r="CK849" s="112"/>
      <c r="CL849" s="112"/>
      <c r="CM849" s="112"/>
      <c r="CN849" s="115"/>
      <c r="CO849" s="109"/>
      <c r="CP849" s="109"/>
      <c r="CQ849" s="113"/>
      <c r="CR849" s="113"/>
      <c r="CS849" s="113"/>
      <c r="CT849" s="113"/>
      <c r="CW849" s="118" t="str">
        <f t="shared" si="630"/>
        <v>n6-4-1</v>
      </c>
      <c r="CX849" s="118" t="str">
        <f t="shared" si="639"/>
        <v>n6-4-1-3</v>
      </c>
      <c r="CY849" s="119" t="s">
        <v>246</v>
      </c>
      <c r="CZ849" s="120" t="s">
        <v>79</v>
      </c>
      <c r="DA849" s="120" t="s">
        <v>79</v>
      </c>
      <c r="DB849" s="120">
        <f t="shared" si="647"/>
        <v>30</v>
      </c>
      <c r="DC849" s="120">
        <f t="shared" si="648"/>
        <v>150</v>
      </c>
      <c r="DD849" s="120">
        <f t="shared" ca="1" si="649"/>
        <v>6</v>
      </c>
      <c r="DE849" s="120">
        <f t="shared" ca="1" si="650"/>
        <v>6</v>
      </c>
      <c r="DF849" s="120" t="s">
        <v>74</v>
      </c>
    </row>
    <row r="850" spans="1:110" s="105" customFormat="1" ht="16" customHeight="1">
      <c r="A850" s="75" t="str">
        <f t="shared" si="653"/>
        <v>n6-4TOn6-4-2</v>
      </c>
      <c r="B850" s="75" t="str">
        <f t="shared" si="654"/>
        <v>n6-4TOn6-4-2</v>
      </c>
      <c r="C850" s="103" t="s">
        <v>239</v>
      </c>
      <c r="D850" s="103" t="str">
        <f t="shared" si="640"/>
        <v>n6-4</v>
      </c>
      <c r="E850" s="103" t="str">
        <f t="shared" si="641"/>
        <v>n6-4-2</v>
      </c>
      <c r="F850" s="104">
        <f>ROW()</f>
        <v>850</v>
      </c>
      <c r="G850" s="103"/>
      <c r="H850" s="103"/>
      <c r="I850" s="103"/>
      <c r="J850" s="103"/>
      <c r="K850" s="103" t="str">
        <f t="shared" si="631"/>
        <v>none</v>
      </c>
      <c r="L850" s="103"/>
      <c r="M850" s="103" t="str">
        <f t="shared" si="632"/>
        <v>OpenClose</v>
      </c>
      <c r="N850" s="103"/>
      <c r="O850" s="103"/>
      <c r="P850" s="103"/>
      <c r="Q850" s="103"/>
      <c r="R850" s="103">
        <f t="shared" si="633"/>
        <v>1</v>
      </c>
      <c r="S850" s="103"/>
      <c r="T850" s="103"/>
      <c r="U850" s="103"/>
      <c r="V850" s="103"/>
      <c r="W850" s="103"/>
      <c r="X850" s="103" t="str">
        <f t="shared" si="642"/>
        <v>fadeOn=n6-4TOn6-4-2,0.6</v>
      </c>
      <c r="Y850" s="103" t="str">
        <f t="shared" si="643"/>
        <v>fadeOff=n6-4TOn6-4-2,0.6</v>
      </c>
      <c r="Z850" s="103" t="str">
        <f t="shared" si="644"/>
        <v>drawOpen=n6-4TOn6-4-2,0.8</v>
      </c>
      <c r="AA850" s="103" t="str">
        <f t="shared" si="645"/>
        <v>drawClose=n6-4TOn6-4-2,0.8</v>
      </c>
      <c r="AB850" s="103" t="str">
        <f t="shared" si="634"/>
        <v>myQtipStyle</v>
      </c>
      <c r="AD850" s="106"/>
      <c r="AE850" s="116"/>
      <c r="AF850" s="75"/>
      <c r="AG850" s="186">
        <f t="shared" si="651"/>
        <v>0</v>
      </c>
      <c r="AH850" s="75" t="str">
        <f t="shared" si="635"/>
        <v>n6-4TOn6-4-2</v>
      </c>
      <c r="AI850" s="75" t="str">
        <f t="shared" si="646"/>
        <v>n6-4TOn6-4-2</v>
      </c>
      <c r="AJ850" s="73">
        <f t="shared" si="636"/>
        <v>3</v>
      </c>
      <c r="AX850" s="108"/>
      <c r="AZ850" s="108"/>
      <c r="BB850" s="116"/>
      <c r="BC850" s="116"/>
      <c r="BD850" s="108"/>
      <c r="BE850" s="108"/>
      <c r="BF850" s="109"/>
      <c r="BG850" s="109"/>
      <c r="BH850" s="110" t="str">
        <f t="shared" si="637"/>
        <v>n6-4</v>
      </c>
      <c r="BI850" s="111"/>
      <c r="BJ850" s="109" t="s">
        <v>233</v>
      </c>
      <c r="BK850" s="109" t="s">
        <v>239</v>
      </c>
      <c r="BL850" s="109">
        <f t="shared" ca="1" si="638"/>
        <v>0.7</v>
      </c>
      <c r="BM850" s="112"/>
      <c r="BN850" s="112"/>
      <c r="BO850" s="112"/>
      <c r="BP850" s="112"/>
      <c r="BQ850" s="112"/>
      <c r="BR850" s="112">
        <f t="shared" ca="1" si="656"/>
        <v>35</v>
      </c>
      <c r="BS850" s="112">
        <f t="shared" ca="1" si="656"/>
        <v>35</v>
      </c>
      <c r="BT850" s="112"/>
      <c r="BU850" s="112"/>
      <c r="BV850" s="174"/>
      <c r="BW850" s="114"/>
      <c r="BX850" s="109"/>
      <c r="BY850" s="113"/>
      <c r="BZ850" s="113"/>
      <c r="CA850" s="113"/>
      <c r="CB850" s="113"/>
      <c r="CC850" s="112"/>
      <c r="CD850" s="109"/>
      <c r="CE850" s="114"/>
      <c r="CF850" s="109"/>
      <c r="CG850" s="113"/>
      <c r="CH850" s="113"/>
      <c r="CI850" s="113"/>
      <c r="CJ850" s="113"/>
      <c r="CK850" s="112"/>
      <c r="CL850" s="112"/>
      <c r="CM850" s="112"/>
      <c r="CN850" s="115"/>
      <c r="CO850" s="109"/>
      <c r="CP850" s="109"/>
      <c r="CQ850" s="113"/>
      <c r="CR850" s="113"/>
      <c r="CS850" s="113"/>
      <c r="CT850" s="113"/>
      <c r="CW850" s="118" t="str">
        <f t="shared" si="630"/>
        <v>n6-4</v>
      </c>
      <c r="CX850" s="118" t="str">
        <f t="shared" si="639"/>
        <v>n6-4-2</v>
      </c>
      <c r="CY850" s="119" t="s">
        <v>246</v>
      </c>
      <c r="CZ850" s="120" t="s">
        <v>79</v>
      </c>
      <c r="DA850" s="120" t="s">
        <v>79</v>
      </c>
      <c r="DB850" s="120">
        <f t="shared" si="647"/>
        <v>30</v>
      </c>
      <c r="DC850" s="120">
        <f t="shared" si="648"/>
        <v>150</v>
      </c>
      <c r="DD850" s="120">
        <f t="shared" ca="1" si="649"/>
        <v>17.5</v>
      </c>
      <c r="DE850" s="120">
        <f t="shared" ca="1" si="650"/>
        <v>17.5</v>
      </c>
      <c r="DF850" s="120" t="s">
        <v>74</v>
      </c>
    </row>
    <row r="851" spans="1:110" s="105" customFormat="1" ht="16" customHeight="1">
      <c r="A851" s="75" t="str">
        <f t="shared" si="653"/>
        <v>n6-4-2TOn6-4-2-1</v>
      </c>
      <c r="B851" s="75" t="str">
        <f t="shared" si="654"/>
        <v>n6-4-2TOn6-4-2-1</v>
      </c>
      <c r="C851" s="103" t="s">
        <v>239</v>
      </c>
      <c r="D851" s="103" t="str">
        <f t="shared" si="640"/>
        <v>n6-4-2</v>
      </c>
      <c r="E851" s="103" t="str">
        <f t="shared" si="641"/>
        <v>n6-4-2-1</v>
      </c>
      <c r="F851" s="104">
        <f>ROW()</f>
        <v>851</v>
      </c>
      <c r="G851" s="103"/>
      <c r="H851" s="103"/>
      <c r="I851" s="103"/>
      <c r="J851" s="103"/>
      <c r="K851" s="103" t="str">
        <f t="shared" si="631"/>
        <v>none</v>
      </c>
      <c r="L851" s="103"/>
      <c r="M851" s="103" t="str">
        <f t="shared" si="632"/>
        <v>OpenClose</v>
      </c>
      <c r="N851" s="103"/>
      <c r="O851" s="103"/>
      <c r="P851" s="103"/>
      <c r="Q851" s="103"/>
      <c r="R851" s="103">
        <f t="shared" si="633"/>
        <v>1</v>
      </c>
      <c r="S851" s="103"/>
      <c r="T851" s="103"/>
      <c r="U851" s="103"/>
      <c r="V851" s="103"/>
      <c r="W851" s="103"/>
      <c r="X851" s="103" t="str">
        <f t="shared" si="642"/>
        <v>fadeOn=n6-4-2TOn6-4-2-1,0.6</v>
      </c>
      <c r="Y851" s="103" t="str">
        <f t="shared" si="643"/>
        <v>fadeOff=n6-4-2TOn6-4-2-1,0.6</v>
      </c>
      <c r="Z851" s="103" t="str">
        <f t="shared" si="644"/>
        <v>drawOpen=n6-4-2TOn6-4-2-1,0.8</v>
      </c>
      <c r="AA851" s="103" t="str">
        <f t="shared" si="645"/>
        <v>drawClose=n6-4-2TOn6-4-2-1,0.8</v>
      </c>
      <c r="AB851" s="103" t="str">
        <f t="shared" si="634"/>
        <v>myQtipStyle</v>
      </c>
      <c r="AD851" s="106"/>
      <c r="AE851" s="116"/>
      <c r="AF851" s="75"/>
      <c r="AG851" s="186">
        <f t="shared" si="651"/>
        <v>0</v>
      </c>
      <c r="AH851" s="75" t="str">
        <f t="shared" si="635"/>
        <v>n6-4-2TOn6-4-2-1</v>
      </c>
      <c r="AI851" s="75" t="str">
        <f t="shared" si="646"/>
        <v>n6-4-2TOn6-4-2-1</v>
      </c>
      <c r="AJ851" s="73">
        <f t="shared" si="636"/>
        <v>4</v>
      </c>
      <c r="AX851" s="108"/>
      <c r="AZ851" s="108"/>
      <c r="BB851" s="116"/>
      <c r="BC851" s="116"/>
      <c r="BD851" s="108"/>
      <c r="BE851" s="108"/>
      <c r="BF851" s="109"/>
      <c r="BG851" s="109"/>
      <c r="BH851" s="110" t="str">
        <f t="shared" si="637"/>
        <v>n6-4-2</v>
      </c>
      <c r="BI851" s="111"/>
      <c r="BJ851" s="109" t="s">
        <v>233</v>
      </c>
      <c r="BK851" s="109" t="s">
        <v>239</v>
      </c>
      <c r="BL851" s="109">
        <f t="shared" ca="1" si="638"/>
        <v>0.4</v>
      </c>
      <c r="BM851" s="112"/>
      <c r="BN851" s="112"/>
      <c r="BO851" s="112"/>
      <c r="BP851" s="112"/>
      <c r="BQ851" s="112"/>
      <c r="BR851" s="112">
        <f t="shared" ca="1" si="656"/>
        <v>12</v>
      </c>
      <c r="BS851" s="112">
        <f t="shared" ca="1" si="656"/>
        <v>12</v>
      </c>
      <c r="BT851" s="112"/>
      <c r="BU851" s="112"/>
      <c r="BV851" s="174"/>
      <c r="BW851" s="114"/>
      <c r="BX851" s="109"/>
      <c r="BY851" s="113"/>
      <c r="BZ851" s="113"/>
      <c r="CA851" s="113"/>
      <c r="CB851" s="113"/>
      <c r="CC851" s="112"/>
      <c r="CD851" s="109"/>
      <c r="CE851" s="114"/>
      <c r="CF851" s="109"/>
      <c r="CG851" s="113"/>
      <c r="CH851" s="113"/>
      <c r="CI851" s="113"/>
      <c r="CJ851" s="113"/>
      <c r="CK851" s="112"/>
      <c r="CL851" s="112"/>
      <c r="CM851" s="112"/>
      <c r="CN851" s="115"/>
      <c r="CO851" s="109"/>
      <c r="CP851" s="109"/>
      <c r="CQ851" s="113"/>
      <c r="CR851" s="113"/>
      <c r="CS851" s="113"/>
      <c r="CT851" s="113"/>
      <c r="CW851" s="118" t="str">
        <f t="shared" si="630"/>
        <v>n6-4-2</v>
      </c>
      <c r="CX851" s="118" t="str">
        <f t="shared" si="639"/>
        <v>n6-4-2-1</v>
      </c>
      <c r="CY851" s="119" t="s">
        <v>246</v>
      </c>
      <c r="CZ851" s="120" t="s">
        <v>79</v>
      </c>
      <c r="DA851" s="120" t="s">
        <v>79</v>
      </c>
      <c r="DB851" s="120">
        <f t="shared" si="647"/>
        <v>30</v>
      </c>
      <c r="DC851" s="120">
        <f t="shared" si="648"/>
        <v>150</v>
      </c>
      <c r="DD851" s="120">
        <f t="shared" ca="1" si="649"/>
        <v>6</v>
      </c>
      <c r="DE851" s="120">
        <f t="shared" ca="1" si="650"/>
        <v>6</v>
      </c>
      <c r="DF851" s="120" t="s">
        <v>74</v>
      </c>
    </row>
    <row r="852" spans="1:110" s="105" customFormat="1" ht="16" customHeight="1">
      <c r="A852" s="75" t="str">
        <f t="shared" si="653"/>
        <v>n6-4-2TOn6-4-2-2</v>
      </c>
      <c r="B852" s="75" t="str">
        <f t="shared" si="654"/>
        <v>n6-4-2TOn6-4-2-2</v>
      </c>
      <c r="C852" s="103" t="s">
        <v>239</v>
      </c>
      <c r="D852" s="103" t="str">
        <f t="shared" si="640"/>
        <v>n6-4-2</v>
      </c>
      <c r="E852" s="103" t="str">
        <f t="shared" si="641"/>
        <v>n6-4-2-2</v>
      </c>
      <c r="F852" s="104">
        <f>ROW()</f>
        <v>852</v>
      </c>
      <c r="G852" s="103"/>
      <c r="H852" s="103"/>
      <c r="I852" s="103"/>
      <c r="J852" s="103"/>
      <c r="K852" s="103" t="str">
        <f t="shared" si="631"/>
        <v>none</v>
      </c>
      <c r="L852" s="103"/>
      <c r="M852" s="103" t="str">
        <f t="shared" si="632"/>
        <v>OpenClose</v>
      </c>
      <c r="N852" s="103"/>
      <c r="O852" s="103"/>
      <c r="P852" s="103"/>
      <c r="Q852" s="103"/>
      <c r="R852" s="103">
        <f t="shared" si="633"/>
        <v>1</v>
      </c>
      <c r="S852" s="103"/>
      <c r="T852" s="103"/>
      <c r="U852" s="103"/>
      <c r="V852" s="103"/>
      <c r="W852" s="103"/>
      <c r="X852" s="103" t="str">
        <f t="shared" si="642"/>
        <v>fadeOn=n6-4-2TOn6-4-2-2,0.6</v>
      </c>
      <c r="Y852" s="103" t="str">
        <f t="shared" si="643"/>
        <v>fadeOff=n6-4-2TOn6-4-2-2,0.6</v>
      </c>
      <c r="Z852" s="103" t="str">
        <f t="shared" si="644"/>
        <v>drawOpen=n6-4-2TOn6-4-2-2,0.8</v>
      </c>
      <c r="AA852" s="103" t="str">
        <f t="shared" si="645"/>
        <v>drawClose=n6-4-2TOn6-4-2-2,0.8</v>
      </c>
      <c r="AB852" s="103" t="str">
        <f t="shared" si="634"/>
        <v>myQtipStyle</v>
      </c>
      <c r="AD852" s="106"/>
      <c r="AE852" s="116"/>
      <c r="AF852" s="75"/>
      <c r="AG852" s="186">
        <f t="shared" si="651"/>
        <v>0</v>
      </c>
      <c r="AH852" s="75" t="str">
        <f t="shared" si="635"/>
        <v>n6-4-2TOn6-4-2-2</v>
      </c>
      <c r="AI852" s="75" t="str">
        <f t="shared" si="646"/>
        <v>n6-4-2TOn6-4-2-2</v>
      </c>
      <c r="AJ852" s="73">
        <f t="shared" si="636"/>
        <v>4</v>
      </c>
      <c r="AX852" s="108"/>
      <c r="AZ852" s="108"/>
      <c r="BB852" s="116"/>
      <c r="BC852" s="116"/>
      <c r="BD852" s="108"/>
      <c r="BE852" s="108"/>
      <c r="BF852" s="109"/>
      <c r="BG852" s="109"/>
      <c r="BH852" s="110" t="str">
        <f t="shared" si="637"/>
        <v>n6-4-2</v>
      </c>
      <c r="BI852" s="111"/>
      <c r="BJ852" s="109" t="s">
        <v>233</v>
      </c>
      <c r="BK852" s="109" t="s">
        <v>239</v>
      </c>
      <c r="BL852" s="109">
        <f t="shared" ca="1" si="638"/>
        <v>0.4</v>
      </c>
      <c r="BM852" s="112"/>
      <c r="BN852" s="112"/>
      <c r="BO852" s="112"/>
      <c r="BP852" s="112"/>
      <c r="BQ852" s="112"/>
      <c r="BR852" s="112">
        <f t="shared" ca="1" si="656"/>
        <v>12</v>
      </c>
      <c r="BS852" s="112">
        <f t="shared" ca="1" si="656"/>
        <v>12</v>
      </c>
      <c r="BT852" s="112"/>
      <c r="BU852" s="112"/>
      <c r="BV852" s="174"/>
      <c r="BW852" s="114"/>
      <c r="BX852" s="109"/>
      <c r="BY852" s="113"/>
      <c r="BZ852" s="113"/>
      <c r="CA852" s="113"/>
      <c r="CB852" s="113"/>
      <c r="CC852" s="112"/>
      <c r="CD852" s="109"/>
      <c r="CE852" s="114"/>
      <c r="CF852" s="109"/>
      <c r="CG852" s="113"/>
      <c r="CH852" s="113"/>
      <c r="CI852" s="113"/>
      <c r="CJ852" s="113"/>
      <c r="CK852" s="112"/>
      <c r="CL852" s="112"/>
      <c r="CM852" s="112"/>
      <c r="CN852" s="115"/>
      <c r="CO852" s="109"/>
      <c r="CP852" s="109"/>
      <c r="CQ852" s="113"/>
      <c r="CR852" s="113"/>
      <c r="CS852" s="113"/>
      <c r="CT852" s="113"/>
      <c r="CW852" s="118" t="str">
        <f t="shared" si="630"/>
        <v>n6-4-2</v>
      </c>
      <c r="CX852" s="118" t="str">
        <f t="shared" si="639"/>
        <v>n6-4-2-2</v>
      </c>
      <c r="CY852" s="119" t="s">
        <v>246</v>
      </c>
      <c r="CZ852" s="120" t="s">
        <v>79</v>
      </c>
      <c r="DA852" s="120" t="s">
        <v>79</v>
      </c>
      <c r="DB852" s="120">
        <f t="shared" si="647"/>
        <v>30</v>
      </c>
      <c r="DC852" s="120">
        <f t="shared" si="648"/>
        <v>150</v>
      </c>
      <c r="DD852" s="120">
        <f t="shared" ca="1" si="649"/>
        <v>6</v>
      </c>
      <c r="DE852" s="120">
        <f t="shared" ca="1" si="650"/>
        <v>6</v>
      </c>
      <c r="DF852" s="120" t="s">
        <v>74</v>
      </c>
    </row>
    <row r="853" spans="1:110" s="105" customFormat="1" ht="16" customHeight="1">
      <c r="A853" s="75" t="str">
        <f t="shared" si="653"/>
        <v>n6-4-2TOn6-4-2-3</v>
      </c>
      <c r="B853" s="75" t="str">
        <f t="shared" si="654"/>
        <v>n6-4-2TOn6-4-2-3</v>
      </c>
      <c r="C853" s="103" t="s">
        <v>239</v>
      </c>
      <c r="D853" s="103" t="str">
        <f t="shared" si="640"/>
        <v>n6-4-2</v>
      </c>
      <c r="E853" s="103" t="str">
        <f t="shared" si="641"/>
        <v>n6-4-2-3</v>
      </c>
      <c r="F853" s="104">
        <f>ROW()</f>
        <v>853</v>
      </c>
      <c r="G853" s="103"/>
      <c r="H853" s="103"/>
      <c r="I853" s="103"/>
      <c r="J853" s="103"/>
      <c r="K853" s="103" t="str">
        <f t="shared" si="631"/>
        <v>none</v>
      </c>
      <c r="L853" s="103"/>
      <c r="M853" s="103" t="str">
        <f t="shared" si="632"/>
        <v>OpenClose</v>
      </c>
      <c r="N853" s="103"/>
      <c r="O853" s="103"/>
      <c r="P853" s="103"/>
      <c r="Q853" s="103"/>
      <c r="R853" s="103">
        <f t="shared" si="633"/>
        <v>1</v>
      </c>
      <c r="S853" s="103"/>
      <c r="T853" s="103"/>
      <c r="U853" s="103"/>
      <c r="V853" s="103"/>
      <c r="W853" s="103"/>
      <c r="X853" s="103" t="str">
        <f t="shared" si="642"/>
        <v>fadeOn=n6-4-2TOn6-4-2-3,0.6</v>
      </c>
      <c r="Y853" s="103" t="str">
        <f t="shared" si="643"/>
        <v>fadeOff=n6-4-2TOn6-4-2-3,0.6</v>
      </c>
      <c r="Z853" s="103" t="str">
        <f t="shared" si="644"/>
        <v>drawOpen=n6-4-2TOn6-4-2-3,0.8</v>
      </c>
      <c r="AA853" s="103" t="str">
        <f t="shared" si="645"/>
        <v>drawClose=n6-4-2TOn6-4-2-3,0.8</v>
      </c>
      <c r="AB853" s="103" t="str">
        <f t="shared" si="634"/>
        <v>myQtipStyle</v>
      </c>
      <c r="AD853" s="106"/>
      <c r="AE853" s="116"/>
      <c r="AF853" s="75"/>
      <c r="AG853" s="186">
        <f t="shared" si="651"/>
        <v>0</v>
      </c>
      <c r="AH853" s="75" t="str">
        <f t="shared" si="635"/>
        <v>n6-4-2TOn6-4-2-3</v>
      </c>
      <c r="AI853" s="75" t="str">
        <f t="shared" si="646"/>
        <v>n6-4-2TOn6-4-2-3</v>
      </c>
      <c r="AJ853" s="73">
        <f t="shared" si="636"/>
        <v>4</v>
      </c>
      <c r="AX853" s="108"/>
      <c r="AZ853" s="108"/>
      <c r="BB853" s="116"/>
      <c r="BC853" s="116"/>
      <c r="BD853" s="108"/>
      <c r="BE853" s="108"/>
      <c r="BF853" s="109"/>
      <c r="BG853" s="109"/>
      <c r="BH853" s="110" t="str">
        <f t="shared" si="637"/>
        <v>n6-4-2</v>
      </c>
      <c r="BI853" s="111"/>
      <c r="BJ853" s="109" t="s">
        <v>233</v>
      </c>
      <c r="BK853" s="109" t="s">
        <v>239</v>
      </c>
      <c r="BL853" s="109">
        <f t="shared" ca="1" si="638"/>
        <v>0.4</v>
      </c>
      <c r="BM853" s="112"/>
      <c r="BN853" s="112"/>
      <c r="BO853" s="112"/>
      <c r="BP853" s="112"/>
      <c r="BQ853" s="112"/>
      <c r="BR853" s="112">
        <f t="shared" ca="1" si="656"/>
        <v>12</v>
      </c>
      <c r="BS853" s="112">
        <f t="shared" ca="1" si="656"/>
        <v>12</v>
      </c>
      <c r="BT853" s="112"/>
      <c r="BU853" s="112"/>
      <c r="BV853" s="174"/>
      <c r="BW853" s="114"/>
      <c r="BX853" s="109"/>
      <c r="BY853" s="113"/>
      <c r="BZ853" s="113"/>
      <c r="CA853" s="113"/>
      <c r="CB853" s="113"/>
      <c r="CC853" s="112"/>
      <c r="CD853" s="109"/>
      <c r="CE853" s="114"/>
      <c r="CF853" s="109"/>
      <c r="CG853" s="113"/>
      <c r="CH853" s="113"/>
      <c r="CI853" s="113"/>
      <c r="CJ853" s="113"/>
      <c r="CK853" s="112"/>
      <c r="CL853" s="112"/>
      <c r="CM853" s="112"/>
      <c r="CN853" s="115"/>
      <c r="CO853" s="109"/>
      <c r="CP853" s="109"/>
      <c r="CQ853" s="113"/>
      <c r="CR853" s="113"/>
      <c r="CS853" s="113"/>
      <c r="CT853" s="113"/>
      <c r="CW853" s="118" t="str">
        <f t="shared" si="630"/>
        <v>n6-4-2</v>
      </c>
      <c r="CX853" s="118" t="str">
        <f t="shared" si="639"/>
        <v>n6-4-2-3</v>
      </c>
      <c r="CY853" s="119" t="s">
        <v>246</v>
      </c>
      <c r="CZ853" s="120" t="s">
        <v>79</v>
      </c>
      <c r="DA853" s="120" t="s">
        <v>79</v>
      </c>
      <c r="DB853" s="120">
        <f t="shared" si="647"/>
        <v>30</v>
      </c>
      <c r="DC853" s="120">
        <f t="shared" si="648"/>
        <v>150</v>
      </c>
      <c r="DD853" s="120">
        <f t="shared" ca="1" si="649"/>
        <v>6</v>
      </c>
      <c r="DE853" s="120">
        <f t="shared" ca="1" si="650"/>
        <v>6</v>
      </c>
      <c r="DF853" s="120" t="s">
        <v>74</v>
      </c>
    </row>
    <row r="854" spans="1:110" s="105" customFormat="1" ht="16" customHeight="1">
      <c r="A854" s="75" t="str">
        <f t="shared" si="653"/>
        <v>n6-4TOn6-4-3</v>
      </c>
      <c r="B854" s="75" t="str">
        <f t="shared" si="654"/>
        <v>n6-4TOn6-4-3</v>
      </c>
      <c r="C854" s="103" t="s">
        <v>239</v>
      </c>
      <c r="D854" s="103" t="str">
        <f t="shared" si="640"/>
        <v>n6-4</v>
      </c>
      <c r="E854" s="103" t="str">
        <f t="shared" si="641"/>
        <v>n6-4-3</v>
      </c>
      <c r="F854" s="104">
        <f>ROW()</f>
        <v>854</v>
      </c>
      <c r="G854" s="103"/>
      <c r="H854" s="103"/>
      <c r="I854" s="103"/>
      <c r="J854" s="103"/>
      <c r="K854" s="103" t="str">
        <f t="shared" si="631"/>
        <v>none</v>
      </c>
      <c r="L854" s="103"/>
      <c r="M854" s="103" t="str">
        <f t="shared" si="632"/>
        <v>OpenClose</v>
      </c>
      <c r="N854" s="103"/>
      <c r="O854" s="103"/>
      <c r="P854" s="103"/>
      <c r="Q854" s="103"/>
      <c r="R854" s="103">
        <f t="shared" si="633"/>
        <v>1</v>
      </c>
      <c r="S854" s="103"/>
      <c r="T854" s="103"/>
      <c r="U854" s="103"/>
      <c r="V854" s="103"/>
      <c r="W854" s="103"/>
      <c r="X854" s="103" t="str">
        <f t="shared" si="642"/>
        <v>fadeOn=n6-4TOn6-4-3,0.6</v>
      </c>
      <c r="Y854" s="103" t="str">
        <f t="shared" si="643"/>
        <v>fadeOff=n6-4TOn6-4-3,0.6</v>
      </c>
      <c r="Z854" s="103" t="str">
        <f t="shared" si="644"/>
        <v>drawOpen=n6-4TOn6-4-3,0.8</v>
      </c>
      <c r="AA854" s="103" t="str">
        <f t="shared" si="645"/>
        <v>drawClose=n6-4TOn6-4-3,0.8</v>
      </c>
      <c r="AB854" s="103" t="str">
        <f t="shared" si="634"/>
        <v>myQtipStyle</v>
      </c>
      <c r="AD854" s="106"/>
      <c r="AE854" s="116"/>
      <c r="AF854" s="75"/>
      <c r="AG854" s="186">
        <f t="shared" si="651"/>
        <v>0</v>
      </c>
      <c r="AH854" s="75" t="str">
        <f t="shared" si="635"/>
        <v>n6-4TOn6-4-3</v>
      </c>
      <c r="AI854" s="75" t="str">
        <f t="shared" si="646"/>
        <v>n6-4TOn6-4-3</v>
      </c>
      <c r="AJ854" s="73">
        <f t="shared" si="636"/>
        <v>3</v>
      </c>
      <c r="AX854" s="108"/>
      <c r="AZ854" s="108"/>
      <c r="BB854" s="116"/>
      <c r="BC854" s="116"/>
      <c r="BD854" s="108"/>
      <c r="BE854" s="108"/>
      <c r="BF854" s="109"/>
      <c r="BG854" s="109"/>
      <c r="BH854" s="110" t="str">
        <f t="shared" si="637"/>
        <v>n6-4</v>
      </c>
      <c r="BI854" s="111"/>
      <c r="BJ854" s="109" t="s">
        <v>233</v>
      </c>
      <c r="BK854" s="109" t="s">
        <v>239</v>
      </c>
      <c r="BL854" s="109">
        <f t="shared" ca="1" si="638"/>
        <v>0.7</v>
      </c>
      <c r="BM854" s="112"/>
      <c r="BN854" s="112"/>
      <c r="BO854" s="112"/>
      <c r="BP854" s="112"/>
      <c r="BQ854" s="112"/>
      <c r="BR854" s="112">
        <f t="shared" ca="1" si="656"/>
        <v>35</v>
      </c>
      <c r="BS854" s="112">
        <f t="shared" ca="1" si="656"/>
        <v>35</v>
      </c>
      <c r="BT854" s="112"/>
      <c r="BU854" s="112"/>
      <c r="BV854" s="174"/>
      <c r="BW854" s="114"/>
      <c r="BX854" s="109"/>
      <c r="BY854" s="113"/>
      <c r="BZ854" s="113"/>
      <c r="CA854" s="113"/>
      <c r="CB854" s="113"/>
      <c r="CC854" s="112"/>
      <c r="CD854" s="109"/>
      <c r="CE854" s="114"/>
      <c r="CF854" s="109"/>
      <c r="CG854" s="113"/>
      <c r="CH854" s="113"/>
      <c r="CI854" s="113"/>
      <c r="CJ854" s="113"/>
      <c r="CK854" s="112"/>
      <c r="CL854" s="112"/>
      <c r="CM854" s="112"/>
      <c r="CN854" s="115"/>
      <c r="CO854" s="109"/>
      <c r="CP854" s="109"/>
      <c r="CQ854" s="113"/>
      <c r="CR854" s="113"/>
      <c r="CS854" s="113"/>
      <c r="CT854" s="113"/>
      <c r="CW854" s="118" t="str">
        <f t="shared" ref="CW854:CW883" si="657">BH854</f>
        <v>n6-4</v>
      </c>
      <c r="CX854" s="118" t="str">
        <f t="shared" si="639"/>
        <v>n6-4-3</v>
      </c>
      <c r="CY854" s="119" t="s">
        <v>246</v>
      </c>
      <c r="CZ854" s="120" t="s">
        <v>79</v>
      </c>
      <c r="DA854" s="120" t="s">
        <v>79</v>
      </c>
      <c r="DB854" s="120">
        <f t="shared" si="647"/>
        <v>30</v>
      </c>
      <c r="DC854" s="120">
        <f t="shared" si="648"/>
        <v>150</v>
      </c>
      <c r="DD854" s="120">
        <f t="shared" ca="1" si="649"/>
        <v>17.5</v>
      </c>
      <c r="DE854" s="120">
        <f t="shared" ca="1" si="650"/>
        <v>17.5</v>
      </c>
      <c r="DF854" s="120" t="s">
        <v>74</v>
      </c>
    </row>
    <row r="855" spans="1:110" s="105" customFormat="1" ht="16" customHeight="1">
      <c r="A855" s="75" t="str">
        <f t="shared" si="653"/>
        <v>n6-4-3TOn6-4-3-1</v>
      </c>
      <c r="B855" s="75" t="str">
        <f t="shared" si="654"/>
        <v>n6-4-3TOn6-4-3-1</v>
      </c>
      <c r="C855" s="103" t="s">
        <v>239</v>
      </c>
      <c r="D855" s="103" t="str">
        <f t="shared" si="640"/>
        <v>n6-4-3</v>
      </c>
      <c r="E855" s="103" t="str">
        <f t="shared" si="641"/>
        <v>n6-4-3-1</v>
      </c>
      <c r="F855" s="104">
        <f>ROW()</f>
        <v>855</v>
      </c>
      <c r="G855" s="103"/>
      <c r="H855" s="103"/>
      <c r="I855" s="103"/>
      <c r="J855" s="103"/>
      <c r="K855" s="103" t="str">
        <f t="shared" si="631"/>
        <v>none</v>
      </c>
      <c r="L855" s="103"/>
      <c r="M855" s="103" t="str">
        <f t="shared" si="632"/>
        <v>OpenClose</v>
      </c>
      <c r="N855" s="103"/>
      <c r="O855" s="103"/>
      <c r="P855" s="103"/>
      <c r="Q855" s="103"/>
      <c r="R855" s="103">
        <f t="shared" si="633"/>
        <v>1</v>
      </c>
      <c r="S855" s="103"/>
      <c r="T855" s="103"/>
      <c r="U855" s="103"/>
      <c r="V855" s="103"/>
      <c r="W855" s="103"/>
      <c r="X855" s="103" t="str">
        <f t="shared" si="642"/>
        <v>fadeOn=n6-4-3TOn6-4-3-1,0.6</v>
      </c>
      <c r="Y855" s="103" t="str">
        <f t="shared" si="643"/>
        <v>fadeOff=n6-4-3TOn6-4-3-1,0.6</v>
      </c>
      <c r="Z855" s="103" t="str">
        <f t="shared" si="644"/>
        <v>drawOpen=n6-4-3TOn6-4-3-1,0.8</v>
      </c>
      <c r="AA855" s="103" t="str">
        <f t="shared" si="645"/>
        <v>drawClose=n6-4-3TOn6-4-3-1,0.8</v>
      </c>
      <c r="AB855" s="103" t="str">
        <f t="shared" si="634"/>
        <v>myQtipStyle</v>
      </c>
      <c r="AD855" s="106"/>
      <c r="AE855" s="116"/>
      <c r="AF855" s="75"/>
      <c r="AG855" s="186">
        <f t="shared" si="651"/>
        <v>0</v>
      </c>
      <c r="AH855" s="75" t="str">
        <f t="shared" si="635"/>
        <v>n6-4-3TOn6-4-3-1</v>
      </c>
      <c r="AI855" s="75" t="str">
        <f t="shared" si="646"/>
        <v>n6-4-3TOn6-4-3-1</v>
      </c>
      <c r="AJ855" s="73">
        <f t="shared" si="636"/>
        <v>4</v>
      </c>
      <c r="AX855" s="108"/>
      <c r="AZ855" s="108"/>
      <c r="BB855" s="116"/>
      <c r="BC855" s="116"/>
      <c r="BD855" s="108"/>
      <c r="BE855" s="108"/>
      <c r="BF855" s="109"/>
      <c r="BG855" s="109"/>
      <c r="BH855" s="110" t="str">
        <f t="shared" si="637"/>
        <v>n6-4-3</v>
      </c>
      <c r="BI855" s="111"/>
      <c r="BJ855" s="109" t="s">
        <v>233</v>
      </c>
      <c r="BK855" s="109" t="s">
        <v>239</v>
      </c>
      <c r="BL855" s="109">
        <f t="shared" ca="1" si="638"/>
        <v>0.4</v>
      </c>
      <c r="BM855" s="112"/>
      <c r="BN855" s="112"/>
      <c r="BO855" s="112"/>
      <c r="BP855" s="112"/>
      <c r="BQ855" s="112"/>
      <c r="BR855" s="112">
        <f t="shared" ca="1" si="656"/>
        <v>12</v>
      </c>
      <c r="BS855" s="112">
        <f t="shared" ca="1" si="656"/>
        <v>12</v>
      </c>
      <c r="BT855" s="112"/>
      <c r="BU855" s="112"/>
      <c r="BV855" s="174"/>
      <c r="BW855" s="114"/>
      <c r="BX855" s="109"/>
      <c r="BY855" s="113"/>
      <c r="BZ855" s="113"/>
      <c r="CA855" s="113"/>
      <c r="CB855" s="113"/>
      <c r="CC855" s="112"/>
      <c r="CD855" s="109"/>
      <c r="CE855" s="114"/>
      <c r="CF855" s="109"/>
      <c r="CG855" s="113"/>
      <c r="CH855" s="113"/>
      <c r="CI855" s="113"/>
      <c r="CJ855" s="113"/>
      <c r="CK855" s="112"/>
      <c r="CL855" s="112"/>
      <c r="CM855" s="112"/>
      <c r="CN855" s="115"/>
      <c r="CO855" s="109"/>
      <c r="CP855" s="109"/>
      <c r="CQ855" s="113"/>
      <c r="CR855" s="113"/>
      <c r="CS855" s="113"/>
      <c r="CT855" s="113"/>
      <c r="CW855" s="118" t="str">
        <f t="shared" si="657"/>
        <v>n6-4-3</v>
      </c>
      <c r="CX855" s="118" t="str">
        <f t="shared" si="639"/>
        <v>n6-4-3-1</v>
      </c>
      <c r="CY855" s="119" t="s">
        <v>246</v>
      </c>
      <c r="CZ855" s="120" t="s">
        <v>79</v>
      </c>
      <c r="DA855" s="120" t="s">
        <v>79</v>
      </c>
      <c r="DB855" s="120">
        <f t="shared" si="647"/>
        <v>30</v>
      </c>
      <c r="DC855" s="120">
        <f t="shared" si="648"/>
        <v>150</v>
      </c>
      <c r="DD855" s="120">
        <f t="shared" ca="1" si="649"/>
        <v>6</v>
      </c>
      <c r="DE855" s="120">
        <f t="shared" ca="1" si="650"/>
        <v>6</v>
      </c>
      <c r="DF855" s="120" t="s">
        <v>74</v>
      </c>
    </row>
    <row r="856" spans="1:110" s="105" customFormat="1" ht="16" customHeight="1">
      <c r="A856" s="75" t="str">
        <f t="shared" si="653"/>
        <v>n6-4-3TOn6-4-3-2</v>
      </c>
      <c r="B856" s="75" t="str">
        <f t="shared" si="654"/>
        <v>n6-4-3TOn6-4-3-2</v>
      </c>
      <c r="C856" s="103" t="s">
        <v>239</v>
      </c>
      <c r="D856" s="103" t="str">
        <f t="shared" si="640"/>
        <v>n6-4-3</v>
      </c>
      <c r="E856" s="103" t="str">
        <f t="shared" si="641"/>
        <v>n6-4-3-2</v>
      </c>
      <c r="F856" s="104">
        <f>ROW()</f>
        <v>856</v>
      </c>
      <c r="G856" s="103"/>
      <c r="H856" s="103"/>
      <c r="I856" s="103"/>
      <c r="J856" s="103"/>
      <c r="K856" s="103" t="str">
        <f t="shared" si="631"/>
        <v>none</v>
      </c>
      <c r="L856" s="103"/>
      <c r="M856" s="103" t="str">
        <f t="shared" si="632"/>
        <v>OpenClose</v>
      </c>
      <c r="N856" s="103"/>
      <c r="O856" s="103"/>
      <c r="P856" s="103"/>
      <c r="Q856" s="103"/>
      <c r="R856" s="103">
        <f t="shared" si="633"/>
        <v>1</v>
      </c>
      <c r="S856" s="103"/>
      <c r="T856" s="103"/>
      <c r="U856" s="103"/>
      <c r="V856" s="103"/>
      <c r="W856" s="103"/>
      <c r="X856" s="103" t="str">
        <f t="shared" si="642"/>
        <v>fadeOn=n6-4-3TOn6-4-3-2,0.6</v>
      </c>
      <c r="Y856" s="103" t="str">
        <f t="shared" si="643"/>
        <v>fadeOff=n6-4-3TOn6-4-3-2,0.6</v>
      </c>
      <c r="Z856" s="103" t="str">
        <f t="shared" si="644"/>
        <v>drawOpen=n6-4-3TOn6-4-3-2,0.8</v>
      </c>
      <c r="AA856" s="103" t="str">
        <f t="shared" si="645"/>
        <v>drawClose=n6-4-3TOn6-4-3-2,0.8</v>
      </c>
      <c r="AB856" s="103" t="str">
        <f t="shared" si="634"/>
        <v>myQtipStyle</v>
      </c>
      <c r="AD856" s="106"/>
      <c r="AE856" s="116"/>
      <c r="AF856" s="75"/>
      <c r="AG856" s="186">
        <f t="shared" si="651"/>
        <v>0</v>
      </c>
      <c r="AH856" s="75" t="str">
        <f t="shared" si="635"/>
        <v>n6-4-3TOn6-4-3-2</v>
      </c>
      <c r="AI856" s="75" t="str">
        <f t="shared" si="646"/>
        <v>n6-4-3TOn6-4-3-2</v>
      </c>
      <c r="AJ856" s="73">
        <f t="shared" si="636"/>
        <v>4</v>
      </c>
      <c r="AX856" s="108"/>
      <c r="AZ856" s="108"/>
      <c r="BB856" s="116"/>
      <c r="BC856" s="116"/>
      <c r="BD856" s="108"/>
      <c r="BE856" s="108"/>
      <c r="BF856" s="109"/>
      <c r="BG856" s="109"/>
      <c r="BH856" s="110" t="str">
        <f t="shared" si="637"/>
        <v>n6-4-3</v>
      </c>
      <c r="BI856" s="111"/>
      <c r="BJ856" s="109" t="s">
        <v>233</v>
      </c>
      <c r="BK856" s="109" t="s">
        <v>239</v>
      </c>
      <c r="BL856" s="109">
        <f t="shared" ca="1" si="638"/>
        <v>0.4</v>
      </c>
      <c r="BM856" s="112"/>
      <c r="BN856" s="112"/>
      <c r="BO856" s="112"/>
      <c r="BP856" s="112"/>
      <c r="BQ856" s="112"/>
      <c r="BR856" s="112">
        <f t="shared" ca="1" si="656"/>
        <v>12</v>
      </c>
      <c r="BS856" s="112">
        <f t="shared" ca="1" si="656"/>
        <v>12</v>
      </c>
      <c r="BT856" s="112"/>
      <c r="BU856" s="112"/>
      <c r="BV856" s="174"/>
      <c r="BW856" s="114"/>
      <c r="BX856" s="109"/>
      <c r="BY856" s="113"/>
      <c r="BZ856" s="113"/>
      <c r="CA856" s="113"/>
      <c r="CB856" s="113"/>
      <c r="CC856" s="112"/>
      <c r="CD856" s="109"/>
      <c r="CE856" s="114"/>
      <c r="CF856" s="109"/>
      <c r="CG856" s="113"/>
      <c r="CH856" s="113"/>
      <c r="CI856" s="113"/>
      <c r="CJ856" s="113"/>
      <c r="CK856" s="112"/>
      <c r="CL856" s="112"/>
      <c r="CM856" s="112"/>
      <c r="CN856" s="115"/>
      <c r="CO856" s="109"/>
      <c r="CP856" s="109"/>
      <c r="CQ856" s="113"/>
      <c r="CR856" s="113"/>
      <c r="CS856" s="113"/>
      <c r="CT856" s="113"/>
      <c r="CW856" s="118" t="str">
        <f t="shared" si="657"/>
        <v>n6-4-3</v>
      </c>
      <c r="CX856" s="118" t="str">
        <f t="shared" si="639"/>
        <v>n6-4-3-2</v>
      </c>
      <c r="CY856" s="119" t="s">
        <v>246</v>
      </c>
      <c r="CZ856" s="120" t="s">
        <v>79</v>
      </c>
      <c r="DA856" s="120" t="s">
        <v>79</v>
      </c>
      <c r="DB856" s="120">
        <f t="shared" si="647"/>
        <v>30</v>
      </c>
      <c r="DC856" s="120">
        <f t="shared" si="648"/>
        <v>150</v>
      </c>
      <c r="DD856" s="120">
        <f t="shared" ca="1" si="649"/>
        <v>6</v>
      </c>
      <c r="DE856" s="120">
        <f t="shared" ca="1" si="650"/>
        <v>6</v>
      </c>
      <c r="DF856" s="120" t="s">
        <v>74</v>
      </c>
    </row>
    <row r="857" spans="1:110" s="105" customFormat="1" ht="16" customHeight="1">
      <c r="A857" s="75" t="str">
        <f t="shared" si="653"/>
        <v>n6-4-3TOn6-4-3-3</v>
      </c>
      <c r="B857" s="75" t="str">
        <f t="shared" si="654"/>
        <v>n6-4-3TOn6-4-3-3</v>
      </c>
      <c r="C857" s="103" t="s">
        <v>239</v>
      </c>
      <c r="D857" s="103" t="str">
        <f t="shared" si="640"/>
        <v>n6-4-3</v>
      </c>
      <c r="E857" s="103" t="str">
        <f t="shared" si="641"/>
        <v>n6-4-3-3</v>
      </c>
      <c r="F857" s="104">
        <f>ROW()</f>
        <v>857</v>
      </c>
      <c r="G857" s="103"/>
      <c r="H857" s="103"/>
      <c r="I857" s="103"/>
      <c r="J857" s="103"/>
      <c r="K857" s="103" t="str">
        <f t="shared" si="631"/>
        <v>none</v>
      </c>
      <c r="L857" s="103"/>
      <c r="M857" s="103" t="str">
        <f t="shared" si="632"/>
        <v>OpenClose</v>
      </c>
      <c r="N857" s="103"/>
      <c r="O857" s="103"/>
      <c r="P857" s="103"/>
      <c r="Q857" s="103"/>
      <c r="R857" s="103">
        <f t="shared" si="633"/>
        <v>1</v>
      </c>
      <c r="S857" s="103"/>
      <c r="T857" s="103"/>
      <c r="U857" s="103"/>
      <c r="V857" s="103"/>
      <c r="W857" s="103"/>
      <c r="X857" s="103" t="str">
        <f t="shared" si="642"/>
        <v>fadeOn=n6-4-3TOn6-4-3-3,0.6</v>
      </c>
      <c r="Y857" s="103" t="str">
        <f t="shared" si="643"/>
        <v>fadeOff=n6-4-3TOn6-4-3-3,0.6</v>
      </c>
      <c r="Z857" s="103" t="str">
        <f t="shared" si="644"/>
        <v>drawOpen=n6-4-3TOn6-4-3-3,0.8</v>
      </c>
      <c r="AA857" s="103" t="str">
        <f t="shared" si="645"/>
        <v>drawClose=n6-4-3TOn6-4-3-3,0.8</v>
      </c>
      <c r="AB857" s="103" t="str">
        <f t="shared" si="634"/>
        <v>myQtipStyle</v>
      </c>
      <c r="AD857" s="106"/>
      <c r="AE857" s="116"/>
      <c r="AF857" s="75"/>
      <c r="AG857" s="186">
        <f t="shared" si="651"/>
        <v>0</v>
      </c>
      <c r="AH857" s="75" t="str">
        <f t="shared" si="635"/>
        <v>n6-4-3TOn6-4-3-3</v>
      </c>
      <c r="AI857" s="75" t="str">
        <f t="shared" si="646"/>
        <v>n6-4-3TOn6-4-3-3</v>
      </c>
      <c r="AJ857" s="73">
        <f t="shared" si="636"/>
        <v>4</v>
      </c>
      <c r="AX857" s="108"/>
      <c r="AZ857" s="108"/>
      <c r="BB857" s="116"/>
      <c r="BC857" s="116"/>
      <c r="BD857" s="108"/>
      <c r="BE857" s="108"/>
      <c r="BF857" s="109"/>
      <c r="BG857" s="109"/>
      <c r="BH857" s="110" t="str">
        <f t="shared" si="637"/>
        <v>n6-4-3</v>
      </c>
      <c r="BI857" s="111"/>
      <c r="BJ857" s="109" t="s">
        <v>233</v>
      </c>
      <c r="BK857" s="109" t="s">
        <v>239</v>
      </c>
      <c r="BL857" s="109">
        <f t="shared" ca="1" si="638"/>
        <v>0.4</v>
      </c>
      <c r="BM857" s="112"/>
      <c r="BN857" s="112"/>
      <c r="BO857" s="112"/>
      <c r="BP857" s="112"/>
      <c r="BQ857" s="112"/>
      <c r="BR857" s="112">
        <f t="shared" ca="1" si="656"/>
        <v>12</v>
      </c>
      <c r="BS857" s="112">
        <f t="shared" ca="1" si="656"/>
        <v>12</v>
      </c>
      <c r="BT857" s="112"/>
      <c r="BU857" s="112"/>
      <c r="BV857" s="174"/>
      <c r="BW857" s="114"/>
      <c r="BX857" s="109"/>
      <c r="BY857" s="113"/>
      <c r="BZ857" s="113"/>
      <c r="CA857" s="113"/>
      <c r="CB857" s="113"/>
      <c r="CC857" s="112"/>
      <c r="CD857" s="109"/>
      <c r="CE857" s="114"/>
      <c r="CF857" s="109"/>
      <c r="CG857" s="113"/>
      <c r="CH857" s="113"/>
      <c r="CI857" s="113"/>
      <c r="CJ857" s="113"/>
      <c r="CK857" s="112"/>
      <c r="CL857" s="112"/>
      <c r="CM857" s="112"/>
      <c r="CN857" s="115"/>
      <c r="CO857" s="109"/>
      <c r="CP857" s="109"/>
      <c r="CQ857" s="113"/>
      <c r="CR857" s="113"/>
      <c r="CS857" s="113"/>
      <c r="CT857" s="113"/>
      <c r="CW857" s="118" t="str">
        <f t="shared" si="657"/>
        <v>n6-4-3</v>
      </c>
      <c r="CX857" s="118" t="str">
        <f t="shared" si="639"/>
        <v>n6-4-3-3</v>
      </c>
      <c r="CY857" s="119" t="s">
        <v>246</v>
      </c>
      <c r="CZ857" s="120" t="s">
        <v>79</v>
      </c>
      <c r="DA857" s="120" t="s">
        <v>79</v>
      </c>
      <c r="DB857" s="120">
        <f t="shared" si="647"/>
        <v>30</v>
      </c>
      <c r="DC857" s="120">
        <f t="shared" si="648"/>
        <v>150</v>
      </c>
      <c r="DD857" s="120">
        <f t="shared" ca="1" si="649"/>
        <v>6</v>
      </c>
      <c r="DE857" s="120">
        <f t="shared" ca="1" si="650"/>
        <v>6</v>
      </c>
      <c r="DF857" s="120" t="s">
        <v>74</v>
      </c>
    </row>
    <row r="858" spans="1:110" s="105" customFormat="1" ht="16" customHeight="1">
      <c r="A858" s="75" t="str">
        <f t="shared" si="653"/>
        <v>n0TOn7</v>
      </c>
      <c r="B858" s="75" t="str">
        <f t="shared" si="654"/>
        <v>n0TOn7</v>
      </c>
      <c r="C858" s="103" t="s">
        <v>239</v>
      </c>
      <c r="D858" s="103" t="str">
        <f t="shared" si="640"/>
        <v>n0</v>
      </c>
      <c r="E858" s="103" t="str">
        <f t="shared" si="641"/>
        <v>n7</v>
      </c>
      <c r="F858" s="104">
        <f>ROW()</f>
        <v>858</v>
      </c>
      <c r="G858" s="103"/>
      <c r="H858" s="103"/>
      <c r="I858" s="103"/>
      <c r="J858" s="103"/>
      <c r="K858" s="103" t="str">
        <f t="shared" si="631"/>
        <v>none</v>
      </c>
      <c r="L858" s="103"/>
      <c r="M858" s="103" t="str">
        <f t="shared" si="632"/>
        <v>OpenClose</v>
      </c>
      <c r="N858" s="103"/>
      <c r="O858" s="103"/>
      <c r="P858" s="103"/>
      <c r="Q858" s="103"/>
      <c r="R858" s="103">
        <f t="shared" si="633"/>
        <v>1</v>
      </c>
      <c r="S858" s="103"/>
      <c r="T858" s="103"/>
      <c r="U858" s="103"/>
      <c r="V858" s="103"/>
      <c r="W858" s="103"/>
      <c r="X858" s="103" t="str">
        <f t="shared" si="642"/>
        <v>fadeOn=n0TOn7,0.6</v>
      </c>
      <c r="Y858" s="103" t="str">
        <f t="shared" si="643"/>
        <v>fadeOff=n0TOn7,0.6</v>
      </c>
      <c r="Z858" s="103" t="str">
        <f t="shared" si="644"/>
        <v>drawOpen=n0TOn7,0.8</v>
      </c>
      <c r="AA858" s="103" t="str">
        <f t="shared" si="645"/>
        <v>drawClose=n0TOn7,0.8</v>
      </c>
      <c r="AB858" s="103" t="str">
        <f t="shared" si="634"/>
        <v>myQtipStyle</v>
      </c>
      <c r="AD858" s="106"/>
      <c r="AE858" s="116"/>
      <c r="AF858" s="75"/>
      <c r="AG858" s="186">
        <f t="shared" si="651"/>
        <v>0</v>
      </c>
      <c r="AH858" s="75" t="str">
        <f t="shared" si="635"/>
        <v>n0TOn7</v>
      </c>
      <c r="AI858" s="75" t="str">
        <f t="shared" si="646"/>
        <v>n0TOn7</v>
      </c>
      <c r="AJ858" s="73">
        <f t="shared" si="636"/>
        <v>1</v>
      </c>
      <c r="AX858" s="108"/>
      <c r="AZ858" s="108"/>
      <c r="BB858" s="116"/>
      <c r="BC858" s="116"/>
      <c r="BD858" s="108"/>
      <c r="BE858" s="108"/>
      <c r="BF858" s="109"/>
      <c r="BG858" s="109"/>
      <c r="BH858" s="110" t="str">
        <f t="shared" si="637"/>
        <v>n0</v>
      </c>
      <c r="BI858" s="111"/>
      <c r="BJ858" s="109" t="s">
        <v>233</v>
      </c>
      <c r="BK858" s="109" t="s">
        <v>239</v>
      </c>
      <c r="BL858" s="109">
        <f t="shared" ca="1" si="638"/>
        <v>2</v>
      </c>
      <c r="BM858" s="112"/>
      <c r="BN858" s="112"/>
      <c r="BO858" s="112"/>
      <c r="BP858" s="112"/>
      <c r="BQ858" s="112"/>
      <c r="BR858" s="112">
        <f t="shared" ca="1" si="656"/>
        <v>95</v>
      </c>
      <c r="BS858" s="112">
        <f t="shared" ca="1" si="656"/>
        <v>95</v>
      </c>
      <c r="BT858" s="112"/>
      <c r="BU858" s="112"/>
      <c r="BV858" s="174"/>
      <c r="BW858" s="114"/>
      <c r="BX858" s="109"/>
      <c r="BY858" s="113"/>
      <c r="BZ858" s="113"/>
      <c r="CA858" s="113"/>
      <c r="CB858" s="113"/>
      <c r="CC858" s="112"/>
      <c r="CD858" s="109"/>
      <c r="CE858" s="114"/>
      <c r="CF858" s="109"/>
      <c r="CG858" s="113"/>
      <c r="CH858" s="113"/>
      <c r="CI858" s="113"/>
      <c r="CJ858" s="113"/>
      <c r="CK858" s="112"/>
      <c r="CL858" s="112"/>
      <c r="CM858" s="112"/>
      <c r="CN858" s="115"/>
      <c r="CO858" s="109"/>
      <c r="CP858" s="109"/>
      <c r="CQ858" s="113"/>
      <c r="CR858" s="113"/>
      <c r="CS858" s="113"/>
      <c r="CT858" s="113"/>
      <c r="CW858" s="118" t="str">
        <f t="shared" si="657"/>
        <v>n0</v>
      </c>
      <c r="CX858" s="118" t="str">
        <f t="shared" si="639"/>
        <v>n7</v>
      </c>
      <c r="CY858" s="119" t="s">
        <v>246</v>
      </c>
      <c r="CZ858" s="120" t="s">
        <v>79</v>
      </c>
      <c r="DA858" s="120" t="s">
        <v>79</v>
      </c>
      <c r="DB858" s="120">
        <f t="shared" ca="1" si="647"/>
        <v>6</v>
      </c>
      <c r="DC858" s="120">
        <f t="shared" ca="1" si="648"/>
        <v>6</v>
      </c>
      <c r="DD858" s="120">
        <f t="shared" ca="1" si="649"/>
        <v>47.5</v>
      </c>
      <c r="DE858" s="120">
        <f t="shared" ca="1" si="650"/>
        <v>47.5</v>
      </c>
      <c r="DF858" s="120" t="s">
        <v>74</v>
      </c>
    </row>
    <row r="859" spans="1:110" s="105" customFormat="1" ht="16" customHeight="1">
      <c r="A859" s="75" t="str">
        <f t="shared" si="653"/>
        <v>n6-4-3-3TOn7-1</v>
      </c>
      <c r="B859" s="75" t="str">
        <f t="shared" si="654"/>
        <v>n6-4-3-3TOn7-1</v>
      </c>
      <c r="C859" s="103" t="s">
        <v>239</v>
      </c>
      <c r="D859" s="103" t="str">
        <f t="shared" si="640"/>
        <v>n6-4-3-3</v>
      </c>
      <c r="E859" s="103" t="str">
        <f t="shared" si="641"/>
        <v>n7-1</v>
      </c>
      <c r="F859" s="104">
        <f>ROW()</f>
        <v>859</v>
      </c>
      <c r="G859" s="103"/>
      <c r="H859" s="103"/>
      <c r="I859" s="103"/>
      <c r="J859" s="103"/>
      <c r="K859" s="103" t="str">
        <f t="shared" si="631"/>
        <v>none</v>
      </c>
      <c r="L859" s="103"/>
      <c r="M859" s="103" t="str">
        <f t="shared" si="632"/>
        <v>OpenClose</v>
      </c>
      <c r="N859" s="103"/>
      <c r="O859" s="103"/>
      <c r="P859" s="103"/>
      <c r="Q859" s="103"/>
      <c r="R859" s="103">
        <f t="shared" si="633"/>
        <v>1</v>
      </c>
      <c r="S859" s="103"/>
      <c r="T859" s="103"/>
      <c r="U859" s="103"/>
      <c r="V859" s="103"/>
      <c r="W859" s="103"/>
      <c r="X859" s="103" t="str">
        <f t="shared" si="642"/>
        <v>fadeOn=n6-4-3-3TOn7-1,0.6</v>
      </c>
      <c r="Y859" s="103" t="str">
        <f t="shared" si="643"/>
        <v>fadeOff=n6-4-3-3TOn7-1,0.6</v>
      </c>
      <c r="Z859" s="103" t="str">
        <f t="shared" si="644"/>
        <v>drawOpen=n6-4-3-3TOn7-1,0.8</v>
      </c>
      <c r="AA859" s="103" t="str">
        <f t="shared" si="645"/>
        <v>drawClose=n6-4-3-3TOn7-1,0.8</v>
      </c>
      <c r="AB859" s="103" t="str">
        <f t="shared" si="634"/>
        <v>myQtipStyle</v>
      </c>
      <c r="AD859" s="106"/>
      <c r="AE859" s="116"/>
      <c r="AF859" s="75"/>
      <c r="AG859" s="186">
        <f t="shared" si="651"/>
        <v>0</v>
      </c>
      <c r="AH859" s="75" t="str">
        <f t="shared" si="635"/>
        <v>n6-4-3-3TOn7-1</v>
      </c>
      <c r="AI859" s="75" t="str">
        <f t="shared" si="646"/>
        <v>n6-4-3-3TOn7-1</v>
      </c>
      <c r="AJ859" s="73">
        <f t="shared" si="636"/>
        <v>2</v>
      </c>
      <c r="AX859" s="108"/>
      <c r="AZ859" s="108"/>
      <c r="BB859" s="116"/>
      <c r="BC859" s="116"/>
      <c r="BD859" s="108"/>
      <c r="BE859" s="108"/>
      <c r="BF859" s="109"/>
      <c r="BG859" s="109"/>
      <c r="BH859" s="110" t="str">
        <f t="shared" si="637"/>
        <v>n6-4-3-3</v>
      </c>
      <c r="BI859" s="111"/>
      <c r="BJ859" s="109" t="s">
        <v>233</v>
      </c>
      <c r="BK859" s="109" t="s">
        <v>239</v>
      </c>
      <c r="BL859" s="109">
        <f t="shared" ca="1" si="638"/>
        <v>1.5</v>
      </c>
      <c r="BM859" s="112"/>
      <c r="BN859" s="112"/>
      <c r="BO859" s="112"/>
      <c r="BP859" s="112"/>
      <c r="BQ859" s="112"/>
      <c r="BR859" s="112">
        <f t="shared" ca="1" si="656"/>
        <v>60</v>
      </c>
      <c r="BS859" s="112">
        <f t="shared" ca="1" si="656"/>
        <v>60</v>
      </c>
      <c r="BT859" s="112"/>
      <c r="BU859" s="112"/>
      <c r="BV859" s="174"/>
      <c r="BW859" s="114"/>
      <c r="BX859" s="109"/>
      <c r="BY859" s="113"/>
      <c r="BZ859" s="113"/>
      <c r="CA859" s="113"/>
      <c r="CB859" s="113"/>
      <c r="CC859" s="112"/>
      <c r="CD859" s="109"/>
      <c r="CE859" s="114"/>
      <c r="CF859" s="109"/>
      <c r="CG859" s="113"/>
      <c r="CH859" s="113"/>
      <c r="CI859" s="113"/>
      <c r="CJ859" s="113"/>
      <c r="CK859" s="112"/>
      <c r="CL859" s="112"/>
      <c r="CM859" s="112"/>
      <c r="CN859" s="115"/>
      <c r="CO859" s="109"/>
      <c r="CP859" s="109"/>
      <c r="CQ859" s="113"/>
      <c r="CR859" s="113"/>
      <c r="CS859" s="113"/>
      <c r="CT859" s="113"/>
      <c r="CW859" s="118" t="str">
        <f t="shared" si="657"/>
        <v>n6-4-3-3</v>
      </c>
      <c r="CX859" s="118" t="str">
        <f t="shared" si="639"/>
        <v>n7-1</v>
      </c>
      <c r="CY859" s="119" t="s">
        <v>246</v>
      </c>
      <c r="CZ859" s="120" t="s">
        <v>79</v>
      </c>
      <c r="DA859" s="120" t="s">
        <v>79</v>
      </c>
      <c r="DB859" s="120">
        <f t="shared" si="647"/>
        <v>30</v>
      </c>
      <c r="DC859" s="120">
        <f t="shared" si="648"/>
        <v>150</v>
      </c>
      <c r="DD859" s="120">
        <f t="shared" ca="1" si="649"/>
        <v>30</v>
      </c>
      <c r="DE859" s="120">
        <f t="shared" ca="1" si="650"/>
        <v>30</v>
      </c>
      <c r="DF859" s="120" t="s">
        <v>74</v>
      </c>
    </row>
    <row r="860" spans="1:110" s="105" customFormat="1" ht="16" customHeight="1">
      <c r="A860" s="75" t="str">
        <f t="shared" si="653"/>
        <v>n7-1TOn7-1-1</v>
      </c>
      <c r="B860" s="75" t="str">
        <f t="shared" si="654"/>
        <v>n7-1TOn7-1-1</v>
      </c>
      <c r="C860" s="103" t="s">
        <v>239</v>
      </c>
      <c r="D860" s="103" t="str">
        <f t="shared" si="640"/>
        <v>n7-1</v>
      </c>
      <c r="E860" s="103" t="str">
        <f t="shared" si="641"/>
        <v>n7-1-1</v>
      </c>
      <c r="F860" s="104">
        <f>ROW()</f>
        <v>860</v>
      </c>
      <c r="G860" s="103"/>
      <c r="H860" s="103"/>
      <c r="I860" s="103"/>
      <c r="J860" s="103"/>
      <c r="K860" s="103" t="str">
        <f t="shared" ref="K860:K923" si="658">$K$12</f>
        <v>none</v>
      </c>
      <c r="L860" s="103"/>
      <c r="M860" s="103" t="str">
        <f t="shared" ref="M860:M923" si="659">$M$12</f>
        <v>OpenClose</v>
      </c>
      <c r="N860" s="103"/>
      <c r="O860" s="103"/>
      <c r="P860" s="103"/>
      <c r="Q860" s="103"/>
      <c r="R860" s="103">
        <f t="shared" ref="R860:R923" si="660">$R$12</f>
        <v>1</v>
      </c>
      <c r="S860" s="103"/>
      <c r="T860" s="103"/>
      <c r="U860" s="103"/>
      <c r="V860" s="103"/>
      <c r="W860" s="103"/>
      <c r="X860" s="103" t="str">
        <f t="shared" si="642"/>
        <v>fadeOn=n7-1TOn7-1-1,0.6</v>
      </c>
      <c r="Y860" s="103" t="str">
        <f t="shared" si="643"/>
        <v>fadeOff=n7-1TOn7-1-1,0.6</v>
      </c>
      <c r="Z860" s="103" t="str">
        <f t="shared" si="644"/>
        <v>drawOpen=n7-1TOn7-1-1,0.8</v>
      </c>
      <c r="AA860" s="103" t="str">
        <f t="shared" si="645"/>
        <v>drawClose=n7-1TOn7-1-1,0.8</v>
      </c>
      <c r="AB860" s="103" t="str">
        <f t="shared" ref="AB860:AB923" si="661">$AB$12</f>
        <v>myQtipStyle</v>
      </c>
      <c r="AD860" s="106"/>
      <c r="AE860" s="116"/>
      <c r="AF860" s="75"/>
      <c r="AG860" s="186">
        <f t="shared" si="651"/>
        <v>0</v>
      </c>
      <c r="AH860" s="75" t="str">
        <f t="shared" ref="AH860:AH923" si="662">BH361&amp;"TO"&amp;AH361</f>
        <v>n7-1TOn7-1-1</v>
      </c>
      <c r="AI860" s="75" t="str">
        <f t="shared" si="646"/>
        <v>n7-1TOn7-1-1</v>
      </c>
      <c r="AJ860" s="73">
        <f t="shared" ref="AJ860:AJ923" si="663">AJ361</f>
        <v>3</v>
      </c>
      <c r="AX860" s="108"/>
      <c r="AZ860" s="108"/>
      <c r="BB860" s="116"/>
      <c r="BC860" s="116"/>
      <c r="BD860" s="108"/>
      <c r="BE860" s="108"/>
      <c r="BF860" s="109"/>
      <c r="BG860" s="109"/>
      <c r="BH860" s="110" t="str">
        <f t="shared" ref="BH860:BH923" si="664">BH361</f>
        <v>n7-1</v>
      </c>
      <c r="BI860" s="111"/>
      <c r="BJ860" s="109" t="s">
        <v>233</v>
      </c>
      <c r="BK860" s="109" t="s">
        <v>239</v>
      </c>
      <c r="BL860" s="109">
        <f t="shared" ref="BL860:BL923" ca="1" si="665">INDIRECT("BL"&amp;20+AJ361)</f>
        <v>0.7</v>
      </c>
      <c r="BM860" s="112"/>
      <c r="BN860" s="112"/>
      <c r="BO860" s="112"/>
      <c r="BP860" s="112"/>
      <c r="BQ860" s="112"/>
      <c r="BR860" s="112">
        <f t="shared" ref="BR860:BS879" ca="1" si="666">BR361</f>
        <v>35</v>
      </c>
      <c r="BS860" s="112">
        <f t="shared" ca="1" si="666"/>
        <v>35</v>
      </c>
      <c r="BT860" s="112"/>
      <c r="BU860" s="112"/>
      <c r="BV860" s="174"/>
      <c r="BW860" s="114"/>
      <c r="BX860" s="109"/>
      <c r="BY860" s="113"/>
      <c r="BZ860" s="113"/>
      <c r="CA860" s="113"/>
      <c r="CB860" s="113"/>
      <c r="CC860" s="112"/>
      <c r="CD860" s="109"/>
      <c r="CE860" s="114"/>
      <c r="CF860" s="109"/>
      <c r="CG860" s="113"/>
      <c r="CH860" s="113"/>
      <c r="CI860" s="113"/>
      <c r="CJ860" s="113"/>
      <c r="CK860" s="112"/>
      <c r="CL860" s="112"/>
      <c r="CM860" s="112"/>
      <c r="CN860" s="115"/>
      <c r="CO860" s="109"/>
      <c r="CP860" s="109"/>
      <c r="CQ860" s="113"/>
      <c r="CR860" s="113"/>
      <c r="CS860" s="113"/>
      <c r="CT860" s="113"/>
      <c r="CW860" s="118" t="str">
        <f t="shared" si="657"/>
        <v>n7-1</v>
      </c>
      <c r="CX860" s="118" t="str">
        <f t="shared" ref="CX860:CX883" si="667">AH361</f>
        <v>n7-1-1</v>
      </c>
      <c r="CY860" s="119" t="s">
        <v>246</v>
      </c>
      <c r="CZ860" s="120" t="s">
        <v>79</v>
      </c>
      <c r="DA860" s="120" t="s">
        <v>79</v>
      </c>
      <c r="DB860" s="120">
        <f t="shared" si="647"/>
        <v>30</v>
      </c>
      <c r="DC860" s="120">
        <f t="shared" si="648"/>
        <v>150</v>
      </c>
      <c r="DD860" s="120">
        <f t="shared" ca="1" si="649"/>
        <v>17.5</v>
      </c>
      <c r="DE860" s="120">
        <f t="shared" ca="1" si="650"/>
        <v>17.5</v>
      </c>
      <c r="DF860" s="120" t="s">
        <v>74</v>
      </c>
    </row>
    <row r="861" spans="1:110" s="105" customFormat="1" ht="16" customHeight="1">
      <c r="A861" s="75" t="str">
        <f t="shared" si="653"/>
        <v>n7-1-1TOn7-1-1-1</v>
      </c>
      <c r="B861" s="75" t="str">
        <f t="shared" si="654"/>
        <v>n7-1-1TOn7-1-1-1</v>
      </c>
      <c r="C861" s="103" t="s">
        <v>239</v>
      </c>
      <c r="D861" s="103" t="str">
        <f t="shared" ref="D861:D924" si="668">BH362</f>
        <v>n7-1-1</v>
      </c>
      <c r="E861" s="103" t="str">
        <f t="shared" ref="E861:E924" si="669">AH362</f>
        <v>n7-1-1-1</v>
      </c>
      <c r="F861" s="104">
        <f>ROW()</f>
        <v>861</v>
      </c>
      <c r="G861" s="103"/>
      <c r="H861" s="103"/>
      <c r="I861" s="103"/>
      <c r="J861" s="103"/>
      <c r="K861" s="103" t="str">
        <f t="shared" si="658"/>
        <v>none</v>
      </c>
      <c r="L861" s="103"/>
      <c r="M861" s="103" t="str">
        <f t="shared" si="659"/>
        <v>OpenClose</v>
      </c>
      <c r="N861" s="103"/>
      <c r="O861" s="103"/>
      <c r="P861" s="103"/>
      <c r="Q861" s="103"/>
      <c r="R861" s="103">
        <f t="shared" si="660"/>
        <v>1</v>
      </c>
      <c r="S861" s="103"/>
      <c r="T861" s="103"/>
      <c r="U861" s="103"/>
      <c r="V861" s="103"/>
      <c r="W861" s="103"/>
      <c r="X861" s="103" t="str">
        <f t="shared" ref="X861:X883" si="670">$X$12&amp;A861&amp;","&amp;$X$13</f>
        <v>fadeOn=n7-1-1TOn7-1-1-1,0.6</v>
      </c>
      <c r="Y861" s="103" t="str">
        <f t="shared" ref="Y861:Y883" si="671">$Y$12&amp;A861&amp;","&amp;$Y$13</f>
        <v>fadeOff=n7-1-1TOn7-1-1-1,0.6</v>
      </c>
      <c r="Z861" s="103" t="str">
        <f t="shared" ref="Z861:Z883" si="672">$Z$12&amp;A861&amp;","&amp;$Z$13</f>
        <v>drawOpen=n7-1-1TOn7-1-1-1,0.8</v>
      </c>
      <c r="AA861" s="103" t="str">
        <f t="shared" ref="AA861:AA883" si="673">$AA$12&amp;A861&amp;","&amp;$AA$13</f>
        <v>drawClose=n7-1-1TOn7-1-1-1,0.8</v>
      </c>
      <c r="AB861" s="103" t="str">
        <f t="shared" si="661"/>
        <v>myQtipStyle</v>
      </c>
      <c r="AD861" s="106"/>
      <c r="AE861" s="116"/>
      <c r="AF861" s="75"/>
      <c r="AG861" s="186">
        <f t="shared" si="651"/>
        <v>0</v>
      </c>
      <c r="AH861" s="75" t="str">
        <f t="shared" si="662"/>
        <v>n7-1-1TOn7-1-1-1</v>
      </c>
      <c r="AI861" s="75" t="str">
        <f t="shared" ref="AI861:AI924" si="674">AH861</f>
        <v>n7-1-1TOn7-1-1-1</v>
      </c>
      <c r="AJ861" s="73">
        <f t="shared" si="663"/>
        <v>4</v>
      </c>
      <c r="AX861" s="108"/>
      <c r="AZ861" s="108"/>
      <c r="BB861" s="116"/>
      <c r="BC861" s="116"/>
      <c r="BD861" s="108"/>
      <c r="BE861" s="108"/>
      <c r="BF861" s="109"/>
      <c r="BG861" s="109"/>
      <c r="BH861" s="110" t="str">
        <f t="shared" si="664"/>
        <v>n7-1-1</v>
      </c>
      <c r="BI861" s="111"/>
      <c r="BJ861" s="109" t="s">
        <v>233</v>
      </c>
      <c r="BK861" s="109" t="s">
        <v>239</v>
      </c>
      <c r="BL861" s="109">
        <f t="shared" ca="1" si="665"/>
        <v>0.4</v>
      </c>
      <c r="BM861" s="112"/>
      <c r="BN861" s="112"/>
      <c r="BO861" s="112"/>
      <c r="BP861" s="112"/>
      <c r="BQ861" s="112"/>
      <c r="BR861" s="112">
        <f t="shared" ca="1" si="666"/>
        <v>12</v>
      </c>
      <c r="BS861" s="112">
        <f t="shared" ca="1" si="666"/>
        <v>12</v>
      </c>
      <c r="BT861" s="112"/>
      <c r="BU861" s="112"/>
      <c r="BV861" s="174"/>
      <c r="BW861" s="114"/>
      <c r="BX861" s="109"/>
      <c r="BY861" s="113"/>
      <c r="BZ861" s="113"/>
      <c r="CA861" s="113"/>
      <c r="CB861" s="113"/>
      <c r="CC861" s="112"/>
      <c r="CD861" s="109"/>
      <c r="CE861" s="114"/>
      <c r="CF861" s="109"/>
      <c r="CG861" s="113"/>
      <c r="CH861" s="113"/>
      <c r="CI861" s="113"/>
      <c r="CJ861" s="113"/>
      <c r="CK861" s="112"/>
      <c r="CL861" s="112"/>
      <c r="CM861" s="112"/>
      <c r="CN861" s="115"/>
      <c r="CO861" s="109"/>
      <c r="CP861" s="109"/>
      <c r="CQ861" s="113"/>
      <c r="CR861" s="113"/>
      <c r="CS861" s="113"/>
      <c r="CT861" s="113"/>
      <c r="CW861" s="118" t="str">
        <f t="shared" si="657"/>
        <v>n7-1-1</v>
      </c>
      <c r="CX861" s="118" t="str">
        <f t="shared" si="667"/>
        <v>n7-1-1-1</v>
      </c>
      <c r="CY861" s="119" t="s">
        <v>246</v>
      </c>
      <c r="CZ861" s="120" t="s">
        <v>79</v>
      </c>
      <c r="DA861" s="120" t="s">
        <v>79</v>
      </c>
      <c r="DB861" s="120">
        <f t="shared" ref="DB861:DB924" si="675">VLOOKUP(BH861,$AI$40:$BR$499,36)/2</f>
        <v>30</v>
      </c>
      <c r="DC861" s="120">
        <f t="shared" ref="DC861:DC924" si="676">VLOOKUP(BH861,$AI$40:$BS$499,37)/2</f>
        <v>150</v>
      </c>
      <c r="DD861" s="120">
        <f t="shared" ref="DD861:DD924" ca="1" si="677">BR861/2</f>
        <v>6</v>
      </c>
      <c r="DE861" s="120">
        <f t="shared" ref="DE861:DE924" ca="1" si="678">BS861/2</f>
        <v>6</v>
      </c>
      <c r="DF861" s="120" t="s">
        <v>74</v>
      </c>
    </row>
    <row r="862" spans="1:110" s="105" customFormat="1" ht="16" customHeight="1">
      <c r="A862" s="75" t="str">
        <f t="shared" si="653"/>
        <v>n7-1-1TOn7-1-1-2</v>
      </c>
      <c r="B862" s="75" t="str">
        <f t="shared" si="654"/>
        <v>n7-1-1TOn7-1-1-2</v>
      </c>
      <c r="C862" s="103" t="s">
        <v>239</v>
      </c>
      <c r="D862" s="103" t="str">
        <f t="shared" si="668"/>
        <v>n7-1-1</v>
      </c>
      <c r="E862" s="103" t="str">
        <f t="shared" si="669"/>
        <v>n7-1-1-2</v>
      </c>
      <c r="F862" s="104">
        <f>ROW()</f>
        <v>862</v>
      </c>
      <c r="G862" s="103"/>
      <c r="H862" s="103"/>
      <c r="I862" s="103"/>
      <c r="J862" s="103"/>
      <c r="K862" s="103" t="str">
        <f t="shared" si="658"/>
        <v>none</v>
      </c>
      <c r="L862" s="103"/>
      <c r="M862" s="103" t="str">
        <f t="shared" si="659"/>
        <v>OpenClose</v>
      </c>
      <c r="N862" s="103"/>
      <c r="O862" s="103"/>
      <c r="P862" s="103"/>
      <c r="Q862" s="103"/>
      <c r="R862" s="103">
        <f t="shared" si="660"/>
        <v>1</v>
      </c>
      <c r="S862" s="103"/>
      <c r="T862" s="103"/>
      <c r="U862" s="103"/>
      <c r="V862" s="103"/>
      <c r="W862" s="103"/>
      <c r="X862" s="103" t="str">
        <f t="shared" si="670"/>
        <v>fadeOn=n7-1-1TOn7-1-1-2,0.6</v>
      </c>
      <c r="Y862" s="103" t="str">
        <f t="shared" si="671"/>
        <v>fadeOff=n7-1-1TOn7-1-1-2,0.6</v>
      </c>
      <c r="Z862" s="103" t="str">
        <f t="shared" si="672"/>
        <v>drawOpen=n7-1-1TOn7-1-1-2,0.8</v>
      </c>
      <c r="AA862" s="103" t="str">
        <f t="shared" si="673"/>
        <v>drawClose=n7-1-1TOn7-1-1-2,0.8</v>
      </c>
      <c r="AB862" s="103" t="str">
        <f t="shared" si="661"/>
        <v>myQtipStyle</v>
      </c>
      <c r="AD862" s="106"/>
      <c r="AE862" s="116"/>
      <c r="AF862" s="75"/>
      <c r="AG862" s="186">
        <f t="shared" ref="AG862:AG925" si="679">AG861</f>
        <v>0</v>
      </c>
      <c r="AH862" s="75" t="str">
        <f t="shared" si="662"/>
        <v>n7-1-1TOn7-1-1-2</v>
      </c>
      <c r="AI862" s="75" t="str">
        <f t="shared" si="674"/>
        <v>n7-1-1TOn7-1-1-2</v>
      </c>
      <c r="AJ862" s="73">
        <f t="shared" si="663"/>
        <v>4</v>
      </c>
      <c r="AX862" s="108"/>
      <c r="AZ862" s="108"/>
      <c r="BB862" s="116"/>
      <c r="BC862" s="116"/>
      <c r="BD862" s="108"/>
      <c r="BE862" s="108"/>
      <c r="BF862" s="109"/>
      <c r="BG862" s="109"/>
      <c r="BH862" s="110" t="str">
        <f t="shared" si="664"/>
        <v>n7-1-1</v>
      </c>
      <c r="BI862" s="111"/>
      <c r="BJ862" s="109" t="s">
        <v>233</v>
      </c>
      <c r="BK862" s="109" t="s">
        <v>239</v>
      </c>
      <c r="BL862" s="109">
        <f t="shared" ca="1" si="665"/>
        <v>0.4</v>
      </c>
      <c r="BM862" s="112"/>
      <c r="BN862" s="112"/>
      <c r="BO862" s="112"/>
      <c r="BP862" s="112"/>
      <c r="BQ862" s="112"/>
      <c r="BR862" s="112">
        <f t="shared" ca="1" si="666"/>
        <v>12</v>
      </c>
      <c r="BS862" s="112">
        <f t="shared" ca="1" si="666"/>
        <v>12</v>
      </c>
      <c r="BT862" s="112"/>
      <c r="BU862" s="112"/>
      <c r="BV862" s="174"/>
      <c r="BW862" s="114"/>
      <c r="BX862" s="109"/>
      <c r="BY862" s="113"/>
      <c r="BZ862" s="113"/>
      <c r="CA862" s="113"/>
      <c r="CB862" s="113"/>
      <c r="CC862" s="112"/>
      <c r="CD862" s="109"/>
      <c r="CE862" s="114"/>
      <c r="CF862" s="109"/>
      <c r="CG862" s="113"/>
      <c r="CH862" s="113"/>
      <c r="CI862" s="113"/>
      <c r="CJ862" s="113"/>
      <c r="CK862" s="112"/>
      <c r="CL862" s="112"/>
      <c r="CM862" s="112"/>
      <c r="CN862" s="115"/>
      <c r="CO862" s="109"/>
      <c r="CP862" s="109"/>
      <c r="CQ862" s="113"/>
      <c r="CR862" s="113"/>
      <c r="CS862" s="113"/>
      <c r="CT862" s="113"/>
      <c r="CW862" s="118" t="str">
        <f t="shared" si="657"/>
        <v>n7-1-1</v>
      </c>
      <c r="CX862" s="118" t="str">
        <f t="shared" si="667"/>
        <v>n7-1-1-2</v>
      </c>
      <c r="CY862" s="119" t="s">
        <v>246</v>
      </c>
      <c r="CZ862" s="120" t="s">
        <v>79</v>
      </c>
      <c r="DA862" s="120" t="s">
        <v>79</v>
      </c>
      <c r="DB862" s="120">
        <f t="shared" si="675"/>
        <v>30</v>
      </c>
      <c r="DC862" s="120">
        <f t="shared" si="676"/>
        <v>150</v>
      </c>
      <c r="DD862" s="120">
        <f t="shared" ca="1" si="677"/>
        <v>6</v>
      </c>
      <c r="DE862" s="120">
        <f t="shared" ca="1" si="678"/>
        <v>6</v>
      </c>
      <c r="DF862" s="120" t="s">
        <v>74</v>
      </c>
    </row>
    <row r="863" spans="1:110" s="105" customFormat="1" ht="16" customHeight="1">
      <c r="A863" s="75" t="str">
        <f t="shared" si="653"/>
        <v>n7-1-1TOn7-1-1-3</v>
      </c>
      <c r="B863" s="75" t="str">
        <f t="shared" si="654"/>
        <v>n7-1-1TOn7-1-1-3</v>
      </c>
      <c r="C863" s="103" t="s">
        <v>239</v>
      </c>
      <c r="D863" s="103" t="str">
        <f t="shared" si="668"/>
        <v>n7-1-1</v>
      </c>
      <c r="E863" s="103" t="str">
        <f t="shared" si="669"/>
        <v>n7-1-1-3</v>
      </c>
      <c r="F863" s="104">
        <f>ROW()</f>
        <v>863</v>
      </c>
      <c r="G863" s="103"/>
      <c r="H863" s="103"/>
      <c r="I863" s="103"/>
      <c r="J863" s="103"/>
      <c r="K863" s="103" t="str">
        <f t="shared" si="658"/>
        <v>none</v>
      </c>
      <c r="L863" s="103"/>
      <c r="M863" s="103" t="str">
        <f t="shared" si="659"/>
        <v>OpenClose</v>
      </c>
      <c r="N863" s="103"/>
      <c r="O863" s="103"/>
      <c r="P863" s="103"/>
      <c r="Q863" s="103"/>
      <c r="R863" s="103">
        <f t="shared" si="660"/>
        <v>1</v>
      </c>
      <c r="S863" s="103"/>
      <c r="T863" s="103"/>
      <c r="U863" s="103"/>
      <c r="V863" s="103"/>
      <c r="W863" s="103"/>
      <c r="X863" s="103" t="str">
        <f t="shared" si="670"/>
        <v>fadeOn=n7-1-1TOn7-1-1-3,0.6</v>
      </c>
      <c r="Y863" s="103" t="str">
        <f t="shared" si="671"/>
        <v>fadeOff=n7-1-1TOn7-1-1-3,0.6</v>
      </c>
      <c r="Z863" s="103" t="str">
        <f t="shared" si="672"/>
        <v>drawOpen=n7-1-1TOn7-1-1-3,0.8</v>
      </c>
      <c r="AA863" s="103" t="str">
        <f t="shared" si="673"/>
        <v>drawClose=n7-1-1TOn7-1-1-3,0.8</v>
      </c>
      <c r="AB863" s="103" t="str">
        <f t="shared" si="661"/>
        <v>myQtipStyle</v>
      </c>
      <c r="AD863" s="106"/>
      <c r="AE863" s="116"/>
      <c r="AF863" s="75"/>
      <c r="AG863" s="186">
        <f t="shared" si="679"/>
        <v>0</v>
      </c>
      <c r="AH863" s="75" t="str">
        <f t="shared" si="662"/>
        <v>n7-1-1TOn7-1-1-3</v>
      </c>
      <c r="AI863" s="75" t="str">
        <f t="shared" si="674"/>
        <v>n7-1-1TOn7-1-1-3</v>
      </c>
      <c r="AJ863" s="73">
        <f t="shared" si="663"/>
        <v>4</v>
      </c>
      <c r="AX863" s="108"/>
      <c r="AZ863" s="108"/>
      <c r="BB863" s="116"/>
      <c r="BC863" s="116"/>
      <c r="BD863" s="108"/>
      <c r="BE863" s="108"/>
      <c r="BF863" s="109"/>
      <c r="BG863" s="109"/>
      <c r="BH863" s="110" t="str">
        <f t="shared" si="664"/>
        <v>n7-1-1</v>
      </c>
      <c r="BI863" s="111"/>
      <c r="BJ863" s="109" t="s">
        <v>233</v>
      </c>
      <c r="BK863" s="109" t="s">
        <v>239</v>
      </c>
      <c r="BL863" s="109">
        <f t="shared" ca="1" si="665"/>
        <v>0.4</v>
      </c>
      <c r="BM863" s="112"/>
      <c r="BN863" s="112"/>
      <c r="BO863" s="112"/>
      <c r="BP863" s="112"/>
      <c r="BQ863" s="112"/>
      <c r="BR863" s="112">
        <f t="shared" ca="1" si="666"/>
        <v>12</v>
      </c>
      <c r="BS863" s="112">
        <f t="shared" ca="1" si="666"/>
        <v>12</v>
      </c>
      <c r="BT863" s="112"/>
      <c r="BU863" s="112"/>
      <c r="BV863" s="174"/>
      <c r="BW863" s="114"/>
      <c r="BX863" s="109"/>
      <c r="BY863" s="113"/>
      <c r="BZ863" s="113"/>
      <c r="CA863" s="113"/>
      <c r="CB863" s="113"/>
      <c r="CC863" s="112"/>
      <c r="CD863" s="109"/>
      <c r="CE863" s="114"/>
      <c r="CF863" s="109"/>
      <c r="CG863" s="113"/>
      <c r="CH863" s="113"/>
      <c r="CI863" s="113"/>
      <c r="CJ863" s="113"/>
      <c r="CK863" s="112"/>
      <c r="CL863" s="112"/>
      <c r="CM863" s="112"/>
      <c r="CN863" s="115"/>
      <c r="CO863" s="109"/>
      <c r="CP863" s="109"/>
      <c r="CQ863" s="113"/>
      <c r="CR863" s="113"/>
      <c r="CS863" s="113"/>
      <c r="CT863" s="113"/>
      <c r="CW863" s="118" t="str">
        <f t="shared" si="657"/>
        <v>n7-1-1</v>
      </c>
      <c r="CX863" s="118" t="str">
        <f t="shared" si="667"/>
        <v>n7-1-1-3</v>
      </c>
      <c r="CY863" s="119" t="s">
        <v>246</v>
      </c>
      <c r="CZ863" s="120" t="s">
        <v>79</v>
      </c>
      <c r="DA863" s="120" t="s">
        <v>79</v>
      </c>
      <c r="DB863" s="120">
        <f t="shared" si="675"/>
        <v>30</v>
      </c>
      <c r="DC863" s="120">
        <f t="shared" si="676"/>
        <v>150</v>
      </c>
      <c r="DD863" s="120">
        <f t="shared" ca="1" si="677"/>
        <v>6</v>
      </c>
      <c r="DE863" s="120">
        <f t="shared" ca="1" si="678"/>
        <v>6</v>
      </c>
      <c r="DF863" s="120" t="s">
        <v>74</v>
      </c>
    </row>
    <row r="864" spans="1:110" s="105" customFormat="1" ht="16" customHeight="1">
      <c r="A864" s="75" t="str">
        <f t="shared" si="653"/>
        <v>n7-1TOn7-1-2</v>
      </c>
      <c r="B864" s="75" t="str">
        <f t="shared" si="654"/>
        <v>n7-1TOn7-1-2</v>
      </c>
      <c r="C864" s="103" t="s">
        <v>239</v>
      </c>
      <c r="D864" s="103" t="str">
        <f t="shared" si="668"/>
        <v>n7-1</v>
      </c>
      <c r="E864" s="103" t="str">
        <f t="shared" si="669"/>
        <v>n7-1-2</v>
      </c>
      <c r="F864" s="104">
        <f>ROW()</f>
        <v>864</v>
      </c>
      <c r="G864" s="103"/>
      <c r="H864" s="103"/>
      <c r="I864" s="103"/>
      <c r="J864" s="103"/>
      <c r="K864" s="103" t="str">
        <f t="shared" si="658"/>
        <v>none</v>
      </c>
      <c r="L864" s="103"/>
      <c r="M864" s="103" t="str">
        <f t="shared" si="659"/>
        <v>OpenClose</v>
      </c>
      <c r="N864" s="103"/>
      <c r="O864" s="103"/>
      <c r="P864" s="103"/>
      <c r="Q864" s="103"/>
      <c r="R864" s="103">
        <f t="shared" si="660"/>
        <v>1</v>
      </c>
      <c r="S864" s="103"/>
      <c r="T864" s="103"/>
      <c r="U864" s="103"/>
      <c r="V864" s="103"/>
      <c r="W864" s="103"/>
      <c r="X864" s="103" t="str">
        <f t="shared" si="670"/>
        <v>fadeOn=n7-1TOn7-1-2,0.6</v>
      </c>
      <c r="Y864" s="103" t="str">
        <f t="shared" si="671"/>
        <v>fadeOff=n7-1TOn7-1-2,0.6</v>
      </c>
      <c r="Z864" s="103" t="str">
        <f t="shared" si="672"/>
        <v>drawOpen=n7-1TOn7-1-2,0.8</v>
      </c>
      <c r="AA864" s="103" t="str">
        <f t="shared" si="673"/>
        <v>drawClose=n7-1TOn7-1-2,0.8</v>
      </c>
      <c r="AB864" s="103" t="str">
        <f t="shared" si="661"/>
        <v>myQtipStyle</v>
      </c>
      <c r="AD864" s="106"/>
      <c r="AE864" s="116"/>
      <c r="AF864" s="75"/>
      <c r="AG864" s="186">
        <f t="shared" si="679"/>
        <v>0</v>
      </c>
      <c r="AH864" s="75" t="str">
        <f t="shared" si="662"/>
        <v>n7-1TOn7-1-2</v>
      </c>
      <c r="AI864" s="75" t="str">
        <f t="shared" si="674"/>
        <v>n7-1TOn7-1-2</v>
      </c>
      <c r="AJ864" s="73">
        <f t="shared" si="663"/>
        <v>3</v>
      </c>
      <c r="AX864" s="108"/>
      <c r="AZ864" s="108"/>
      <c r="BB864" s="116"/>
      <c r="BC864" s="116"/>
      <c r="BD864" s="108"/>
      <c r="BE864" s="108"/>
      <c r="BF864" s="109"/>
      <c r="BG864" s="109"/>
      <c r="BH864" s="110" t="str">
        <f t="shared" si="664"/>
        <v>n7-1</v>
      </c>
      <c r="BI864" s="111"/>
      <c r="BJ864" s="109" t="s">
        <v>233</v>
      </c>
      <c r="BK864" s="109" t="s">
        <v>239</v>
      </c>
      <c r="BL864" s="109">
        <f t="shared" ca="1" si="665"/>
        <v>0.7</v>
      </c>
      <c r="BM864" s="112"/>
      <c r="BN864" s="112"/>
      <c r="BO864" s="112"/>
      <c r="BP864" s="112"/>
      <c r="BQ864" s="112"/>
      <c r="BR864" s="112">
        <f t="shared" ca="1" si="666"/>
        <v>35</v>
      </c>
      <c r="BS864" s="112">
        <f t="shared" ca="1" si="666"/>
        <v>35</v>
      </c>
      <c r="BT864" s="112"/>
      <c r="BU864" s="112"/>
      <c r="BV864" s="174"/>
      <c r="BW864" s="114"/>
      <c r="BX864" s="109"/>
      <c r="BY864" s="113"/>
      <c r="BZ864" s="113"/>
      <c r="CA864" s="113"/>
      <c r="CB864" s="113"/>
      <c r="CC864" s="112"/>
      <c r="CD864" s="109"/>
      <c r="CE864" s="114"/>
      <c r="CF864" s="109"/>
      <c r="CG864" s="113"/>
      <c r="CH864" s="113"/>
      <c r="CI864" s="113"/>
      <c r="CJ864" s="113"/>
      <c r="CK864" s="112"/>
      <c r="CL864" s="112"/>
      <c r="CM864" s="112"/>
      <c r="CN864" s="115"/>
      <c r="CO864" s="109"/>
      <c r="CP864" s="109"/>
      <c r="CQ864" s="113"/>
      <c r="CR864" s="113"/>
      <c r="CS864" s="113"/>
      <c r="CT864" s="113"/>
      <c r="CW864" s="118" t="str">
        <f t="shared" si="657"/>
        <v>n7-1</v>
      </c>
      <c r="CX864" s="118" t="str">
        <f t="shared" si="667"/>
        <v>n7-1-2</v>
      </c>
      <c r="CY864" s="119" t="s">
        <v>246</v>
      </c>
      <c r="CZ864" s="120" t="s">
        <v>79</v>
      </c>
      <c r="DA864" s="120" t="s">
        <v>79</v>
      </c>
      <c r="DB864" s="120">
        <f t="shared" si="675"/>
        <v>30</v>
      </c>
      <c r="DC864" s="120">
        <f t="shared" si="676"/>
        <v>150</v>
      </c>
      <c r="DD864" s="120">
        <f t="shared" ca="1" si="677"/>
        <v>17.5</v>
      </c>
      <c r="DE864" s="120">
        <f t="shared" ca="1" si="678"/>
        <v>17.5</v>
      </c>
      <c r="DF864" s="120" t="s">
        <v>74</v>
      </c>
    </row>
    <row r="865" spans="1:110" s="105" customFormat="1" ht="16" customHeight="1">
      <c r="A865" s="75" t="str">
        <f t="shared" si="653"/>
        <v>n7-1-2TOn7-1-2-1</v>
      </c>
      <c r="B865" s="75" t="str">
        <f t="shared" si="654"/>
        <v>n7-1-2TOn7-1-2-1</v>
      </c>
      <c r="C865" s="103" t="s">
        <v>239</v>
      </c>
      <c r="D865" s="103" t="str">
        <f t="shared" si="668"/>
        <v>n7-1-2</v>
      </c>
      <c r="E865" s="103" t="str">
        <f t="shared" si="669"/>
        <v>n7-1-2-1</v>
      </c>
      <c r="F865" s="104">
        <f>ROW()</f>
        <v>865</v>
      </c>
      <c r="G865" s="103"/>
      <c r="H865" s="103"/>
      <c r="I865" s="103"/>
      <c r="J865" s="103"/>
      <c r="K865" s="103" t="str">
        <f t="shared" si="658"/>
        <v>none</v>
      </c>
      <c r="L865" s="103"/>
      <c r="M865" s="103" t="str">
        <f t="shared" si="659"/>
        <v>OpenClose</v>
      </c>
      <c r="N865" s="103"/>
      <c r="O865" s="103"/>
      <c r="P865" s="103"/>
      <c r="Q865" s="103"/>
      <c r="R865" s="103">
        <f t="shared" si="660"/>
        <v>1</v>
      </c>
      <c r="S865" s="103"/>
      <c r="T865" s="103"/>
      <c r="U865" s="103"/>
      <c r="V865" s="103"/>
      <c r="W865" s="103"/>
      <c r="X865" s="103" t="str">
        <f t="shared" si="670"/>
        <v>fadeOn=n7-1-2TOn7-1-2-1,0.6</v>
      </c>
      <c r="Y865" s="103" t="str">
        <f t="shared" si="671"/>
        <v>fadeOff=n7-1-2TOn7-1-2-1,0.6</v>
      </c>
      <c r="Z865" s="103" t="str">
        <f t="shared" si="672"/>
        <v>drawOpen=n7-1-2TOn7-1-2-1,0.8</v>
      </c>
      <c r="AA865" s="103" t="str">
        <f t="shared" si="673"/>
        <v>drawClose=n7-1-2TOn7-1-2-1,0.8</v>
      </c>
      <c r="AB865" s="103" t="str">
        <f t="shared" si="661"/>
        <v>myQtipStyle</v>
      </c>
      <c r="AD865" s="106"/>
      <c r="AE865" s="116"/>
      <c r="AF865" s="75"/>
      <c r="AG865" s="186">
        <f t="shared" si="679"/>
        <v>0</v>
      </c>
      <c r="AH865" s="75" t="str">
        <f t="shared" si="662"/>
        <v>n7-1-2TOn7-1-2-1</v>
      </c>
      <c r="AI865" s="75" t="str">
        <f t="shared" si="674"/>
        <v>n7-1-2TOn7-1-2-1</v>
      </c>
      <c r="AJ865" s="73">
        <f t="shared" si="663"/>
        <v>4</v>
      </c>
      <c r="AX865" s="108"/>
      <c r="AZ865" s="108"/>
      <c r="BB865" s="116"/>
      <c r="BC865" s="116"/>
      <c r="BD865" s="108"/>
      <c r="BE865" s="108"/>
      <c r="BF865" s="109"/>
      <c r="BG865" s="109"/>
      <c r="BH865" s="110" t="str">
        <f t="shared" si="664"/>
        <v>n7-1-2</v>
      </c>
      <c r="BI865" s="111"/>
      <c r="BJ865" s="109" t="s">
        <v>233</v>
      </c>
      <c r="BK865" s="109" t="s">
        <v>239</v>
      </c>
      <c r="BL865" s="109">
        <f t="shared" ca="1" si="665"/>
        <v>0.4</v>
      </c>
      <c r="BM865" s="112"/>
      <c r="BN865" s="112"/>
      <c r="BO865" s="112"/>
      <c r="BP865" s="112"/>
      <c r="BQ865" s="112"/>
      <c r="BR865" s="112">
        <f t="shared" ca="1" si="666"/>
        <v>12</v>
      </c>
      <c r="BS865" s="112">
        <f t="shared" ca="1" si="666"/>
        <v>12</v>
      </c>
      <c r="BT865" s="112"/>
      <c r="BU865" s="112"/>
      <c r="BV865" s="174"/>
      <c r="BW865" s="114"/>
      <c r="BX865" s="109"/>
      <c r="BY865" s="113"/>
      <c r="BZ865" s="113"/>
      <c r="CA865" s="113"/>
      <c r="CB865" s="113"/>
      <c r="CC865" s="112"/>
      <c r="CD865" s="109"/>
      <c r="CE865" s="114"/>
      <c r="CF865" s="109"/>
      <c r="CG865" s="113"/>
      <c r="CH865" s="113"/>
      <c r="CI865" s="113"/>
      <c r="CJ865" s="113"/>
      <c r="CK865" s="112"/>
      <c r="CL865" s="112"/>
      <c r="CM865" s="112"/>
      <c r="CN865" s="115"/>
      <c r="CO865" s="109"/>
      <c r="CP865" s="109"/>
      <c r="CQ865" s="113"/>
      <c r="CR865" s="113"/>
      <c r="CS865" s="113"/>
      <c r="CT865" s="113"/>
      <c r="CW865" s="118" t="str">
        <f t="shared" si="657"/>
        <v>n7-1-2</v>
      </c>
      <c r="CX865" s="118" t="str">
        <f t="shared" si="667"/>
        <v>n7-1-2-1</v>
      </c>
      <c r="CY865" s="119" t="s">
        <v>246</v>
      </c>
      <c r="CZ865" s="120" t="s">
        <v>79</v>
      </c>
      <c r="DA865" s="120" t="s">
        <v>79</v>
      </c>
      <c r="DB865" s="120">
        <f t="shared" si="675"/>
        <v>30</v>
      </c>
      <c r="DC865" s="120">
        <f t="shared" si="676"/>
        <v>150</v>
      </c>
      <c r="DD865" s="120">
        <f t="shared" ca="1" si="677"/>
        <v>6</v>
      </c>
      <c r="DE865" s="120">
        <f t="shared" ca="1" si="678"/>
        <v>6</v>
      </c>
      <c r="DF865" s="120" t="s">
        <v>74</v>
      </c>
    </row>
    <row r="866" spans="1:110" s="105" customFormat="1" ht="16" customHeight="1">
      <c r="A866" s="75" t="str">
        <f t="shared" si="653"/>
        <v>n7-1-2TOn7-1-2-2</v>
      </c>
      <c r="B866" s="75" t="str">
        <f t="shared" si="654"/>
        <v>n7-1-2TOn7-1-2-2</v>
      </c>
      <c r="C866" s="103" t="s">
        <v>239</v>
      </c>
      <c r="D866" s="103" t="str">
        <f t="shared" si="668"/>
        <v>n7-1-2</v>
      </c>
      <c r="E866" s="103" t="str">
        <f t="shared" si="669"/>
        <v>n7-1-2-2</v>
      </c>
      <c r="F866" s="104">
        <f>ROW()</f>
        <v>866</v>
      </c>
      <c r="G866" s="103"/>
      <c r="H866" s="103"/>
      <c r="I866" s="103"/>
      <c r="J866" s="103"/>
      <c r="K866" s="103" t="str">
        <f t="shared" si="658"/>
        <v>none</v>
      </c>
      <c r="L866" s="103"/>
      <c r="M866" s="103" t="str">
        <f t="shared" si="659"/>
        <v>OpenClose</v>
      </c>
      <c r="N866" s="103"/>
      <c r="O866" s="103"/>
      <c r="P866" s="103"/>
      <c r="Q866" s="103"/>
      <c r="R866" s="103">
        <f t="shared" si="660"/>
        <v>1</v>
      </c>
      <c r="S866" s="103"/>
      <c r="T866" s="103"/>
      <c r="U866" s="103"/>
      <c r="V866" s="103"/>
      <c r="W866" s="103"/>
      <c r="X866" s="103" t="str">
        <f t="shared" si="670"/>
        <v>fadeOn=n7-1-2TOn7-1-2-2,0.6</v>
      </c>
      <c r="Y866" s="103" t="str">
        <f t="shared" si="671"/>
        <v>fadeOff=n7-1-2TOn7-1-2-2,0.6</v>
      </c>
      <c r="Z866" s="103" t="str">
        <f t="shared" si="672"/>
        <v>drawOpen=n7-1-2TOn7-1-2-2,0.8</v>
      </c>
      <c r="AA866" s="103" t="str">
        <f t="shared" si="673"/>
        <v>drawClose=n7-1-2TOn7-1-2-2,0.8</v>
      </c>
      <c r="AB866" s="103" t="str">
        <f t="shared" si="661"/>
        <v>myQtipStyle</v>
      </c>
      <c r="AD866" s="106"/>
      <c r="AE866" s="116"/>
      <c r="AF866" s="75"/>
      <c r="AG866" s="186">
        <f t="shared" si="679"/>
        <v>0</v>
      </c>
      <c r="AH866" s="75" t="str">
        <f t="shared" si="662"/>
        <v>n7-1-2TOn7-1-2-2</v>
      </c>
      <c r="AI866" s="75" t="str">
        <f t="shared" si="674"/>
        <v>n7-1-2TOn7-1-2-2</v>
      </c>
      <c r="AJ866" s="73">
        <f t="shared" si="663"/>
        <v>4</v>
      </c>
      <c r="AX866" s="108"/>
      <c r="AZ866" s="108"/>
      <c r="BB866" s="116"/>
      <c r="BC866" s="116"/>
      <c r="BD866" s="108"/>
      <c r="BE866" s="108"/>
      <c r="BF866" s="109"/>
      <c r="BG866" s="109"/>
      <c r="BH866" s="110" t="str">
        <f t="shared" si="664"/>
        <v>n7-1-2</v>
      </c>
      <c r="BI866" s="111"/>
      <c r="BJ866" s="109" t="s">
        <v>233</v>
      </c>
      <c r="BK866" s="109" t="s">
        <v>239</v>
      </c>
      <c r="BL866" s="109">
        <f t="shared" ca="1" si="665"/>
        <v>0.4</v>
      </c>
      <c r="BM866" s="112"/>
      <c r="BN866" s="112"/>
      <c r="BO866" s="112"/>
      <c r="BP866" s="112"/>
      <c r="BQ866" s="112"/>
      <c r="BR866" s="112">
        <f t="shared" ca="1" si="666"/>
        <v>12</v>
      </c>
      <c r="BS866" s="112">
        <f t="shared" ca="1" si="666"/>
        <v>12</v>
      </c>
      <c r="BT866" s="112"/>
      <c r="BU866" s="112"/>
      <c r="BV866" s="174"/>
      <c r="BW866" s="114"/>
      <c r="BX866" s="109"/>
      <c r="BY866" s="113"/>
      <c r="BZ866" s="113"/>
      <c r="CA866" s="113"/>
      <c r="CB866" s="113"/>
      <c r="CC866" s="112"/>
      <c r="CD866" s="109"/>
      <c r="CE866" s="114"/>
      <c r="CF866" s="109"/>
      <c r="CG866" s="113"/>
      <c r="CH866" s="113"/>
      <c r="CI866" s="113"/>
      <c r="CJ866" s="113"/>
      <c r="CK866" s="112"/>
      <c r="CL866" s="112"/>
      <c r="CM866" s="112"/>
      <c r="CN866" s="115"/>
      <c r="CO866" s="109"/>
      <c r="CP866" s="109"/>
      <c r="CQ866" s="113"/>
      <c r="CR866" s="113"/>
      <c r="CS866" s="113"/>
      <c r="CT866" s="113"/>
      <c r="CW866" s="118" t="str">
        <f t="shared" si="657"/>
        <v>n7-1-2</v>
      </c>
      <c r="CX866" s="118" t="str">
        <f t="shared" si="667"/>
        <v>n7-1-2-2</v>
      </c>
      <c r="CY866" s="119" t="s">
        <v>246</v>
      </c>
      <c r="CZ866" s="120" t="s">
        <v>79</v>
      </c>
      <c r="DA866" s="120" t="s">
        <v>79</v>
      </c>
      <c r="DB866" s="120">
        <f t="shared" si="675"/>
        <v>30</v>
      </c>
      <c r="DC866" s="120">
        <f t="shared" si="676"/>
        <v>150</v>
      </c>
      <c r="DD866" s="120">
        <f t="shared" ca="1" si="677"/>
        <v>6</v>
      </c>
      <c r="DE866" s="120">
        <f t="shared" ca="1" si="678"/>
        <v>6</v>
      </c>
      <c r="DF866" s="120" t="s">
        <v>74</v>
      </c>
    </row>
    <row r="867" spans="1:110" s="105" customFormat="1" ht="16" customHeight="1">
      <c r="A867" s="75" t="str">
        <f t="shared" si="653"/>
        <v>n7-1-2TOn7-1-2-3</v>
      </c>
      <c r="B867" s="75" t="str">
        <f t="shared" si="654"/>
        <v>n7-1-2TOn7-1-2-3</v>
      </c>
      <c r="C867" s="103" t="s">
        <v>239</v>
      </c>
      <c r="D867" s="103" t="str">
        <f t="shared" si="668"/>
        <v>n7-1-2</v>
      </c>
      <c r="E867" s="103" t="str">
        <f t="shared" si="669"/>
        <v>n7-1-2-3</v>
      </c>
      <c r="F867" s="104">
        <f>ROW()</f>
        <v>867</v>
      </c>
      <c r="G867" s="103"/>
      <c r="H867" s="103"/>
      <c r="I867" s="103"/>
      <c r="J867" s="103"/>
      <c r="K867" s="103" t="str">
        <f t="shared" si="658"/>
        <v>none</v>
      </c>
      <c r="L867" s="103"/>
      <c r="M867" s="103" t="str">
        <f t="shared" si="659"/>
        <v>OpenClose</v>
      </c>
      <c r="N867" s="103"/>
      <c r="O867" s="103"/>
      <c r="P867" s="103"/>
      <c r="Q867" s="103"/>
      <c r="R867" s="103">
        <f t="shared" si="660"/>
        <v>1</v>
      </c>
      <c r="S867" s="103"/>
      <c r="T867" s="103"/>
      <c r="U867" s="103"/>
      <c r="V867" s="103"/>
      <c r="W867" s="103"/>
      <c r="X867" s="103" t="str">
        <f t="shared" si="670"/>
        <v>fadeOn=n7-1-2TOn7-1-2-3,0.6</v>
      </c>
      <c r="Y867" s="103" t="str">
        <f t="shared" si="671"/>
        <v>fadeOff=n7-1-2TOn7-1-2-3,0.6</v>
      </c>
      <c r="Z867" s="103" t="str">
        <f t="shared" si="672"/>
        <v>drawOpen=n7-1-2TOn7-1-2-3,0.8</v>
      </c>
      <c r="AA867" s="103" t="str">
        <f t="shared" si="673"/>
        <v>drawClose=n7-1-2TOn7-1-2-3,0.8</v>
      </c>
      <c r="AB867" s="103" t="str">
        <f t="shared" si="661"/>
        <v>myQtipStyle</v>
      </c>
      <c r="AD867" s="106"/>
      <c r="AE867" s="116"/>
      <c r="AF867" s="75"/>
      <c r="AG867" s="186">
        <f t="shared" si="679"/>
        <v>0</v>
      </c>
      <c r="AH867" s="75" t="str">
        <f t="shared" si="662"/>
        <v>n7-1-2TOn7-1-2-3</v>
      </c>
      <c r="AI867" s="75" t="str">
        <f t="shared" si="674"/>
        <v>n7-1-2TOn7-1-2-3</v>
      </c>
      <c r="AJ867" s="73">
        <f t="shared" si="663"/>
        <v>4</v>
      </c>
      <c r="AX867" s="108"/>
      <c r="AZ867" s="108"/>
      <c r="BB867" s="116"/>
      <c r="BC867" s="116"/>
      <c r="BD867" s="108"/>
      <c r="BE867" s="108"/>
      <c r="BF867" s="109"/>
      <c r="BG867" s="109"/>
      <c r="BH867" s="110" t="str">
        <f t="shared" si="664"/>
        <v>n7-1-2</v>
      </c>
      <c r="BI867" s="111"/>
      <c r="BJ867" s="109" t="s">
        <v>233</v>
      </c>
      <c r="BK867" s="109" t="s">
        <v>239</v>
      </c>
      <c r="BL867" s="109">
        <f t="shared" ca="1" si="665"/>
        <v>0.4</v>
      </c>
      <c r="BM867" s="112"/>
      <c r="BN867" s="112"/>
      <c r="BO867" s="112"/>
      <c r="BP867" s="112"/>
      <c r="BQ867" s="112"/>
      <c r="BR867" s="112">
        <f t="shared" ca="1" si="666"/>
        <v>12</v>
      </c>
      <c r="BS867" s="112">
        <f t="shared" ca="1" si="666"/>
        <v>12</v>
      </c>
      <c r="BT867" s="112"/>
      <c r="BU867" s="112"/>
      <c r="BV867" s="174"/>
      <c r="BW867" s="114"/>
      <c r="BX867" s="109"/>
      <c r="BY867" s="113"/>
      <c r="BZ867" s="113"/>
      <c r="CA867" s="113"/>
      <c r="CB867" s="113"/>
      <c r="CC867" s="112"/>
      <c r="CD867" s="109"/>
      <c r="CE867" s="114"/>
      <c r="CF867" s="109"/>
      <c r="CG867" s="113"/>
      <c r="CH867" s="113"/>
      <c r="CI867" s="113"/>
      <c r="CJ867" s="113"/>
      <c r="CK867" s="112"/>
      <c r="CL867" s="112"/>
      <c r="CM867" s="112"/>
      <c r="CN867" s="115"/>
      <c r="CO867" s="109"/>
      <c r="CP867" s="109"/>
      <c r="CQ867" s="113"/>
      <c r="CR867" s="113"/>
      <c r="CS867" s="113"/>
      <c r="CT867" s="113"/>
      <c r="CW867" s="118" t="str">
        <f t="shared" si="657"/>
        <v>n7-1-2</v>
      </c>
      <c r="CX867" s="118" t="str">
        <f t="shared" si="667"/>
        <v>n7-1-2-3</v>
      </c>
      <c r="CY867" s="119" t="s">
        <v>246</v>
      </c>
      <c r="CZ867" s="120" t="s">
        <v>79</v>
      </c>
      <c r="DA867" s="120" t="s">
        <v>79</v>
      </c>
      <c r="DB867" s="120">
        <f t="shared" si="675"/>
        <v>30</v>
      </c>
      <c r="DC867" s="120">
        <f t="shared" si="676"/>
        <v>150</v>
      </c>
      <c r="DD867" s="120">
        <f t="shared" ca="1" si="677"/>
        <v>6</v>
      </c>
      <c r="DE867" s="120">
        <f t="shared" ca="1" si="678"/>
        <v>6</v>
      </c>
      <c r="DF867" s="120" t="s">
        <v>74</v>
      </c>
    </row>
    <row r="868" spans="1:110" s="105" customFormat="1" ht="16" customHeight="1">
      <c r="A868" s="75" t="str">
        <f t="shared" si="653"/>
        <v>n7-1TOn7-1-3</v>
      </c>
      <c r="B868" s="75" t="str">
        <f t="shared" si="654"/>
        <v>n7-1TOn7-1-3</v>
      </c>
      <c r="C868" s="103" t="s">
        <v>239</v>
      </c>
      <c r="D868" s="103" t="str">
        <f t="shared" si="668"/>
        <v>n7-1</v>
      </c>
      <c r="E868" s="103" t="str">
        <f t="shared" si="669"/>
        <v>n7-1-3</v>
      </c>
      <c r="F868" s="104">
        <f>ROW()</f>
        <v>868</v>
      </c>
      <c r="G868" s="103"/>
      <c r="H868" s="103"/>
      <c r="I868" s="103"/>
      <c r="J868" s="103"/>
      <c r="K868" s="103" t="str">
        <f t="shared" si="658"/>
        <v>none</v>
      </c>
      <c r="L868" s="103"/>
      <c r="M868" s="103" t="str">
        <f t="shared" si="659"/>
        <v>OpenClose</v>
      </c>
      <c r="N868" s="103"/>
      <c r="O868" s="103"/>
      <c r="P868" s="103"/>
      <c r="Q868" s="103"/>
      <c r="R868" s="103">
        <f t="shared" si="660"/>
        <v>1</v>
      </c>
      <c r="S868" s="103"/>
      <c r="T868" s="103"/>
      <c r="U868" s="103"/>
      <c r="V868" s="103"/>
      <c r="W868" s="103"/>
      <c r="X868" s="103" t="str">
        <f t="shared" si="670"/>
        <v>fadeOn=n7-1TOn7-1-3,0.6</v>
      </c>
      <c r="Y868" s="103" t="str">
        <f t="shared" si="671"/>
        <v>fadeOff=n7-1TOn7-1-3,0.6</v>
      </c>
      <c r="Z868" s="103" t="str">
        <f t="shared" si="672"/>
        <v>drawOpen=n7-1TOn7-1-3,0.8</v>
      </c>
      <c r="AA868" s="103" t="str">
        <f t="shared" si="673"/>
        <v>drawClose=n7-1TOn7-1-3,0.8</v>
      </c>
      <c r="AB868" s="103" t="str">
        <f t="shared" si="661"/>
        <v>myQtipStyle</v>
      </c>
      <c r="AD868" s="106"/>
      <c r="AE868" s="116"/>
      <c r="AF868" s="75"/>
      <c r="AG868" s="186">
        <f t="shared" si="679"/>
        <v>0</v>
      </c>
      <c r="AH868" s="75" t="str">
        <f t="shared" si="662"/>
        <v>n7-1TOn7-1-3</v>
      </c>
      <c r="AI868" s="75" t="str">
        <f t="shared" si="674"/>
        <v>n7-1TOn7-1-3</v>
      </c>
      <c r="AJ868" s="73">
        <f t="shared" si="663"/>
        <v>3</v>
      </c>
      <c r="AX868" s="108"/>
      <c r="AZ868" s="108"/>
      <c r="BB868" s="116"/>
      <c r="BC868" s="116"/>
      <c r="BD868" s="108"/>
      <c r="BE868" s="108"/>
      <c r="BF868" s="109"/>
      <c r="BG868" s="109"/>
      <c r="BH868" s="110" t="str">
        <f t="shared" si="664"/>
        <v>n7-1</v>
      </c>
      <c r="BI868" s="111"/>
      <c r="BJ868" s="109" t="s">
        <v>233</v>
      </c>
      <c r="BK868" s="109" t="s">
        <v>239</v>
      </c>
      <c r="BL868" s="109">
        <f t="shared" ca="1" si="665"/>
        <v>0.7</v>
      </c>
      <c r="BM868" s="112"/>
      <c r="BN868" s="112"/>
      <c r="BO868" s="112"/>
      <c r="BP868" s="112"/>
      <c r="BQ868" s="112"/>
      <c r="BR868" s="112">
        <f t="shared" ca="1" si="666"/>
        <v>35</v>
      </c>
      <c r="BS868" s="112">
        <f t="shared" ca="1" si="666"/>
        <v>35</v>
      </c>
      <c r="BT868" s="112"/>
      <c r="BU868" s="112"/>
      <c r="BV868" s="174"/>
      <c r="BW868" s="114"/>
      <c r="BX868" s="109"/>
      <c r="BY868" s="113"/>
      <c r="BZ868" s="113"/>
      <c r="CA868" s="113"/>
      <c r="CB868" s="113"/>
      <c r="CC868" s="112"/>
      <c r="CD868" s="109"/>
      <c r="CE868" s="114"/>
      <c r="CF868" s="109"/>
      <c r="CG868" s="113"/>
      <c r="CH868" s="113"/>
      <c r="CI868" s="113"/>
      <c r="CJ868" s="113"/>
      <c r="CK868" s="112"/>
      <c r="CL868" s="112"/>
      <c r="CM868" s="112"/>
      <c r="CN868" s="115"/>
      <c r="CO868" s="109"/>
      <c r="CP868" s="109"/>
      <c r="CQ868" s="113"/>
      <c r="CR868" s="113"/>
      <c r="CS868" s="113"/>
      <c r="CT868" s="113"/>
      <c r="CW868" s="118" t="str">
        <f t="shared" si="657"/>
        <v>n7-1</v>
      </c>
      <c r="CX868" s="118" t="str">
        <f t="shared" si="667"/>
        <v>n7-1-3</v>
      </c>
      <c r="CY868" s="119" t="s">
        <v>246</v>
      </c>
      <c r="CZ868" s="120" t="s">
        <v>79</v>
      </c>
      <c r="DA868" s="120" t="s">
        <v>79</v>
      </c>
      <c r="DB868" s="120">
        <f t="shared" si="675"/>
        <v>30</v>
      </c>
      <c r="DC868" s="120">
        <f t="shared" si="676"/>
        <v>150</v>
      </c>
      <c r="DD868" s="120">
        <f t="shared" ca="1" si="677"/>
        <v>17.5</v>
      </c>
      <c r="DE868" s="120">
        <f t="shared" ca="1" si="678"/>
        <v>17.5</v>
      </c>
      <c r="DF868" s="120" t="s">
        <v>74</v>
      </c>
    </row>
    <row r="869" spans="1:110" s="105" customFormat="1" ht="16" customHeight="1">
      <c r="A869" s="75" t="str">
        <f t="shared" si="653"/>
        <v>n7-1-3TOn7-1-3-1</v>
      </c>
      <c r="B869" s="75" t="str">
        <f t="shared" si="654"/>
        <v>n7-1-3TOn7-1-3-1</v>
      </c>
      <c r="C869" s="103" t="s">
        <v>239</v>
      </c>
      <c r="D869" s="103" t="str">
        <f t="shared" si="668"/>
        <v>n7-1-3</v>
      </c>
      <c r="E869" s="103" t="str">
        <f t="shared" si="669"/>
        <v>n7-1-3-1</v>
      </c>
      <c r="F869" s="104">
        <f>ROW()</f>
        <v>869</v>
      </c>
      <c r="G869" s="103"/>
      <c r="H869" s="103"/>
      <c r="I869" s="103"/>
      <c r="J869" s="103"/>
      <c r="K869" s="103" t="str">
        <f t="shared" si="658"/>
        <v>none</v>
      </c>
      <c r="L869" s="103"/>
      <c r="M869" s="103" t="str">
        <f t="shared" si="659"/>
        <v>OpenClose</v>
      </c>
      <c r="N869" s="103"/>
      <c r="O869" s="103"/>
      <c r="P869" s="103"/>
      <c r="Q869" s="103"/>
      <c r="R869" s="103">
        <f t="shared" si="660"/>
        <v>1</v>
      </c>
      <c r="S869" s="103"/>
      <c r="T869" s="103"/>
      <c r="U869" s="103"/>
      <c r="V869" s="103"/>
      <c r="W869" s="103"/>
      <c r="X869" s="103" t="str">
        <f t="shared" si="670"/>
        <v>fadeOn=n7-1-3TOn7-1-3-1,0.6</v>
      </c>
      <c r="Y869" s="103" t="str">
        <f t="shared" si="671"/>
        <v>fadeOff=n7-1-3TOn7-1-3-1,0.6</v>
      </c>
      <c r="Z869" s="103" t="str">
        <f t="shared" si="672"/>
        <v>drawOpen=n7-1-3TOn7-1-3-1,0.8</v>
      </c>
      <c r="AA869" s="103" t="str">
        <f t="shared" si="673"/>
        <v>drawClose=n7-1-3TOn7-1-3-1,0.8</v>
      </c>
      <c r="AB869" s="103" t="str">
        <f t="shared" si="661"/>
        <v>myQtipStyle</v>
      </c>
      <c r="AD869" s="106"/>
      <c r="AE869" s="116"/>
      <c r="AF869" s="75"/>
      <c r="AG869" s="186">
        <f t="shared" si="679"/>
        <v>0</v>
      </c>
      <c r="AH869" s="75" t="str">
        <f t="shared" si="662"/>
        <v>n7-1-3TOn7-1-3-1</v>
      </c>
      <c r="AI869" s="75" t="str">
        <f t="shared" si="674"/>
        <v>n7-1-3TOn7-1-3-1</v>
      </c>
      <c r="AJ869" s="73">
        <f t="shared" si="663"/>
        <v>4</v>
      </c>
      <c r="AX869" s="108"/>
      <c r="AZ869" s="108"/>
      <c r="BB869" s="116"/>
      <c r="BC869" s="116"/>
      <c r="BD869" s="108"/>
      <c r="BE869" s="108"/>
      <c r="BF869" s="109"/>
      <c r="BG869" s="109"/>
      <c r="BH869" s="110" t="str">
        <f t="shared" si="664"/>
        <v>n7-1-3</v>
      </c>
      <c r="BI869" s="111"/>
      <c r="BJ869" s="109" t="s">
        <v>233</v>
      </c>
      <c r="BK869" s="109" t="s">
        <v>239</v>
      </c>
      <c r="BL869" s="109">
        <f t="shared" ca="1" si="665"/>
        <v>0.4</v>
      </c>
      <c r="BM869" s="112"/>
      <c r="BN869" s="112"/>
      <c r="BO869" s="112"/>
      <c r="BP869" s="112"/>
      <c r="BQ869" s="112"/>
      <c r="BR869" s="112">
        <f t="shared" ca="1" si="666"/>
        <v>12</v>
      </c>
      <c r="BS869" s="112">
        <f t="shared" ca="1" si="666"/>
        <v>12</v>
      </c>
      <c r="BT869" s="112"/>
      <c r="BU869" s="112"/>
      <c r="BV869" s="174"/>
      <c r="BW869" s="114"/>
      <c r="BX869" s="109"/>
      <c r="BY869" s="113"/>
      <c r="BZ869" s="113"/>
      <c r="CA869" s="113"/>
      <c r="CB869" s="113"/>
      <c r="CC869" s="112"/>
      <c r="CD869" s="109"/>
      <c r="CE869" s="114"/>
      <c r="CF869" s="109"/>
      <c r="CG869" s="113"/>
      <c r="CH869" s="113"/>
      <c r="CI869" s="113"/>
      <c r="CJ869" s="113"/>
      <c r="CK869" s="112"/>
      <c r="CL869" s="112"/>
      <c r="CM869" s="112"/>
      <c r="CN869" s="115"/>
      <c r="CO869" s="109"/>
      <c r="CP869" s="109"/>
      <c r="CQ869" s="113"/>
      <c r="CR869" s="113"/>
      <c r="CS869" s="113"/>
      <c r="CT869" s="113"/>
      <c r="CW869" s="118" t="str">
        <f t="shared" si="657"/>
        <v>n7-1-3</v>
      </c>
      <c r="CX869" s="118" t="str">
        <f t="shared" si="667"/>
        <v>n7-1-3-1</v>
      </c>
      <c r="CY869" s="119" t="s">
        <v>246</v>
      </c>
      <c r="CZ869" s="120" t="s">
        <v>79</v>
      </c>
      <c r="DA869" s="120" t="s">
        <v>79</v>
      </c>
      <c r="DB869" s="120">
        <f t="shared" si="675"/>
        <v>30</v>
      </c>
      <c r="DC869" s="120">
        <f t="shared" si="676"/>
        <v>150</v>
      </c>
      <c r="DD869" s="120">
        <f t="shared" ca="1" si="677"/>
        <v>6</v>
      </c>
      <c r="DE869" s="120">
        <f t="shared" ca="1" si="678"/>
        <v>6</v>
      </c>
      <c r="DF869" s="120" t="s">
        <v>74</v>
      </c>
    </row>
    <row r="870" spans="1:110" s="105" customFormat="1" ht="16" customHeight="1">
      <c r="A870" s="75" t="str">
        <f t="shared" si="653"/>
        <v>n7-1-3TOn7-1-3-2</v>
      </c>
      <c r="B870" s="75" t="str">
        <f t="shared" si="654"/>
        <v>n7-1-3TOn7-1-3-2</v>
      </c>
      <c r="C870" s="103" t="s">
        <v>239</v>
      </c>
      <c r="D870" s="103" t="str">
        <f t="shared" si="668"/>
        <v>n7-1-3</v>
      </c>
      <c r="E870" s="103" t="str">
        <f t="shared" si="669"/>
        <v>n7-1-3-2</v>
      </c>
      <c r="F870" s="104">
        <f>ROW()</f>
        <v>870</v>
      </c>
      <c r="G870" s="103"/>
      <c r="H870" s="103"/>
      <c r="I870" s="103"/>
      <c r="J870" s="103"/>
      <c r="K870" s="103" t="str">
        <f t="shared" si="658"/>
        <v>none</v>
      </c>
      <c r="L870" s="103"/>
      <c r="M870" s="103" t="str">
        <f t="shared" si="659"/>
        <v>OpenClose</v>
      </c>
      <c r="N870" s="103"/>
      <c r="O870" s="103"/>
      <c r="P870" s="103"/>
      <c r="Q870" s="103"/>
      <c r="R870" s="103">
        <f t="shared" si="660"/>
        <v>1</v>
      </c>
      <c r="S870" s="103"/>
      <c r="T870" s="103"/>
      <c r="U870" s="103"/>
      <c r="V870" s="103"/>
      <c r="W870" s="103"/>
      <c r="X870" s="103" t="str">
        <f t="shared" si="670"/>
        <v>fadeOn=n7-1-3TOn7-1-3-2,0.6</v>
      </c>
      <c r="Y870" s="103" t="str">
        <f t="shared" si="671"/>
        <v>fadeOff=n7-1-3TOn7-1-3-2,0.6</v>
      </c>
      <c r="Z870" s="103" t="str">
        <f t="shared" si="672"/>
        <v>drawOpen=n7-1-3TOn7-1-3-2,0.8</v>
      </c>
      <c r="AA870" s="103" t="str">
        <f t="shared" si="673"/>
        <v>drawClose=n7-1-3TOn7-1-3-2,0.8</v>
      </c>
      <c r="AB870" s="103" t="str">
        <f t="shared" si="661"/>
        <v>myQtipStyle</v>
      </c>
      <c r="AD870" s="106"/>
      <c r="AE870" s="116"/>
      <c r="AF870" s="75"/>
      <c r="AG870" s="186">
        <f t="shared" si="679"/>
        <v>0</v>
      </c>
      <c r="AH870" s="75" t="str">
        <f t="shared" si="662"/>
        <v>n7-1-3TOn7-1-3-2</v>
      </c>
      <c r="AI870" s="75" t="str">
        <f t="shared" si="674"/>
        <v>n7-1-3TOn7-1-3-2</v>
      </c>
      <c r="AJ870" s="73">
        <f t="shared" si="663"/>
        <v>4</v>
      </c>
      <c r="AX870" s="108"/>
      <c r="AZ870" s="108"/>
      <c r="BB870" s="116"/>
      <c r="BC870" s="116"/>
      <c r="BD870" s="108"/>
      <c r="BE870" s="108"/>
      <c r="BF870" s="109"/>
      <c r="BG870" s="109"/>
      <c r="BH870" s="110" t="str">
        <f t="shared" si="664"/>
        <v>n7-1-3</v>
      </c>
      <c r="BI870" s="111"/>
      <c r="BJ870" s="109" t="s">
        <v>233</v>
      </c>
      <c r="BK870" s="109" t="s">
        <v>239</v>
      </c>
      <c r="BL870" s="109">
        <f t="shared" ca="1" si="665"/>
        <v>0.4</v>
      </c>
      <c r="BM870" s="112"/>
      <c r="BN870" s="112"/>
      <c r="BO870" s="112"/>
      <c r="BP870" s="112"/>
      <c r="BQ870" s="112"/>
      <c r="BR870" s="112">
        <f t="shared" ca="1" si="666"/>
        <v>12</v>
      </c>
      <c r="BS870" s="112">
        <f t="shared" ca="1" si="666"/>
        <v>12</v>
      </c>
      <c r="BT870" s="112"/>
      <c r="BU870" s="112"/>
      <c r="BV870" s="174"/>
      <c r="BW870" s="114"/>
      <c r="BX870" s="109"/>
      <c r="BY870" s="113"/>
      <c r="BZ870" s="113"/>
      <c r="CA870" s="113"/>
      <c r="CB870" s="113"/>
      <c r="CC870" s="112"/>
      <c r="CD870" s="109"/>
      <c r="CE870" s="114"/>
      <c r="CF870" s="109"/>
      <c r="CG870" s="113"/>
      <c r="CH870" s="113"/>
      <c r="CI870" s="113"/>
      <c r="CJ870" s="113"/>
      <c r="CK870" s="112"/>
      <c r="CL870" s="112"/>
      <c r="CM870" s="112"/>
      <c r="CN870" s="115"/>
      <c r="CO870" s="109"/>
      <c r="CP870" s="109"/>
      <c r="CQ870" s="113"/>
      <c r="CR870" s="113"/>
      <c r="CS870" s="113"/>
      <c r="CT870" s="113"/>
      <c r="CW870" s="118" t="str">
        <f t="shared" si="657"/>
        <v>n7-1-3</v>
      </c>
      <c r="CX870" s="118" t="str">
        <f t="shared" si="667"/>
        <v>n7-1-3-2</v>
      </c>
      <c r="CY870" s="119" t="s">
        <v>246</v>
      </c>
      <c r="CZ870" s="120" t="s">
        <v>79</v>
      </c>
      <c r="DA870" s="120" t="s">
        <v>79</v>
      </c>
      <c r="DB870" s="120">
        <f t="shared" si="675"/>
        <v>30</v>
      </c>
      <c r="DC870" s="120">
        <f t="shared" si="676"/>
        <v>150</v>
      </c>
      <c r="DD870" s="120">
        <f t="shared" ca="1" si="677"/>
        <v>6</v>
      </c>
      <c r="DE870" s="120">
        <f t="shared" ca="1" si="678"/>
        <v>6</v>
      </c>
      <c r="DF870" s="120" t="s">
        <v>74</v>
      </c>
    </row>
    <row r="871" spans="1:110" s="105" customFormat="1" ht="16" customHeight="1">
      <c r="A871" s="75" t="str">
        <f t="shared" si="653"/>
        <v>n7-1-3TOn7-1-3-3</v>
      </c>
      <c r="B871" s="75" t="str">
        <f t="shared" si="654"/>
        <v>n7-1-3TOn7-1-3-3</v>
      </c>
      <c r="C871" s="103" t="s">
        <v>239</v>
      </c>
      <c r="D871" s="103" t="str">
        <f t="shared" si="668"/>
        <v>n7-1-3</v>
      </c>
      <c r="E871" s="103" t="str">
        <f t="shared" si="669"/>
        <v>n7-1-3-3</v>
      </c>
      <c r="F871" s="104">
        <f>ROW()</f>
        <v>871</v>
      </c>
      <c r="G871" s="103"/>
      <c r="H871" s="103"/>
      <c r="I871" s="103"/>
      <c r="J871" s="103"/>
      <c r="K871" s="103" t="str">
        <f t="shared" si="658"/>
        <v>none</v>
      </c>
      <c r="L871" s="103"/>
      <c r="M871" s="103" t="str">
        <f t="shared" si="659"/>
        <v>OpenClose</v>
      </c>
      <c r="N871" s="103"/>
      <c r="O871" s="103"/>
      <c r="P871" s="103"/>
      <c r="Q871" s="103"/>
      <c r="R871" s="103">
        <f t="shared" si="660"/>
        <v>1</v>
      </c>
      <c r="S871" s="103"/>
      <c r="T871" s="103"/>
      <c r="U871" s="103"/>
      <c r="V871" s="103"/>
      <c r="W871" s="103"/>
      <c r="X871" s="103" t="str">
        <f t="shared" si="670"/>
        <v>fadeOn=n7-1-3TOn7-1-3-3,0.6</v>
      </c>
      <c r="Y871" s="103" t="str">
        <f t="shared" si="671"/>
        <v>fadeOff=n7-1-3TOn7-1-3-3,0.6</v>
      </c>
      <c r="Z871" s="103" t="str">
        <f t="shared" si="672"/>
        <v>drawOpen=n7-1-3TOn7-1-3-3,0.8</v>
      </c>
      <c r="AA871" s="103" t="str">
        <f t="shared" si="673"/>
        <v>drawClose=n7-1-3TOn7-1-3-3,0.8</v>
      </c>
      <c r="AB871" s="103" t="str">
        <f t="shared" si="661"/>
        <v>myQtipStyle</v>
      </c>
      <c r="AD871" s="106"/>
      <c r="AE871" s="116"/>
      <c r="AF871" s="75"/>
      <c r="AG871" s="186">
        <f t="shared" si="679"/>
        <v>0</v>
      </c>
      <c r="AH871" s="75" t="str">
        <f t="shared" si="662"/>
        <v>n7-1-3TOn7-1-3-3</v>
      </c>
      <c r="AI871" s="75" t="str">
        <f t="shared" si="674"/>
        <v>n7-1-3TOn7-1-3-3</v>
      </c>
      <c r="AJ871" s="73">
        <f t="shared" si="663"/>
        <v>4</v>
      </c>
      <c r="AX871" s="108"/>
      <c r="AZ871" s="108"/>
      <c r="BB871" s="116"/>
      <c r="BC871" s="116"/>
      <c r="BD871" s="108"/>
      <c r="BE871" s="108"/>
      <c r="BF871" s="109"/>
      <c r="BG871" s="109"/>
      <c r="BH871" s="110" t="str">
        <f t="shared" si="664"/>
        <v>n7-1-3</v>
      </c>
      <c r="BI871" s="111"/>
      <c r="BJ871" s="109" t="s">
        <v>233</v>
      </c>
      <c r="BK871" s="109" t="s">
        <v>239</v>
      </c>
      <c r="BL871" s="109">
        <f t="shared" ca="1" si="665"/>
        <v>0.4</v>
      </c>
      <c r="BM871" s="112"/>
      <c r="BN871" s="112"/>
      <c r="BO871" s="112"/>
      <c r="BP871" s="112"/>
      <c r="BQ871" s="112"/>
      <c r="BR871" s="112">
        <f t="shared" ca="1" si="666"/>
        <v>12</v>
      </c>
      <c r="BS871" s="112">
        <f t="shared" ca="1" si="666"/>
        <v>12</v>
      </c>
      <c r="BT871" s="112"/>
      <c r="BU871" s="112"/>
      <c r="BV871" s="174"/>
      <c r="BW871" s="114"/>
      <c r="BX871" s="109"/>
      <c r="BY871" s="113"/>
      <c r="BZ871" s="113"/>
      <c r="CA871" s="113"/>
      <c r="CB871" s="113"/>
      <c r="CC871" s="112"/>
      <c r="CD871" s="109"/>
      <c r="CE871" s="114"/>
      <c r="CF871" s="109"/>
      <c r="CG871" s="113"/>
      <c r="CH871" s="113"/>
      <c r="CI871" s="113"/>
      <c r="CJ871" s="113"/>
      <c r="CK871" s="112"/>
      <c r="CL871" s="112"/>
      <c r="CM871" s="112"/>
      <c r="CN871" s="115"/>
      <c r="CO871" s="109"/>
      <c r="CP871" s="109"/>
      <c r="CQ871" s="113"/>
      <c r="CR871" s="113"/>
      <c r="CS871" s="113"/>
      <c r="CT871" s="113"/>
      <c r="CW871" s="118" t="str">
        <f t="shared" si="657"/>
        <v>n7-1-3</v>
      </c>
      <c r="CX871" s="118" t="str">
        <f t="shared" si="667"/>
        <v>n7-1-3-3</v>
      </c>
      <c r="CY871" s="119" t="s">
        <v>246</v>
      </c>
      <c r="CZ871" s="120" t="s">
        <v>79</v>
      </c>
      <c r="DA871" s="120" t="s">
        <v>79</v>
      </c>
      <c r="DB871" s="120">
        <f t="shared" si="675"/>
        <v>30</v>
      </c>
      <c r="DC871" s="120">
        <f t="shared" si="676"/>
        <v>150</v>
      </c>
      <c r="DD871" s="120">
        <f t="shared" ca="1" si="677"/>
        <v>6</v>
      </c>
      <c r="DE871" s="120">
        <f t="shared" ca="1" si="678"/>
        <v>6</v>
      </c>
      <c r="DF871" s="120" t="s">
        <v>74</v>
      </c>
    </row>
    <row r="872" spans="1:110" s="105" customFormat="1" ht="16" customHeight="1">
      <c r="A872" s="75" t="str">
        <f t="shared" si="653"/>
        <v>n6-4-3-3TOn7-2</v>
      </c>
      <c r="B872" s="75" t="str">
        <f t="shared" si="654"/>
        <v>n6-4-3-3TOn7-2</v>
      </c>
      <c r="C872" s="103" t="s">
        <v>239</v>
      </c>
      <c r="D872" s="103" t="str">
        <f t="shared" si="668"/>
        <v>n6-4-3-3</v>
      </c>
      <c r="E872" s="103" t="str">
        <f t="shared" si="669"/>
        <v>n7-2</v>
      </c>
      <c r="F872" s="104">
        <f>ROW()</f>
        <v>872</v>
      </c>
      <c r="G872" s="103"/>
      <c r="H872" s="103"/>
      <c r="I872" s="103"/>
      <c r="J872" s="103"/>
      <c r="K872" s="103" t="str">
        <f t="shared" si="658"/>
        <v>none</v>
      </c>
      <c r="L872" s="103"/>
      <c r="M872" s="103" t="str">
        <f t="shared" si="659"/>
        <v>OpenClose</v>
      </c>
      <c r="N872" s="103"/>
      <c r="O872" s="103"/>
      <c r="P872" s="103"/>
      <c r="Q872" s="103"/>
      <c r="R872" s="103">
        <f t="shared" si="660"/>
        <v>1</v>
      </c>
      <c r="S872" s="103"/>
      <c r="T872" s="103"/>
      <c r="U872" s="103"/>
      <c r="V872" s="103"/>
      <c r="W872" s="103"/>
      <c r="X872" s="103" t="str">
        <f t="shared" si="670"/>
        <v>fadeOn=n6-4-3-3TOn7-2,0.6</v>
      </c>
      <c r="Y872" s="103" t="str">
        <f t="shared" si="671"/>
        <v>fadeOff=n6-4-3-3TOn7-2,0.6</v>
      </c>
      <c r="Z872" s="103" t="str">
        <f t="shared" si="672"/>
        <v>drawOpen=n6-4-3-3TOn7-2,0.8</v>
      </c>
      <c r="AA872" s="103" t="str">
        <f t="shared" si="673"/>
        <v>drawClose=n6-4-3-3TOn7-2,0.8</v>
      </c>
      <c r="AB872" s="103" t="str">
        <f t="shared" si="661"/>
        <v>myQtipStyle</v>
      </c>
      <c r="AD872" s="106"/>
      <c r="AE872" s="116"/>
      <c r="AF872" s="75"/>
      <c r="AG872" s="186">
        <f t="shared" si="679"/>
        <v>0</v>
      </c>
      <c r="AH872" s="75" t="str">
        <f t="shared" si="662"/>
        <v>n6-4-3-3TOn7-2</v>
      </c>
      <c r="AI872" s="75" t="str">
        <f t="shared" si="674"/>
        <v>n6-4-3-3TOn7-2</v>
      </c>
      <c r="AJ872" s="73">
        <f t="shared" si="663"/>
        <v>2</v>
      </c>
      <c r="AX872" s="108"/>
      <c r="AZ872" s="108"/>
      <c r="BB872" s="116"/>
      <c r="BC872" s="116"/>
      <c r="BD872" s="108"/>
      <c r="BE872" s="108"/>
      <c r="BF872" s="109"/>
      <c r="BG872" s="109"/>
      <c r="BH872" s="110" t="str">
        <f t="shared" si="664"/>
        <v>n6-4-3-3</v>
      </c>
      <c r="BI872" s="111"/>
      <c r="BJ872" s="109" t="s">
        <v>233</v>
      </c>
      <c r="BK872" s="109" t="s">
        <v>239</v>
      </c>
      <c r="BL872" s="109">
        <f t="shared" ca="1" si="665"/>
        <v>1.5</v>
      </c>
      <c r="BM872" s="112"/>
      <c r="BN872" s="112"/>
      <c r="BO872" s="112"/>
      <c r="BP872" s="112"/>
      <c r="BQ872" s="112"/>
      <c r="BR872" s="112">
        <f t="shared" ca="1" si="666"/>
        <v>60</v>
      </c>
      <c r="BS872" s="112">
        <f t="shared" ca="1" si="666"/>
        <v>60</v>
      </c>
      <c r="BT872" s="112"/>
      <c r="BU872" s="112"/>
      <c r="BV872" s="174"/>
      <c r="BW872" s="114"/>
      <c r="BX872" s="109"/>
      <c r="BY872" s="113"/>
      <c r="BZ872" s="113"/>
      <c r="CA872" s="113"/>
      <c r="CB872" s="113"/>
      <c r="CC872" s="112"/>
      <c r="CD872" s="109"/>
      <c r="CE872" s="114"/>
      <c r="CF872" s="109"/>
      <c r="CG872" s="113"/>
      <c r="CH872" s="113"/>
      <c r="CI872" s="113"/>
      <c r="CJ872" s="113"/>
      <c r="CK872" s="112"/>
      <c r="CL872" s="112"/>
      <c r="CM872" s="112"/>
      <c r="CN872" s="115"/>
      <c r="CO872" s="109"/>
      <c r="CP872" s="109"/>
      <c r="CQ872" s="113"/>
      <c r="CR872" s="113"/>
      <c r="CS872" s="113"/>
      <c r="CT872" s="113"/>
      <c r="CW872" s="118" t="str">
        <f t="shared" si="657"/>
        <v>n6-4-3-3</v>
      </c>
      <c r="CX872" s="118" t="str">
        <f t="shared" si="667"/>
        <v>n7-2</v>
      </c>
      <c r="CY872" s="119" t="s">
        <v>246</v>
      </c>
      <c r="CZ872" s="120" t="s">
        <v>79</v>
      </c>
      <c r="DA872" s="120" t="s">
        <v>79</v>
      </c>
      <c r="DB872" s="120">
        <f t="shared" si="675"/>
        <v>30</v>
      </c>
      <c r="DC872" s="120">
        <f t="shared" si="676"/>
        <v>150</v>
      </c>
      <c r="DD872" s="120">
        <f t="shared" ca="1" si="677"/>
        <v>30</v>
      </c>
      <c r="DE872" s="120">
        <f t="shared" ca="1" si="678"/>
        <v>30</v>
      </c>
      <c r="DF872" s="120" t="s">
        <v>74</v>
      </c>
    </row>
    <row r="873" spans="1:110" s="105" customFormat="1" ht="16" customHeight="1">
      <c r="A873" s="75" t="str">
        <f t="shared" ref="A873:A936" si="680">AH873</f>
        <v>n7-2TOn7-2-1</v>
      </c>
      <c r="B873" s="75" t="str">
        <f t="shared" ref="B873:B936" si="681">AI873</f>
        <v>n7-2TOn7-2-1</v>
      </c>
      <c r="C873" s="103" t="s">
        <v>239</v>
      </c>
      <c r="D873" s="103" t="str">
        <f t="shared" si="668"/>
        <v>n7-2</v>
      </c>
      <c r="E873" s="103" t="str">
        <f t="shared" si="669"/>
        <v>n7-2-1</v>
      </c>
      <c r="F873" s="104">
        <f>ROW()</f>
        <v>873</v>
      </c>
      <c r="G873" s="103"/>
      <c r="H873" s="103"/>
      <c r="I873" s="103"/>
      <c r="J873" s="103"/>
      <c r="K873" s="103" t="str">
        <f t="shared" si="658"/>
        <v>none</v>
      </c>
      <c r="L873" s="103"/>
      <c r="M873" s="103" t="str">
        <f t="shared" si="659"/>
        <v>OpenClose</v>
      </c>
      <c r="N873" s="103"/>
      <c r="O873" s="103"/>
      <c r="P873" s="103"/>
      <c r="Q873" s="103"/>
      <c r="R873" s="103">
        <f t="shared" si="660"/>
        <v>1</v>
      </c>
      <c r="S873" s="103"/>
      <c r="T873" s="103"/>
      <c r="U873" s="103"/>
      <c r="V873" s="103"/>
      <c r="W873" s="103"/>
      <c r="X873" s="103" t="str">
        <f t="shared" si="670"/>
        <v>fadeOn=n7-2TOn7-2-1,0.6</v>
      </c>
      <c r="Y873" s="103" t="str">
        <f t="shared" si="671"/>
        <v>fadeOff=n7-2TOn7-2-1,0.6</v>
      </c>
      <c r="Z873" s="103" t="str">
        <f t="shared" si="672"/>
        <v>drawOpen=n7-2TOn7-2-1,0.8</v>
      </c>
      <c r="AA873" s="103" t="str">
        <f t="shared" si="673"/>
        <v>drawClose=n7-2TOn7-2-1,0.8</v>
      </c>
      <c r="AB873" s="103" t="str">
        <f t="shared" si="661"/>
        <v>myQtipStyle</v>
      </c>
      <c r="AD873" s="106"/>
      <c r="AE873" s="116"/>
      <c r="AF873" s="75"/>
      <c r="AG873" s="186">
        <f t="shared" si="679"/>
        <v>0</v>
      </c>
      <c r="AH873" s="75" t="str">
        <f t="shared" si="662"/>
        <v>n7-2TOn7-2-1</v>
      </c>
      <c r="AI873" s="75" t="str">
        <f t="shared" si="674"/>
        <v>n7-2TOn7-2-1</v>
      </c>
      <c r="AJ873" s="73">
        <f t="shared" si="663"/>
        <v>3</v>
      </c>
      <c r="AX873" s="108"/>
      <c r="AZ873" s="108"/>
      <c r="BB873" s="116"/>
      <c r="BC873" s="116"/>
      <c r="BD873" s="108"/>
      <c r="BE873" s="108"/>
      <c r="BF873" s="109"/>
      <c r="BG873" s="109"/>
      <c r="BH873" s="110" t="str">
        <f t="shared" si="664"/>
        <v>n7-2</v>
      </c>
      <c r="BI873" s="111"/>
      <c r="BJ873" s="109" t="s">
        <v>233</v>
      </c>
      <c r="BK873" s="109" t="s">
        <v>239</v>
      </c>
      <c r="BL873" s="109">
        <f t="shared" ca="1" si="665"/>
        <v>0.7</v>
      </c>
      <c r="BM873" s="112"/>
      <c r="BN873" s="112"/>
      <c r="BO873" s="112"/>
      <c r="BP873" s="112"/>
      <c r="BQ873" s="112"/>
      <c r="BR873" s="112">
        <f t="shared" ca="1" si="666"/>
        <v>35</v>
      </c>
      <c r="BS873" s="112">
        <f t="shared" ca="1" si="666"/>
        <v>35</v>
      </c>
      <c r="BT873" s="112"/>
      <c r="BU873" s="112"/>
      <c r="BV873" s="174"/>
      <c r="BW873" s="114"/>
      <c r="BX873" s="109"/>
      <c r="BY873" s="113"/>
      <c r="BZ873" s="113"/>
      <c r="CA873" s="113"/>
      <c r="CB873" s="113"/>
      <c r="CC873" s="112"/>
      <c r="CD873" s="109"/>
      <c r="CE873" s="114"/>
      <c r="CF873" s="109"/>
      <c r="CG873" s="113"/>
      <c r="CH873" s="113"/>
      <c r="CI873" s="113"/>
      <c r="CJ873" s="113"/>
      <c r="CK873" s="112"/>
      <c r="CL873" s="112"/>
      <c r="CM873" s="112"/>
      <c r="CN873" s="115"/>
      <c r="CO873" s="109"/>
      <c r="CP873" s="109"/>
      <c r="CQ873" s="113"/>
      <c r="CR873" s="113"/>
      <c r="CS873" s="113"/>
      <c r="CT873" s="113"/>
      <c r="CW873" s="118" t="str">
        <f t="shared" si="657"/>
        <v>n7-2</v>
      </c>
      <c r="CX873" s="118" t="str">
        <f t="shared" si="667"/>
        <v>n7-2-1</v>
      </c>
      <c r="CY873" s="119" t="s">
        <v>246</v>
      </c>
      <c r="CZ873" s="120" t="s">
        <v>79</v>
      </c>
      <c r="DA873" s="120" t="s">
        <v>79</v>
      </c>
      <c r="DB873" s="120">
        <f t="shared" si="675"/>
        <v>30</v>
      </c>
      <c r="DC873" s="120">
        <f t="shared" si="676"/>
        <v>150</v>
      </c>
      <c r="DD873" s="120">
        <f t="shared" ca="1" si="677"/>
        <v>17.5</v>
      </c>
      <c r="DE873" s="120">
        <f t="shared" ca="1" si="678"/>
        <v>17.5</v>
      </c>
      <c r="DF873" s="120" t="s">
        <v>74</v>
      </c>
    </row>
    <row r="874" spans="1:110" s="105" customFormat="1" ht="16" customHeight="1">
      <c r="A874" s="75" t="str">
        <f t="shared" si="680"/>
        <v>n7-2-1TOn7-2-1-1</v>
      </c>
      <c r="B874" s="75" t="str">
        <f t="shared" si="681"/>
        <v>n7-2-1TOn7-2-1-1</v>
      </c>
      <c r="C874" s="103" t="s">
        <v>239</v>
      </c>
      <c r="D874" s="103" t="str">
        <f t="shared" si="668"/>
        <v>n7-2-1</v>
      </c>
      <c r="E874" s="103" t="str">
        <f t="shared" si="669"/>
        <v>n7-2-1-1</v>
      </c>
      <c r="F874" s="104">
        <f>ROW()</f>
        <v>874</v>
      </c>
      <c r="G874" s="103"/>
      <c r="H874" s="103"/>
      <c r="I874" s="103"/>
      <c r="J874" s="103"/>
      <c r="K874" s="103" t="str">
        <f t="shared" si="658"/>
        <v>none</v>
      </c>
      <c r="L874" s="103"/>
      <c r="M874" s="103" t="str">
        <f t="shared" si="659"/>
        <v>OpenClose</v>
      </c>
      <c r="N874" s="103"/>
      <c r="O874" s="103"/>
      <c r="P874" s="103"/>
      <c r="Q874" s="103"/>
      <c r="R874" s="103">
        <f t="shared" si="660"/>
        <v>1</v>
      </c>
      <c r="S874" s="103"/>
      <c r="T874" s="103"/>
      <c r="U874" s="103"/>
      <c r="V874" s="103"/>
      <c r="W874" s="103"/>
      <c r="X874" s="103" t="str">
        <f t="shared" si="670"/>
        <v>fadeOn=n7-2-1TOn7-2-1-1,0.6</v>
      </c>
      <c r="Y874" s="103" t="str">
        <f t="shared" si="671"/>
        <v>fadeOff=n7-2-1TOn7-2-1-1,0.6</v>
      </c>
      <c r="Z874" s="103" t="str">
        <f t="shared" si="672"/>
        <v>drawOpen=n7-2-1TOn7-2-1-1,0.8</v>
      </c>
      <c r="AA874" s="103" t="str">
        <f t="shared" si="673"/>
        <v>drawClose=n7-2-1TOn7-2-1-1,0.8</v>
      </c>
      <c r="AB874" s="103" t="str">
        <f t="shared" si="661"/>
        <v>myQtipStyle</v>
      </c>
      <c r="AD874" s="106"/>
      <c r="AE874" s="116"/>
      <c r="AF874" s="75"/>
      <c r="AG874" s="186">
        <f t="shared" si="679"/>
        <v>0</v>
      </c>
      <c r="AH874" s="75" t="str">
        <f t="shared" si="662"/>
        <v>n7-2-1TOn7-2-1-1</v>
      </c>
      <c r="AI874" s="75" t="str">
        <f t="shared" si="674"/>
        <v>n7-2-1TOn7-2-1-1</v>
      </c>
      <c r="AJ874" s="73">
        <f t="shared" si="663"/>
        <v>4</v>
      </c>
      <c r="AX874" s="108"/>
      <c r="AZ874" s="108"/>
      <c r="BB874" s="116"/>
      <c r="BC874" s="116"/>
      <c r="BD874" s="108"/>
      <c r="BE874" s="108"/>
      <c r="BF874" s="109"/>
      <c r="BG874" s="109"/>
      <c r="BH874" s="110" t="str">
        <f t="shared" si="664"/>
        <v>n7-2-1</v>
      </c>
      <c r="BI874" s="111"/>
      <c r="BJ874" s="109" t="s">
        <v>233</v>
      </c>
      <c r="BK874" s="109" t="s">
        <v>239</v>
      </c>
      <c r="BL874" s="109">
        <f t="shared" ca="1" si="665"/>
        <v>0.4</v>
      </c>
      <c r="BM874" s="112"/>
      <c r="BN874" s="112"/>
      <c r="BO874" s="112"/>
      <c r="BP874" s="112"/>
      <c r="BQ874" s="112"/>
      <c r="BR874" s="112">
        <f t="shared" ca="1" si="666"/>
        <v>12</v>
      </c>
      <c r="BS874" s="112">
        <f t="shared" ca="1" si="666"/>
        <v>12</v>
      </c>
      <c r="BT874" s="112"/>
      <c r="BU874" s="112"/>
      <c r="BV874" s="174"/>
      <c r="BW874" s="114"/>
      <c r="BX874" s="109"/>
      <c r="BY874" s="113"/>
      <c r="BZ874" s="113"/>
      <c r="CA874" s="113"/>
      <c r="CB874" s="113"/>
      <c r="CC874" s="112"/>
      <c r="CD874" s="109"/>
      <c r="CE874" s="114"/>
      <c r="CF874" s="109"/>
      <c r="CG874" s="113"/>
      <c r="CH874" s="113"/>
      <c r="CI874" s="113"/>
      <c r="CJ874" s="113"/>
      <c r="CK874" s="112"/>
      <c r="CL874" s="112"/>
      <c r="CM874" s="112"/>
      <c r="CN874" s="115"/>
      <c r="CO874" s="109"/>
      <c r="CP874" s="109"/>
      <c r="CQ874" s="113"/>
      <c r="CR874" s="113"/>
      <c r="CS874" s="113"/>
      <c r="CT874" s="113"/>
      <c r="CW874" s="118" t="str">
        <f t="shared" si="657"/>
        <v>n7-2-1</v>
      </c>
      <c r="CX874" s="118" t="str">
        <f t="shared" si="667"/>
        <v>n7-2-1-1</v>
      </c>
      <c r="CY874" s="119" t="s">
        <v>246</v>
      </c>
      <c r="CZ874" s="120" t="s">
        <v>79</v>
      </c>
      <c r="DA874" s="120" t="s">
        <v>79</v>
      </c>
      <c r="DB874" s="120">
        <f t="shared" si="675"/>
        <v>30</v>
      </c>
      <c r="DC874" s="120">
        <f t="shared" si="676"/>
        <v>150</v>
      </c>
      <c r="DD874" s="120">
        <f t="shared" ca="1" si="677"/>
        <v>6</v>
      </c>
      <c r="DE874" s="120">
        <f t="shared" ca="1" si="678"/>
        <v>6</v>
      </c>
      <c r="DF874" s="120" t="s">
        <v>74</v>
      </c>
    </row>
    <row r="875" spans="1:110" s="105" customFormat="1" ht="16" customHeight="1">
      <c r="A875" s="75" t="str">
        <f t="shared" si="680"/>
        <v>n7-2-1TOn7-2-1-2</v>
      </c>
      <c r="B875" s="75" t="str">
        <f t="shared" si="681"/>
        <v>n7-2-1TOn7-2-1-2</v>
      </c>
      <c r="C875" s="103" t="s">
        <v>239</v>
      </c>
      <c r="D875" s="103" t="str">
        <f t="shared" si="668"/>
        <v>n7-2-1</v>
      </c>
      <c r="E875" s="103" t="str">
        <f t="shared" si="669"/>
        <v>n7-2-1-2</v>
      </c>
      <c r="F875" s="104">
        <f>ROW()</f>
        <v>875</v>
      </c>
      <c r="G875" s="103"/>
      <c r="H875" s="103"/>
      <c r="I875" s="103"/>
      <c r="J875" s="103"/>
      <c r="K875" s="103" t="str">
        <f t="shared" si="658"/>
        <v>none</v>
      </c>
      <c r="L875" s="103"/>
      <c r="M875" s="103" t="str">
        <f t="shared" si="659"/>
        <v>OpenClose</v>
      </c>
      <c r="N875" s="103"/>
      <c r="O875" s="103"/>
      <c r="P875" s="103"/>
      <c r="Q875" s="103"/>
      <c r="R875" s="103">
        <f t="shared" si="660"/>
        <v>1</v>
      </c>
      <c r="S875" s="103"/>
      <c r="T875" s="103"/>
      <c r="U875" s="103"/>
      <c r="V875" s="103"/>
      <c r="W875" s="103"/>
      <c r="X875" s="103" t="str">
        <f t="shared" si="670"/>
        <v>fadeOn=n7-2-1TOn7-2-1-2,0.6</v>
      </c>
      <c r="Y875" s="103" t="str">
        <f t="shared" si="671"/>
        <v>fadeOff=n7-2-1TOn7-2-1-2,0.6</v>
      </c>
      <c r="Z875" s="103" t="str">
        <f t="shared" si="672"/>
        <v>drawOpen=n7-2-1TOn7-2-1-2,0.8</v>
      </c>
      <c r="AA875" s="103" t="str">
        <f t="shared" si="673"/>
        <v>drawClose=n7-2-1TOn7-2-1-2,0.8</v>
      </c>
      <c r="AB875" s="103" t="str">
        <f t="shared" si="661"/>
        <v>myQtipStyle</v>
      </c>
      <c r="AD875" s="106"/>
      <c r="AE875" s="116"/>
      <c r="AF875" s="75"/>
      <c r="AG875" s="186">
        <f t="shared" si="679"/>
        <v>0</v>
      </c>
      <c r="AH875" s="75" t="str">
        <f t="shared" si="662"/>
        <v>n7-2-1TOn7-2-1-2</v>
      </c>
      <c r="AI875" s="75" t="str">
        <f t="shared" si="674"/>
        <v>n7-2-1TOn7-2-1-2</v>
      </c>
      <c r="AJ875" s="73">
        <f t="shared" si="663"/>
        <v>4</v>
      </c>
      <c r="AX875" s="108"/>
      <c r="AZ875" s="108"/>
      <c r="BB875" s="116"/>
      <c r="BC875" s="116"/>
      <c r="BD875" s="108"/>
      <c r="BE875" s="108"/>
      <c r="BF875" s="109"/>
      <c r="BG875" s="109"/>
      <c r="BH875" s="110" t="str">
        <f t="shared" si="664"/>
        <v>n7-2-1</v>
      </c>
      <c r="BI875" s="111"/>
      <c r="BJ875" s="109" t="s">
        <v>233</v>
      </c>
      <c r="BK875" s="109" t="s">
        <v>239</v>
      </c>
      <c r="BL875" s="109">
        <f t="shared" ca="1" si="665"/>
        <v>0.4</v>
      </c>
      <c r="BM875" s="112"/>
      <c r="BN875" s="112"/>
      <c r="BO875" s="112"/>
      <c r="BP875" s="112"/>
      <c r="BQ875" s="112"/>
      <c r="BR875" s="112">
        <f t="shared" ca="1" si="666"/>
        <v>12</v>
      </c>
      <c r="BS875" s="112">
        <f t="shared" ca="1" si="666"/>
        <v>12</v>
      </c>
      <c r="BT875" s="112"/>
      <c r="BU875" s="112"/>
      <c r="BV875" s="174"/>
      <c r="BW875" s="114"/>
      <c r="BX875" s="109"/>
      <c r="BY875" s="113"/>
      <c r="BZ875" s="113"/>
      <c r="CA875" s="113"/>
      <c r="CB875" s="113"/>
      <c r="CC875" s="112"/>
      <c r="CD875" s="109"/>
      <c r="CE875" s="114"/>
      <c r="CF875" s="109"/>
      <c r="CG875" s="113"/>
      <c r="CH875" s="113"/>
      <c r="CI875" s="113"/>
      <c r="CJ875" s="113"/>
      <c r="CK875" s="112"/>
      <c r="CL875" s="112"/>
      <c r="CM875" s="112"/>
      <c r="CN875" s="115"/>
      <c r="CO875" s="109"/>
      <c r="CP875" s="109"/>
      <c r="CQ875" s="113"/>
      <c r="CR875" s="113"/>
      <c r="CS875" s="113"/>
      <c r="CT875" s="113"/>
      <c r="CW875" s="118" t="str">
        <f t="shared" si="657"/>
        <v>n7-2-1</v>
      </c>
      <c r="CX875" s="118" t="str">
        <f t="shared" si="667"/>
        <v>n7-2-1-2</v>
      </c>
      <c r="CY875" s="119" t="s">
        <v>246</v>
      </c>
      <c r="CZ875" s="120" t="s">
        <v>79</v>
      </c>
      <c r="DA875" s="120" t="s">
        <v>79</v>
      </c>
      <c r="DB875" s="120">
        <f t="shared" si="675"/>
        <v>30</v>
      </c>
      <c r="DC875" s="120">
        <f t="shared" si="676"/>
        <v>150</v>
      </c>
      <c r="DD875" s="120">
        <f t="shared" ca="1" si="677"/>
        <v>6</v>
      </c>
      <c r="DE875" s="120">
        <f t="shared" ca="1" si="678"/>
        <v>6</v>
      </c>
      <c r="DF875" s="120" t="s">
        <v>74</v>
      </c>
    </row>
    <row r="876" spans="1:110" s="105" customFormat="1" ht="16" customHeight="1">
      <c r="A876" s="75" t="str">
        <f t="shared" si="680"/>
        <v>n7-2-1TOn7-2-1-3</v>
      </c>
      <c r="B876" s="75" t="str">
        <f t="shared" si="681"/>
        <v>n7-2-1TOn7-2-1-3</v>
      </c>
      <c r="C876" s="103" t="s">
        <v>239</v>
      </c>
      <c r="D876" s="103" t="str">
        <f t="shared" si="668"/>
        <v>n7-2-1</v>
      </c>
      <c r="E876" s="103" t="str">
        <f t="shared" si="669"/>
        <v>n7-2-1-3</v>
      </c>
      <c r="F876" s="104">
        <f>ROW()</f>
        <v>876</v>
      </c>
      <c r="G876" s="103"/>
      <c r="H876" s="103"/>
      <c r="I876" s="103"/>
      <c r="J876" s="103"/>
      <c r="K876" s="103" t="str">
        <f t="shared" si="658"/>
        <v>none</v>
      </c>
      <c r="L876" s="103"/>
      <c r="M876" s="103" t="str">
        <f t="shared" si="659"/>
        <v>OpenClose</v>
      </c>
      <c r="N876" s="103"/>
      <c r="O876" s="103"/>
      <c r="P876" s="103"/>
      <c r="Q876" s="103"/>
      <c r="R876" s="103">
        <f t="shared" si="660"/>
        <v>1</v>
      </c>
      <c r="S876" s="103"/>
      <c r="T876" s="103"/>
      <c r="U876" s="103"/>
      <c r="V876" s="103"/>
      <c r="W876" s="103"/>
      <c r="X876" s="103" t="str">
        <f t="shared" si="670"/>
        <v>fadeOn=n7-2-1TOn7-2-1-3,0.6</v>
      </c>
      <c r="Y876" s="103" t="str">
        <f t="shared" si="671"/>
        <v>fadeOff=n7-2-1TOn7-2-1-3,0.6</v>
      </c>
      <c r="Z876" s="103" t="str">
        <f t="shared" si="672"/>
        <v>drawOpen=n7-2-1TOn7-2-1-3,0.8</v>
      </c>
      <c r="AA876" s="103" t="str">
        <f t="shared" si="673"/>
        <v>drawClose=n7-2-1TOn7-2-1-3,0.8</v>
      </c>
      <c r="AB876" s="103" t="str">
        <f t="shared" si="661"/>
        <v>myQtipStyle</v>
      </c>
      <c r="AD876" s="106"/>
      <c r="AE876" s="116"/>
      <c r="AF876" s="75"/>
      <c r="AG876" s="186">
        <f t="shared" si="679"/>
        <v>0</v>
      </c>
      <c r="AH876" s="75" t="str">
        <f t="shared" si="662"/>
        <v>n7-2-1TOn7-2-1-3</v>
      </c>
      <c r="AI876" s="75" t="str">
        <f t="shared" si="674"/>
        <v>n7-2-1TOn7-2-1-3</v>
      </c>
      <c r="AJ876" s="73">
        <f t="shared" si="663"/>
        <v>4</v>
      </c>
      <c r="AX876" s="108"/>
      <c r="AZ876" s="108"/>
      <c r="BB876" s="116"/>
      <c r="BC876" s="116"/>
      <c r="BD876" s="108"/>
      <c r="BE876" s="108"/>
      <c r="BF876" s="109"/>
      <c r="BG876" s="109"/>
      <c r="BH876" s="110" t="str">
        <f t="shared" si="664"/>
        <v>n7-2-1</v>
      </c>
      <c r="BI876" s="111"/>
      <c r="BJ876" s="109" t="s">
        <v>233</v>
      </c>
      <c r="BK876" s="109" t="s">
        <v>239</v>
      </c>
      <c r="BL876" s="109">
        <f t="shared" ca="1" si="665"/>
        <v>0.4</v>
      </c>
      <c r="BM876" s="112"/>
      <c r="BN876" s="112"/>
      <c r="BO876" s="112"/>
      <c r="BP876" s="112"/>
      <c r="BQ876" s="112"/>
      <c r="BR876" s="112">
        <f t="shared" ca="1" si="666"/>
        <v>12</v>
      </c>
      <c r="BS876" s="112">
        <f t="shared" ca="1" si="666"/>
        <v>12</v>
      </c>
      <c r="BT876" s="112"/>
      <c r="BU876" s="112"/>
      <c r="BV876" s="174"/>
      <c r="BW876" s="114"/>
      <c r="BX876" s="109"/>
      <c r="BY876" s="113"/>
      <c r="BZ876" s="113"/>
      <c r="CA876" s="113"/>
      <c r="CB876" s="113"/>
      <c r="CC876" s="112"/>
      <c r="CD876" s="109"/>
      <c r="CE876" s="114"/>
      <c r="CF876" s="109"/>
      <c r="CG876" s="113"/>
      <c r="CH876" s="113"/>
      <c r="CI876" s="113"/>
      <c r="CJ876" s="113"/>
      <c r="CK876" s="112"/>
      <c r="CL876" s="112"/>
      <c r="CM876" s="112"/>
      <c r="CN876" s="115"/>
      <c r="CO876" s="109"/>
      <c r="CP876" s="109"/>
      <c r="CQ876" s="113"/>
      <c r="CR876" s="113"/>
      <c r="CS876" s="113"/>
      <c r="CT876" s="113"/>
      <c r="CW876" s="118" t="str">
        <f t="shared" si="657"/>
        <v>n7-2-1</v>
      </c>
      <c r="CX876" s="118" t="str">
        <f t="shared" si="667"/>
        <v>n7-2-1-3</v>
      </c>
      <c r="CY876" s="119" t="s">
        <v>246</v>
      </c>
      <c r="CZ876" s="120" t="s">
        <v>79</v>
      </c>
      <c r="DA876" s="120" t="s">
        <v>79</v>
      </c>
      <c r="DB876" s="120">
        <f t="shared" si="675"/>
        <v>30</v>
      </c>
      <c r="DC876" s="120">
        <f t="shared" si="676"/>
        <v>150</v>
      </c>
      <c r="DD876" s="120">
        <f t="shared" ca="1" si="677"/>
        <v>6</v>
      </c>
      <c r="DE876" s="120">
        <f t="shared" ca="1" si="678"/>
        <v>6</v>
      </c>
      <c r="DF876" s="120" t="s">
        <v>74</v>
      </c>
    </row>
    <row r="877" spans="1:110" s="105" customFormat="1" ht="16" customHeight="1">
      <c r="A877" s="75" t="str">
        <f t="shared" si="680"/>
        <v>n7-2TOn7-2-2</v>
      </c>
      <c r="B877" s="75" t="str">
        <f t="shared" si="681"/>
        <v>n7-2TOn7-2-2</v>
      </c>
      <c r="C877" s="103" t="s">
        <v>239</v>
      </c>
      <c r="D877" s="103" t="str">
        <f t="shared" si="668"/>
        <v>n7-2</v>
      </c>
      <c r="E877" s="103" t="str">
        <f t="shared" si="669"/>
        <v>n7-2-2</v>
      </c>
      <c r="F877" s="104">
        <f>ROW()</f>
        <v>877</v>
      </c>
      <c r="G877" s="103"/>
      <c r="H877" s="103"/>
      <c r="I877" s="103"/>
      <c r="J877" s="103"/>
      <c r="K877" s="103" t="str">
        <f t="shared" si="658"/>
        <v>none</v>
      </c>
      <c r="L877" s="103"/>
      <c r="M877" s="103" t="str">
        <f t="shared" si="659"/>
        <v>OpenClose</v>
      </c>
      <c r="N877" s="103"/>
      <c r="O877" s="103"/>
      <c r="P877" s="103"/>
      <c r="Q877" s="103"/>
      <c r="R877" s="103">
        <f t="shared" si="660"/>
        <v>1</v>
      </c>
      <c r="S877" s="103"/>
      <c r="T877" s="103"/>
      <c r="U877" s="103"/>
      <c r="V877" s="103"/>
      <c r="W877" s="103"/>
      <c r="X877" s="103" t="str">
        <f t="shared" si="670"/>
        <v>fadeOn=n7-2TOn7-2-2,0.6</v>
      </c>
      <c r="Y877" s="103" t="str">
        <f t="shared" si="671"/>
        <v>fadeOff=n7-2TOn7-2-2,0.6</v>
      </c>
      <c r="Z877" s="103" t="str">
        <f t="shared" si="672"/>
        <v>drawOpen=n7-2TOn7-2-2,0.8</v>
      </c>
      <c r="AA877" s="103" t="str">
        <f t="shared" si="673"/>
        <v>drawClose=n7-2TOn7-2-2,0.8</v>
      </c>
      <c r="AB877" s="103" t="str">
        <f t="shared" si="661"/>
        <v>myQtipStyle</v>
      </c>
      <c r="AD877" s="106"/>
      <c r="AE877" s="116"/>
      <c r="AF877" s="75"/>
      <c r="AG877" s="186">
        <f t="shared" si="679"/>
        <v>0</v>
      </c>
      <c r="AH877" s="75" t="str">
        <f t="shared" si="662"/>
        <v>n7-2TOn7-2-2</v>
      </c>
      <c r="AI877" s="75" t="str">
        <f t="shared" si="674"/>
        <v>n7-2TOn7-2-2</v>
      </c>
      <c r="AJ877" s="73">
        <f t="shared" si="663"/>
        <v>3</v>
      </c>
      <c r="AX877" s="108"/>
      <c r="AZ877" s="108"/>
      <c r="BB877" s="116"/>
      <c r="BC877" s="116"/>
      <c r="BD877" s="108"/>
      <c r="BE877" s="108"/>
      <c r="BF877" s="109"/>
      <c r="BG877" s="109"/>
      <c r="BH877" s="110" t="str">
        <f t="shared" si="664"/>
        <v>n7-2</v>
      </c>
      <c r="BI877" s="111"/>
      <c r="BJ877" s="109" t="s">
        <v>233</v>
      </c>
      <c r="BK877" s="109" t="s">
        <v>239</v>
      </c>
      <c r="BL877" s="109">
        <f t="shared" ca="1" si="665"/>
        <v>0.7</v>
      </c>
      <c r="BM877" s="112"/>
      <c r="BN877" s="112"/>
      <c r="BO877" s="112"/>
      <c r="BP877" s="112"/>
      <c r="BQ877" s="112"/>
      <c r="BR877" s="112">
        <f t="shared" ca="1" si="666"/>
        <v>35</v>
      </c>
      <c r="BS877" s="112">
        <f t="shared" ca="1" si="666"/>
        <v>35</v>
      </c>
      <c r="BT877" s="112"/>
      <c r="BU877" s="112"/>
      <c r="BV877" s="174"/>
      <c r="BW877" s="114"/>
      <c r="BX877" s="109"/>
      <c r="BY877" s="113"/>
      <c r="BZ877" s="113"/>
      <c r="CA877" s="113"/>
      <c r="CB877" s="113"/>
      <c r="CC877" s="112"/>
      <c r="CD877" s="109"/>
      <c r="CE877" s="114"/>
      <c r="CF877" s="109"/>
      <c r="CG877" s="113"/>
      <c r="CH877" s="113"/>
      <c r="CI877" s="113"/>
      <c r="CJ877" s="113"/>
      <c r="CK877" s="112"/>
      <c r="CL877" s="112"/>
      <c r="CM877" s="112"/>
      <c r="CN877" s="115"/>
      <c r="CO877" s="109"/>
      <c r="CP877" s="109"/>
      <c r="CQ877" s="113"/>
      <c r="CR877" s="113"/>
      <c r="CS877" s="113"/>
      <c r="CT877" s="113"/>
      <c r="CW877" s="118" t="str">
        <f t="shared" si="657"/>
        <v>n7-2</v>
      </c>
      <c r="CX877" s="118" t="str">
        <f t="shared" si="667"/>
        <v>n7-2-2</v>
      </c>
      <c r="CY877" s="119" t="s">
        <v>246</v>
      </c>
      <c r="CZ877" s="120" t="s">
        <v>79</v>
      </c>
      <c r="DA877" s="120" t="s">
        <v>79</v>
      </c>
      <c r="DB877" s="120">
        <f t="shared" si="675"/>
        <v>30</v>
      </c>
      <c r="DC877" s="120">
        <f t="shared" si="676"/>
        <v>150</v>
      </c>
      <c r="DD877" s="120">
        <f t="shared" ca="1" si="677"/>
        <v>17.5</v>
      </c>
      <c r="DE877" s="120">
        <f t="shared" ca="1" si="678"/>
        <v>17.5</v>
      </c>
      <c r="DF877" s="120" t="s">
        <v>74</v>
      </c>
    </row>
    <row r="878" spans="1:110" s="105" customFormat="1" ht="16" customHeight="1">
      <c r="A878" s="75" t="str">
        <f t="shared" si="680"/>
        <v>n7-2-2TOn7-2-2-1</v>
      </c>
      <c r="B878" s="75" t="str">
        <f t="shared" si="681"/>
        <v>n7-2-2TOn7-2-2-1</v>
      </c>
      <c r="C878" s="103" t="s">
        <v>239</v>
      </c>
      <c r="D878" s="103" t="str">
        <f t="shared" si="668"/>
        <v>n7-2-2</v>
      </c>
      <c r="E878" s="103" t="str">
        <f t="shared" si="669"/>
        <v>n7-2-2-1</v>
      </c>
      <c r="F878" s="104">
        <f>ROW()</f>
        <v>878</v>
      </c>
      <c r="G878" s="103"/>
      <c r="H878" s="103"/>
      <c r="I878" s="103"/>
      <c r="J878" s="103"/>
      <c r="K878" s="103" t="str">
        <f t="shared" si="658"/>
        <v>none</v>
      </c>
      <c r="L878" s="103"/>
      <c r="M878" s="103" t="str">
        <f t="shared" si="659"/>
        <v>OpenClose</v>
      </c>
      <c r="N878" s="103"/>
      <c r="O878" s="103"/>
      <c r="P878" s="103"/>
      <c r="Q878" s="103"/>
      <c r="R878" s="103">
        <f t="shared" si="660"/>
        <v>1</v>
      </c>
      <c r="S878" s="103"/>
      <c r="T878" s="103"/>
      <c r="U878" s="103"/>
      <c r="V878" s="103"/>
      <c r="W878" s="103"/>
      <c r="X878" s="103" t="str">
        <f t="shared" si="670"/>
        <v>fadeOn=n7-2-2TOn7-2-2-1,0.6</v>
      </c>
      <c r="Y878" s="103" t="str">
        <f t="shared" si="671"/>
        <v>fadeOff=n7-2-2TOn7-2-2-1,0.6</v>
      </c>
      <c r="Z878" s="103" t="str">
        <f t="shared" si="672"/>
        <v>drawOpen=n7-2-2TOn7-2-2-1,0.8</v>
      </c>
      <c r="AA878" s="103" t="str">
        <f t="shared" si="673"/>
        <v>drawClose=n7-2-2TOn7-2-2-1,0.8</v>
      </c>
      <c r="AB878" s="103" t="str">
        <f t="shared" si="661"/>
        <v>myQtipStyle</v>
      </c>
      <c r="AD878" s="106"/>
      <c r="AE878" s="116"/>
      <c r="AF878" s="75"/>
      <c r="AG878" s="186">
        <f t="shared" si="679"/>
        <v>0</v>
      </c>
      <c r="AH878" s="75" t="str">
        <f t="shared" si="662"/>
        <v>n7-2-2TOn7-2-2-1</v>
      </c>
      <c r="AI878" s="75" t="str">
        <f t="shared" si="674"/>
        <v>n7-2-2TOn7-2-2-1</v>
      </c>
      <c r="AJ878" s="73">
        <f t="shared" si="663"/>
        <v>4</v>
      </c>
      <c r="AX878" s="108"/>
      <c r="AZ878" s="108"/>
      <c r="BB878" s="116"/>
      <c r="BC878" s="116"/>
      <c r="BD878" s="108"/>
      <c r="BE878" s="108"/>
      <c r="BF878" s="109"/>
      <c r="BG878" s="109"/>
      <c r="BH878" s="110" t="str">
        <f t="shared" si="664"/>
        <v>n7-2-2</v>
      </c>
      <c r="BI878" s="111"/>
      <c r="BJ878" s="109" t="s">
        <v>233</v>
      </c>
      <c r="BK878" s="109" t="s">
        <v>239</v>
      </c>
      <c r="BL878" s="109">
        <f t="shared" ca="1" si="665"/>
        <v>0.4</v>
      </c>
      <c r="BM878" s="112"/>
      <c r="BN878" s="112"/>
      <c r="BO878" s="112"/>
      <c r="BP878" s="112"/>
      <c r="BQ878" s="112"/>
      <c r="BR878" s="112">
        <f t="shared" ca="1" si="666"/>
        <v>12</v>
      </c>
      <c r="BS878" s="112">
        <f t="shared" ca="1" si="666"/>
        <v>12</v>
      </c>
      <c r="BT878" s="112"/>
      <c r="BU878" s="112"/>
      <c r="BV878" s="174"/>
      <c r="BW878" s="114"/>
      <c r="BX878" s="109"/>
      <c r="BY878" s="113"/>
      <c r="BZ878" s="113"/>
      <c r="CA878" s="113"/>
      <c r="CB878" s="113"/>
      <c r="CC878" s="112"/>
      <c r="CD878" s="109"/>
      <c r="CE878" s="114"/>
      <c r="CF878" s="109"/>
      <c r="CG878" s="113"/>
      <c r="CH878" s="113"/>
      <c r="CI878" s="113"/>
      <c r="CJ878" s="113"/>
      <c r="CK878" s="112"/>
      <c r="CL878" s="112"/>
      <c r="CM878" s="112"/>
      <c r="CN878" s="115"/>
      <c r="CO878" s="109"/>
      <c r="CP878" s="109"/>
      <c r="CQ878" s="113"/>
      <c r="CR878" s="113"/>
      <c r="CS878" s="113"/>
      <c r="CT878" s="113"/>
      <c r="CW878" s="118" t="str">
        <f t="shared" si="657"/>
        <v>n7-2-2</v>
      </c>
      <c r="CX878" s="118" t="str">
        <f t="shared" si="667"/>
        <v>n7-2-2-1</v>
      </c>
      <c r="CY878" s="119" t="s">
        <v>246</v>
      </c>
      <c r="CZ878" s="120" t="s">
        <v>79</v>
      </c>
      <c r="DA878" s="120" t="s">
        <v>79</v>
      </c>
      <c r="DB878" s="120">
        <f t="shared" si="675"/>
        <v>30</v>
      </c>
      <c r="DC878" s="120">
        <f t="shared" si="676"/>
        <v>150</v>
      </c>
      <c r="DD878" s="120">
        <f t="shared" ca="1" si="677"/>
        <v>6</v>
      </c>
      <c r="DE878" s="120">
        <f t="shared" ca="1" si="678"/>
        <v>6</v>
      </c>
      <c r="DF878" s="120" t="s">
        <v>74</v>
      </c>
    </row>
    <row r="879" spans="1:110" s="105" customFormat="1" ht="16" customHeight="1">
      <c r="A879" s="75" t="str">
        <f t="shared" si="680"/>
        <v>n7-2-2TOn7-2-2-2</v>
      </c>
      <c r="B879" s="75" t="str">
        <f t="shared" si="681"/>
        <v>n7-2-2TOn7-2-2-2</v>
      </c>
      <c r="C879" s="103" t="s">
        <v>239</v>
      </c>
      <c r="D879" s="103" t="str">
        <f t="shared" si="668"/>
        <v>n7-2-2</v>
      </c>
      <c r="E879" s="103" t="str">
        <f t="shared" si="669"/>
        <v>n7-2-2-2</v>
      </c>
      <c r="F879" s="104">
        <f>ROW()</f>
        <v>879</v>
      </c>
      <c r="G879" s="103"/>
      <c r="H879" s="103"/>
      <c r="I879" s="103"/>
      <c r="J879" s="103"/>
      <c r="K879" s="103" t="str">
        <f t="shared" si="658"/>
        <v>none</v>
      </c>
      <c r="L879" s="103"/>
      <c r="M879" s="103" t="str">
        <f t="shared" si="659"/>
        <v>OpenClose</v>
      </c>
      <c r="N879" s="103"/>
      <c r="O879" s="103"/>
      <c r="P879" s="103"/>
      <c r="Q879" s="103"/>
      <c r="R879" s="103">
        <f t="shared" si="660"/>
        <v>1</v>
      </c>
      <c r="S879" s="103"/>
      <c r="T879" s="103"/>
      <c r="U879" s="103"/>
      <c r="V879" s="103"/>
      <c r="W879" s="103"/>
      <c r="X879" s="103" t="str">
        <f t="shared" si="670"/>
        <v>fadeOn=n7-2-2TOn7-2-2-2,0.6</v>
      </c>
      <c r="Y879" s="103" t="str">
        <f t="shared" si="671"/>
        <v>fadeOff=n7-2-2TOn7-2-2-2,0.6</v>
      </c>
      <c r="Z879" s="103" t="str">
        <f t="shared" si="672"/>
        <v>drawOpen=n7-2-2TOn7-2-2-2,0.8</v>
      </c>
      <c r="AA879" s="103" t="str">
        <f t="shared" si="673"/>
        <v>drawClose=n7-2-2TOn7-2-2-2,0.8</v>
      </c>
      <c r="AB879" s="103" t="str">
        <f t="shared" si="661"/>
        <v>myQtipStyle</v>
      </c>
      <c r="AD879" s="106"/>
      <c r="AE879" s="116"/>
      <c r="AF879" s="75"/>
      <c r="AG879" s="186">
        <f t="shared" si="679"/>
        <v>0</v>
      </c>
      <c r="AH879" s="75" t="str">
        <f t="shared" si="662"/>
        <v>n7-2-2TOn7-2-2-2</v>
      </c>
      <c r="AI879" s="75" t="str">
        <f t="shared" si="674"/>
        <v>n7-2-2TOn7-2-2-2</v>
      </c>
      <c r="AJ879" s="73">
        <f t="shared" si="663"/>
        <v>4</v>
      </c>
      <c r="AX879" s="108"/>
      <c r="AZ879" s="108"/>
      <c r="BB879" s="116"/>
      <c r="BC879" s="116"/>
      <c r="BD879" s="108"/>
      <c r="BE879" s="108"/>
      <c r="BF879" s="109"/>
      <c r="BG879" s="109"/>
      <c r="BH879" s="110" t="str">
        <f t="shared" si="664"/>
        <v>n7-2-2</v>
      </c>
      <c r="BI879" s="111"/>
      <c r="BJ879" s="109" t="s">
        <v>233</v>
      </c>
      <c r="BK879" s="109" t="s">
        <v>239</v>
      </c>
      <c r="BL879" s="109">
        <f t="shared" ca="1" si="665"/>
        <v>0.4</v>
      </c>
      <c r="BM879" s="112"/>
      <c r="BN879" s="112"/>
      <c r="BO879" s="112"/>
      <c r="BP879" s="112"/>
      <c r="BQ879" s="112"/>
      <c r="BR879" s="112">
        <f t="shared" ca="1" si="666"/>
        <v>12</v>
      </c>
      <c r="BS879" s="112">
        <f t="shared" ca="1" si="666"/>
        <v>12</v>
      </c>
      <c r="BT879" s="112"/>
      <c r="BU879" s="112"/>
      <c r="BV879" s="174"/>
      <c r="BW879" s="114"/>
      <c r="BX879" s="109"/>
      <c r="BY879" s="113"/>
      <c r="BZ879" s="113"/>
      <c r="CA879" s="113"/>
      <c r="CB879" s="113"/>
      <c r="CC879" s="112"/>
      <c r="CD879" s="109"/>
      <c r="CE879" s="114"/>
      <c r="CF879" s="109"/>
      <c r="CG879" s="113"/>
      <c r="CH879" s="113"/>
      <c r="CI879" s="113"/>
      <c r="CJ879" s="113"/>
      <c r="CK879" s="112"/>
      <c r="CL879" s="112"/>
      <c r="CM879" s="112"/>
      <c r="CN879" s="115"/>
      <c r="CO879" s="109"/>
      <c r="CP879" s="109"/>
      <c r="CQ879" s="113"/>
      <c r="CR879" s="113"/>
      <c r="CS879" s="113"/>
      <c r="CT879" s="113"/>
      <c r="CW879" s="118" t="str">
        <f t="shared" si="657"/>
        <v>n7-2-2</v>
      </c>
      <c r="CX879" s="118" t="str">
        <f t="shared" si="667"/>
        <v>n7-2-2-2</v>
      </c>
      <c r="CY879" s="119" t="s">
        <v>246</v>
      </c>
      <c r="CZ879" s="120" t="s">
        <v>79</v>
      </c>
      <c r="DA879" s="120" t="s">
        <v>79</v>
      </c>
      <c r="DB879" s="120">
        <f t="shared" si="675"/>
        <v>30</v>
      </c>
      <c r="DC879" s="120">
        <f t="shared" si="676"/>
        <v>150</v>
      </c>
      <c r="DD879" s="120">
        <f t="shared" ca="1" si="677"/>
        <v>6</v>
      </c>
      <c r="DE879" s="120">
        <f t="shared" ca="1" si="678"/>
        <v>6</v>
      </c>
      <c r="DF879" s="120" t="s">
        <v>74</v>
      </c>
    </row>
    <row r="880" spans="1:110" s="105" customFormat="1" ht="16" customHeight="1">
      <c r="A880" s="75" t="str">
        <f t="shared" si="680"/>
        <v>n7-2-2TOn7-2-2-3</v>
      </c>
      <c r="B880" s="75" t="str">
        <f t="shared" si="681"/>
        <v>n7-2-2TOn7-2-2-3</v>
      </c>
      <c r="C880" s="103" t="s">
        <v>239</v>
      </c>
      <c r="D880" s="103" t="str">
        <f t="shared" si="668"/>
        <v>n7-2-2</v>
      </c>
      <c r="E880" s="103" t="str">
        <f t="shared" si="669"/>
        <v>n7-2-2-3</v>
      </c>
      <c r="F880" s="104">
        <f>ROW()</f>
        <v>880</v>
      </c>
      <c r="G880" s="103"/>
      <c r="H880" s="103"/>
      <c r="I880" s="103"/>
      <c r="J880" s="103"/>
      <c r="K880" s="103" t="str">
        <f t="shared" si="658"/>
        <v>none</v>
      </c>
      <c r="L880" s="103"/>
      <c r="M880" s="103" t="str">
        <f t="shared" si="659"/>
        <v>OpenClose</v>
      </c>
      <c r="N880" s="103"/>
      <c r="O880" s="103"/>
      <c r="P880" s="103"/>
      <c r="Q880" s="103"/>
      <c r="R880" s="103">
        <f t="shared" si="660"/>
        <v>1</v>
      </c>
      <c r="S880" s="103"/>
      <c r="T880" s="103"/>
      <c r="U880" s="103"/>
      <c r="V880" s="103"/>
      <c r="W880" s="103"/>
      <c r="X880" s="103" t="str">
        <f t="shared" si="670"/>
        <v>fadeOn=n7-2-2TOn7-2-2-3,0.6</v>
      </c>
      <c r="Y880" s="103" t="str">
        <f t="shared" si="671"/>
        <v>fadeOff=n7-2-2TOn7-2-2-3,0.6</v>
      </c>
      <c r="Z880" s="103" t="str">
        <f t="shared" si="672"/>
        <v>drawOpen=n7-2-2TOn7-2-2-3,0.8</v>
      </c>
      <c r="AA880" s="103" t="str">
        <f t="shared" si="673"/>
        <v>drawClose=n7-2-2TOn7-2-2-3,0.8</v>
      </c>
      <c r="AB880" s="103" t="str">
        <f t="shared" si="661"/>
        <v>myQtipStyle</v>
      </c>
      <c r="AD880" s="106"/>
      <c r="AE880" s="116"/>
      <c r="AF880" s="75"/>
      <c r="AG880" s="186">
        <f t="shared" si="679"/>
        <v>0</v>
      </c>
      <c r="AH880" s="75" t="str">
        <f t="shared" si="662"/>
        <v>n7-2-2TOn7-2-2-3</v>
      </c>
      <c r="AI880" s="75" t="str">
        <f t="shared" si="674"/>
        <v>n7-2-2TOn7-2-2-3</v>
      </c>
      <c r="AJ880" s="73">
        <f t="shared" si="663"/>
        <v>4</v>
      </c>
      <c r="AX880" s="108"/>
      <c r="AZ880" s="108"/>
      <c r="BB880" s="116"/>
      <c r="BC880" s="116"/>
      <c r="BD880" s="108"/>
      <c r="BE880" s="108"/>
      <c r="BF880" s="109"/>
      <c r="BG880" s="109"/>
      <c r="BH880" s="110" t="str">
        <f t="shared" si="664"/>
        <v>n7-2-2</v>
      </c>
      <c r="BI880" s="111"/>
      <c r="BJ880" s="109" t="s">
        <v>233</v>
      </c>
      <c r="BK880" s="109" t="s">
        <v>239</v>
      </c>
      <c r="BL880" s="109">
        <f t="shared" ca="1" si="665"/>
        <v>0.4</v>
      </c>
      <c r="BM880" s="112"/>
      <c r="BN880" s="112"/>
      <c r="BO880" s="112"/>
      <c r="BP880" s="112"/>
      <c r="BQ880" s="112"/>
      <c r="BR880" s="112">
        <f t="shared" ref="BR880:BS899" ca="1" si="682">BR381</f>
        <v>12</v>
      </c>
      <c r="BS880" s="112">
        <f t="shared" ca="1" si="682"/>
        <v>12</v>
      </c>
      <c r="BT880" s="112"/>
      <c r="BU880" s="112"/>
      <c r="BV880" s="174"/>
      <c r="BW880" s="114"/>
      <c r="BX880" s="109"/>
      <c r="BY880" s="113"/>
      <c r="BZ880" s="113"/>
      <c r="CA880" s="113"/>
      <c r="CB880" s="113"/>
      <c r="CC880" s="112"/>
      <c r="CD880" s="109"/>
      <c r="CE880" s="114"/>
      <c r="CF880" s="109"/>
      <c r="CG880" s="113"/>
      <c r="CH880" s="113"/>
      <c r="CI880" s="113"/>
      <c r="CJ880" s="113"/>
      <c r="CK880" s="112"/>
      <c r="CL880" s="112"/>
      <c r="CM880" s="112"/>
      <c r="CN880" s="115"/>
      <c r="CO880" s="109"/>
      <c r="CP880" s="109"/>
      <c r="CQ880" s="113"/>
      <c r="CR880" s="113"/>
      <c r="CS880" s="113"/>
      <c r="CT880" s="113"/>
      <c r="CW880" s="118" t="str">
        <f t="shared" si="657"/>
        <v>n7-2-2</v>
      </c>
      <c r="CX880" s="118" t="str">
        <f t="shared" si="667"/>
        <v>n7-2-2-3</v>
      </c>
      <c r="CY880" s="119" t="s">
        <v>246</v>
      </c>
      <c r="CZ880" s="120" t="s">
        <v>79</v>
      </c>
      <c r="DA880" s="120" t="s">
        <v>79</v>
      </c>
      <c r="DB880" s="120">
        <f t="shared" si="675"/>
        <v>30</v>
      </c>
      <c r="DC880" s="120">
        <f t="shared" si="676"/>
        <v>150</v>
      </c>
      <c r="DD880" s="120">
        <f t="shared" ca="1" si="677"/>
        <v>6</v>
      </c>
      <c r="DE880" s="120">
        <f t="shared" ca="1" si="678"/>
        <v>6</v>
      </c>
      <c r="DF880" s="120" t="s">
        <v>74</v>
      </c>
    </row>
    <row r="881" spans="1:110" s="105" customFormat="1" ht="16" customHeight="1">
      <c r="A881" s="75" t="str">
        <f t="shared" si="680"/>
        <v>n7-2TOn7-2-3</v>
      </c>
      <c r="B881" s="75" t="str">
        <f t="shared" si="681"/>
        <v>n7-2TOn7-2-3</v>
      </c>
      <c r="C881" s="103" t="s">
        <v>239</v>
      </c>
      <c r="D881" s="103" t="str">
        <f t="shared" si="668"/>
        <v>n7-2</v>
      </c>
      <c r="E881" s="103" t="str">
        <f t="shared" si="669"/>
        <v>n7-2-3</v>
      </c>
      <c r="F881" s="104">
        <f>ROW()</f>
        <v>881</v>
      </c>
      <c r="G881" s="103"/>
      <c r="H881" s="103"/>
      <c r="I881" s="103"/>
      <c r="J881" s="103"/>
      <c r="K881" s="103" t="str">
        <f t="shared" si="658"/>
        <v>none</v>
      </c>
      <c r="L881" s="103"/>
      <c r="M881" s="103" t="str">
        <f t="shared" si="659"/>
        <v>OpenClose</v>
      </c>
      <c r="N881" s="103"/>
      <c r="O881" s="103"/>
      <c r="P881" s="103"/>
      <c r="Q881" s="103"/>
      <c r="R881" s="103">
        <f t="shared" si="660"/>
        <v>1</v>
      </c>
      <c r="S881" s="103"/>
      <c r="T881" s="103"/>
      <c r="U881" s="103"/>
      <c r="V881" s="103"/>
      <c r="W881" s="103"/>
      <c r="X881" s="103" t="str">
        <f t="shared" si="670"/>
        <v>fadeOn=n7-2TOn7-2-3,0.6</v>
      </c>
      <c r="Y881" s="103" t="str">
        <f t="shared" si="671"/>
        <v>fadeOff=n7-2TOn7-2-3,0.6</v>
      </c>
      <c r="Z881" s="103" t="str">
        <f t="shared" si="672"/>
        <v>drawOpen=n7-2TOn7-2-3,0.8</v>
      </c>
      <c r="AA881" s="103" t="str">
        <f t="shared" si="673"/>
        <v>drawClose=n7-2TOn7-2-3,0.8</v>
      </c>
      <c r="AB881" s="103" t="str">
        <f t="shared" si="661"/>
        <v>myQtipStyle</v>
      </c>
      <c r="AD881" s="106"/>
      <c r="AE881" s="116"/>
      <c r="AF881" s="75"/>
      <c r="AG881" s="186">
        <f t="shared" si="679"/>
        <v>0</v>
      </c>
      <c r="AH881" s="75" t="str">
        <f t="shared" si="662"/>
        <v>n7-2TOn7-2-3</v>
      </c>
      <c r="AI881" s="75" t="str">
        <f t="shared" si="674"/>
        <v>n7-2TOn7-2-3</v>
      </c>
      <c r="AJ881" s="73">
        <f t="shared" si="663"/>
        <v>3</v>
      </c>
      <c r="AX881" s="108"/>
      <c r="AZ881" s="108"/>
      <c r="BB881" s="116"/>
      <c r="BC881" s="116"/>
      <c r="BD881" s="108"/>
      <c r="BE881" s="108"/>
      <c r="BF881" s="109"/>
      <c r="BG881" s="109"/>
      <c r="BH881" s="110" t="str">
        <f t="shared" si="664"/>
        <v>n7-2</v>
      </c>
      <c r="BI881" s="111"/>
      <c r="BJ881" s="109" t="s">
        <v>233</v>
      </c>
      <c r="BK881" s="109" t="s">
        <v>239</v>
      </c>
      <c r="BL881" s="109">
        <f t="shared" ca="1" si="665"/>
        <v>0.7</v>
      </c>
      <c r="BM881" s="112"/>
      <c r="BN881" s="112"/>
      <c r="BO881" s="112"/>
      <c r="BP881" s="112"/>
      <c r="BQ881" s="112"/>
      <c r="BR881" s="112">
        <f t="shared" ca="1" si="682"/>
        <v>35</v>
      </c>
      <c r="BS881" s="112">
        <f t="shared" ca="1" si="682"/>
        <v>35</v>
      </c>
      <c r="BT881" s="112"/>
      <c r="BU881" s="112"/>
      <c r="BV881" s="174"/>
      <c r="BW881" s="114"/>
      <c r="BX881" s="109"/>
      <c r="BY881" s="113"/>
      <c r="BZ881" s="113"/>
      <c r="CA881" s="113"/>
      <c r="CB881" s="113"/>
      <c r="CC881" s="112"/>
      <c r="CD881" s="109"/>
      <c r="CE881" s="114"/>
      <c r="CF881" s="109"/>
      <c r="CG881" s="113"/>
      <c r="CH881" s="113"/>
      <c r="CI881" s="113"/>
      <c r="CJ881" s="113"/>
      <c r="CK881" s="112"/>
      <c r="CL881" s="112"/>
      <c r="CM881" s="112"/>
      <c r="CN881" s="115"/>
      <c r="CO881" s="109"/>
      <c r="CP881" s="109"/>
      <c r="CQ881" s="113"/>
      <c r="CR881" s="113"/>
      <c r="CS881" s="113"/>
      <c r="CT881" s="113"/>
      <c r="CW881" s="118" t="str">
        <f t="shared" si="657"/>
        <v>n7-2</v>
      </c>
      <c r="CX881" s="118" t="str">
        <f t="shared" si="667"/>
        <v>n7-2-3</v>
      </c>
      <c r="CY881" s="119" t="s">
        <v>246</v>
      </c>
      <c r="CZ881" s="120" t="s">
        <v>79</v>
      </c>
      <c r="DA881" s="120" t="s">
        <v>79</v>
      </c>
      <c r="DB881" s="120">
        <f t="shared" si="675"/>
        <v>30</v>
      </c>
      <c r="DC881" s="120">
        <f t="shared" si="676"/>
        <v>150</v>
      </c>
      <c r="DD881" s="120">
        <f t="shared" ca="1" si="677"/>
        <v>17.5</v>
      </c>
      <c r="DE881" s="120">
        <f t="shared" ca="1" si="678"/>
        <v>17.5</v>
      </c>
      <c r="DF881" s="120" t="s">
        <v>74</v>
      </c>
    </row>
    <row r="882" spans="1:110" s="105" customFormat="1" ht="16" customHeight="1">
      <c r="A882" s="75" t="str">
        <f t="shared" si="680"/>
        <v>n7-2-3TOn7-2-3-1</v>
      </c>
      <c r="B882" s="75" t="str">
        <f t="shared" si="681"/>
        <v>n7-2-3TOn7-2-3-1</v>
      </c>
      <c r="C882" s="103" t="s">
        <v>239</v>
      </c>
      <c r="D882" s="103" t="str">
        <f t="shared" si="668"/>
        <v>n7-2-3</v>
      </c>
      <c r="E882" s="103" t="str">
        <f t="shared" si="669"/>
        <v>n7-2-3-1</v>
      </c>
      <c r="F882" s="104">
        <f>ROW()</f>
        <v>882</v>
      </c>
      <c r="G882" s="103"/>
      <c r="H882" s="103"/>
      <c r="I882" s="103"/>
      <c r="J882" s="103"/>
      <c r="K882" s="103" t="str">
        <f t="shared" si="658"/>
        <v>none</v>
      </c>
      <c r="L882" s="103"/>
      <c r="M882" s="103" t="str">
        <f t="shared" si="659"/>
        <v>OpenClose</v>
      </c>
      <c r="N882" s="103"/>
      <c r="O882" s="103"/>
      <c r="P882" s="103"/>
      <c r="Q882" s="103"/>
      <c r="R882" s="103">
        <f t="shared" si="660"/>
        <v>1</v>
      </c>
      <c r="S882" s="103"/>
      <c r="T882" s="103"/>
      <c r="U882" s="103"/>
      <c r="V882" s="103"/>
      <c r="W882" s="103"/>
      <c r="X882" s="103" t="str">
        <f t="shared" si="670"/>
        <v>fadeOn=n7-2-3TOn7-2-3-1,0.6</v>
      </c>
      <c r="Y882" s="103" t="str">
        <f t="shared" si="671"/>
        <v>fadeOff=n7-2-3TOn7-2-3-1,0.6</v>
      </c>
      <c r="Z882" s="103" t="str">
        <f t="shared" si="672"/>
        <v>drawOpen=n7-2-3TOn7-2-3-1,0.8</v>
      </c>
      <c r="AA882" s="103" t="str">
        <f t="shared" si="673"/>
        <v>drawClose=n7-2-3TOn7-2-3-1,0.8</v>
      </c>
      <c r="AB882" s="103" t="str">
        <f t="shared" si="661"/>
        <v>myQtipStyle</v>
      </c>
      <c r="AD882" s="106"/>
      <c r="AE882" s="116"/>
      <c r="AF882" s="75"/>
      <c r="AG882" s="186">
        <f t="shared" si="679"/>
        <v>0</v>
      </c>
      <c r="AH882" s="75" t="str">
        <f t="shared" si="662"/>
        <v>n7-2-3TOn7-2-3-1</v>
      </c>
      <c r="AI882" s="75" t="str">
        <f t="shared" si="674"/>
        <v>n7-2-3TOn7-2-3-1</v>
      </c>
      <c r="AJ882" s="73">
        <f t="shared" si="663"/>
        <v>4</v>
      </c>
      <c r="AX882" s="108"/>
      <c r="AZ882" s="108"/>
      <c r="BB882" s="116"/>
      <c r="BC882" s="116"/>
      <c r="BD882" s="108"/>
      <c r="BE882" s="108"/>
      <c r="BF882" s="109"/>
      <c r="BG882" s="109"/>
      <c r="BH882" s="110" t="str">
        <f t="shared" si="664"/>
        <v>n7-2-3</v>
      </c>
      <c r="BI882" s="111"/>
      <c r="BJ882" s="109" t="s">
        <v>233</v>
      </c>
      <c r="BK882" s="109" t="s">
        <v>239</v>
      </c>
      <c r="BL882" s="109">
        <f t="shared" ca="1" si="665"/>
        <v>0.4</v>
      </c>
      <c r="BM882" s="112"/>
      <c r="BN882" s="112"/>
      <c r="BO882" s="112"/>
      <c r="BP882" s="112"/>
      <c r="BQ882" s="112"/>
      <c r="BR882" s="112">
        <f t="shared" ca="1" si="682"/>
        <v>12</v>
      </c>
      <c r="BS882" s="112">
        <f t="shared" ca="1" si="682"/>
        <v>12</v>
      </c>
      <c r="BT882" s="112"/>
      <c r="BU882" s="112"/>
      <c r="BV882" s="174"/>
      <c r="BW882" s="114"/>
      <c r="BX882" s="109"/>
      <c r="BY882" s="113"/>
      <c r="BZ882" s="113"/>
      <c r="CA882" s="113"/>
      <c r="CB882" s="113"/>
      <c r="CC882" s="112"/>
      <c r="CD882" s="109"/>
      <c r="CE882" s="114"/>
      <c r="CF882" s="109"/>
      <c r="CG882" s="113"/>
      <c r="CH882" s="113"/>
      <c r="CI882" s="113"/>
      <c r="CJ882" s="113"/>
      <c r="CK882" s="112"/>
      <c r="CL882" s="112"/>
      <c r="CM882" s="112"/>
      <c r="CN882" s="115"/>
      <c r="CO882" s="109"/>
      <c r="CP882" s="109"/>
      <c r="CQ882" s="113"/>
      <c r="CR882" s="113"/>
      <c r="CS882" s="113"/>
      <c r="CT882" s="113"/>
      <c r="CW882" s="118" t="str">
        <f t="shared" si="657"/>
        <v>n7-2-3</v>
      </c>
      <c r="CX882" s="118" t="str">
        <f t="shared" si="667"/>
        <v>n7-2-3-1</v>
      </c>
      <c r="CY882" s="119" t="s">
        <v>246</v>
      </c>
      <c r="CZ882" s="120" t="s">
        <v>79</v>
      </c>
      <c r="DA882" s="120" t="s">
        <v>79</v>
      </c>
      <c r="DB882" s="120">
        <f t="shared" si="675"/>
        <v>30</v>
      </c>
      <c r="DC882" s="120">
        <f t="shared" si="676"/>
        <v>150</v>
      </c>
      <c r="DD882" s="120">
        <f t="shared" ca="1" si="677"/>
        <v>6</v>
      </c>
      <c r="DE882" s="120">
        <f t="shared" ca="1" si="678"/>
        <v>6</v>
      </c>
      <c r="DF882" s="120" t="s">
        <v>74</v>
      </c>
    </row>
    <row r="883" spans="1:110" s="105" customFormat="1" ht="16" customHeight="1">
      <c r="A883" s="75" t="str">
        <f t="shared" si="680"/>
        <v>n7-2-3TOn7-2-3-2</v>
      </c>
      <c r="B883" s="75" t="str">
        <f t="shared" si="681"/>
        <v>n7-2-3TOn7-2-3-2</v>
      </c>
      <c r="C883" s="103" t="s">
        <v>239</v>
      </c>
      <c r="D883" s="103" t="str">
        <f t="shared" si="668"/>
        <v>n7-2-3</v>
      </c>
      <c r="E883" s="103" t="str">
        <f t="shared" si="669"/>
        <v>n7-2-3-2</v>
      </c>
      <c r="F883" s="104">
        <f>ROW()</f>
        <v>883</v>
      </c>
      <c r="G883" s="103"/>
      <c r="H883" s="103"/>
      <c r="I883" s="103"/>
      <c r="J883" s="103"/>
      <c r="K883" s="103" t="str">
        <f t="shared" si="658"/>
        <v>none</v>
      </c>
      <c r="L883" s="103"/>
      <c r="M883" s="103" t="str">
        <f t="shared" si="659"/>
        <v>OpenClose</v>
      </c>
      <c r="N883" s="103"/>
      <c r="O883" s="103"/>
      <c r="P883" s="103"/>
      <c r="Q883" s="103"/>
      <c r="R883" s="103">
        <f t="shared" si="660"/>
        <v>1</v>
      </c>
      <c r="S883" s="103"/>
      <c r="T883" s="103"/>
      <c r="U883" s="103"/>
      <c r="V883" s="103"/>
      <c r="W883" s="103"/>
      <c r="X883" s="103" t="str">
        <f t="shared" si="670"/>
        <v>fadeOn=n7-2-3TOn7-2-3-2,0.6</v>
      </c>
      <c r="Y883" s="103" t="str">
        <f t="shared" si="671"/>
        <v>fadeOff=n7-2-3TOn7-2-3-2,0.6</v>
      </c>
      <c r="Z883" s="103" t="str">
        <f t="shared" si="672"/>
        <v>drawOpen=n7-2-3TOn7-2-3-2,0.8</v>
      </c>
      <c r="AA883" s="103" t="str">
        <f t="shared" si="673"/>
        <v>drawClose=n7-2-3TOn7-2-3-2,0.8</v>
      </c>
      <c r="AB883" s="103" t="str">
        <f t="shared" si="661"/>
        <v>myQtipStyle</v>
      </c>
      <c r="AD883" s="106"/>
      <c r="AE883" s="116"/>
      <c r="AF883" s="75"/>
      <c r="AG883" s="186">
        <f t="shared" si="679"/>
        <v>0</v>
      </c>
      <c r="AH883" s="75" t="str">
        <f t="shared" si="662"/>
        <v>n7-2-3TOn7-2-3-2</v>
      </c>
      <c r="AI883" s="75" t="str">
        <f t="shared" si="674"/>
        <v>n7-2-3TOn7-2-3-2</v>
      </c>
      <c r="AJ883" s="73">
        <f t="shared" si="663"/>
        <v>4</v>
      </c>
      <c r="AX883" s="108"/>
      <c r="AZ883" s="108"/>
      <c r="BB883" s="116"/>
      <c r="BC883" s="116"/>
      <c r="BD883" s="108"/>
      <c r="BE883" s="108"/>
      <c r="BF883" s="109"/>
      <c r="BG883" s="109"/>
      <c r="BH883" s="110" t="str">
        <f t="shared" si="664"/>
        <v>n7-2-3</v>
      </c>
      <c r="BI883" s="111"/>
      <c r="BJ883" s="109" t="s">
        <v>233</v>
      </c>
      <c r="BK883" s="109" t="s">
        <v>239</v>
      </c>
      <c r="BL883" s="109">
        <f t="shared" ca="1" si="665"/>
        <v>0.4</v>
      </c>
      <c r="BM883" s="112"/>
      <c r="BN883" s="112"/>
      <c r="BO883" s="112"/>
      <c r="BP883" s="112"/>
      <c r="BQ883" s="112"/>
      <c r="BR883" s="112">
        <f t="shared" ca="1" si="682"/>
        <v>12</v>
      </c>
      <c r="BS883" s="112">
        <f t="shared" ca="1" si="682"/>
        <v>12</v>
      </c>
      <c r="BT883" s="112"/>
      <c r="BU883" s="112"/>
      <c r="BV883" s="174"/>
      <c r="BW883" s="114"/>
      <c r="BX883" s="109"/>
      <c r="BY883" s="113"/>
      <c r="BZ883" s="113"/>
      <c r="CA883" s="113"/>
      <c r="CB883" s="113"/>
      <c r="CC883" s="112"/>
      <c r="CD883" s="109"/>
      <c r="CE883" s="114"/>
      <c r="CF883" s="109"/>
      <c r="CG883" s="113"/>
      <c r="CH883" s="113"/>
      <c r="CI883" s="113"/>
      <c r="CJ883" s="113"/>
      <c r="CK883" s="112"/>
      <c r="CL883" s="112"/>
      <c r="CM883" s="112"/>
      <c r="CN883" s="115"/>
      <c r="CO883" s="109"/>
      <c r="CP883" s="109"/>
      <c r="CQ883" s="113"/>
      <c r="CR883" s="113"/>
      <c r="CS883" s="113"/>
      <c r="CT883" s="113"/>
      <c r="CW883" s="118" t="str">
        <f t="shared" si="657"/>
        <v>n7-2-3</v>
      </c>
      <c r="CX883" s="118" t="str">
        <f t="shared" si="667"/>
        <v>n7-2-3-2</v>
      </c>
      <c r="CY883" s="119" t="s">
        <v>246</v>
      </c>
      <c r="CZ883" s="120" t="s">
        <v>79</v>
      </c>
      <c r="DA883" s="120" t="s">
        <v>79</v>
      </c>
      <c r="DB883" s="120">
        <f t="shared" si="675"/>
        <v>30</v>
      </c>
      <c r="DC883" s="120">
        <f t="shared" si="676"/>
        <v>150</v>
      </c>
      <c r="DD883" s="120">
        <f t="shared" ca="1" si="677"/>
        <v>6</v>
      </c>
      <c r="DE883" s="120">
        <f t="shared" ca="1" si="678"/>
        <v>6</v>
      </c>
      <c r="DF883" s="120" t="s">
        <v>74</v>
      </c>
    </row>
    <row r="884" spans="1:110" s="105" customFormat="1" ht="16" customHeight="1">
      <c r="A884" s="75" t="str">
        <f t="shared" si="680"/>
        <v>n7-2-3TOn7-2-3-3</v>
      </c>
      <c r="B884" s="75" t="str">
        <f t="shared" si="681"/>
        <v>n7-2-3TOn7-2-3-3</v>
      </c>
      <c r="C884" s="103" t="s">
        <v>239</v>
      </c>
      <c r="D884" s="103" t="str">
        <f t="shared" si="668"/>
        <v>n7-2-3</v>
      </c>
      <c r="E884" s="103" t="str">
        <f t="shared" si="669"/>
        <v>n7-2-3-3</v>
      </c>
      <c r="F884" s="104">
        <f>ROW()</f>
        <v>884</v>
      </c>
      <c r="G884" s="103"/>
      <c r="H884" s="103"/>
      <c r="I884" s="103"/>
      <c r="J884" s="103"/>
      <c r="K884" s="103" t="str">
        <f t="shared" si="658"/>
        <v>none</v>
      </c>
      <c r="L884" s="103"/>
      <c r="M884" s="103" t="str">
        <f t="shared" si="659"/>
        <v>OpenClose</v>
      </c>
      <c r="N884" s="103"/>
      <c r="O884" s="103"/>
      <c r="P884" s="103"/>
      <c r="Q884" s="103"/>
      <c r="R884" s="103">
        <f t="shared" si="660"/>
        <v>1</v>
      </c>
      <c r="S884" s="103"/>
      <c r="T884" s="103"/>
      <c r="U884" s="103"/>
      <c r="V884" s="103"/>
      <c r="W884" s="103"/>
      <c r="X884" s="103" t="str">
        <f t="shared" ref="X884:X947" si="683">$X$12&amp;A884&amp;","&amp;$X$13</f>
        <v>fadeOn=n7-2-3TOn7-2-3-3,0.6</v>
      </c>
      <c r="Y884" s="103" t="str">
        <f t="shared" ref="Y884:Y947" si="684">$Y$12&amp;A884&amp;","&amp;$Y$13</f>
        <v>fadeOff=n7-2-3TOn7-2-3-3,0.6</v>
      </c>
      <c r="Z884" s="103" t="str">
        <f t="shared" ref="Z884:Z947" si="685">$Z$12&amp;A884&amp;","&amp;$Z$13</f>
        <v>drawOpen=n7-2-3TOn7-2-3-3,0.8</v>
      </c>
      <c r="AA884" s="103" t="str">
        <f t="shared" ref="AA884:AA947" si="686">$AA$12&amp;A884&amp;","&amp;$AA$13</f>
        <v>drawClose=n7-2-3TOn7-2-3-3,0.8</v>
      </c>
      <c r="AB884" s="103" t="str">
        <f t="shared" si="661"/>
        <v>myQtipStyle</v>
      </c>
      <c r="AD884" s="106"/>
      <c r="AE884" s="116"/>
      <c r="AF884" s="75"/>
      <c r="AG884" s="186">
        <f t="shared" si="679"/>
        <v>0</v>
      </c>
      <c r="AH884" s="75" t="str">
        <f t="shared" si="662"/>
        <v>n7-2-3TOn7-2-3-3</v>
      </c>
      <c r="AI884" s="75" t="str">
        <f t="shared" si="674"/>
        <v>n7-2-3TOn7-2-3-3</v>
      </c>
      <c r="AJ884" s="73">
        <f t="shared" si="663"/>
        <v>4</v>
      </c>
      <c r="AX884" s="108"/>
      <c r="AZ884" s="108"/>
      <c r="BB884" s="116"/>
      <c r="BC884" s="116"/>
      <c r="BD884" s="108"/>
      <c r="BE884" s="108"/>
      <c r="BF884" s="109"/>
      <c r="BG884" s="109"/>
      <c r="BH884" s="110" t="str">
        <f t="shared" si="664"/>
        <v>n7-2-3</v>
      </c>
      <c r="BI884" s="111"/>
      <c r="BJ884" s="109" t="s">
        <v>233</v>
      </c>
      <c r="BK884" s="109" t="s">
        <v>239</v>
      </c>
      <c r="BL884" s="109">
        <f t="shared" ca="1" si="665"/>
        <v>0.4</v>
      </c>
      <c r="BM884" s="112"/>
      <c r="BN884" s="112"/>
      <c r="BO884" s="112"/>
      <c r="BP884" s="112"/>
      <c r="BQ884" s="112"/>
      <c r="BR884" s="112">
        <f t="shared" ca="1" si="682"/>
        <v>12</v>
      </c>
      <c r="BS884" s="112">
        <f t="shared" ca="1" si="682"/>
        <v>12</v>
      </c>
      <c r="BT884" s="112"/>
      <c r="BU884" s="112"/>
      <c r="BV884" s="174"/>
      <c r="BW884" s="114"/>
      <c r="BX884" s="109"/>
      <c r="BY884" s="113"/>
      <c r="BZ884" s="113"/>
      <c r="CA884" s="113"/>
      <c r="CB884" s="113"/>
      <c r="CC884" s="112"/>
      <c r="CD884" s="109"/>
      <c r="CE884" s="114"/>
      <c r="CF884" s="109"/>
      <c r="CG884" s="113"/>
      <c r="CH884" s="113"/>
      <c r="CI884" s="113"/>
      <c r="CJ884" s="113"/>
      <c r="CK884" s="112"/>
      <c r="CL884" s="112"/>
      <c r="CM884" s="112"/>
      <c r="CN884" s="115"/>
      <c r="CO884" s="109"/>
      <c r="CP884" s="109"/>
      <c r="CQ884" s="113"/>
      <c r="CR884" s="113"/>
      <c r="CS884" s="113"/>
      <c r="CT884" s="113"/>
      <c r="CW884" s="118" t="str">
        <f t="shared" ref="CW884:CW947" si="687">BH884</f>
        <v>n7-2-3</v>
      </c>
      <c r="CX884" s="118" t="str">
        <f t="shared" ref="CX884:CX915" si="688">AH385</f>
        <v>n7-2-3-3</v>
      </c>
      <c r="CY884" s="119" t="s">
        <v>246</v>
      </c>
      <c r="CZ884" s="120" t="s">
        <v>79</v>
      </c>
      <c r="DA884" s="120" t="s">
        <v>79</v>
      </c>
      <c r="DB884" s="120">
        <f t="shared" si="675"/>
        <v>30</v>
      </c>
      <c r="DC884" s="120">
        <f t="shared" si="676"/>
        <v>150</v>
      </c>
      <c r="DD884" s="120">
        <f t="shared" ca="1" si="677"/>
        <v>6</v>
      </c>
      <c r="DE884" s="120">
        <f t="shared" ca="1" si="678"/>
        <v>6</v>
      </c>
      <c r="DF884" s="120" t="s">
        <v>74</v>
      </c>
    </row>
    <row r="885" spans="1:110" s="105" customFormat="1" ht="16" customHeight="1">
      <c r="A885" s="75" t="str">
        <f t="shared" si="680"/>
        <v>n6-4-3-3TOn7-3</v>
      </c>
      <c r="B885" s="75" t="str">
        <f t="shared" si="681"/>
        <v>n6-4-3-3TOn7-3</v>
      </c>
      <c r="C885" s="103" t="s">
        <v>239</v>
      </c>
      <c r="D885" s="103" t="str">
        <f t="shared" si="668"/>
        <v>n6-4-3-3</v>
      </c>
      <c r="E885" s="103" t="str">
        <f t="shared" si="669"/>
        <v>n7-3</v>
      </c>
      <c r="F885" s="104">
        <f>ROW()</f>
        <v>885</v>
      </c>
      <c r="G885" s="103"/>
      <c r="H885" s="103"/>
      <c r="I885" s="103"/>
      <c r="J885" s="103"/>
      <c r="K885" s="103" t="str">
        <f t="shared" si="658"/>
        <v>none</v>
      </c>
      <c r="L885" s="103"/>
      <c r="M885" s="103" t="str">
        <f t="shared" si="659"/>
        <v>OpenClose</v>
      </c>
      <c r="N885" s="103"/>
      <c r="O885" s="103"/>
      <c r="P885" s="103"/>
      <c r="Q885" s="103"/>
      <c r="R885" s="103">
        <f t="shared" si="660"/>
        <v>1</v>
      </c>
      <c r="S885" s="103"/>
      <c r="T885" s="103"/>
      <c r="U885" s="103"/>
      <c r="V885" s="103"/>
      <c r="W885" s="103"/>
      <c r="X885" s="103" t="str">
        <f t="shared" si="683"/>
        <v>fadeOn=n6-4-3-3TOn7-3,0.6</v>
      </c>
      <c r="Y885" s="103" t="str">
        <f t="shared" si="684"/>
        <v>fadeOff=n6-4-3-3TOn7-3,0.6</v>
      </c>
      <c r="Z885" s="103" t="str">
        <f t="shared" si="685"/>
        <v>drawOpen=n6-4-3-3TOn7-3,0.8</v>
      </c>
      <c r="AA885" s="103" t="str">
        <f t="shared" si="686"/>
        <v>drawClose=n6-4-3-3TOn7-3,0.8</v>
      </c>
      <c r="AB885" s="103" t="str">
        <f t="shared" si="661"/>
        <v>myQtipStyle</v>
      </c>
      <c r="AD885" s="106"/>
      <c r="AE885" s="116"/>
      <c r="AF885" s="75"/>
      <c r="AG885" s="186">
        <f t="shared" si="679"/>
        <v>0</v>
      </c>
      <c r="AH885" s="75" t="str">
        <f t="shared" si="662"/>
        <v>n6-4-3-3TOn7-3</v>
      </c>
      <c r="AI885" s="75" t="str">
        <f t="shared" si="674"/>
        <v>n6-4-3-3TOn7-3</v>
      </c>
      <c r="AJ885" s="73">
        <f t="shared" si="663"/>
        <v>2</v>
      </c>
      <c r="AX885" s="108"/>
      <c r="AZ885" s="108"/>
      <c r="BB885" s="116"/>
      <c r="BC885" s="116"/>
      <c r="BD885" s="108"/>
      <c r="BE885" s="108"/>
      <c r="BF885" s="109"/>
      <c r="BG885" s="109"/>
      <c r="BH885" s="110" t="str">
        <f t="shared" si="664"/>
        <v>n6-4-3-3</v>
      </c>
      <c r="BI885" s="111"/>
      <c r="BJ885" s="109" t="s">
        <v>233</v>
      </c>
      <c r="BK885" s="109" t="s">
        <v>239</v>
      </c>
      <c r="BL885" s="109">
        <f t="shared" ca="1" si="665"/>
        <v>1.5</v>
      </c>
      <c r="BM885" s="112"/>
      <c r="BN885" s="112"/>
      <c r="BO885" s="112"/>
      <c r="BP885" s="112"/>
      <c r="BQ885" s="112"/>
      <c r="BR885" s="112">
        <f t="shared" ca="1" si="682"/>
        <v>60</v>
      </c>
      <c r="BS885" s="112">
        <f t="shared" ca="1" si="682"/>
        <v>60</v>
      </c>
      <c r="BT885" s="112"/>
      <c r="BU885" s="112"/>
      <c r="BV885" s="174"/>
      <c r="BW885" s="114"/>
      <c r="BX885" s="109"/>
      <c r="BY885" s="113"/>
      <c r="BZ885" s="113"/>
      <c r="CA885" s="113"/>
      <c r="CB885" s="113"/>
      <c r="CC885" s="112"/>
      <c r="CD885" s="109"/>
      <c r="CE885" s="114"/>
      <c r="CF885" s="109"/>
      <c r="CG885" s="113"/>
      <c r="CH885" s="113"/>
      <c r="CI885" s="113"/>
      <c r="CJ885" s="113"/>
      <c r="CK885" s="112"/>
      <c r="CL885" s="112"/>
      <c r="CM885" s="112"/>
      <c r="CN885" s="115"/>
      <c r="CO885" s="109"/>
      <c r="CP885" s="109"/>
      <c r="CQ885" s="113"/>
      <c r="CR885" s="113"/>
      <c r="CS885" s="113"/>
      <c r="CT885" s="113"/>
      <c r="CW885" s="118" t="str">
        <f t="shared" si="687"/>
        <v>n6-4-3-3</v>
      </c>
      <c r="CX885" s="118" t="str">
        <f t="shared" si="688"/>
        <v>n7-3</v>
      </c>
      <c r="CY885" s="119" t="s">
        <v>246</v>
      </c>
      <c r="CZ885" s="120" t="s">
        <v>79</v>
      </c>
      <c r="DA885" s="120" t="s">
        <v>79</v>
      </c>
      <c r="DB885" s="120">
        <f t="shared" si="675"/>
        <v>30</v>
      </c>
      <c r="DC885" s="120">
        <f t="shared" si="676"/>
        <v>150</v>
      </c>
      <c r="DD885" s="120">
        <f t="shared" ca="1" si="677"/>
        <v>30</v>
      </c>
      <c r="DE885" s="120">
        <f t="shared" ca="1" si="678"/>
        <v>30</v>
      </c>
      <c r="DF885" s="120" t="s">
        <v>74</v>
      </c>
    </row>
    <row r="886" spans="1:110" s="105" customFormat="1" ht="16" customHeight="1">
      <c r="A886" s="75" t="str">
        <f t="shared" si="680"/>
        <v>n7-3TOn7-3-1</v>
      </c>
      <c r="B886" s="75" t="str">
        <f t="shared" si="681"/>
        <v>n7-3TOn7-3-1</v>
      </c>
      <c r="C886" s="103" t="s">
        <v>239</v>
      </c>
      <c r="D886" s="103" t="str">
        <f t="shared" si="668"/>
        <v>n7-3</v>
      </c>
      <c r="E886" s="103" t="str">
        <f t="shared" si="669"/>
        <v>n7-3-1</v>
      </c>
      <c r="F886" s="104">
        <f>ROW()</f>
        <v>886</v>
      </c>
      <c r="G886" s="103"/>
      <c r="H886" s="103"/>
      <c r="I886" s="103"/>
      <c r="J886" s="103"/>
      <c r="K886" s="103" t="str">
        <f t="shared" si="658"/>
        <v>none</v>
      </c>
      <c r="L886" s="103"/>
      <c r="M886" s="103" t="str">
        <f t="shared" si="659"/>
        <v>OpenClose</v>
      </c>
      <c r="N886" s="103"/>
      <c r="O886" s="103"/>
      <c r="P886" s="103"/>
      <c r="Q886" s="103"/>
      <c r="R886" s="103">
        <f t="shared" si="660"/>
        <v>1</v>
      </c>
      <c r="S886" s="103"/>
      <c r="T886" s="103"/>
      <c r="U886" s="103"/>
      <c r="V886" s="103"/>
      <c r="W886" s="103"/>
      <c r="X886" s="103" t="str">
        <f t="shared" si="683"/>
        <v>fadeOn=n7-3TOn7-3-1,0.6</v>
      </c>
      <c r="Y886" s="103" t="str">
        <f t="shared" si="684"/>
        <v>fadeOff=n7-3TOn7-3-1,0.6</v>
      </c>
      <c r="Z886" s="103" t="str">
        <f t="shared" si="685"/>
        <v>drawOpen=n7-3TOn7-3-1,0.8</v>
      </c>
      <c r="AA886" s="103" t="str">
        <f t="shared" si="686"/>
        <v>drawClose=n7-3TOn7-3-1,0.8</v>
      </c>
      <c r="AB886" s="103" t="str">
        <f t="shared" si="661"/>
        <v>myQtipStyle</v>
      </c>
      <c r="AD886" s="106"/>
      <c r="AE886" s="116"/>
      <c r="AF886" s="75"/>
      <c r="AG886" s="186">
        <f t="shared" si="679"/>
        <v>0</v>
      </c>
      <c r="AH886" s="75" t="str">
        <f t="shared" si="662"/>
        <v>n7-3TOn7-3-1</v>
      </c>
      <c r="AI886" s="75" t="str">
        <f t="shared" si="674"/>
        <v>n7-3TOn7-3-1</v>
      </c>
      <c r="AJ886" s="73">
        <f t="shared" si="663"/>
        <v>3</v>
      </c>
      <c r="AX886" s="108"/>
      <c r="AZ886" s="108"/>
      <c r="BB886" s="116"/>
      <c r="BC886" s="116"/>
      <c r="BD886" s="108"/>
      <c r="BE886" s="108"/>
      <c r="BF886" s="109"/>
      <c r="BG886" s="109"/>
      <c r="BH886" s="110" t="str">
        <f t="shared" si="664"/>
        <v>n7-3</v>
      </c>
      <c r="BI886" s="111"/>
      <c r="BJ886" s="109" t="s">
        <v>233</v>
      </c>
      <c r="BK886" s="109" t="s">
        <v>239</v>
      </c>
      <c r="BL886" s="109">
        <f t="shared" ca="1" si="665"/>
        <v>0.7</v>
      </c>
      <c r="BM886" s="112"/>
      <c r="BN886" s="112"/>
      <c r="BO886" s="112"/>
      <c r="BP886" s="112"/>
      <c r="BQ886" s="112"/>
      <c r="BR886" s="112">
        <f t="shared" ca="1" si="682"/>
        <v>35</v>
      </c>
      <c r="BS886" s="112">
        <f t="shared" ca="1" si="682"/>
        <v>35</v>
      </c>
      <c r="BT886" s="112"/>
      <c r="BU886" s="112"/>
      <c r="BV886" s="174"/>
      <c r="BW886" s="114"/>
      <c r="BX886" s="109"/>
      <c r="BY886" s="113"/>
      <c r="BZ886" s="113"/>
      <c r="CA886" s="113"/>
      <c r="CB886" s="113"/>
      <c r="CC886" s="112"/>
      <c r="CD886" s="109"/>
      <c r="CE886" s="114"/>
      <c r="CF886" s="109"/>
      <c r="CG886" s="113"/>
      <c r="CH886" s="113"/>
      <c r="CI886" s="113"/>
      <c r="CJ886" s="113"/>
      <c r="CK886" s="112"/>
      <c r="CL886" s="112"/>
      <c r="CM886" s="112"/>
      <c r="CN886" s="115"/>
      <c r="CO886" s="109"/>
      <c r="CP886" s="109"/>
      <c r="CQ886" s="113"/>
      <c r="CR886" s="113"/>
      <c r="CS886" s="113"/>
      <c r="CT886" s="113"/>
      <c r="CW886" s="118" t="str">
        <f t="shared" si="687"/>
        <v>n7-3</v>
      </c>
      <c r="CX886" s="118" t="str">
        <f t="shared" si="688"/>
        <v>n7-3-1</v>
      </c>
      <c r="CY886" s="119" t="s">
        <v>246</v>
      </c>
      <c r="CZ886" s="120" t="s">
        <v>79</v>
      </c>
      <c r="DA886" s="120" t="s">
        <v>79</v>
      </c>
      <c r="DB886" s="120">
        <f t="shared" si="675"/>
        <v>30</v>
      </c>
      <c r="DC886" s="120">
        <f t="shared" si="676"/>
        <v>150</v>
      </c>
      <c r="DD886" s="120">
        <f t="shared" ca="1" si="677"/>
        <v>17.5</v>
      </c>
      <c r="DE886" s="120">
        <f t="shared" ca="1" si="678"/>
        <v>17.5</v>
      </c>
      <c r="DF886" s="120" t="s">
        <v>74</v>
      </c>
    </row>
    <row r="887" spans="1:110" s="105" customFormat="1" ht="16" customHeight="1">
      <c r="A887" s="75" t="str">
        <f t="shared" si="680"/>
        <v>n7-3-1TOn7-3-1-1</v>
      </c>
      <c r="B887" s="75" t="str">
        <f t="shared" si="681"/>
        <v>n7-3-1TOn7-3-1-1</v>
      </c>
      <c r="C887" s="103" t="s">
        <v>239</v>
      </c>
      <c r="D887" s="103" t="str">
        <f t="shared" si="668"/>
        <v>n7-3-1</v>
      </c>
      <c r="E887" s="103" t="str">
        <f t="shared" si="669"/>
        <v>n7-3-1-1</v>
      </c>
      <c r="F887" s="104">
        <f>ROW()</f>
        <v>887</v>
      </c>
      <c r="G887" s="103"/>
      <c r="H887" s="103"/>
      <c r="I887" s="103"/>
      <c r="J887" s="103"/>
      <c r="K887" s="103" t="str">
        <f t="shared" si="658"/>
        <v>none</v>
      </c>
      <c r="L887" s="103"/>
      <c r="M887" s="103" t="str">
        <f t="shared" si="659"/>
        <v>OpenClose</v>
      </c>
      <c r="N887" s="103"/>
      <c r="O887" s="103"/>
      <c r="P887" s="103"/>
      <c r="Q887" s="103"/>
      <c r="R887" s="103">
        <f t="shared" si="660"/>
        <v>1</v>
      </c>
      <c r="S887" s="103"/>
      <c r="T887" s="103"/>
      <c r="U887" s="103"/>
      <c r="V887" s="103"/>
      <c r="W887" s="103"/>
      <c r="X887" s="103" t="str">
        <f t="shared" si="683"/>
        <v>fadeOn=n7-3-1TOn7-3-1-1,0.6</v>
      </c>
      <c r="Y887" s="103" t="str">
        <f t="shared" si="684"/>
        <v>fadeOff=n7-3-1TOn7-3-1-1,0.6</v>
      </c>
      <c r="Z887" s="103" t="str">
        <f t="shared" si="685"/>
        <v>drawOpen=n7-3-1TOn7-3-1-1,0.8</v>
      </c>
      <c r="AA887" s="103" t="str">
        <f t="shared" si="686"/>
        <v>drawClose=n7-3-1TOn7-3-1-1,0.8</v>
      </c>
      <c r="AB887" s="103" t="str">
        <f t="shared" si="661"/>
        <v>myQtipStyle</v>
      </c>
      <c r="AD887" s="106"/>
      <c r="AE887" s="116"/>
      <c r="AF887" s="75"/>
      <c r="AG887" s="186">
        <f t="shared" si="679"/>
        <v>0</v>
      </c>
      <c r="AH887" s="75" t="str">
        <f t="shared" si="662"/>
        <v>n7-3-1TOn7-3-1-1</v>
      </c>
      <c r="AI887" s="75" t="str">
        <f t="shared" si="674"/>
        <v>n7-3-1TOn7-3-1-1</v>
      </c>
      <c r="AJ887" s="73">
        <f t="shared" si="663"/>
        <v>4</v>
      </c>
      <c r="AX887" s="108"/>
      <c r="AZ887" s="108"/>
      <c r="BB887" s="116"/>
      <c r="BC887" s="116"/>
      <c r="BD887" s="108"/>
      <c r="BE887" s="108"/>
      <c r="BF887" s="109"/>
      <c r="BG887" s="109"/>
      <c r="BH887" s="110" t="str">
        <f t="shared" si="664"/>
        <v>n7-3-1</v>
      </c>
      <c r="BI887" s="111"/>
      <c r="BJ887" s="109" t="s">
        <v>233</v>
      </c>
      <c r="BK887" s="109" t="s">
        <v>239</v>
      </c>
      <c r="BL887" s="109">
        <f t="shared" ca="1" si="665"/>
        <v>0.4</v>
      </c>
      <c r="BM887" s="112"/>
      <c r="BN887" s="112"/>
      <c r="BO887" s="112"/>
      <c r="BP887" s="112"/>
      <c r="BQ887" s="112"/>
      <c r="BR887" s="112">
        <f t="shared" ca="1" si="682"/>
        <v>12</v>
      </c>
      <c r="BS887" s="112">
        <f t="shared" ca="1" si="682"/>
        <v>12</v>
      </c>
      <c r="BT887" s="112"/>
      <c r="BU887" s="112"/>
      <c r="BV887" s="174"/>
      <c r="BW887" s="114"/>
      <c r="BX887" s="109"/>
      <c r="BY887" s="113"/>
      <c r="BZ887" s="113"/>
      <c r="CA887" s="113"/>
      <c r="CB887" s="113"/>
      <c r="CC887" s="112"/>
      <c r="CD887" s="109"/>
      <c r="CE887" s="114"/>
      <c r="CF887" s="109"/>
      <c r="CG887" s="113"/>
      <c r="CH887" s="113"/>
      <c r="CI887" s="113"/>
      <c r="CJ887" s="113"/>
      <c r="CK887" s="112"/>
      <c r="CL887" s="112"/>
      <c r="CM887" s="112"/>
      <c r="CN887" s="115"/>
      <c r="CO887" s="109"/>
      <c r="CP887" s="109"/>
      <c r="CQ887" s="113"/>
      <c r="CR887" s="113"/>
      <c r="CS887" s="113"/>
      <c r="CT887" s="113"/>
      <c r="CW887" s="118" t="str">
        <f t="shared" si="687"/>
        <v>n7-3-1</v>
      </c>
      <c r="CX887" s="118" t="str">
        <f t="shared" si="688"/>
        <v>n7-3-1-1</v>
      </c>
      <c r="CY887" s="119" t="s">
        <v>246</v>
      </c>
      <c r="CZ887" s="120" t="s">
        <v>79</v>
      </c>
      <c r="DA887" s="120" t="s">
        <v>79</v>
      </c>
      <c r="DB887" s="120">
        <f t="shared" si="675"/>
        <v>30</v>
      </c>
      <c r="DC887" s="120">
        <f t="shared" si="676"/>
        <v>150</v>
      </c>
      <c r="DD887" s="120">
        <f t="shared" ca="1" si="677"/>
        <v>6</v>
      </c>
      <c r="DE887" s="120">
        <f t="shared" ca="1" si="678"/>
        <v>6</v>
      </c>
      <c r="DF887" s="120" t="s">
        <v>74</v>
      </c>
    </row>
    <row r="888" spans="1:110" s="105" customFormat="1" ht="16" customHeight="1">
      <c r="A888" s="75" t="str">
        <f t="shared" si="680"/>
        <v>n7-3-1TOn7-3-1-2</v>
      </c>
      <c r="B888" s="75" t="str">
        <f t="shared" si="681"/>
        <v>n7-3-1TOn7-3-1-2</v>
      </c>
      <c r="C888" s="103" t="s">
        <v>239</v>
      </c>
      <c r="D888" s="103" t="str">
        <f t="shared" si="668"/>
        <v>n7-3-1</v>
      </c>
      <c r="E888" s="103" t="str">
        <f t="shared" si="669"/>
        <v>n7-3-1-2</v>
      </c>
      <c r="F888" s="104">
        <f>ROW()</f>
        <v>888</v>
      </c>
      <c r="G888" s="103"/>
      <c r="H888" s="103"/>
      <c r="I888" s="103"/>
      <c r="J888" s="103"/>
      <c r="K888" s="103" t="str">
        <f t="shared" si="658"/>
        <v>none</v>
      </c>
      <c r="L888" s="103"/>
      <c r="M888" s="103" t="str">
        <f t="shared" si="659"/>
        <v>OpenClose</v>
      </c>
      <c r="N888" s="103"/>
      <c r="O888" s="103"/>
      <c r="P888" s="103"/>
      <c r="Q888" s="103"/>
      <c r="R888" s="103">
        <f t="shared" si="660"/>
        <v>1</v>
      </c>
      <c r="S888" s="103"/>
      <c r="T888" s="103"/>
      <c r="U888" s="103"/>
      <c r="V888" s="103"/>
      <c r="W888" s="103"/>
      <c r="X888" s="103" t="str">
        <f t="shared" si="683"/>
        <v>fadeOn=n7-3-1TOn7-3-1-2,0.6</v>
      </c>
      <c r="Y888" s="103" t="str">
        <f t="shared" si="684"/>
        <v>fadeOff=n7-3-1TOn7-3-1-2,0.6</v>
      </c>
      <c r="Z888" s="103" t="str">
        <f t="shared" si="685"/>
        <v>drawOpen=n7-3-1TOn7-3-1-2,0.8</v>
      </c>
      <c r="AA888" s="103" t="str">
        <f t="shared" si="686"/>
        <v>drawClose=n7-3-1TOn7-3-1-2,0.8</v>
      </c>
      <c r="AB888" s="103" t="str">
        <f t="shared" si="661"/>
        <v>myQtipStyle</v>
      </c>
      <c r="AD888" s="106"/>
      <c r="AE888" s="116"/>
      <c r="AF888" s="75"/>
      <c r="AG888" s="186">
        <f t="shared" si="679"/>
        <v>0</v>
      </c>
      <c r="AH888" s="75" t="str">
        <f t="shared" si="662"/>
        <v>n7-3-1TOn7-3-1-2</v>
      </c>
      <c r="AI888" s="75" t="str">
        <f t="shared" si="674"/>
        <v>n7-3-1TOn7-3-1-2</v>
      </c>
      <c r="AJ888" s="73">
        <f t="shared" si="663"/>
        <v>4</v>
      </c>
      <c r="AX888" s="108"/>
      <c r="AZ888" s="108"/>
      <c r="BB888" s="116"/>
      <c r="BC888" s="116"/>
      <c r="BD888" s="108"/>
      <c r="BE888" s="108"/>
      <c r="BF888" s="109"/>
      <c r="BG888" s="109"/>
      <c r="BH888" s="110" t="str">
        <f t="shared" si="664"/>
        <v>n7-3-1</v>
      </c>
      <c r="BI888" s="111"/>
      <c r="BJ888" s="109" t="s">
        <v>233</v>
      </c>
      <c r="BK888" s="109" t="s">
        <v>239</v>
      </c>
      <c r="BL888" s="109">
        <f t="shared" ca="1" si="665"/>
        <v>0.4</v>
      </c>
      <c r="BM888" s="112"/>
      <c r="BN888" s="112"/>
      <c r="BO888" s="112"/>
      <c r="BP888" s="112"/>
      <c r="BQ888" s="112"/>
      <c r="BR888" s="112">
        <f t="shared" ca="1" si="682"/>
        <v>12</v>
      </c>
      <c r="BS888" s="112">
        <f t="shared" ca="1" si="682"/>
        <v>12</v>
      </c>
      <c r="BT888" s="112"/>
      <c r="BU888" s="112"/>
      <c r="BV888" s="174"/>
      <c r="BW888" s="114"/>
      <c r="BX888" s="109"/>
      <c r="BY888" s="113"/>
      <c r="BZ888" s="113"/>
      <c r="CA888" s="113"/>
      <c r="CB888" s="113"/>
      <c r="CC888" s="112"/>
      <c r="CD888" s="109"/>
      <c r="CE888" s="114"/>
      <c r="CF888" s="109"/>
      <c r="CG888" s="113"/>
      <c r="CH888" s="113"/>
      <c r="CI888" s="113"/>
      <c r="CJ888" s="113"/>
      <c r="CK888" s="112"/>
      <c r="CL888" s="112"/>
      <c r="CM888" s="112"/>
      <c r="CN888" s="115"/>
      <c r="CO888" s="109"/>
      <c r="CP888" s="109"/>
      <c r="CQ888" s="113"/>
      <c r="CR888" s="113"/>
      <c r="CS888" s="113"/>
      <c r="CT888" s="113"/>
      <c r="CW888" s="118" t="str">
        <f t="shared" si="687"/>
        <v>n7-3-1</v>
      </c>
      <c r="CX888" s="118" t="str">
        <f t="shared" si="688"/>
        <v>n7-3-1-2</v>
      </c>
      <c r="CY888" s="119" t="s">
        <v>246</v>
      </c>
      <c r="CZ888" s="120" t="s">
        <v>79</v>
      </c>
      <c r="DA888" s="120" t="s">
        <v>79</v>
      </c>
      <c r="DB888" s="120">
        <f t="shared" si="675"/>
        <v>30</v>
      </c>
      <c r="DC888" s="120">
        <f t="shared" si="676"/>
        <v>150</v>
      </c>
      <c r="DD888" s="120">
        <f t="shared" ca="1" si="677"/>
        <v>6</v>
      </c>
      <c r="DE888" s="120">
        <f t="shared" ca="1" si="678"/>
        <v>6</v>
      </c>
      <c r="DF888" s="120" t="s">
        <v>74</v>
      </c>
    </row>
    <row r="889" spans="1:110" s="105" customFormat="1" ht="16" customHeight="1">
      <c r="A889" s="75" t="str">
        <f t="shared" si="680"/>
        <v>n7-3-1TOn7-3-1-3</v>
      </c>
      <c r="B889" s="75" t="str">
        <f t="shared" si="681"/>
        <v>n7-3-1TOn7-3-1-3</v>
      </c>
      <c r="C889" s="103" t="s">
        <v>239</v>
      </c>
      <c r="D889" s="103" t="str">
        <f t="shared" si="668"/>
        <v>n7-3-1</v>
      </c>
      <c r="E889" s="103" t="str">
        <f t="shared" si="669"/>
        <v>n7-3-1-3</v>
      </c>
      <c r="F889" s="104">
        <f>ROW()</f>
        <v>889</v>
      </c>
      <c r="G889" s="103"/>
      <c r="H889" s="103"/>
      <c r="I889" s="103"/>
      <c r="J889" s="103"/>
      <c r="K889" s="103" t="str">
        <f t="shared" si="658"/>
        <v>none</v>
      </c>
      <c r="L889" s="103"/>
      <c r="M889" s="103" t="str">
        <f t="shared" si="659"/>
        <v>OpenClose</v>
      </c>
      <c r="N889" s="103"/>
      <c r="O889" s="103"/>
      <c r="P889" s="103"/>
      <c r="Q889" s="103"/>
      <c r="R889" s="103">
        <f t="shared" si="660"/>
        <v>1</v>
      </c>
      <c r="S889" s="103"/>
      <c r="T889" s="103"/>
      <c r="U889" s="103"/>
      <c r="V889" s="103"/>
      <c r="W889" s="103"/>
      <c r="X889" s="103" t="str">
        <f t="shared" si="683"/>
        <v>fadeOn=n7-3-1TOn7-3-1-3,0.6</v>
      </c>
      <c r="Y889" s="103" t="str">
        <f t="shared" si="684"/>
        <v>fadeOff=n7-3-1TOn7-3-1-3,0.6</v>
      </c>
      <c r="Z889" s="103" t="str">
        <f t="shared" si="685"/>
        <v>drawOpen=n7-3-1TOn7-3-1-3,0.8</v>
      </c>
      <c r="AA889" s="103" t="str">
        <f t="shared" si="686"/>
        <v>drawClose=n7-3-1TOn7-3-1-3,0.8</v>
      </c>
      <c r="AB889" s="103" t="str">
        <f t="shared" si="661"/>
        <v>myQtipStyle</v>
      </c>
      <c r="AD889" s="106"/>
      <c r="AE889" s="116"/>
      <c r="AF889" s="75"/>
      <c r="AG889" s="186">
        <f t="shared" si="679"/>
        <v>0</v>
      </c>
      <c r="AH889" s="75" t="str">
        <f t="shared" si="662"/>
        <v>n7-3-1TOn7-3-1-3</v>
      </c>
      <c r="AI889" s="75" t="str">
        <f t="shared" si="674"/>
        <v>n7-3-1TOn7-3-1-3</v>
      </c>
      <c r="AJ889" s="73">
        <f t="shared" si="663"/>
        <v>4</v>
      </c>
      <c r="AX889" s="108"/>
      <c r="AZ889" s="108"/>
      <c r="BB889" s="116"/>
      <c r="BC889" s="116"/>
      <c r="BD889" s="108"/>
      <c r="BE889" s="108"/>
      <c r="BF889" s="109"/>
      <c r="BG889" s="109"/>
      <c r="BH889" s="110" t="str">
        <f t="shared" si="664"/>
        <v>n7-3-1</v>
      </c>
      <c r="BI889" s="111"/>
      <c r="BJ889" s="109" t="s">
        <v>233</v>
      </c>
      <c r="BK889" s="109" t="s">
        <v>239</v>
      </c>
      <c r="BL889" s="109">
        <f t="shared" ca="1" si="665"/>
        <v>0.4</v>
      </c>
      <c r="BM889" s="112"/>
      <c r="BN889" s="112"/>
      <c r="BO889" s="112"/>
      <c r="BP889" s="112"/>
      <c r="BQ889" s="112"/>
      <c r="BR889" s="112">
        <f t="shared" ca="1" si="682"/>
        <v>12</v>
      </c>
      <c r="BS889" s="112">
        <f t="shared" ca="1" si="682"/>
        <v>12</v>
      </c>
      <c r="BT889" s="112"/>
      <c r="BU889" s="112"/>
      <c r="BV889" s="174"/>
      <c r="BW889" s="114"/>
      <c r="BX889" s="109"/>
      <c r="BY889" s="113"/>
      <c r="BZ889" s="113"/>
      <c r="CA889" s="113"/>
      <c r="CB889" s="113"/>
      <c r="CC889" s="112"/>
      <c r="CD889" s="109"/>
      <c r="CE889" s="114"/>
      <c r="CF889" s="109"/>
      <c r="CG889" s="113"/>
      <c r="CH889" s="113"/>
      <c r="CI889" s="113"/>
      <c r="CJ889" s="113"/>
      <c r="CK889" s="112"/>
      <c r="CL889" s="112"/>
      <c r="CM889" s="112"/>
      <c r="CN889" s="115"/>
      <c r="CO889" s="109"/>
      <c r="CP889" s="109"/>
      <c r="CQ889" s="113"/>
      <c r="CR889" s="113"/>
      <c r="CS889" s="113"/>
      <c r="CT889" s="113"/>
      <c r="CW889" s="118" t="str">
        <f t="shared" si="687"/>
        <v>n7-3-1</v>
      </c>
      <c r="CX889" s="118" t="str">
        <f t="shared" si="688"/>
        <v>n7-3-1-3</v>
      </c>
      <c r="CY889" s="119" t="s">
        <v>246</v>
      </c>
      <c r="CZ889" s="120" t="s">
        <v>79</v>
      </c>
      <c r="DA889" s="120" t="s">
        <v>79</v>
      </c>
      <c r="DB889" s="120">
        <f t="shared" si="675"/>
        <v>30</v>
      </c>
      <c r="DC889" s="120">
        <f t="shared" si="676"/>
        <v>150</v>
      </c>
      <c r="DD889" s="120">
        <f t="shared" ca="1" si="677"/>
        <v>6</v>
      </c>
      <c r="DE889" s="120">
        <f t="shared" ca="1" si="678"/>
        <v>6</v>
      </c>
      <c r="DF889" s="120" t="s">
        <v>74</v>
      </c>
    </row>
    <row r="890" spans="1:110" s="105" customFormat="1" ht="16" customHeight="1">
      <c r="A890" s="75" t="str">
        <f t="shared" si="680"/>
        <v>n7-3TOn7-3-2</v>
      </c>
      <c r="B890" s="75" t="str">
        <f t="shared" si="681"/>
        <v>n7-3TOn7-3-2</v>
      </c>
      <c r="C890" s="103" t="s">
        <v>239</v>
      </c>
      <c r="D890" s="103" t="str">
        <f t="shared" si="668"/>
        <v>n7-3</v>
      </c>
      <c r="E890" s="103" t="str">
        <f t="shared" si="669"/>
        <v>n7-3-2</v>
      </c>
      <c r="F890" s="104">
        <f>ROW()</f>
        <v>890</v>
      </c>
      <c r="G890" s="103"/>
      <c r="H890" s="103"/>
      <c r="I890" s="103"/>
      <c r="J890" s="103"/>
      <c r="K890" s="103" t="str">
        <f t="shared" si="658"/>
        <v>none</v>
      </c>
      <c r="L890" s="103"/>
      <c r="M890" s="103" t="str">
        <f t="shared" si="659"/>
        <v>OpenClose</v>
      </c>
      <c r="N890" s="103"/>
      <c r="O890" s="103"/>
      <c r="P890" s="103"/>
      <c r="Q890" s="103"/>
      <c r="R890" s="103">
        <f t="shared" si="660"/>
        <v>1</v>
      </c>
      <c r="S890" s="103"/>
      <c r="T890" s="103"/>
      <c r="U890" s="103"/>
      <c r="V890" s="103"/>
      <c r="W890" s="103"/>
      <c r="X890" s="103" t="str">
        <f t="shared" si="683"/>
        <v>fadeOn=n7-3TOn7-3-2,0.6</v>
      </c>
      <c r="Y890" s="103" t="str">
        <f t="shared" si="684"/>
        <v>fadeOff=n7-3TOn7-3-2,0.6</v>
      </c>
      <c r="Z890" s="103" t="str">
        <f t="shared" si="685"/>
        <v>drawOpen=n7-3TOn7-3-2,0.8</v>
      </c>
      <c r="AA890" s="103" t="str">
        <f t="shared" si="686"/>
        <v>drawClose=n7-3TOn7-3-2,0.8</v>
      </c>
      <c r="AB890" s="103" t="str">
        <f t="shared" si="661"/>
        <v>myQtipStyle</v>
      </c>
      <c r="AD890" s="106"/>
      <c r="AE890" s="116"/>
      <c r="AF890" s="75"/>
      <c r="AG890" s="186">
        <f t="shared" si="679"/>
        <v>0</v>
      </c>
      <c r="AH890" s="75" t="str">
        <f t="shared" si="662"/>
        <v>n7-3TOn7-3-2</v>
      </c>
      <c r="AI890" s="75" t="str">
        <f t="shared" si="674"/>
        <v>n7-3TOn7-3-2</v>
      </c>
      <c r="AJ890" s="73">
        <f t="shared" si="663"/>
        <v>3</v>
      </c>
      <c r="AX890" s="108"/>
      <c r="AZ890" s="108"/>
      <c r="BB890" s="116"/>
      <c r="BC890" s="116"/>
      <c r="BD890" s="108"/>
      <c r="BE890" s="108"/>
      <c r="BF890" s="109"/>
      <c r="BG890" s="109"/>
      <c r="BH890" s="110" t="str">
        <f t="shared" si="664"/>
        <v>n7-3</v>
      </c>
      <c r="BI890" s="111"/>
      <c r="BJ890" s="109" t="s">
        <v>233</v>
      </c>
      <c r="BK890" s="109" t="s">
        <v>239</v>
      </c>
      <c r="BL890" s="109">
        <f t="shared" ca="1" si="665"/>
        <v>0.7</v>
      </c>
      <c r="BM890" s="112"/>
      <c r="BN890" s="112"/>
      <c r="BO890" s="112"/>
      <c r="BP890" s="112"/>
      <c r="BQ890" s="112"/>
      <c r="BR890" s="112">
        <f t="shared" ca="1" si="682"/>
        <v>35</v>
      </c>
      <c r="BS890" s="112">
        <f t="shared" ca="1" si="682"/>
        <v>35</v>
      </c>
      <c r="BT890" s="112"/>
      <c r="BU890" s="112"/>
      <c r="BV890" s="174"/>
      <c r="BW890" s="114"/>
      <c r="BX890" s="109"/>
      <c r="BY890" s="113"/>
      <c r="BZ890" s="113"/>
      <c r="CA890" s="113"/>
      <c r="CB890" s="113"/>
      <c r="CC890" s="112"/>
      <c r="CD890" s="109"/>
      <c r="CE890" s="114"/>
      <c r="CF890" s="109"/>
      <c r="CG890" s="113"/>
      <c r="CH890" s="113"/>
      <c r="CI890" s="113"/>
      <c r="CJ890" s="113"/>
      <c r="CK890" s="112"/>
      <c r="CL890" s="112"/>
      <c r="CM890" s="112"/>
      <c r="CN890" s="115"/>
      <c r="CO890" s="109"/>
      <c r="CP890" s="109"/>
      <c r="CQ890" s="113"/>
      <c r="CR890" s="113"/>
      <c r="CS890" s="113"/>
      <c r="CT890" s="113"/>
      <c r="CW890" s="118" t="str">
        <f t="shared" si="687"/>
        <v>n7-3</v>
      </c>
      <c r="CX890" s="118" t="str">
        <f t="shared" si="688"/>
        <v>n7-3-2</v>
      </c>
      <c r="CY890" s="119" t="s">
        <v>246</v>
      </c>
      <c r="CZ890" s="120" t="s">
        <v>79</v>
      </c>
      <c r="DA890" s="120" t="s">
        <v>79</v>
      </c>
      <c r="DB890" s="120">
        <f t="shared" si="675"/>
        <v>30</v>
      </c>
      <c r="DC890" s="120">
        <f t="shared" si="676"/>
        <v>150</v>
      </c>
      <c r="DD890" s="120">
        <f t="shared" ca="1" si="677"/>
        <v>17.5</v>
      </c>
      <c r="DE890" s="120">
        <f t="shared" ca="1" si="678"/>
        <v>17.5</v>
      </c>
      <c r="DF890" s="120" t="s">
        <v>74</v>
      </c>
    </row>
    <row r="891" spans="1:110" s="105" customFormat="1" ht="16" customHeight="1">
      <c r="A891" s="75" t="str">
        <f t="shared" si="680"/>
        <v>n7-3-2TOn7-3-2-1</v>
      </c>
      <c r="B891" s="75" t="str">
        <f t="shared" si="681"/>
        <v>n7-3-2TOn7-3-2-1</v>
      </c>
      <c r="C891" s="103" t="s">
        <v>239</v>
      </c>
      <c r="D891" s="103" t="str">
        <f t="shared" si="668"/>
        <v>n7-3-2</v>
      </c>
      <c r="E891" s="103" t="str">
        <f t="shared" si="669"/>
        <v>n7-3-2-1</v>
      </c>
      <c r="F891" s="104">
        <f>ROW()</f>
        <v>891</v>
      </c>
      <c r="G891" s="103"/>
      <c r="H891" s="103"/>
      <c r="I891" s="103"/>
      <c r="J891" s="103"/>
      <c r="K891" s="103" t="str">
        <f t="shared" si="658"/>
        <v>none</v>
      </c>
      <c r="L891" s="103"/>
      <c r="M891" s="103" t="str">
        <f t="shared" si="659"/>
        <v>OpenClose</v>
      </c>
      <c r="N891" s="103"/>
      <c r="O891" s="103"/>
      <c r="P891" s="103"/>
      <c r="Q891" s="103"/>
      <c r="R891" s="103">
        <f t="shared" si="660"/>
        <v>1</v>
      </c>
      <c r="S891" s="103"/>
      <c r="T891" s="103"/>
      <c r="U891" s="103"/>
      <c r="V891" s="103"/>
      <c r="W891" s="103"/>
      <c r="X891" s="103" t="str">
        <f t="shared" si="683"/>
        <v>fadeOn=n7-3-2TOn7-3-2-1,0.6</v>
      </c>
      <c r="Y891" s="103" t="str">
        <f t="shared" si="684"/>
        <v>fadeOff=n7-3-2TOn7-3-2-1,0.6</v>
      </c>
      <c r="Z891" s="103" t="str">
        <f t="shared" si="685"/>
        <v>drawOpen=n7-3-2TOn7-3-2-1,0.8</v>
      </c>
      <c r="AA891" s="103" t="str">
        <f t="shared" si="686"/>
        <v>drawClose=n7-3-2TOn7-3-2-1,0.8</v>
      </c>
      <c r="AB891" s="103" t="str">
        <f t="shared" si="661"/>
        <v>myQtipStyle</v>
      </c>
      <c r="AD891" s="106"/>
      <c r="AE891" s="116"/>
      <c r="AF891" s="75"/>
      <c r="AG891" s="186">
        <f t="shared" si="679"/>
        <v>0</v>
      </c>
      <c r="AH891" s="75" t="str">
        <f t="shared" si="662"/>
        <v>n7-3-2TOn7-3-2-1</v>
      </c>
      <c r="AI891" s="75" t="str">
        <f t="shared" si="674"/>
        <v>n7-3-2TOn7-3-2-1</v>
      </c>
      <c r="AJ891" s="73">
        <f t="shared" si="663"/>
        <v>4</v>
      </c>
      <c r="AX891" s="108"/>
      <c r="AZ891" s="108"/>
      <c r="BB891" s="116"/>
      <c r="BC891" s="116"/>
      <c r="BD891" s="108"/>
      <c r="BE891" s="108"/>
      <c r="BF891" s="109"/>
      <c r="BG891" s="109"/>
      <c r="BH891" s="110" t="str">
        <f t="shared" si="664"/>
        <v>n7-3-2</v>
      </c>
      <c r="BI891" s="111"/>
      <c r="BJ891" s="109" t="s">
        <v>233</v>
      </c>
      <c r="BK891" s="109" t="s">
        <v>239</v>
      </c>
      <c r="BL891" s="109">
        <f t="shared" ca="1" si="665"/>
        <v>0.4</v>
      </c>
      <c r="BM891" s="112"/>
      <c r="BN891" s="112"/>
      <c r="BO891" s="112"/>
      <c r="BP891" s="112"/>
      <c r="BQ891" s="112"/>
      <c r="BR891" s="112">
        <f t="shared" ca="1" si="682"/>
        <v>12</v>
      </c>
      <c r="BS891" s="112">
        <f t="shared" ca="1" si="682"/>
        <v>12</v>
      </c>
      <c r="BT891" s="112"/>
      <c r="BU891" s="112"/>
      <c r="BV891" s="174"/>
      <c r="BW891" s="114"/>
      <c r="BX891" s="109"/>
      <c r="BY891" s="113"/>
      <c r="BZ891" s="113"/>
      <c r="CA891" s="113"/>
      <c r="CB891" s="113"/>
      <c r="CC891" s="112"/>
      <c r="CD891" s="109"/>
      <c r="CE891" s="114"/>
      <c r="CF891" s="109"/>
      <c r="CG891" s="113"/>
      <c r="CH891" s="113"/>
      <c r="CI891" s="113"/>
      <c r="CJ891" s="113"/>
      <c r="CK891" s="112"/>
      <c r="CL891" s="112"/>
      <c r="CM891" s="112"/>
      <c r="CN891" s="115"/>
      <c r="CO891" s="109"/>
      <c r="CP891" s="109"/>
      <c r="CQ891" s="113"/>
      <c r="CR891" s="113"/>
      <c r="CS891" s="113"/>
      <c r="CT891" s="113"/>
      <c r="CW891" s="118" t="str">
        <f t="shared" si="687"/>
        <v>n7-3-2</v>
      </c>
      <c r="CX891" s="118" t="str">
        <f t="shared" si="688"/>
        <v>n7-3-2-1</v>
      </c>
      <c r="CY891" s="119" t="s">
        <v>246</v>
      </c>
      <c r="CZ891" s="120" t="s">
        <v>79</v>
      </c>
      <c r="DA891" s="120" t="s">
        <v>79</v>
      </c>
      <c r="DB891" s="120">
        <f t="shared" si="675"/>
        <v>30</v>
      </c>
      <c r="DC891" s="120">
        <f t="shared" si="676"/>
        <v>150</v>
      </c>
      <c r="DD891" s="120">
        <f t="shared" ca="1" si="677"/>
        <v>6</v>
      </c>
      <c r="DE891" s="120">
        <f t="shared" ca="1" si="678"/>
        <v>6</v>
      </c>
      <c r="DF891" s="120" t="s">
        <v>74</v>
      </c>
    </row>
    <row r="892" spans="1:110" s="105" customFormat="1" ht="16" customHeight="1">
      <c r="A892" s="75" t="str">
        <f t="shared" si="680"/>
        <v>n7-3-2TOn7-3-2-2</v>
      </c>
      <c r="B892" s="75" t="str">
        <f t="shared" si="681"/>
        <v>n7-3-2TOn7-3-2-2</v>
      </c>
      <c r="C892" s="103" t="s">
        <v>239</v>
      </c>
      <c r="D892" s="103" t="str">
        <f t="shared" si="668"/>
        <v>n7-3-2</v>
      </c>
      <c r="E892" s="103" t="str">
        <f t="shared" si="669"/>
        <v>n7-3-2-2</v>
      </c>
      <c r="F892" s="104">
        <f>ROW()</f>
        <v>892</v>
      </c>
      <c r="G892" s="103"/>
      <c r="H892" s="103"/>
      <c r="I892" s="103"/>
      <c r="J892" s="103"/>
      <c r="K892" s="103" t="str">
        <f t="shared" si="658"/>
        <v>none</v>
      </c>
      <c r="L892" s="103"/>
      <c r="M892" s="103" t="str">
        <f t="shared" si="659"/>
        <v>OpenClose</v>
      </c>
      <c r="N892" s="103"/>
      <c r="O892" s="103"/>
      <c r="P892" s="103"/>
      <c r="Q892" s="103"/>
      <c r="R892" s="103">
        <f t="shared" si="660"/>
        <v>1</v>
      </c>
      <c r="S892" s="103"/>
      <c r="T892" s="103"/>
      <c r="U892" s="103"/>
      <c r="V892" s="103"/>
      <c r="W892" s="103"/>
      <c r="X892" s="103" t="str">
        <f t="shared" si="683"/>
        <v>fadeOn=n7-3-2TOn7-3-2-2,0.6</v>
      </c>
      <c r="Y892" s="103" t="str">
        <f t="shared" si="684"/>
        <v>fadeOff=n7-3-2TOn7-3-2-2,0.6</v>
      </c>
      <c r="Z892" s="103" t="str">
        <f t="shared" si="685"/>
        <v>drawOpen=n7-3-2TOn7-3-2-2,0.8</v>
      </c>
      <c r="AA892" s="103" t="str">
        <f t="shared" si="686"/>
        <v>drawClose=n7-3-2TOn7-3-2-2,0.8</v>
      </c>
      <c r="AB892" s="103" t="str">
        <f t="shared" si="661"/>
        <v>myQtipStyle</v>
      </c>
      <c r="AD892" s="106"/>
      <c r="AE892" s="116"/>
      <c r="AF892" s="75"/>
      <c r="AG892" s="186">
        <f t="shared" si="679"/>
        <v>0</v>
      </c>
      <c r="AH892" s="75" t="str">
        <f t="shared" si="662"/>
        <v>n7-3-2TOn7-3-2-2</v>
      </c>
      <c r="AI892" s="75" t="str">
        <f t="shared" si="674"/>
        <v>n7-3-2TOn7-3-2-2</v>
      </c>
      <c r="AJ892" s="73">
        <f t="shared" si="663"/>
        <v>4</v>
      </c>
      <c r="AX892" s="108"/>
      <c r="AZ892" s="108"/>
      <c r="BB892" s="116"/>
      <c r="BC892" s="116"/>
      <c r="BD892" s="108"/>
      <c r="BE892" s="108"/>
      <c r="BF892" s="109"/>
      <c r="BG892" s="109"/>
      <c r="BH892" s="110" t="str">
        <f t="shared" si="664"/>
        <v>n7-3-2</v>
      </c>
      <c r="BI892" s="111"/>
      <c r="BJ892" s="109" t="s">
        <v>233</v>
      </c>
      <c r="BK892" s="109" t="s">
        <v>239</v>
      </c>
      <c r="BL892" s="109">
        <f t="shared" ca="1" si="665"/>
        <v>0.4</v>
      </c>
      <c r="BM892" s="112"/>
      <c r="BN892" s="112"/>
      <c r="BO892" s="112"/>
      <c r="BP892" s="112"/>
      <c r="BQ892" s="112"/>
      <c r="BR892" s="112">
        <f t="shared" ca="1" si="682"/>
        <v>12</v>
      </c>
      <c r="BS892" s="112">
        <f t="shared" ca="1" si="682"/>
        <v>12</v>
      </c>
      <c r="BT892" s="112"/>
      <c r="BU892" s="112"/>
      <c r="BV892" s="174"/>
      <c r="BW892" s="114"/>
      <c r="BX892" s="109"/>
      <c r="BY892" s="113"/>
      <c r="BZ892" s="113"/>
      <c r="CA892" s="113"/>
      <c r="CB892" s="113"/>
      <c r="CC892" s="112"/>
      <c r="CD892" s="109"/>
      <c r="CE892" s="114"/>
      <c r="CF892" s="109"/>
      <c r="CG892" s="113"/>
      <c r="CH892" s="113"/>
      <c r="CI892" s="113"/>
      <c r="CJ892" s="113"/>
      <c r="CK892" s="112"/>
      <c r="CL892" s="112"/>
      <c r="CM892" s="112"/>
      <c r="CN892" s="115"/>
      <c r="CO892" s="109"/>
      <c r="CP892" s="109"/>
      <c r="CQ892" s="113"/>
      <c r="CR892" s="113"/>
      <c r="CS892" s="113"/>
      <c r="CT892" s="113"/>
      <c r="CW892" s="118" t="str">
        <f t="shared" si="687"/>
        <v>n7-3-2</v>
      </c>
      <c r="CX892" s="118" t="str">
        <f t="shared" si="688"/>
        <v>n7-3-2-2</v>
      </c>
      <c r="CY892" s="119" t="s">
        <v>246</v>
      </c>
      <c r="CZ892" s="120" t="s">
        <v>79</v>
      </c>
      <c r="DA892" s="120" t="s">
        <v>79</v>
      </c>
      <c r="DB892" s="120">
        <f t="shared" si="675"/>
        <v>30</v>
      </c>
      <c r="DC892" s="120">
        <f t="shared" si="676"/>
        <v>150</v>
      </c>
      <c r="DD892" s="120">
        <f t="shared" ca="1" si="677"/>
        <v>6</v>
      </c>
      <c r="DE892" s="120">
        <f t="shared" ca="1" si="678"/>
        <v>6</v>
      </c>
      <c r="DF892" s="120" t="s">
        <v>74</v>
      </c>
    </row>
    <row r="893" spans="1:110" s="105" customFormat="1" ht="16" customHeight="1">
      <c r="A893" s="75" t="str">
        <f t="shared" si="680"/>
        <v>n7-3-2TOn7-3-2-3</v>
      </c>
      <c r="B893" s="75" t="str">
        <f t="shared" si="681"/>
        <v>n7-3-2TOn7-3-2-3</v>
      </c>
      <c r="C893" s="103" t="s">
        <v>239</v>
      </c>
      <c r="D893" s="103" t="str">
        <f t="shared" si="668"/>
        <v>n7-3-2</v>
      </c>
      <c r="E893" s="103" t="str">
        <f t="shared" si="669"/>
        <v>n7-3-2-3</v>
      </c>
      <c r="F893" s="104">
        <f>ROW()</f>
        <v>893</v>
      </c>
      <c r="G893" s="103"/>
      <c r="H893" s="103"/>
      <c r="I893" s="103"/>
      <c r="J893" s="103"/>
      <c r="K893" s="103" t="str">
        <f t="shared" si="658"/>
        <v>none</v>
      </c>
      <c r="L893" s="103"/>
      <c r="M893" s="103" t="str">
        <f t="shared" si="659"/>
        <v>OpenClose</v>
      </c>
      <c r="N893" s="103"/>
      <c r="O893" s="103"/>
      <c r="P893" s="103"/>
      <c r="Q893" s="103"/>
      <c r="R893" s="103">
        <f t="shared" si="660"/>
        <v>1</v>
      </c>
      <c r="S893" s="103"/>
      <c r="T893" s="103"/>
      <c r="U893" s="103"/>
      <c r="V893" s="103"/>
      <c r="W893" s="103"/>
      <c r="X893" s="103" t="str">
        <f t="shared" si="683"/>
        <v>fadeOn=n7-3-2TOn7-3-2-3,0.6</v>
      </c>
      <c r="Y893" s="103" t="str">
        <f t="shared" si="684"/>
        <v>fadeOff=n7-3-2TOn7-3-2-3,0.6</v>
      </c>
      <c r="Z893" s="103" t="str">
        <f t="shared" si="685"/>
        <v>drawOpen=n7-3-2TOn7-3-2-3,0.8</v>
      </c>
      <c r="AA893" s="103" t="str">
        <f t="shared" si="686"/>
        <v>drawClose=n7-3-2TOn7-3-2-3,0.8</v>
      </c>
      <c r="AB893" s="103" t="str">
        <f t="shared" si="661"/>
        <v>myQtipStyle</v>
      </c>
      <c r="AD893" s="106"/>
      <c r="AE893" s="116"/>
      <c r="AF893" s="75"/>
      <c r="AG893" s="186">
        <f t="shared" si="679"/>
        <v>0</v>
      </c>
      <c r="AH893" s="75" t="str">
        <f t="shared" si="662"/>
        <v>n7-3-2TOn7-3-2-3</v>
      </c>
      <c r="AI893" s="75" t="str">
        <f t="shared" si="674"/>
        <v>n7-3-2TOn7-3-2-3</v>
      </c>
      <c r="AJ893" s="73">
        <f t="shared" si="663"/>
        <v>4</v>
      </c>
      <c r="AX893" s="108"/>
      <c r="AZ893" s="108"/>
      <c r="BB893" s="116"/>
      <c r="BC893" s="116"/>
      <c r="BD893" s="108"/>
      <c r="BE893" s="108"/>
      <c r="BF893" s="109"/>
      <c r="BG893" s="109"/>
      <c r="BH893" s="110" t="str">
        <f t="shared" si="664"/>
        <v>n7-3-2</v>
      </c>
      <c r="BI893" s="111"/>
      <c r="BJ893" s="109" t="s">
        <v>233</v>
      </c>
      <c r="BK893" s="109" t="s">
        <v>239</v>
      </c>
      <c r="BL893" s="109">
        <f t="shared" ca="1" si="665"/>
        <v>0.4</v>
      </c>
      <c r="BM893" s="112"/>
      <c r="BN893" s="112"/>
      <c r="BO893" s="112"/>
      <c r="BP893" s="112"/>
      <c r="BQ893" s="112"/>
      <c r="BR893" s="112">
        <f t="shared" ca="1" si="682"/>
        <v>12</v>
      </c>
      <c r="BS893" s="112">
        <f t="shared" ca="1" si="682"/>
        <v>12</v>
      </c>
      <c r="BT893" s="112"/>
      <c r="BU893" s="112"/>
      <c r="BV893" s="174"/>
      <c r="BW893" s="114"/>
      <c r="BX893" s="109"/>
      <c r="BY893" s="113"/>
      <c r="BZ893" s="113"/>
      <c r="CA893" s="113"/>
      <c r="CB893" s="113"/>
      <c r="CC893" s="112"/>
      <c r="CD893" s="109"/>
      <c r="CE893" s="114"/>
      <c r="CF893" s="109"/>
      <c r="CG893" s="113"/>
      <c r="CH893" s="113"/>
      <c r="CI893" s="113"/>
      <c r="CJ893" s="113"/>
      <c r="CK893" s="112"/>
      <c r="CL893" s="112"/>
      <c r="CM893" s="112"/>
      <c r="CN893" s="115"/>
      <c r="CO893" s="109"/>
      <c r="CP893" s="109"/>
      <c r="CQ893" s="113"/>
      <c r="CR893" s="113"/>
      <c r="CS893" s="113"/>
      <c r="CT893" s="113"/>
      <c r="CW893" s="118" t="str">
        <f t="shared" si="687"/>
        <v>n7-3-2</v>
      </c>
      <c r="CX893" s="118" t="str">
        <f t="shared" si="688"/>
        <v>n7-3-2-3</v>
      </c>
      <c r="CY893" s="119" t="s">
        <v>246</v>
      </c>
      <c r="CZ893" s="120" t="s">
        <v>79</v>
      </c>
      <c r="DA893" s="120" t="s">
        <v>79</v>
      </c>
      <c r="DB893" s="120">
        <f t="shared" si="675"/>
        <v>30</v>
      </c>
      <c r="DC893" s="120">
        <f t="shared" si="676"/>
        <v>150</v>
      </c>
      <c r="DD893" s="120">
        <f t="shared" ca="1" si="677"/>
        <v>6</v>
      </c>
      <c r="DE893" s="120">
        <f t="shared" ca="1" si="678"/>
        <v>6</v>
      </c>
      <c r="DF893" s="120" t="s">
        <v>74</v>
      </c>
    </row>
    <row r="894" spans="1:110" s="105" customFormat="1" ht="16" customHeight="1">
      <c r="A894" s="75" t="str">
        <f t="shared" si="680"/>
        <v>n7-3TOn7-3-3</v>
      </c>
      <c r="B894" s="75" t="str">
        <f t="shared" si="681"/>
        <v>n7-3TOn7-3-3</v>
      </c>
      <c r="C894" s="103" t="s">
        <v>239</v>
      </c>
      <c r="D894" s="103" t="str">
        <f t="shared" si="668"/>
        <v>n7-3</v>
      </c>
      <c r="E894" s="103" t="str">
        <f t="shared" si="669"/>
        <v>n7-3-3</v>
      </c>
      <c r="F894" s="104">
        <f>ROW()</f>
        <v>894</v>
      </c>
      <c r="G894" s="103"/>
      <c r="H894" s="103"/>
      <c r="I894" s="103"/>
      <c r="J894" s="103"/>
      <c r="K894" s="103" t="str">
        <f t="shared" si="658"/>
        <v>none</v>
      </c>
      <c r="L894" s="103"/>
      <c r="M894" s="103" t="str">
        <f t="shared" si="659"/>
        <v>OpenClose</v>
      </c>
      <c r="N894" s="103"/>
      <c r="O894" s="103"/>
      <c r="P894" s="103"/>
      <c r="Q894" s="103"/>
      <c r="R894" s="103">
        <f t="shared" si="660"/>
        <v>1</v>
      </c>
      <c r="S894" s="103"/>
      <c r="T894" s="103"/>
      <c r="U894" s="103"/>
      <c r="V894" s="103"/>
      <c r="W894" s="103"/>
      <c r="X894" s="103" t="str">
        <f t="shared" si="683"/>
        <v>fadeOn=n7-3TOn7-3-3,0.6</v>
      </c>
      <c r="Y894" s="103" t="str">
        <f t="shared" si="684"/>
        <v>fadeOff=n7-3TOn7-3-3,0.6</v>
      </c>
      <c r="Z894" s="103" t="str">
        <f t="shared" si="685"/>
        <v>drawOpen=n7-3TOn7-3-3,0.8</v>
      </c>
      <c r="AA894" s="103" t="str">
        <f t="shared" si="686"/>
        <v>drawClose=n7-3TOn7-3-3,0.8</v>
      </c>
      <c r="AB894" s="103" t="str">
        <f t="shared" si="661"/>
        <v>myQtipStyle</v>
      </c>
      <c r="AD894" s="106"/>
      <c r="AE894" s="116"/>
      <c r="AF894" s="75"/>
      <c r="AG894" s="186">
        <f t="shared" si="679"/>
        <v>0</v>
      </c>
      <c r="AH894" s="75" t="str">
        <f t="shared" si="662"/>
        <v>n7-3TOn7-3-3</v>
      </c>
      <c r="AI894" s="75" t="str">
        <f t="shared" si="674"/>
        <v>n7-3TOn7-3-3</v>
      </c>
      <c r="AJ894" s="73">
        <f t="shared" si="663"/>
        <v>3</v>
      </c>
      <c r="AX894" s="108"/>
      <c r="AZ894" s="108"/>
      <c r="BB894" s="116"/>
      <c r="BC894" s="116"/>
      <c r="BD894" s="108"/>
      <c r="BE894" s="108"/>
      <c r="BF894" s="109"/>
      <c r="BG894" s="109"/>
      <c r="BH894" s="110" t="str">
        <f t="shared" si="664"/>
        <v>n7-3</v>
      </c>
      <c r="BI894" s="111"/>
      <c r="BJ894" s="109" t="s">
        <v>233</v>
      </c>
      <c r="BK894" s="109" t="s">
        <v>239</v>
      </c>
      <c r="BL894" s="109">
        <f t="shared" ca="1" si="665"/>
        <v>0.7</v>
      </c>
      <c r="BM894" s="112"/>
      <c r="BN894" s="112"/>
      <c r="BO894" s="112"/>
      <c r="BP894" s="112"/>
      <c r="BQ894" s="112"/>
      <c r="BR894" s="112">
        <f t="shared" ca="1" si="682"/>
        <v>35</v>
      </c>
      <c r="BS894" s="112">
        <f t="shared" ca="1" si="682"/>
        <v>35</v>
      </c>
      <c r="BT894" s="112"/>
      <c r="BU894" s="112"/>
      <c r="BV894" s="174"/>
      <c r="BW894" s="114"/>
      <c r="BX894" s="109"/>
      <c r="BY894" s="113"/>
      <c r="BZ894" s="113"/>
      <c r="CA894" s="113"/>
      <c r="CB894" s="113"/>
      <c r="CC894" s="112"/>
      <c r="CD894" s="109"/>
      <c r="CE894" s="114"/>
      <c r="CF894" s="109"/>
      <c r="CG894" s="113"/>
      <c r="CH894" s="113"/>
      <c r="CI894" s="113"/>
      <c r="CJ894" s="113"/>
      <c r="CK894" s="112"/>
      <c r="CL894" s="112"/>
      <c r="CM894" s="112"/>
      <c r="CN894" s="115"/>
      <c r="CO894" s="109"/>
      <c r="CP894" s="109"/>
      <c r="CQ894" s="113"/>
      <c r="CR894" s="113"/>
      <c r="CS894" s="113"/>
      <c r="CT894" s="113"/>
      <c r="CW894" s="118" t="str">
        <f t="shared" si="687"/>
        <v>n7-3</v>
      </c>
      <c r="CX894" s="118" t="str">
        <f t="shared" si="688"/>
        <v>n7-3-3</v>
      </c>
      <c r="CY894" s="119" t="s">
        <v>246</v>
      </c>
      <c r="CZ894" s="120" t="s">
        <v>79</v>
      </c>
      <c r="DA894" s="120" t="s">
        <v>79</v>
      </c>
      <c r="DB894" s="120">
        <f t="shared" si="675"/>
        <v>30</v>
      </c>
      <c r="DC894" s="120">
        <f t="shared" si="676"/>
        <v>150</v>
      </c>
      <c r="DD894" s="120">
        <f t="shared" ca="1" si="677"/>
        <v>17.5</v>
      </c>
      <c r="DE894" s="120">
        <f t="shared" ca="1" si="678"/>
        <v>17.5</v>
      </c>
      <c r="DF894" s="120" t="s">
        <v>74</v>
      </c>
    </row>
    <row r="895" spans="1:110" s="105" customFormat="1" ht="16" customHeight="1">
      <c r="A895" s="75" t="str">
        <f t="shared" si="680"/>
        <v>n7-3-3TOn7-3-3-1</v>
      </c>
      <c r="B895" s="75" t="str">
        <f t="shared" si="681"/>
        <v>n7-3-3TOn7-3-3-1</v>
      </c>
      <c r="C895" s="103" t="s">
        <v>239</v>
      </c>
      <c r="D895" s="103" t="str">
        <f t="shared" si="668"/>
        <v>n7-3-3</v>
      </c>
      <c r="E895" s="103" t="str">
        <f t="shared" si="669"/>
        <v>n7-3-3-1</v>
      </c>
      <c r="F895" s="104">
        <f>ROW()</f>
        <v>895</v>
      </c>
      <c r="G895" s="103"/>
      <c r="H895" s="103"/>
      <c r="I895" s="103"/>
      <c r="J895" s="103"/>
      <c r="K895" s="103" t="str">
        <f t="shared" si="658"/>
        <v>none</v>
      </c>
      <c r="L895" s="103"/>
      <c r="M895" s="103" t="str">
        <f t="shared" si="659"/>
        <v>OpenClose</v>
      </c>
      <c r="N895" s="103"/>
      <c r="O895" s="103"/>
      <c r="P895" s="103"/>
      <c r="Q895" s="103"/>
      <c r="R895" s="103">
        <f t="shared" si="660"/>
        <v>1</v>
      </c>
      <c r="S895" s="103"/>
      <c r="T895" s="103"/>
      <c r="U895" s="103"/>
      <c r="V895" s="103"/>
      <c r="W895" s="103"/>
      <c r="X895" s="103" t="str">
        <f t="shared" si="683"/>
        <v>fadeOn=n7-3-3TOn7-3-3-1,0.6</v>
      </c>
      <c r="Y895" s="103" t="str">
        <f t="shared" si="684"/>
        <v>fadeOff=n7-3-3TOn7-3-3-1,0.6</v>
      </c>
      <c r="Z895" s="103" t="str">
        <f t="shared" si="685"/>
        <v>drawOpen=n7-3-3TOn7-3-3-1,0.8</v>
      </c>
      <c r="AA895" s="103" t="str">
        <f t="shared" si="686"/>
        <v>drawClose=n7-3-3TOn7-3-3-1,0.8</v>
      </c>
      <c r="AB895" s="103" t="str">
        <f t="shared" si="661"/>
        <v>myQtipStyle</v>
      </c>
      <c r="AD895" s="106"/>
      <c r="AE895" s="116"/>
      <c r="AF895" s="75"/>
      <c r="AG895" s="186">
        <f t="shared" si="679"/>
        <v>0</v>
      </c>
      <c r="AH895" s="75" t="str">
        <f t="shared" si="662"/>
        <v>n7-3-3TOn7-3-3-1</v>
      </c>
      <c r="AI895" s="75" t="str">
        <f t="shared" si="674"/>
        <v>n7-3-3TOn7-3-3-1</v>
      </c>
      <c r="AJ895" s="73">
        <f t="shared" si="663"/>
        <v>4</v>
      </c>
      <c r="AX895" s="108"/>
      <c r="AZ895" s="108"/>
      <c r="BB895" s="116"/>
      <c r="BC895" s="116"/>
      <c r="BD895" s="108"/>
      <c r="BE895" s="108"/>
      <c r="BF895" s="109"/>
      <c r="BG895" s="109"/>
      <c r="BH895" s="110" t="str">
        <f t="shared" si="664"/>
        <v>n7-3-3</v>
      </c>
      <c r="BI895" s="111"/>
      <c r="BJ895" s="109" t="s">
        <v>233</v>
      </c>
      <c r="BK895" s="109" t="s">
        <v>239</v>
      </c>
      <c r="BL895" s="109">
        <f t="shared" ca="1" si="665"/>
        <v>0.4</v>
      </c>
      <c r="BM895" s="112"/>
      <c r="BN895" s="112"/>
      <c r="BO895" s="112"/>
      <c r="BP895" s="112"/>
      <c r="BQ895" s="112"/>
      <c r="BR895" s="112">
        <f t="shared" ca="1" si="682"/>
        <v>12</v>
      </c>
      <c r="BS895" s="112">
        <f t="shared" ca="1" si="682"/>
        <v>12</v>
      </c>
      <c r="BT895" s="112"/>
      <c r="BU895" s="112"/>
      <c r="BV895" s="174"/>
      <c r="BW895" s="114"/>
      <c r="BX895" s="109"/>
      <c r="BY895" s="113"/>
      <c r="BZ895" s="113"/>
      <c r="CA895" s="113"/>
      <c r="CB895" s="113"/>
      <c r="CC895" s="112"/>
      <c r="CD895" s="109"/>
      <c r="CE895" s="114"/>
      <c r="CF895" s="109"/>
      <c r="CG895" s="113"/>
      <c r="CH895" s="113"/>
      <c r="CI895" s="113"/>
      <c r="CJ895" s="113"/>
      <c r="CK895" s="112"/>
      <c r="CL895" s="112"/>
      <c r="CM895" s="112"/>
      <c r="CN895" s="115"/>
      <c r="CO895" s="109"/>
      <c r="CP895" s="109"/>
      <c r="CQ895" s="113"/>
      <c r="CR895" s="113"/>
      <c r="CS895" s="113"/>
      <c r="CT895" s="113"/>
      <c r="CW895" s="118" t="str">
        <f t="shared" si="687"/>
        <v>n7-3-3</v>
      </c>
      <c r="CX895" s="118" t="str">
        <f t="shared" si="688"/>
        <v>n7-3-3-1</v>
      </c>
      <c r="CY895" s="119" t="s">
        <v>246</v>
      </c>
      <c r="CZ895" s="120" t="s">
        <v>79</v>
      </c>
      <c r="DA895" s="120" t="s">
        <v>79</v>
      </c>
      <c r="DB895" s="120">
        <f t="shared" si="675"/>
        <v>30</v>
      </c>
      <c r="DC895" s="120">
        <f t="shared" si="676"/>
        <v>150</v>
      </c>
      <c r="DD895" s="120">
        <f t="shared" ca="1" si="677"/>
        <v>6</v>
      </c>
      <c r="DE895" s="120">
        <f t="shared" ca="1" si="678"/>
        <v>6</v>
      </c>
      <c r="DF895" s="120" t="s">
        <v>74</v>
      </c>
    </row>
    <row r="896" spans="1:110" s="105" customFormat="1" ht="16" customHeight="1">
      <c r="A896" s="75" t="str">
        <f t="shared" si="680"/>
        <v>n7-3-3TOn7-3-3-2</v>
      </c>
      <c r="B896" s="75" t="str">
        <f t="shared" si="681"/>
        <v>n7-3-3TOn7-3-3-2</v>
      </c>
      <c r="C896" s="103" t="s">
        <v>239</v>
      </c>
      <c r="D896" s="103" t="str">
        <f t="shared" si="668"/>
        <v>n7-3-3</v>
      </c>
      <c r="E896" s="103" t="str">
        <f t="shared" si="669"/>
        <v>n7-3-3-2</v>
      </c>
      <c r="F896" s="104">
        <f>ROW()</f>
        <v>896</v>
      </c>
      <c r="G896" s="103"/>
      <c r="H896" s="103"/>
      <c r="I896" s="103"/>
      <c r="J896" s="103"/>
      <c r="K896" s="103" t="str">
        <f t="shared" si="658"/>
        <v>none</v>
      </c>
      <c r="L896" s="103"/>
      <c r="M896" s="103" t="str">
        <f t="shared" si="659"/>
        <v>OpenClose</v>
      </c>
      <c r="N896" s="103"/>
      <c r="O896" s="103"/>
      <c r="P896" s="103"/>
      <c r="Q896" s="103"/>
      <c r="R896" s="103">
        <f t="shared" si="660"/>
        <v>1</v>
      </c>
      <c r="S896" s="103"/>
      <c r="T896" s="103"/>
      <c r="U896" s="103"/>
      <c r="V896" s="103"/>
      <c r="W896" s="103"/>
      <c r="X896" s="103" t="str">
        <f t="shared" si="683"/>
        <v>fadeOn=n7-3-3TOn7-3-3-2,0.6</v>
      </c>
      <c r="Y896" s="103" t="str">
        <f t="shared" si="684"/>
        <v>fadeOff=n7-3-3TOn7-3-3-2,0.6</v>
      </c>
      <c r="Z896" s="103" t="str">
        <f t="shared" si="685"/>
        <v>drawOpen=n7-3-3TOn7-3-3-2,0.8</v>
      </c>
      <c r="AA896" s="103" t="str">
        <f t="shared" si="686"/>
        <v>drawClose=n7-3-3TOn7-3-3-2,0.8</v>
      </c>
      <c r="AB896" s="103" t="str">
        <f t="shared" si="661"/>
        <v>myQtipStyle</v>
      </c>
      <c r="AD896" s="106"/>
      <c r="AE896" s="116"/>
      <c r="AF896" s="75"/>
      <c r="AG896" s="186">
        <f t="shared" si="679"/>
        <v>0</v>
      </c>
      <c r="AH896" s="75" t="str">
        <f t="shared" si="662"/>
        <v>n7-3-3TOn7-3-3-2</v>
      </c>
      <c r="AI896" s="75" t="str">
        <f t="shared" si="674"/>
        <v>n7-3-3TOn7-3-3-2</v>
      </c>
      <c r="AJ896" s="73">
        <f t="shared" si="663"/>
        <v>4</v>
      </c>
      <c r="AX896" s="108"/>
      <c r="AZ896" s="108"/>
      <c r="BB896" s="116"/>
      <c r="BC896" s="116"/>
      <c r="BD896" s="108"/>
      <c r="BE896" s="108"/>
      <c r="BF896" s="109"/>
      <c r="BG896" s="109"/>
      <c r="BH896" s="110" t="str">
        <f t="shared" si="664"/>
        <v>n7-3-3</v>
      </c>
      <c r="BI896" s="111"/>
      <c r="BJ896" s="109" t="s">
        <v>233</v>
      </c>
      <c r="BK896" s="109" t="s">
        <v>239</v>
      </c>
      <c r="BL896" s="109">
        <f t="shared" ca="1" si="665"/>
        <v>0.4</v>
      </c>
      <c r="BM896" s="112"/>
      <c r="BN896" s="112"/>
      <c r="BO896" s="112"/>
      <c r="BP896" s="112"/>
      <c r="BQ896" s="112"/>
      <c r="BR896" s="112">
        <f t="shared" ca="1" si="682"/>
        <v>12</v>
      </c>
      <c r="BS896" s="112">
        <f t="shared" ca="1" si="682"/>
        <v>12</v>
      </c>
      <c r="BT896" s="112"/>
      <c r="BU896" s="112"/>
      <c r="BV896" s="174"/>
      <c r="BW896" s="114"/>
      <c r="BX896" s="109"/>
      <c r="BY896" s="113"/>
      <c r="BZ896" s="113"/>
      <c r="CA896" s="113"/>
      <c r="CB896" s="113"/>
      <c r="CC896" s="112"/>
      <c r="CD896" s="109"/>
      <c r="CE896" s="114"/>
      <c r="CF896" s="109"/>
      <c r="CG896" s="113"/>
      <c r="CH896" s="113"/>
      <c r="CI896" s="113"/>
      <c r="CJ896" s="113"/>
      <c r="CK896" s="112"/>
      <c r="CL896" s="112"/>
      <c r="CM896" s="112"/>
      <c r="CN896" s="115"/>
      <c r="CO896" s="109"/>
      <c r="CP896" s="109"/>
      <c r="CQ896" s="113"/>
      <c r="CR896" s="113"/>
      <c r="CS896" s="113"/>
      <c r="CT896" s="113"/>
      <c r="CW896" s="118" t="str">
        <f t="shared" si="687"/>
        <v>n7-3-3</v>
      </c>
      <c r="CX896" s="118" t="str">
        <f t="shared" si="688"/>
        <v>n7-3-3-2</v>
      </c>
      <c r="CY896" s="119" t="s">
        <v>246</v>
      </c>
      <c r="CZ896" s="120" t="s">
        <v>79</v>
      </c>
      <c r="DA896" s="120" t="s">
        <v>79</v>
      </c>
      <c r="DB896" s="120">
        <f t="shared" si="675"/>
        <v>30</v>
      </c>
      <c r="DC896" s="120">
        <f t="shared" si="676"/>
        <v>150</v>
      </c>
      <c r="DD896" s="120">
        <f t="shared" ca="1" si="677"/>
        <v>6</v>
      </c>
      <c r="DE896" s="120">
        <f t="shared" ca="1" si="678"/>
        <v>6</v>
      </c>
      <c r="DF896" s="120" t="s">
        <v>74</v>
      </c>
    </row>
    <row r="897" spans="1:110" s="105" customFormat="1" ht="16" customHeight="1">
      <c r="A897" s="75" t="str">
        <f t="shared" si="680"/>
        <v>n7-3-3TOn7-3-3-3</v>
      </c>
      <c r="B897" s="75" t="str">
        <f t="shared" si="681"/>
        <v>n7-3-3TOn7-3-3-3</v>
      </c>
      <c r="C897" s="103" t="s">
        <v>239</v>
      </c>
      <c r="D897" s="103" t="str">
        <f t="shared" si="668"/>
        <v>n7-3-3</v>
      </c>
      <c r="E897" s="103" t="str">
        <f t="shared" si="669"/>
        <v>n7-3-3-3</v>
      </c>
      <c r="F897" s="104">
        <f>ROW()</f>
        <v>897</v>
      </c>
      <c r="G897" s="103"/>
      <c r="H897" s="103"/>
      <c r="I897" s="103"/>
      <c r="J897" s="103"/>
      <c r="K897" s="103" t="str">
        <f t="shared" si="658"/>
        <v>none</v>
      </c>
      <c r="L897" s="103"/>
      <c r="M897" s="103" t="str">
        <f t="shared" si="659"/>
        <v>OpenClose</v>
      </c>
      <c r="N897" s="103"/>
      <c r="O897" s="103"/>
      <c r="P897" s="103"/>
      <c r="Q897" s="103"/>
      <c r="R897" s="103">
        <f t="shared" si="660"/>
        <v>1</v>
      </c>
      <c r="S897" s="103"/>
      <c r="T897" s="103"/>
      <c r="U897" s="103"/>
      <c r="V897" s="103"/>
      <c r="W897" s="103"/>
      <c r="X897" s="103" t="str">
        <f t="shared" si="683"/>
        <v>fadeOn=n7-3-3TOn7-3-3-3,0.6</v>
      </c>
      <c r="Y897" s="103" t="str">
        <f t="shared" si="684"/>
        <v>fadeOff=n7-3-3TOn7-3-3-3,0.6</v>
      </c>
      <c r="Z897" s="103" t="str">
        <f t="shared" si="685"/>
        <v>drawOpen=n7-3-3TOn7-3-3-3,0.8</v>
      </c>
      <c r="AA897" s="103" t="str">
        <f t="shared" si="686"/>
        <v>drawClose=n7-3-3TOn7-3-3-3,0.8</v>
      </c>
      <c r="AB897" s="103" t="str">
        <f t="shared" si="661"/>
        <v>myQtipStyle</v>
      </c>
      <c r="AD897" s="106"/>
      <c r="AE897" s="116"/>
      <c r="AF897" s="75"/>
      <c r="AG897" s="186">
        <f t="shared" si="679"/>
        <v>0</v>
      </c>
      <c r="AH897" s="75" t="str">
        <f t="shared" si="662"/>
        <v>n7-3-3TOn7-3-3-3</v>
      </c>
      <c r="AI897" s="75" t="str">
        <f t="shared" si="674"/>
        <v>n7-3-3TOn7-3-3-3</v>
      </c>
      <c r="AJ897" s="73">
        <f t="shared" si="663"/>
        <v>4</v>
      </c>
      <c r="AX897" s="108"/>
      <c r="AZ897" s="108"/>
      <c r="BB897" s="116"/>
      <c r="BC897" s="116"/>
      <c r="BD897" s="108"/>
      <c r="BE897" s="108"/>
      <c r="BF897" s="109"/>
      <c r="BG897" s="109"/>
      <c r="BH897" s="110" t="str">
        <f t="shared" si="664"/>
        <v>n7-3-3</v>
      </c>
      <c r="BI897" s="111"/>
      <c r="BJ897" s="109" t="s">
        <v>233</v>
      </c>
      <c r="BK897" s="109" t="s">
        <v>239</v>
      </c>
      <c r="BL897" s="109">
        <f t="shared" ca="1" si="665"/>
        <v>0.4</v>
      </c>
      <c r="BM897" s="112"/>
      <c r="BN897" s="112"/>
      <c r="BO897" s="112"/>
      <c r="BP897" s="112"/>
      <c r="BQ897" s="112"/>
      <c r="BR897" s="112">
        <f t="shared" ca="1" si="682"/>
        <v>12</v>
      </c>
      <c r="BS897" s="112">
        <f t="shared" ca="1" si="682"/>
        <v>12</v>
      </c>
      <c r="BT897" s="112"/>
      <c r="BU897" s="112"/>
      <c r="BV897" s="174"/>
      <c r="BW897" s="114"/>
      <c r="BX897" s="109"/>
      <c r="BY897" s="113"/>
      <c r="BZ897" s="113"/>
      <c r="CA897" s="113"/>
      <c r="CB897" s="113"/>
      <c r="CC897" s="112"/>
      <c r="CD897" s="109"/>
      <c r="CE897" s="114"/>
      <c r="CF897" s="109"/>
      <c r="CG897" s="113"/>
      <c r="CH897" s="113"/>
      <c r="CI897" s="113"/>
      <c r="CJ897" s="113"/>
      <c r="CK897" s="112"/>
      <c r="CL897" s="112"/>
      <c r="CM897" s="112"/>
      <c r="CN897" s="115"/>
      <c r="CO897" s="109"/>
      <c r="CP897" s="109"/>
      <c r="CQ897" s="113"/>
      <c r="CR897" s="113"/>
      <c r="CS897" s="113"/>
      <c r="CT897" s="113"/>
      <c r="CW897" s="118" t="str">
        <f t="shared" si="687"/>
        <v>n7-3-3</v>
      </c>
      <c r="CX897" s="118" t="str">
        <f t="shared" si="688"/>
        <v>n7-3-3-3</v>
      </c>
      <c r="CY897" s="119" t="s">
        <v>246</v>
      </c>
      <c r="CZ897" s="120" t="s">
        <v>79</v>
      </c>
      <c r="DA897" s="120" t="s">
        <v>79</v>
      </c>
      <c r="DB897" s="120">
        <f t="shared" si="675"/>
        <v>30</v>
      </c>
      <c r="DC897" s="120">
        <f t="shared" si="676"/>
        <v>150</v>
      </c>
      <c r="DD897" s="120">
        <f t="shared" ca="1" si="677"/>
        <v>6</v>
      </c>
      <c r="DE897" s="120">
        <f t="shared" ca="1" si="678"/>
        <v>6</v>
      </c>
      <c r="DF897" s="120" t="s">
        <v>74</v>
      </c>
    </row>
    <row r="898" spans="1:110" s="105" customFormat="1" ht="16" customHeight="1">
      <c r="A898" s="75" t="str">
        <f t="shared" si="680"/>
        <v>n6-4-3-3TOn7-4</v>
      </c>
      <c r="B898" s="75" t="str">
        <f t="shared" si="681"/>
        <v>n6-4-3-3TOn7-4</v>
      </c>
      <c r="C898" s="103" t="s">
        <v>239</v>
      </c>
      <c r="D898" s="103" t="str">
        <f t="shared" si="668"/>
        <v>n6-4-3-3</v>
      </c>
      <c r="E898" s="103" t="str">
        <f t="shared" si="669"/>
        <v>n7-4</v>
      </c>
      <c r="F898" s="104">
        <f>ROW()</f>
        <v>898</v>
      </c>
      <c r="G898" s="103"/>
      <c r="H898" s="103"/>
      <c r="I898" s="103"/>
      <c r="J898" s="103"/>
      <c r="K898" s="103" t="str">
        <f t="shared" si="658"/>
        <v>none</v>
      </c>
      <c r="L898" s="103"/>
      <c r="M898" s="103" t="str">
        <f t="shared" si="659"/>
        <v>OpenClose</v>
      </c>
      <c r="N898" s="103"/>
      <c r="O898" s="103"/>
      <c r="P898" s="103"/>
      <c r="Q898" s="103"/>
      <c r="R898" s="103">
        <f t="shared" si="660"/>
        <v>1</v>
      </c>
      <c r="S898" s="103"/>
      <c r="T898" s="103"/>
      <c r="U898" s="103"/>
      <c r="V898" s="103"/>
      <c r="W898" s="103"/>
      <c r="X898" s="103" t="str">
        <f t="shared" si="683"/>
        <v>fadeOn=n6-4-3-3TOn7-4,0.6</v>
      </c>
      <c r="Y898" s="103" t="str">
        <f t="shared" si="684"/>
        <v>fadeOff=n6-4-3-3TOn7-4,0.6</v>
      </c>
      <c r="Z898" s="103" t="str">
        <f t="shared" si="685"/>
        <v>drawOpen=n6-4-3-3TOn7-4,0.8</v>
      </c>
      <c r="AA898" s="103" t="str">
        <f t="shared" si="686"/>
        <v>drawClose=n6-4-3-3TOn7-4,0.8</v>
      </c>
      <c r="AB898" s="103" t="str">
        <f t="shared" si="661"/>
        <v>myQtipStyle</v>
      </c>
      <c r="AD898" s="106"/>
      <c r="AE898" s="116"/>
      <c r="AF898" s="75"/>
      <c r="AG898" s="186">
        <f t="shared" si="679"/>
        <v>0</v>
      </c>
      <c r="AH898" s="75" t="str">
        <f t="shared" si="662"/>
        <v>n6-4-3-3TOn7-4</v>
      </c>
      <c r="AI898" s="75" t="str">
        <f t="shared" si="674"/>
        <v>n6-4-3-3TOn7-4</v>
      </c>
      <c r="AJ898" s="73">
        <f t="shared" si="663"/>
        <v>2</v>
      </c>
      <c r="AX898" s="108"/>
      <c r="AZ898" s="108"/>
      <c r="BB898" s="116"/>
      <c r="BC898" s="116"/>
      <c r="BD898" s="108"/>
      <c r="BE898" s="108"/>
      <c r="BF898" s="109"/>
      <c r="BG898" s="109"/>
      <c r="BH898" s="110" t="str">
        <f t="shared" si="664"/>
        <v>n6-4-3-3</v>
      </c>
      <c r="BI898" s="111"/>
      <c r="BJ898" s="109" t="s">
        <v>233</v>
      </c>
      <c r="BK898" s="109" t="s">
        <v>239</v>
      </c>
      <c r="BL898" s="109">
        <f t="shared" ca="1" si="665"/>
        <v>1.5</v>
      </c>
      <c r="BM898" s="112"/>
      <c r="BN898" s="112"/>
      <c r="BO898" s="112"/>
      <c r="BP898" s="112"/>
      <c r="BQ898" s="112"/>
      <c r="BR898" s="112">
        <f t="shared" ca="1" si="682"/>
        <v>60</v>
      </c>
      <c r="BS898" s="112">
        <f t="shared" ca="1" si="682"/>
        <v>60</v>
      </c>
      <c r="BT898" s="112"/>
      <c r="BU898" s="112"/>
      <c r="BV898" s="174"/>
      <c r="BW898" s="114"/>
      <c r="BX898" s="109"/>
      <c r="BY898" s="113"/>
      <c r="BZ898" s="113"/>
      <c r="CA898" s="113"/>
      <c r="CB898" s="113"/>
      <c r="CC898" s="112"/>
      <c r="CD898" s="109"/>
      <c r="CE898" s="114"/>
      <c r="CF898" s="109"/>
      <c r="CG898" s="113"/>
      <c r="CH898" s="113"/>
      <c r="CI898" s="113"/>
      <c r="CJ898" s="113"/>
      <c r="CK898" s="112"/>
      <c r="CL898" s="112"/>
      <c r="CM898" s="112"/>
      <c r="CN898" s="115"/>
      <c r="CO898" s="109"/>
      <c r="CP898" s="109"/>
      <c r="CQ898" s="113"/>
      <c r="CR898" s="113"/>
      <c r="CS898" s="113"/>
      <c r="CT898" s="113"/>
      <c r="CW898" s="118" t="str">
        <f t="shared" si="687"/>
        <v>n6-4-3-3</v>
      </c>
      <c r="CX898" s="118" t="str">
        <f t="shared" si="688"/>
        <v>n7-4</v>
      </c>
      <c r="CY898" s="119" t="s">
        <v>246</v>
      </c>
      <c r="CZ898" s="120" t="s">
        <v>79</v>
      </c>
      <c r="DA898" s="120" t="s">
        <v>79</v>
      </c>
      <c r="DB898" s="120">
        <f t="shared" si="675"/>
        <v>30</v>
      </c>
      <c r="DC898" s="120">
        <f t="shared" si="676"/>
        <v>150</v>
      </c>
      <c r="DD898" s="120">
        <f t="shared" ca="1" si="677"/>
        <v>30</v>
      </c>
      <c r="DE898" s="120">
        <f t="shared" ca="1" si="678"/>
        <v>30</v>
      </c>
      <c r="DF898" s="120" t="s">
        <v>74</v>
      </c>
    </row>
    <row r="899" spans="1:110" s="105" customFormat="1" ht="16" customHeight="1">
      <c r="A899" s="75" t="str">
        <f t="shared" si="680"/>
        <v>n7-4TOn7-4-1</v>
      </c>
      <c r="B899" s="75" t="str">
        <f t="shared" si="681"/>
        <v>n7-4TOn7-4-1</v>
      </c>
      <c r="C899" s="103" t="s">
        <v>239</v>
      </c>
      <c r="D899" s="103" t="str">
        <f t="shared" si="668"/>
        <v>n7-4</v>
      </c>
      <c r="E899" s="103" t="str">
        <f t="shared" si="669"/>
        <v>n7-4-1</v>
      </c>
      <c r="F899" s="104">
        <f>ROW()</f>
        <v>899</v>
      </c>
      <c r="G899" s="103"/>
      <c r="H899" s="103"/>
      <c r="I899" s="103"/>
      <c r="J899" s="103"/>
      <c r="K899" s="103" t="str">
        <f t="shared" si="658"/>
        <v>none</v>
      </c>
      <c r="L899" s="103"/>
      <c r="M899" s="103" t="str">
        <f t="shared" si="659"/>
        <v>OpenClose</v>
      </c>
      <c r="N899" s="103"/>
      <c r="O899" s="103"/>
      <c r="P899" s="103"/>
      <c r="Q899" s="103"/>
      <c r="R899" s="103">
        <f t="shared" si="660"/>
        <v>1</v>
      </c>
      <c r="S899" s="103"/>
      <c r="T899" s="103"/>
      <c r="U899" s="103"/>
      <c r="V899" s="103"/>
      <c r="W899" s="103"/>
      <c r="X899" s="103" t="str">
        <f t="shared" si="683"/>
        <v>fadeOn=n7-4TOn7-4-1,0.6</v>
      </c>
      <c r="Y899" s="103" t="str">
        <f t="shared" si="684"/>
        <v>fadeOff=n7-4TOn7-4-1,0.6</v>
      </c>
      <c r="Z899" s="103" t="str">
        <f t="shared" si="685"/>
        <v>drawOpen=n7-4TOn7-4-1,0.8</v>
      </c>
      <c r="AA899" s="103" t="str">
        <f t="shared" si="686"/>
        <v>drawClose=n7-4TOn7-4-1,0.8</v>
      </c>
      <c r="AB899" s="103" t="str">
        <f t="shared" si="661"/>
        <v>myQtipStyle</v>
      </c>
      <c r="AD899" s="106"/>
      <c r="AE899" s="116"/>
      <c r="AF899" s="75"/>
      <c r="AG899" s="186">
        <f t="shared" si="679"/>
        <v>0</v>
      </c>
      <c r="AH899" s="75" t="str">
        <f t="shared" si="662"/>
        <v>n7-4TOn7-4-1</v>
      </c>
      <c r="AI899" s="75" t="str">
        <f t="shared" si="674"/>
        <v>n7-4TOn7-4-1</v>
      </c>
      <c r="AJ899" s="73">
        <f t="shared" si="663"/>
        <v>3</v>
      </c>
      <c r="AX899" s="108"/>
      <c r="AZ899" s="108"/>
      <c r="BB899" s="116"/>
      <c r="BC899" s="116"/>
      <c r="BD899" s="108"/>
      <c r="BE899" s="108"/>
      <c r="BF899" s="109"/>
      <c r="BG899" s="109"/>
      <c r="BH899" s="110" t="str">
        <f t="shared" si="664"/>
        <v>n7-4</v>
      </c>
      <c r="BI899" s="111"/>
      <c r="BJ899" s="109" t="s">
        <v>233</v>
      </c>
      <c r="BK899" s="109" t="s">
        <v>239</v>
      </c>
      <c r="BL899" s="109">
        <f t="shared" ca="1" si="665"/>
        <v>0.7</v>
      </c>
      <c r="BM899" s="112"/>
      <c r="BN899" s="112"/>
      <c r="BO899" s="112"/>
      <c r="BP899" s="112"/>
      <c r="BQ899" s="112"/>
      <c r="BR899" s="112">
        <f t="shared" ca="1" si="682"/>
        <v>35</v>
      </c>
      <c r="BS899" s="112">
        <f t="shared" ca="1" si="682"/>
        <v>35</v>
      </c>
      <c r="BT899" s="112"/>
      <c r="BU899" s="112"/>
      <c r="BV899" s="174"/>
      <c r="BW899" s="114"/>
      <c r="BX899" s="109"/>
      <c r="BY899" s="113"/>
      <c r="BZ899" s="113"/>
      <c r="CA899" s="113"/>
      <c r="CB899" s="113"/>
      <c r="CC899" s="112"/>
      <c r="CD899" s="109"/>
      <c r="CE899" s="114"/>
      <c r="CF899" s="109"/>
      <c r="CG899" s="113"/>
      <c r="CH899" s="113"/>
      <c r="CI899" s="113"/>
      <c r="CJ899" s="113"/>
      <c r="CK899" s="112"/>
      <c r="CL899" s="112"/>
      <c r="CM899" s="112"/>
      <c r="CN899" s="115"/>
      <c r="CO899" s="109"/>
      <c r="CP899" s="109"/>
      <c r="CQ899" s="113"/>
      <c r="CR899" s="113"/>
      <c r="CS899" s="113"/>
      <c r="CT899" s="113"/>
      <c r="CW899" s="118" t="str">
        <f t="shared" si="687"/>
        <v>n7-4</v>
      </c>
      <c r="CX899" s="118" t="str">
        <f t="shared" si="688"/>
        <v>n7-4-1</v>
      </c>
      <c r="CY899" s="119" t="s">
        <v>246</v>
      </c>
      <c r="CZ899" s="120" t="s">
        <v>79</v>
      </c>
      <c r="DA899" s="120" t="s">
        <v>79</v>
      </c>
      <c r="DB899" s="120">
        <f t="shared" si="675"/>
        <v>30</v>
      </c>
      <c r="DC899" s="120">
        <f t="shared" si="676"/>
        <v>150</v>
      </c>
      <c r="DD899" s="120">
        <f t="shared" ca="1" si="677"/>
        <v>17.5</v>
      </c>
      <c r="DE899" s="120">
        <f t="shared" ca="1" si="678"/>
        <v>17.5</v>
      </c>
      <c r="DF899" s="120" t="s">
        <v>74</v>
      </c>
    </row>
    <row r="900" spans="1:110" s="105" customFormat="1" ht="16" customHeight="1">
      <c r="A900" s="75" t="str">
        <f t="shared" si="680"/>
        <v>n7-4-1TOn7-4-1-1</v>
      </c>
      <c r="B900" s="75" t="str">
        <f t="shared" si="681"/>
        <v>n7-4-1TOn7-4-1-1</v>
      </c>
      <c r="C900" s="103" t="s">
        <v>239</v>
      </c>
      <c r="D900" s="103" t="str">
        <f t="shared" si="668"/>
        <v>n7-4-1</v>
      </c>
      <c r="E900" s="103" t="str">
        <f t="shared" si="669"/>
        <v>n7-4-1-1</v>
      </c>
      <c r="F900" s="104">
        <f>ROW()</f>
        <v>900</v>
      </c>
      <c r="G900" s="103"/>
      <c r="H900" s="103"/>
      <c r="I900" s="103"/>
      <c r="J900" s="103"/>
      <c r="K900" s="103" t="str">
        <f t="shared" si="658"/>
        <v>none</v>
      </c>
      <c r="L900" s="103"/>
      <c r="M900" s="103" t="str">
        <f t="shared" si="659"/>
        <v>OpenClose</v>
      </c>
      <c r="N900" s="103"/>
      <c r="O900" s="103"/>
      <c r="P900" s="103"/>
      <c r="Q900" s="103"/>
      <c r="R900" s="103">
        <f t="shared" si="660"/>
        <v>1</v>
      </c>
      <c r="S900" s="103"/>
      <c r="T900" s="103"/>
      <c r="U900" s="103"/>
      <c r="V900" s="103"/>
      <c r="W900" s="103"/>
      <c r="X900" s="103" t="str">
        <f t="shared" si="683"/>
        <v>fadeOn=n7-4-1TOn7-4-1-1,0.6</v>
      </c>
      <c r="Y900" s="103" t="str">
        <f t="shared" si="684"/>
        <v>fadeOff=n7-4-1TOn7-4-1-1,0.6</v>
      </c>
      <c r="Z900" s="103" t="str">
        <f t="shared" si="685"/>
        <v>drawOpen=n7-4-1TOn7-4-1-1,0.8</v>
      </c>
      <c r="AA900" s="103" t="str">
        <f t="shared" si="686"/>
        <v>drawClose=n7-4-1TOn7-4-1-1,0.8</v>
      </c>
      <c r="AB900" s="103" t="str">
        <f t="shared" si="661"/>
        <v>myQtipStyle</v>
      </c>
      <c r="AD900" s="106"/>
      <c r="AE900" s="116"/>
      <c r="AF900" s="75"/>
      <c r="AG900" s="186">
        <f t="shared" si="679"/>
        <v>0</v>
      </c>
      <c r="AH900" s="75" t="str">
        <f t="shared" si="662"/>
        <v>n7-4-1TOn7-4-1-1</v>
      </c>
      <c r="AI900" s="75" t="str">
        <f t="shared" si="674"/>
        <v>n7-4-1TOn7-4-1-1</v>
      </c>
      <c r="AJ900" s="73">
        <f t="shared" si="663"/>
        <v>4</v>
      </c>
      <c r="AX900" s="108"/>
      <c r="AZ900" s="108"/>
      <c r="BB900" s="116"/>
      <c r="BC900" s="116"/>
      <c r="BD900" s="108"/>
      <c r="BE900" s="108"/>
      <c r="BF900" s="109"/>
      <c r="BG900" s="109"/>
      <c r="BH900" s="110" t="str">
        <f t="shared" si="664"/>
        <v>n7-4-1</v>
      </c>
      <c r="BI900" s="111"/>
      <c r="BJ900" s="109" t="s">
        <v>233</v>
      </c>
      <c r="BK900" s="109" t="s">
        <v>239</v>
      </c>
      <c r="BL900" s="109">
        <f t="shared" ca="1" si="665"/>
        <v>0.4</v>
      </c>
      <c r="BM900" s="112"/>
      <c r="BN900" s="112"/>
      <c r="BO900" s="112"/>
      <c r="BP900" s="112"/>
      <c r="BQ900" s="112"/>
      <c r="BR900" s="112">
        <f t="shared" ref="BR900:BS919" ca="1" si="689">BR401</f>
        <v>12</v>
      </c>
      <c r="BS900" s="112">
        <f t="shared" ca="1" si="689"/>
        <v>12</v>
      </c>
      <c r="BT900" s="112"/>
      <c r="BU900" s="112"/>
      <c r="BV900" s="174"/>
      <c r="BW900" s="114"/>
      <c r="BX900" s="109"/>
      <c r="BY900" s="113"/>
      <c r="BZ900" s="113"/>
      <c r="CA900" s="113"/>
      <c r="CB900" s="113"/>
      <c r="CC900" s="112"/>
      <c r="CD900" s="109"/>
      <c r="CE900" s="114"/>
      <c r="CF900" s="109"/>
      <c r="CG900" s="113"/>
      <c r="CH900" s="113"/>
      <c r="CI900" s="113"/>
      <c r="CJ900" s="113"/>
      <c r="CK900" s="112"/>
      <c r="CL900" s="112"/>
      <c r="CM900" s="112"/>
      <c r="CN900" s="115"/>
      <c r="CO900" s="109"/>
      <c r="CP900" s="109"/>
      <c r="CQ900" s="113"/>
      <c r="CR900" s="113"/>
      <c r="CS900" s="113"/>
      <c r="CT900" s="113"/>
      <c r="CW900" s="118" t="str">
        <f t="shared" si="687"/>
        <v>n7-4-1</v>
      </c>
      <c r="CX900" s="118" t="str">
        <f t="shared" si="688"/>
        <v>n7-4-1-1</v>
      </c>
      <c r="CY900" s="119" t="s">
        <v>246</v>
      </c>
      <c r="CZ900" s="120" t="s">
        <v>79</v>
      </c>
      <c r="DA900" s="120" t="s">
        <v>79</v>
      </c>
      <c r="DB900" s="120">
        <f t="shared" si="675"/>
        <v>30</v>
      </c>
      <c r="DC900" s="120">
        <f t="shared" si="676"/>
        <v>150</v>
      </c>
      <c r="DD900" s="120">
        <f t="shared" ca="1" si="677"/>
        <v>6</v>
      </c>
      <c r="DE900" s="120">
        <f t="shared" ca="1" si="678"/>
        <v>6</v>
      </c>
      <c r="DF900" s="120" t="s">
        <v>74</v>
      </c>
    </row>
    <row r="901" spans="1:110" s="105" customFormat="1" ht="16" customHeight="1">
      <c r="A901" s="75" t="str">
        <f t="shared" si="680"/>
        <v>n7-4-1TOn7-4-1-2</v>
      </c>
      <c r="B901" s="75" t="str">
        <f t="shared" si="681"/>
        <v>n7-4-1TOn7-4-1-2</v>
      </c>
      <c r="C901" s="103" t="s">
        <v>239</v>
      </c>
      <c r="D901" s="103" t="str">
        <f t="shared" si="668"/>
        <v>n7-4-1</v>
      </c>
      <c r="E901" s="103" t="str">
        <f t="shared" si="669"/>
        <v>n7-4-1-2</v>
      </c>
      <c r="F901" s="104">
        <f>ROW()</f>
        <v>901</v>
      </c>
      <c r="G901" s="103"/>
      <c r="H901" s="103"/>
      <c r="I901" s="103"/>
      <c r="J901" s="103"/>
      <c r="K901" s="103" t="str">
        <f t="shared" si="658"/>
        <v>none</v>
      </c>
      <c r="L901" s="103"/>
      <c r="M901" s="103" t="str">
        <f t="shared" si="659"/>
        <v>OpenClose</v>
      </c>
      <c r="N901" s="103"/>
      <c r="O901" s="103"/>
      <c r="P901" s="103"/>
      <c r="Q901" s="103"/>
      <c r="R901" s="103">
        <f t="shared" si="660"/>
        <v>1</v>
      </c>
      <c r="S901" s="103"/>
      <c r="T901" s="103"/>
      <c r="U901" s="103"/>
      <c r="V901" s="103"/>
      <c r="W901" s="103"/>
      <c r="X901" s="103" t="str">
        <f t="shared" si="683"/>
        <v>fadeOn=n7-4-1TOn7-4-1-2,0.6</v>
      </c>
      <c r="Y901" s="103" t="str">
        <f t="shared" si="684"/>
        <v>fadeOff=n7-4-1TOn7-4-1-2,0.6</v>
      </c>
      <c r="Z901" s="103" t="str">
        <f t="shared" si="685"/>
        <v>drawOpen=n7-4-1TOn7-4-1-2,0.8</v>
      </c>
      <c r="AA901" s="103" t="str">
        <f t="shared" si="686"/>
        <v>drawClose=n7-4-1TOn7-4-1-2,0.8</v>
      </c>
      <c r="AB901" s="103" t="str">
        <f t="shared" si="661"/>
        <v>myQtipStyle</v>
      </c>
      <c r="AD901" s="106"/>
      <c r="AE901" s="116"/>
      <c r="AF901" s="75"/>
      <c r="AG901" s="186">
        <f t="shared" si="679"/>
        <v>0</v>
      </c>
      <c r="AH901" s="75" t="str">
        <f t="shared" si="662"/>
        <v>n7-4-1TOn7-4-1-2</v>
      </c>
      <c r="AI901" s="75" t="str">
        <f t="shared" si="674"/>
        <v>n7-4-1TOn7-4-1-2</v>
      </c>
      <c r="AJ901" s="73">
        <f t="shared" si="663"/>
        <v>4</v>
      </c>
      <c r="AX901" s="108"/>
      <c r="AZ901" s="108"/>
      <c r="BB901" s="116"/>
      <c r="BC901" s="116"/>
      <c r="BD901" s="108"/>
      <c r="BE901" s="108"/>
      <c r="BF901" s="109"/>
      <c r="BG901" s="109"/>
      <c r="BH901" s="110" t="str">
        <f t="shared" si="664"/>
        <v>n7-4-1</v>
      </c>
      <c r="BI901" s="111"/>
      <c r="BJ901" s="109" t="s">
        <v>233</v>
      </c>
      <c r="BK901" s="109" t="s">
        <v>239</v>
      </c>
      <c r="BL901" s="109">
        <f t="shared" ca="1" si="665"/>
        <v>0.4</v>
      </c>
      <c r="BM901" s="112"/>
      <c r="BN901" s="112"/>
      <c r="BO901" s="112"/>
      <c r="BP901" s="112"/>
      <c r="BQ901" s="112"/>
      <c r="BR901" s="112">
        <f t="shared" ca="1" si="689"/>
        <v>12</v>
      </c>
      <c r="BS901" s="112">
        <f t="shared" ca="1" si="689"/>
        <v>12</v>
      </c>
      <c r="BT901" s="112"/>
      <c r="BU901" s="112"/>
      <c r="BV901" s="174"/>
      <c r="BW901" s="114"/>
      <c r="BX901" s="109"/>
      <c r="BY901" s="113"/>
      <c r="BZ901" s="113"/>
      <c r="CA901" s="113"/>
      <c r="CB901" s="113"/>
      <c r="CC901" s="112"/>
      <c r="CD901" s="109"/>
      <c r="CE901" s="114"/>
      <c r="CF901" s="109"/>
      <c r="CG901" s="113"/>
      <c r="CH901" s="113"/>
      <c r="CI901" s="113"/>
      <c r="CJ901" s="113"/>
      <c r="CK901" s="112"/>
      <c r="CL901" s="112"/>
      <c r="CM901" s="112"/>
      <c r="CN901" s="115"/>
      <c r="CO901" s="109"/>
      <c r="CP901" s="109"/>
      <c r="CQ901" s="113"/>
      <c r="CR901" s="113"/>
      <c r="CS901" s="113"/>
      <c r="CT901" s="113"/>
      <c r="CW901" s="118" t="str">
        <f t="shared" si="687"/>
        <v>n7-4-1</v>
      </c>
      <c r="CX901" s="118" t="str">
        <f t="shared" si="688"/>
        <v>n7-4-1-2</v>
      </c>
      <c r="CY901" s="119" t="s">
        <v>246</v>
      </c>
      <c r="CZ901" s="120" t="s">
        <v>79</v>
      </c>
      <c r="DA901" s="120" t="s">
        <v>79</v>
      </c>
      <c r="DB901" s="120">
        <f t="shared" si="675"/>
        <v>30</v>
      </c>
      <c r="DC901" s="120">
        <f t="shared" si="676"/>
        <v>150</v>
      </c>
      <c r="DD901" s="120">
        <f t="shared" ca="1" si="677"/>
        <v>6</v>
      </c>
      <c r="DE901" s="120">
        <f t="shared" ca="1" si="678"/>
        <v>6</v>
      </c>
      <c r="DF901" s="120" t="s">
        <v>74</v>
      </c>
    </row>
    <row r="902" spans="1:110" s="105" customFormat="1" ht="16" customHeight="1">
      <c r="A902" s="75" t="str">
        <f t="shared" si="680"/>
        <v>n7-4-1TOn7-4-1-3</v>
      </c>
      <c r="B902" s="75" t="str">
        <f t="shared" si="681"/>
        <v>n7-4-1TOn7-4-1-3</v>
      </c>
      <c r="C902" s="103" t="s">
        <v>239</v>
      </c>
      <c r="D902" s="103" t="str">
        <f t="shared" si="668"/>
        <v>n7-4-1</v>
      </c>
      <c r="E902" s="103" t="str">
        <f t="shared" si="669"/>
        <v>n7-4-1-3</v>
      </c>
      <c r="F902" s="104">
        <f>ROW()</f>
        <v>902</v>
      </c>
      <c r="G902" s="103"/>
      <c r="H902" s="103"/>
      <c r="I902" s="103"/>
      <c r="J902" s="103"/>
      <c r="K902" s="103" t="str">
        <f t="shared" si="658"/>
        <v>none</v>
      </c>
      <c r="L902" s="103"/>
      <c r="M902" s="103" t="str">
        <f t="shared" si="659"/>
        <v>OpenClose</v>
      </c>
      <c r="N902" s="103"/>
      <c r="O902" s="103"/>
      <c r="P902" s="103"/>
      <c r="Q902" s="103"/>
      <c r="R902" s="103">
        <f t="shared" si="660"/>
        <v>1</v>
      </c>
      <c r="S902" s="103"/>
      <c r="T902" s="103"/>
      <c r="U902" s="103"/>
      <c r="V902" s="103"/>
      <c r="W902" s="103"/>
      <c r="X902" s="103" t="str">
        <f t="shared" si="683"/>
        <v>fadeOn=n7-4-1TOn7-4-1-3,0.6</v>
      </c>
      <c r="Y902" s="103" t="str">
        <f t="shared" si="684"/>
        <v>fadeOff=n7-4-1TOn7-4-1-3,0.6</v>
      </c>
      <c r="Z902" s="103" t="str">
        <f t="shared" si="685"/>
        <v>drawOpen=n7-4-1TOn7-4-1-3,0.8</v>
      </c>
      <c r="AA902" s="103" t="str">
        <f t="shared" si="686"/>
        <v>drawClose=n7-4-1TOn7-4-1-3,0.8</v>
      </c>
      <c r="AB902" s="103" t="str">
        <f t="shared" si="661"/>
        <v>myQtipStyle</v>
      </c>
      <c r="AD902" s="106"/>
      <c r="AE902" s="116"/>
      <c r="AF902" s="75"/>
      <c r="AG902" s="186">
        <f t="shared" si="679"/>
        <v>0</v>
      </c>
      <c r="AH902" s="75" t="str">
        <f t="shared" si="662"/>
        <v>n7-4-1TOn7-4-1-3</v>
      </c>
      <c r="AI902" s="75" t="str">
        <f t="shared" si="674"/>
        <v>n7-4-1TOn7-4-1-3</v>
      </c>
      <c r="AJ902" s="73">
        <f t="shared" si="663"/>
        <v>4</v>
      </c>
      <c r="AX902" s="108"/>
      <c r="AZ902" s="108"/>
      <c r="BB902" s="116"/>
      <c r="BC902" s="116"/>
      <c r="BD902" s="108"/>
      <c r="BE902" s="108"/>
      <c r="BF902" s="109"/>
      <c r="BG902" s="109"/>
      <c r="BH902" s="110" t="str">
        <f t="shared" si="664"/>
        <v>n7-4-1</v>
      </c>
      <c r="BI902" s="111"/>
      <c r="BJ902" s="109" t="s">
        <v>233</v>
      </c>
      <c r="BK902" s="109" t="s">
        <v>239</v>
      </c>
      <c r="BL902" s="109">
        <f t="shared" ca="1" si="665"/>
        <v>0.4</v>
      </c>
      <c r="BM902" s="112"/>
      <c r="BN902" s="112"/>
      <c r="BO902" s="112"/>
      <c r="BP902" s="112"/>
      <c r="BQ902" s="112"/>
      <c r="BR902" s="112">
        <f t="shared" ca="1" si="689"/>
        <v>12</v>
      </c>
      <c r="BS902" s="112">
        <f t="shared" ca="1" si="689"/>
        <v>12</v>
      </c>
      <c r="BT902" s="112"/>
      <c r="BU902" s="112"/>
      <c r="BV902" s="174"/>
      <c r="BW902" s="114"/>
      <c r="BX902" s="109"/>
      <c r="BY902" s="113"/>
      <c r="BZ902" s="113"/>
      <c r="CA902" s="113"/>
      <c r="CB902" s="113"/>
      <c r="CC902" s="112"/>
      <c r="CD902" s="109"/>
      <c r="CE902" s="114"/>
      <c r="CF902" s="109"/>
      <c r="CG902" s="113"/>
      <c r="CH902" s="113"/>
      <c r="CI902" s="113"/>
      <c r="CJ902" s="113"/>
      <c r="CK902" s="112"/>
      <c r="CL902" s="112"/>
      <c r="CM902" s="112"/>
      <c r="CN902" s="115"/>
      <c r="CO902" s="109"/>
      <c r="CP902" s="109"/>
      <c r="CQ902" s="113"/>
      <c r="CR902" s="113"/>
      <c r="CS902" s="113"/>
      <c r="CT902" s="113"/>
      <c r="CW902" s="118" t="str">
        <f t="shared" si="687"/>
        <v>n7-4-1</v>
      </c>
      <c r="CX902" s="118" t="str">
        <f t="shared" si="688"/>
        <v>n7-4-1-3</v>
      </c>
      <c r="CY902" s="119" t="s">
        <v>246</v>
      </c>
      <c r="CZ902" s="120" t="s">
        <v>79</v>
      </c>
      <c r="DA902" s="120" t="s">
        <v>79</v>
      </c>
      <c r="DB902" s="120">
        <f t="shared" si="675"/>
        <v>30</v>
      </c>
      <c r="DC902" s="120">
        <f t="shared" si="676"/>
        <v>150</v>
      </c>
      <c r="DD902" s="120">
        <f t="shared" ca="1" si="677"/>
        <v>6</v>
      </c>
      <c r="DE902" s="120">
        <f t="shared" ca="1" si="678"/>
        <v>6</v>
      </c>
      <c r="DF902" s="120" t="s">
        <v>74</v>
      </c>
    </row>
    <row r="903" spans="1:110" s="105" customFormat="1" ht="16" customHeight="1">
      <c r="A903" s="75" t="str">
        <f t="shared" si="680"/>
        <v>n7-4TOn7-4-2</v>
      </c>
      <c r="B903" s="75" t="str">
        <f t="shared" si="681"/>
        <v>n7-4TOn7-4-2</v>
      </c>
      <c r="C903" s="103" t="s">
        <v>239</v>
      </c>
      <c r="D903" s="103" t="str">
        <f t="shared" si="668"/>
        <v>n7-4</v>
      </c>
      <c r="E903" s="103" t="str">
        <f t="shared" si="669"/>
        <v>n7-4-2</v>
      </c>
      <c r="F903" s="104">
        <f>ROW()</f>
        <v>903</v>
      </c>
      <c r="G903" s="103"/>
      <c r="H903" s="103"/>
      <c r="I903" s="103"/>
      <c r="J903" s="103"/>
      <c r="K903" s="103" t="str">
        <f t="shared" si="658"/>
        <v>none</v>
      </c>
      <c r="L903" s="103"/>
      <c r="M903" s="103" t="str">
        <f t="shared" si="659"/>
        <v>OpenClose</v>
      </c>
      <c r="N903" s="103"/>
      <c r="O903" s="103"/>
      <c r="P903" s="103"/>
      <c r="Q903" s="103"/>
      <c r="R903" s="103">
        <f t="shared" si="660"/>
        <v>1</v>
      </c>
      <c r="S903" s="103"/>
      <c r="T903" s="103"/>
      <c r="U903" s="103"/>
      <c r="V903" s="103"/>
      <c r="W903" s="103"/>
      <c r="X903" s="103" t="str">
        <f t="shared" si="683"/>
        <v>fadeOn=n7-4TOn7-4-2,0.6</v>
      </c>
      <c r="Y903" s="103" t="str">
        <f t="shared" si="684"/>
        <v>fadeOff=n7-4TOn7-4-2,0.6</v>
      </c>
      <c r="Z903" s="103" t="str">
        <f t="shared" si="685"/>
        <v>drawOpen=n7-4TOn7-4-2,0.8</v>
      </c>
      <c r="AA903" s="103" t="str">
        <f t="shared" si="686"/>
        <v>drawClose=n7-4TOn7-4-2,0.8</v>
      </c>
      <c r="AB903" s="103" t="str">
        <f t="shared" si="661"/>
        <v>myQtipStyle</v>
      </c>
      <c r="AD903" s="106"/>
      <c r="AE903" s="116"/>
      <c r="AF903" s="75"/>
      <c r="AG903" s="186">
        <f t="shared" si="679"/>
        <v>0</v>
      </c>
      <c r="AH903" s="75" t="str">
        <f t="shared" si="662"/>
        <v>n7-4TOn7-4-2</v>
      </c>
      <c r="AI903" s="75" t="str">
        <f t="shared" si="674"/>
        <v>n7-4TOn7-4-2</v>
      </c>
      <c r="AJ903" s="73">
        <f t="shared" si="663"/>
        <v>3</v>
      </c>
      <c r="AX903" s="108"/>
      <c r="AZ903" s="108"/>
      <c r="BB903" s="116"/>
      <c r="BC903" s="116"/>
      <c r="BD903" s="108"/>
      <c r="BE903" s="108"/>
      <c r="BF903" s="109"/>
      <c r="BG903" s="109"/>
      <c r="BH903" s="110" t="str">
        <f t="shared" si="664"/>
        <v>n7-4</v>
      </c>
      <c r="BI903" s="111"/>
      <c r="BJ903" s="109" t="s">
        <v>233</v>
      </c>
      <c r="BK903" s="109" t="s">
        <v>239</v>
      </c>
      <c r="BL903" s="109">
        <f t="shared" ca="1" si="665"/>
        <v>0.7</v>
      </c>
      <c r="BM903" s="112"/>
      <c r="BN903" s="112"/>
      <c r="BO903" s="112"/>
      <c r="BP903" s="112"/>
      <c r="BQ903" s="112"/>
      <c r="BR903" s="112">
        <f t="shared" ca="1" si="689"/>
        <v>35</v>
      </c>
      <c r="BS903" s="112">
        <f t="shared" ca="1" si="689"/>
        <v>35</v>
      </c>
      <c r="BT903" s="112"/>
      <c r="BU903" s="112"/>
      <c r="BV903" s="174"/>
      <c r="BW903" s="114"/>
      <c r="BX903" s="109"/>
      <c r="BY903" s="113"/>
      <c r="BZ903" s="113"/>
      <c r="CA903" s="113"/>
      <c r="CB903" s="113"/>
      <c r="CC903" s="112"/>
      <c r="CD903" s="109"/>
      <c r="CE903" s="114"/>
      <c r="CF903" s="109"/>
      <c r="CG903" s="113"/>
      <c r="CH903" s="113"/>
      <c r="CI903" s="113"/>
      <c r="CJ903" s="113"/>
      <c r="CK903" s="112"/>
      <c r="CL903" s="112"/>
      <c r="CM903" s="112"/>
      <c r="CN903" s="115"/>
      <c r="CO903" s="109"/>
      <c r="CP903" s="109"/>
      <c r="CQ903" s="113"/>
      <c r="CR903" s="113"/>
      <c r="CS903" s="113"/>
      <c r="CT903" s="113"/>
      <c r="CW903" s="118" t="str">
        <f t="shared" si="687"/>
        <v>n7-4</v>
      </c>
      <c r="CX903" s="118" t="str">
        <f t="shared" si="688"/>
        <v>n7-4-2</v>
      </c>
      <c r="CY903" s="119" t="s">
        <v>246</v>
      </c>
      <c r="CZ903" s="120" t="s">
        <v>79</v>
      </c>
      <c r="DA903" s="120" t="s">
        <v>79</v>
      </c>
      <c r="DB903" s="120">
        <f t="shared" si="675"/>
        <v>30</v>
      </c>
      <c r="DC903" s="120">
        <f t="shared" si="676"/>
        <v>150</v>
      </c>
      <c r="DD903" s="120">
        <f t="shared" ca="1" si="677"/>
        <v>17.5</v>
      </c>
      <c r="DE903" s="120">
        <f t="shared" ca="1" si="678"/>
        <v>17.5</v>
      </c>
      <c r="DF903" s="120" t="s">
        <v>74</v>
      </c>
    </row>
    <row r="904" spans="1:110" s="105" customFormat="1" ht="16" customHeight="1">
      <c r="A904" s="75" t="str">
        <f t="shared" si="680"/>
        <v>n7-4-2TOn7-4-2-1</v>
      </c>
      <c r="B904" s="75" t="str">
        <f t="shared" si="681"/>
        <v>n7-4-2TOn7-4-2-1</v>
      </c>
      <c r="C904" s="103" t="s">
        <v>239</v>
      </c>
      <c r="D904" s="103" t="str">
        <f t="shared" si="668"/>
        <v>n7-4-2</v>
      </c>
      <c r="E904" s="103" t="str">
        <f t="shared" si="669"/>
        <v>n7-4-2-1</v>
      </c>
      <c r="F904" s="104">
        <f>ROW()</f>
        <v>904</v>
      </c>
      <c r="G904" s="103"/>
      <c r="H904" s="103"/>
      <c r="I904" s="103"/>
      <c r="J904" s="103"/>
      <c r="K904" s="103" t="str">
        <f t="shared" si="658"/>
        <v>none</v>
      </c>
      <c r="L904" s="103"/>
      <c r="M904" s="103" t="str">
        <f t="shared" si="659"/>
        <v>OpenClose</v>
      </c>
      <c r="N904" s="103"/>
      <c r="O904" s="103"/>
      <c r="P904" s="103"/>
      <c r="Q904" s="103"/>
      <c r="R904" s="103">
        <f t="shared" si="660"/>
        <v>1</v>
      </c>
      <c r="S904" s="103"/>
      <c r="T904" s="103"/>
      <c r="U904" s="103"/>
      <c r="V904" s="103"/>
      <c r="W904" s="103"/>
      <c r="X904" s="103" t="str">
        <f t="shared" si="683"/>
        <v>fadeOn=n7-4-2TOn7-4-2-1,0.6</v>
      </c>
      <c r="Y904" s="103" t="str">
        <f t="shared" si="684"/>
        <v>fadeOff=n7-4-2TOn7-4-2-1,0.6</v>
      </c>
      <c r="Z904" s="103" t="str">
        <f t="shared" si="685"/>
        <v>drawOpen=n7-4-2TOn7-4-2-1,0.8</v>
      </c>
      <c r="AA904" s="103" t="str">
        <f t="shared" si="686"/>
        <v>drawClose=n7-4-2TOn7-4-2-1,0.8</v>
      </c>
      <c r="AB904" s="103" t="str">
        <f t="shared" si="661"/>
        <v>myQtipStyle</v>
      </c>
      <c r="AD904" s="106"/>
      <c r="AE904" s="116"/>
      <c r="AF904" s="75"/>
      <c r="AG904" s="186">
        <f t="shared" si="679"/>
        <v>0</v>
      </c>
      <c r="AH904" s="75" t="str">
        <f t="shared" si="662"/>
        <v>n7-4-2TOn7-4-2-1</v>
      </c>
      <c r="AI904" s="75" t="str">
        <f t="shared" si="674"/>
        <v>n7-4-2TOn7-4-2-1</v>
      </c>
      <c r="AJ904" s="73">
        <f t="shared" si="663"/>
        <v>4</v>
      </c>
      <c r="AX904" s="108"/>
      <c r="AZ904" s="108"/>
      <c r="BB904" s="116"/>
      <c r="BC904" s="116"/>
      <c r="BD904" s="108"/>
      <c r="BE904" s="108"/>
      <c r="BF904" s="109"/>
      <c r="BG904" s="109"/>
      <c r="BH904" s="110" t="str">
        <f t="shared" si="664"/>
        <v>n7-4-2</v>
      </c>
      <c r="BI904" s="111"/>
      <c r="BJ904" s="109" t="s">
        <v>233</v>
      </c>
      <c r="BK904" s="109" t="s">
        <v>239</v>
      </c>
      <c r="BL904" s="109">
        <f t="shared" ca="1" si="665"/>
        <v>0.4</v>
      </c>
      <c r="BM904" s="112"/>
      <c r="BN904" s="112"/>
      <c r="BO904" s="112"/>
      <c r="BP904" s="112"/>
      <c r="BQ904" s="112"/>
      <c r="BR904" s="112">
        <f t="shared" ca="1" si="689"/>
        <v>12</v>
      </c>
      <c r="BS904" s="112">
        <f t="shared" ca="1" si="689"/>
        <v>12</v>
      </c>
      <c r="BT904" s="112"/>
      <c r="BU904" s="112"/>
      <c r="BV904" s="174"/>
      <c r="BW904" s="114"/>
      <c r="BX904" s="109"/>
      <c r="BY904" s="113"/>
      <c r="BZ904" s="113"/>
      <c r="CA904" s="113"/>
      <c r="CB904" s="113"/>
      <c r="CC904" s="112"/>
      <c r="CD904" s="109"/>
      <c r="CE904" s="114"/>
      <c r="CF904" s="109"/>
      <c r="CG904" s="113"/>
      <c r="CH904" s="113"/>
      <c r="CI904" s="113"/>
      <c r="CJ904" s="113"/>
      <c r="CK904" s="112"/>
      <c r="CL904" s="112"/>
      <c r="CM904" s="112"/>
      <c r="CN904" s="115"/>
      <c r="CO904" s="109"/>
      <c r="CP904" s="109"/>
      <c r="CQ904" s="113"/>
      <c r="CR904" s="113"/>
      <c r="CS904" s="113"/>
      <c r="CT904" s="113"/>
      <c r="CW904" s="118" t="str">
        <f t="shared" si="687"/>
        <v>n7-4-2</v>
      </c>
      <c r="CX904" s="118" t="str">
        <f t="shared" si="688"/>
        <v>n7-4-2-1</v>
      </c>
      <c r="CY904" s="119" t="s">
        <v>246</v>
      </c>
      <c r="CZ904" s="120" t="s">
        <v>79</v>
      </c>
      <c r="DA904" s="120" t="s">
        <v>79</v>
      </c>
      <c r="DB904" s="120">
        <f t="shared" si="675"/>
        <v>30</v>
      </c>
      <c r="DC904" s="120">
        <f t="shared" si="676"/>
        <v>150</v>
      </c>
      <c r="DD904" s="120">
        <f t="shared" ca="1" si="677"/>
        <v>6</v>
      </c>
      <c r="DE904" s="120">
        <f t="shared" ca="1" si="678"/>
        <v>6</v>
      </c>
      <c r="DF904" s="120" t="s">
        <v>74</v>
      </c>
    </row>
    <row r="905" spans="1:110" s="105" customFormat="1" ht="16" customHeight="1">
      <c r="A905" s="75" t="str">
        <f t="shared" si="680"/>
        <v>n7-4-2TOn7-4-2-2</v>
      </c>
      <c r="B905" s="75" t="str">
        <f t="shared" si="681"/>
        <v>n7-4-2TOn7-4-2-2</v>
      </c>
      <c r="C905" s="103" t="s">
        <v>239</v>
      </c>
      <c r="D905" s="103" t="str">
        <f t="shared" si="668"/>
        <v>n7-4-2</v>
      </c>
      <c r="E905" s="103" t="str">
        <f t="shared" si="669"/>
        <v>n7-4-2-2</v>
      </c>
      <c r="F905" s="104">
        <f>ROW()</f>
        <v>905</v>
      </c>
      <c r="G905" s="103"/>
      <c r="H905" s="103"/>
      <c r="I905" s="103"/>
      <c r="J905" s="103"/>
      <c r="K905" s="103" t="str">
        <f t="shared" si="658"/>
        <v>none</v>
      </c>
      <c r="L905" s="103"/>
      <c r="M905" s="103" t="str">
        <f t="shared" si="659"/>
        <v>OpenClose</v>
      </c>
      <c r="N905" s="103"/>
      <c r="O905" s="103"/>
      <c r="P905" s="103"/>
      <c r="Q905" s="103"/>
      <c r="R905" s="103">
        <f t="shared" si="660"/>
        <v>1</v>
      </c>
      <c r="S905" s="103"/>
      <c r="T905" s="103"/>
      <c r="U905" s="103"/>
      <c r="V905" s="103"/>
      <c r="W905" s="103"/>
      <c r="X905" s="103" t="str">
        <f t="shared" si="683"/>
        <v>fadeOn=n7-4-2TOn7-4-2-2,0.6</v>
      </c>
      <c r="Y905" s="103" t="str">
        <f t="shared" si="684"/>
        <v>fadeOff=n7-4-2TOn7-4-2-2,0.6</v>
      </c>
      <c r="Z905" s="103" t="str">
        <f t="shared" si="685"/>
        <v>drawOpen=n7-4-2TOn7-4-2-2,0.8</v>
      </c>
      <c r="AA905" s="103" t="str">
        <f t="shared" si="686"/>
        <v>drawClose=n7-4-2TOn7-4-2-2,0.8</v>
      </c>
      <c r="AB905" s="103" t="str">
        <f t="shared" si="661"/>
        <v>myQtipStyle</v>
      </c>
      <c r="AD905" s="106"/>
      <c r="AE905" s="116"/>
      <c r="AF905" s="75"/>
      <c r="AG905" s="186">
        <f t="shared" si="679"/>
        <v>0</v>
      </c>
      <c r="AH905" s="75" t="str">
        <f t="shared" si="662"/>
        <v>n7-4-2TOn7-4-2-2</v>
      </c>
      <c r="AI905" s="75" t="str">
        <f t="shared" si="674"/>
        <v>n7-4-2TOn7-4-2-2</v>
      </c>
      <c r="AJ905" s="73">
        <f t="shared" si="663"/>
        <v>4</v>
      </c>
      <c r="AX905" s="108"/>
      <c r="AZ905" s="108"/>
      <c r="BB905" s="116"/>
      <c r="BC905" s="116"/>
      <c r="BD905" s="108"/>
      <c r="BE905" s="108"/>
      <c r="BF905" s="109"/>
      <c r="BG905" s="109"/>
      <c r="BH905" s="110" t="str">
        <f t="shared" si="664"/>
        <v>n7-4-2</v>
      </c>
      <c r="BI905" s="111"/>
      <c r="BJ905" s="109" t="s">
        <v>233</v>
      </c>
      <c r="BK905" s="109" t="s">
        <v>239</v>
      </c>
      <c r="BL905" s="109">
        <f t="shared" ca="1" si="665"/>
        <v>0.4</v>
      </c>
      <c r="BM905" s="112"/>
      <c r="BN905" s="112"/>
      <c r="BO905" s="112"/>
      <c r="BP905" s="112"/>
      <c r="BQ905" s="112"/>
      <c r="BR905" s="112">
        <f t="shared" ca="1" si="689"/>
        <v>12</v>
      </c>
      <c r="BS905" s="112">
        <f t="shared" ca="1" si="689"/>
        <v>12</v>
      </c>
      <c r="BT905" s="112"/>
      <c r="BU905" s="112"/>
      <c r="BV905" s="174"/>
      <c r="BW905" s="114"/>
      <c r="BX905" s="109"/>
      <c r="BY905" s="113"/>
      <c r="BZ905" s="113"/>
      <c r="CA905" s="113"/>
      <c r="CB905" s="113"/>
      <c r="CC905" s="112"/>
      <c r="CD905" s="109"/>
      <c r="CE905" s="114"/>
      <c r="CF905" s="109"/>
      <c r="CG905" s="113"/>
      <c r="CH905" s="113"/>
      <c r="CI905" s="113"/>
      <c r="CJ905" s="113"/>
      <c r="CK905" s="112"/>
      <c r="CL905" s="112"/>
      <c r="CM905" s="112"/>
      <c r="CN905" s="115"/>
      <c r="CO905" s="109"/>
      <c r="CP905" s="109"/>
      <c r="CQ905" s="113"/>
      <c r="CR905" s="113"/>
      <c r="CS905" s="113"/>
      <c r="CT905" s="113"/>
      <c r="CW905" s="118" t="str">
        <f t="shared" si="687"/>
        <v>n7-4-2</v>
      </c>
      <c r="CX905" s="118" t="str">
        <f t="shared" si="688"/>
        <v>n7-4-2-2</v>
      </c>
      <c r="CY905" s="119" t="s">
        <v>246</v>
      </c>
      <c r="CZ905" s="120" t="s">
        <v>79</v>
      </c>
      <c r="DA905" s="120" t="s">
        <v>79</v>
      </c>
      <c r="DB905" s="120">
        <f t="shared" si="675"/>
        <v>30</v>
      </c>
      <c r="DC905" s="120">
        <f t="shared" si="676"/>
        <v>150</v>
      </c>
      <c r="DD905" s="120">
        <f t="shared" ca="1" si="677"/>
        <v>6</v>
      </c>
      <c r="DE905" s="120">
        <f t="shared" ca="1" si="678"/>
        <v>6</v>
      </c>
      <c r="DF905" s="120" t="s">
        <v>74</v>
      </c>
    </row>
    <row r="906" spans="1:110" s="105" customFormat="1" ht="16" customHeight="1">
      <c r="A906" s="75" t="str">
        <f t="shared" si="680"/>
        <v>n7-4-2TOn7-4-2-3</v>
      </c>
      <c r="B906" s="75" t="str">
        <f t="shared" si="681"/>
        <v>n7-4-2TOn7-4-2-3</v>
      </c>
      <c r="C906" s="103" t="s">
        <v>239</v>
      </c>
      <c r="D906" s="103" t="str">
        <f t="shared" si="668"/>
        <v>n7-4-2</v>
      </c>
      <c r="E906" s="103" t="str">
        <f t="shared" si="669"/>
        <v>n7-4-2-3</v>
      </c>
      <c r="F906" s="104">
        <f>ROW()</f>
        <v>906</v>
      </c>
      <c r="G906" s="103"/>
      <c r="H906" s="103"/>
      <c r="I906" s="103"/>
      <c r="J906" s="103"/>
      <c r="K906" s="103" t="str">
        <f t="shared" si="658"/>
        <v>none</v>
      </c>
      <c r="L906" s="103"/>
      <c r="M906" s="103" t="str">
        <f t="shared" si="659"/>
        <v>OpenClose</v>
      </c>
      <c r="N906" s="103"/>
      <c r="O906" s="103"/>
      <c r="P906" s="103"/>
      <c r="Q906" s="103"/>
      <c r="R906" s="103">
        <f t="shared" si="660"/>
        <v>1</v>
      </c>
      <c r="S906" s="103"/>
      <c r="T906" s="103"/>
      <c r="U906" s="103"/>
      <c r="V906" s="103"/>
      <c r="W906" s="103"/>
      <c r="X906" s="103" t="str">
        <f t="shared" si="683"/>
        <v>fadeOn=n7-4-2TOn7-4-2-3,0.6</v>
      </c>
      <c r="Y906" s="103" t="str">
        <f t="shared" si="684"/>
        <v>fadeOff=n7-4-2TOn7-4-2-3,0.6</v>
      </c>
      <c r="Z906" s="103" t="str">
        <f t="shared" si="685"/>
        <v>drawOpen=n7-4-2TOn7-4-2-3,0.8</v>
      </c>
      <c r="AA906" s="103" t="str">
        <f t="shared" si="686"/>
        <v>drawClose=n7-4-2TOn7-4-2-3,0.8</v>
      </c>
      <c r="AB906" s="103" t="str">
        <f t="shared" si="661"/>
        <v>myQtipStyle</v>
      </c>
      <c r="AD906" s="106"/>
      <c r="AE906" s="116"/>
      <c r="AF906" s="75"/>
      <c r="AG906" s="186">
        <f t="shared" si="679"/>
        <v>0</v>
      </c>
      <c r="AH906" s="75" t="str">
        <f t="shared" si="662"/>
        <v>n7-4-2TOn7-4-2-3</v>
      </c>
      <c r="AI906" s="75" t="str">
        <f t="shared" si="674"/>
        <v>n7-4-2TOn7-4-2-3</v>
      </c>
      <c r="AJ906" s="73">
        <f t="shared" si="663"/>
        <v>4</v>
      </c>
      <c r="AX906" s="108"/>
      <c r="AZ906" s="108"/>
      <c r="BB906" s="116"/>
      <c r="BC906" s="116"/>
      <c r="BD906" s="108"/>
      <c r="BE906" s="108"/>
      <c r="BF906" s="109"/>
      <c r="BG906" s="109"/>
      <c r="BH906" s="110" t="str">
        <f t="shared" si="664"/>
        <v>n7-4-2</v>
      </c>
      <c r="BI906" s="111"/>
      <c r="BJ906" s="109" t="s">
        <v>233</v>
      </c>
      <c r="BK906" s="109" t="s">
        <v>239</v>
      </c>
      <c r="BL906" s="109">
        <f t="shared" ca="1" si="665"/>
        <v>0.4</v>
      </c>
      <c r="BM906" s="112"/>
      <c r="BN906" s="112"/>
      <c r="BO906" s="112"/>
      <c r="BP906" s="112"/>
      <c r="BQ906" s="112"/>
      <c r="BR906" s="112">
        <f t="shared" ca="1" si="689"/>
        <v>12</v>
      </c>
      <c r="BS906" s="112">
        <f t="shared" ca="1" si="689"/>
        <v>12</v>
      </c>
      <c r="BT906" s="112"/>
      <c r="BU906" s="112"/>
      <c r="BV906" s="174"/>
      <c r="BW906" s="114"/>
      <c r="BX906" s="109"/>
      <c r="BY906" s="113"/>
      <c r="BZ906" s="113"/>
      <c r="CA906" s="113"/>
      <c r="CB906" s="113"/>
      <c r="CC906" s="112"/>
      <c r="CD906" s="109"/>
      <c r="CE906" s="114"/>
      <c r="CF906" s="109"/>
      <c r="CG906" s="113"/>
      <c r="CH906" s="113"/>
      <c r="CI906" s="113"/>
      <c r="CJ906" s="113"/>
      <c r="CK906" s="112"/>
      <c r="CL906" s="112"/>
      <c r="CM906" s="112"/>
      <c r="CN906" s="115"/>
      <c r="CO906" s="109"/>
      <c r="CP906" s="109"/>
      <c r="CQ906" s="113"/>
      <c r="CR906" s="113"/>
      <c r="CS906" s="113"/>
      <c r="CT906" s="113"/>
      <c r="CW906" s="118" t="str">
        <f t="shared" si="687"/>
        <v>n7-4-2</v>
      </c>
      <c r="CX906" s="118" t="str">
        <f t="shared" si="688"/>
        <v>n7-4-2-3</v>
      </c>
      <c r="CY906" s="119" t="s">
        <v>246</v>
      </c>
      <c r="CZ906" s="120" t="s">
        <v>79</v>
      </c>
      <c r="DA906" s="120" t="s">
        <v>79</v>
      </c>
      <c r="DB906" s="120">
        <f t="shared" si="675"/>
        <v>30</v>
      </c>
      <c r="DC906" s="120">
        <f t="shared" si="676"/>
        <v>150</v>
      </c>
      <c r="DD906" s="120">
        <f t="shared" ca="1" si="677"/>
        <v>6</v>
      </c>
      <c r="DE906" s="120">
        <f t="shared" ca="1" si="678"/>
        <v>6</v>
      </c>
      <c r="DF906" s="120" t="s">
        <v>74</v>
      </c>
    </row>
    <row r="907" spans="1:110" s="105" customFormat="1" ht="16" customHeight="1">
      <c r="A907" s="75" t="str">
        <f t="shared" si="680"/>
        <v>n7-4TOn7-4-3</v>
      </c>
      <c r="B907" s="75" t="str">
        <f t="shared" si="681"/>
        <v>n7-4TOn7-4-3</v>
      </c>
      <c r="C907" s="103" t="s">
        <v>239</v>
      </c>
      <c r="D907" s="103" t="str">
        <f t="shared" si="668"/>
        <v>n7-4</v>
      </c>
      <c r="E907" s="103" t="str">
        <f t="shared" si="669"/>
        <v>n7-4-3</v>
      </c>
      <c r="F907" s="104">
        <f>ROW()</f>
        <v>907</v>
      </c>
      <c r="G907" s="103"/>
      <c r="H907" s="103"/>
      <c r="I907" s="103"/>
      <c r="J907" s="103"/>
      <c r="K907" s="103" t="str">
        <f t="shared" si="658"/>
        <v>none</v>
      </c>
      <c r="L907" s="103"/>
      <c r="M907" s="103" t="str">
        <f t="shared" si="659"/>
        <v>OpenClose</v>
      </c>
      <c r="N907" s="103"/>
      <c r="O907" s="103"/>
      <c r="P907" s="103"/>
      <c r="Q907" s="103"/>
      <c r="R907" s="103">
        <f t="shared" si="660"/>
        <v>1</v>
      </c>
      <c r="S907" s="103"/>
      <c r="T907" s="103"/>
      <c r="U907" s="103"/>
      <c r="V907" s="103"/>
      <c r="W907" s="103"/>
      <c r="X907" s="103" t="str">
        <f t="shared" si="683"/>
        <v>fadeOn=n7-4TOn7-4-3,0.6</v>
      </c>
      <c r="Y907" s="103" t="str">
        <f t="shared" si="684"/>
        <v>fadeOff=n7-4TOn7-4-3,0.6</v>
      </c>
      <c r="Z907" s="103" t="str">
        <f t="shared" si="685"/>
        <v>drawOpen=n7-4TOn7-4-3,0.8</v>
      </c>
      <c r="AA907" s="103" t="str">
        <f t="shared" si="686"/>
        <v>drawClose=n7-4TOn7-4-3,0.8</v>
      </c>
      <c r="AB907" s="103" t="str">
        <f t="shared" si="661"/>
        <v>myQtipStyle</v>
      </c>
      <c r="AD907" s="106"/>
      <c r="AE907" s="116"/>
      <c r="AF907" s="75"/>
      <c r="AG907" s="186">
        <f t="shared" si="679"/>
        <v>0</v>
      </c>
      <c r="AH907" s="75" t="str">
        <f t="shared" si="662"/>
        <v>n7-4TOn7-4-3</v>
      </c>
      <c r="AI907" s="75" t="str">
        <f t="shared" si="674"/>
        <v>n7-4TOn7-4-3</v>
      </c>
      <c r="AJ907" s="73">
        <f t="shared" si="663"/>
        <v>3</v>
      </c>
      <c r="AX907" s="108"/>
      <c r="AZ907" s="108"/>
      <c r="BB907" s="116"/>
      <c r="BC907" s="116"/>
      <c r="BD907" s="108"/>
      <c r="BE907" s="108"/>
      <c r="BF907" s="109"/>
      <c r="BG907" s="109"/>
      <c r="BH907" s="110" t="str">
        <f t="shared" si="664"/>
        <v>n7-4</v>
      </c>
      <c r="BI907" s="111"/>
      <c r="BJ907" s="109" t="s">
        <v>233</v>
      </c>
      <c r="BK907" s="109" t="s">
        <v>239</v>
      </c>
      <c r="BL907" s="109">
        <f t="shared" ca="1" si="665"/>
        <v>0.7</v>
      </c>
      <c r="BM907" s="112"/>
      <c r="BN907" s="112"/>
      <c r="BO907" s="112"/>
      <c r="BP907" s="112"/>
      <c r="BQ907" s="112"/>
      <c r="BR907" s="112">
        <f t="shared" ca="1" si="689"/>
        <v>35</v>
      </c>
      <c r="BS907" s="112">
        <f t="shared" ca="1" si="689"/>
        <v>35</v>
      </c>
      <c r="BT907" s="112"/>
      <c r="BU907" s="112"/>
      <c r="BV907" s="174"/>
      <c r="BW907" s="114"/>
      <c r="BX907" s="109"/>
      <c r="BY907" s="113"/>
      <c r="BZ907" s="113"/>
      <c r="CA907" s="113"/>
      <c r="CB907" s="113"/>
      <c r="CC907" s="112"/>
      <c r="CD907" s="109"/>
      <c r="CE907" s="114"/>
      <c r="CF907" s="109"/>
      <c r="CG907" s="113"/>
      <c r="CH907" s="113"/>
      <c r="CI907" s="113"/>
      <c r="CJ907" s="113"/>
      <c r="CK907" s="112"/>
      <c r="CL907" s="112"/>
      <c r="CM907" s="112"/>
      <c r="CN907" s="115"/>
      <c r="CO907" s="109"/>
      <c r="CP907" s="109"/>
      <c r="CQ907" s="113"/>
      <c r="CR907" s="113"/>
      <c r="CS907" s="113"/>
      <c r="CT907" s="113"/>
      <c r="CW907" s="118" t="str">
        <f t="shared" si="687"/>
        <v>n7-4</v>
      </c>
      <c r="CX907" s="118" t="str">
        <f t="shared" si="688"/>
        <v>n7-4-3</v>
      </c>
      <c r="CY907" s="119" t="s">
        <v>246</v>
      </c>
      <c r="CZ907" s="120" t="s">
        <v>79</v>
      </c>
      <c r="DA907" s="120" t="s">
        <v>79</v>
      </c>
      <c r="DB907" s="120">
        <f t="shared" si="675"/>
        <v>30</v>
      </c>
      <c r="DC907" s="120">
        <f t="shared" si="676"/>
        <v>150</v>
      </c>
      <c r="DD907" s="120">
        <f t="shared" ca="1" si="677"/>
        <v>17.5</v>
      </c>
      <c r="DE907" s="120">
        <f t="shared" ca="1" si="678"/>
        <v>17.5</v>
      </c>
      <c r="DF907" s="120" t="s">
        <v>74</v>
      </c>
    </row>
    <row r="908" spans="1:110" s="105" customFormat="1" ht="16" customHeight="1">
      <c r="A908" s="75" t="str">
        <f t="shared" si="680"/>
        <v>n7-4-3TOn7-4-3-1</v>
      </c>
      <c r="B908" s="75" t="str">
        <f t="shared" si="681"/>
        <v>n7-4-3TOn7-4-3-1</v>
      </c>
      <c r="C908" s="103" t="s">
        <v>239</v>
      </c>
      <c r="D908" s="103" t="str">
        <f t="shared" si="668"/>
        <v>n7-4-3</v>
      </c>
      <c r="E908" s="103" t="str">
        <f t="shared" si="669"/>
        <v>n7-4-3-1</v>
      </c>
      <c r="F908" s="104">
        <f>ROW()</f>
        <v>908</v>
      </c>
      <c r="G908" s="103"/>
      <c r="H908" s="103"/>
      <c r="I908" s="103"/>
      <c r="J908" s="103"/>
      <c r="K908" s="103" t="str">
        <f t="shared" si="658"/>
        <v>none</v>
      </c>
      <c r="L908" s="103"/>
      <c r="M908" s="103" t="str">
        <f t="shared" si="659"/>
        <v>OpenClose</v>
      </c>
      <c r="N908" s="103"/>
      <c r="O908" s="103"/>
      <c r="P908" s="103"/>
      <c r="Q908" s="103"/>
      <c r="R908" s="103">
        <f t="shared" si="660"/>
        <v>1</v>
      </c>
      <c r="S908" s="103"/>
      <c r="T908" s="103"/>
      <c r="U908" s="103"/>
      <c r="V908" s="103"/>
      <c r="W908" s="103"/>
      <c r="X908" s="103" t="str">
        <f t="shared" si="683"/>
        <v>fadeOn=n7-4-3TOn7-4-3-1,0.6</v>
      </c>
      <c r="Y908" s="103" t="str">
        <f t="shared" si="684"/>
        <v>fadeOff=n7-4-3TOn7-4-3-1,0.6</v>
      </c>
      <c r="Z908" s="103" t="str">
        <f t="shared" si="685"/>
        <v>drawOpen=n7-4-3TOn7-4-3-1,0.8</v>
      </c>
      <c r="AA908" s="103" t="str">
        <f t="shared" si="686"/>
        <v>drawClose=n7-4-3TOn7-4-3-1,0.8</v>
      </c>
      <c r="AB908" s="103" t="str">
        <f t="shared" si="661"/>
        <v>myQtipStyle</v>
      </c>
      <c r="AD908" s="106"/>
      <c r="AE908" s="116"/>
      <c r="AF908" s="75"/>
      <c r="AG908" s="186">
        <f t="shared" si="679"/>
        <v>0</v>
      </c>
      <c r="AH908" s="75" t="str">
        <f t="shared" si="662"/>
        <v>n7-4-3TOn7-4-3-1</v>
      </c>
      <c r="AI908" s="75" t="str">
        <f t="shared" si="674"/>
        <v>n7-4-3TOn7-4-3-1</v>
      </c>
      <c r="AJ908" s="73">
        <f t="shared" si="663"/>
        <v>4</v>
      </c>
      <c r="AX908" s="108"/>
      <c r="AZ908" s="108"/>
      <c r="BB908" s="116"/>
      <c r="BC908" s="116"/>
      <c r="BD908" s="108"/>
      <c r="BE908" s="108"/>
      <c r="BF908" s="109"/>
      <c r="BG908" s="109"/>
      <c r="BH908" s="110" t="str">
        <f t="shared" si="664"/>
        <v>n7-4-3</v>
      </c>
      <c r="BI908" s="111"/>
      <c r="BJ908" s="109" t="s">
        <v>233</v>
      </c>
      <c r="BK908" s="109" t="s">
        <v>239</v>
      </c>
      <c r="BL908" s="109">
        <f t="shared" ca="1" si="665"/>
        <v>0.4</v>
      </c>
      <c r="BM908" s="112"/>
      <c r="BN908" s="112"/>
      <c r="BO908" s="112"/>
      <c r="BP908" s="112"/>
      <c r="BQ908" s="112"/>
      <c r="BR908" s="112">
        <f t="shared" ca="1" si="689"/>
        <v>12</v>
      </c>
      <c r="BS908" s="112">
        <f t="shared" ca="1" si="689"/>
        <v>12</v>
      </c>
      <c r="BT908" s="112"/>
      <c r="BU908" s="112"/>
      <c r="BV908" s="174"/>
      <c r="BW908" s="114"/>
      <c r="BX908" s="109"/>
      <c r="BY908" s="113"/>
      <c r="BZ908" s="113"/>
      <c r="CA908" s="113"/>
      <c r="CB908" s="113"/>
      <c r="CC908" s="112"/>
      <c r="CD908" s="109"/>
      <c r="CE908" s="114"/>
      <c r="CF908" s="109"/>
      <c r="CG908" s="113"/>
      <c r="CH908" s="113"/>
      <c r="CI908" s="113"/>
      <c r="CJ908" s="113"/>
      <c r="CK908" s="112"/>
      <c r="CL908" s="112"/>
      <c r="CM908" s="112"/>
      <c r="CN908" s="115"/>
      <c r="CO908" s="109"/>
      <c r="CP908" s="109"/>
      <c r="CQ908" s="113"/>
      <c r="CR908" s="113"/>
      <c r="CS908" s="113"/>
      <c r="CT908" s="113"/>
      <c r="CW908" s="118" t="str">
        <f t="shared" si="687"/>
        <v>n7-4-3</v>
      </c>
      <c r="CX908" s="118" t="str">
        <f t="shared" si="688"/>
        <v>n7-4-3-1</v>
      </c>
      <c r="CY908" s="119" t="s">
        <v>246</v>
      </c>
      <c r="CZ908" s="120" t="s">
        <v>79</v>
      </c>
      <c r="DA908" s="120" t="s">
        <v>79</v>
      </c>
      <c r="DB908" s="120">
        <f t="shared" si="675"/>
        <v>30</v>
      </c>
      <c r="DC908" s="120">
        <f t="shared" si="676"/>
        <v>150</v>
      </c>
      <c r="DD908" s="120">
        <f t="shared" ca="1" si="677"/>
        <v>6</v>
      </c>
      <c r="DE908" s="120">
        <f t="shared" ca="1" si="678"/>
        <v>6</v>
      </c>
      <c r="DF908" s="120" t="s">
        <v>74</v>
      </c>
    </row>
    <row r="909" spans="1:110" s="105" customFormat="1" ht="16" customHeight="1">
      <c r="A909" s="75" t="str">
        <f t="shared" si="680"/>
        <v>n7-4-3TOn7-4-3-2</v>
      </c>
      <c r="B909" s="75" t="str">
        <f t="shared" si="681"/>
        <v>n7-4-3TOn7-4-3-2</v>
      </c>
      <c r="C909" s="103" t="s">
        <v>239</v>
      </c>
      <c r="D909" s="103" t="str">
        <f t="shared" si="668"/>
        <v>n7-4-3</v>
      </c>
      <c r="E909" s="103" t="str">
        <f t="shared" si="669"/>
        <v>n7-4-3-2</v>
      </c>
      <c r="F909" s="104">
        <f>ROW()</f>
        <v>909</v>
      </c>
      <c r="G909" s="103"/>
      <c r="H909" s="103"/>
      <c r="I909" s="103"/>
      <c r="J909" s="103"/>
      <c r="K909" s="103" t="str">
        <f t="shared" si="658"/>
        <v>none</v>
      </c>
      <c r="L909" s="103"/>
      <c r="M909" s="103" t="str">
        <f t="shared" si="659"/>
        <v>OpenClose</v>
      </c>
      <c r="N909" s="103"/>
      <c r="O909" s="103"/>
      <c r="P909" s="103"/>
      <c r="Q909" s="103"/>
      <c r="R909" s="103">
        <f t="shared" si="660"/>
        <v>1</v>
      </c>
      <c r="S909" s="103"/>
      <c r="T909" s="103"/>
      <c r="U909" s="103"/>
      <c r="V909" s="103"/>
      <c r="W909" s="103"/>
      <c r="X909" s="103" t="str">
        <f t="shared" si="683"/>
        <v>fadeOn=n7-4-3TOn7-4-3-2,0.6</v>
      </c>
      <c r="Y909" s="103" t="str">
        <f t="shared" si="684"/>
        <v>fadeOff=n7-4-3TOn7-4-3-2,0.6</v>
      </c>
      <c r="Z909" s="103" t="str">
        <f t="shared" si="685"/>
        <v>drawOpen=n7-4-3TOn7-4-3-2,0.8</v>
      </c>
      <c r="AA909" s="103" t="str">
        <f t="shared" si="686"/>
        <v>drawClose=n7-4-3TOn7-4-3-2,0.8</v>
      </c>
      <c r="AB909" s="103" t="str">
        <f t="shared" si="661"/>
        <v>myQtipStyle</v>
      </c>
      <c r="AD909" s="106"/>
      <c r="AE909" s="116"/>
      <c r="AF909" s="75"/>
      <c r="AG909" s="186">
        <f t="shared" si="679"/>
        <v>0</v>
      </c>
      <c r="AH909" s="75" t="str">
        <f t="shared" si="662"/>
        <v>n7-4-3TOn7-4-3-2</v>
      </c>
      <c r="AI909" s="75" t="str">
        <f t="shared" si="674"/>
        <v>n7-4-3TOn7-4-3-2</v>
      </c>
      <c r="AJ909" s="73">
        <f t="shared" si="663"/>
        <v>4</v>
      </c>
      <c r="AX909" s="108"/>
      <c r="AZ909" s="108"/>
      <c r="BB909" s="116"/>
      <c r="BC909" s="116"/>
      <c r="BD909" s="108"/>
      <c r="BE909" s="108"/>
      <c r="BF909" s="109"/>
      <c r="BG909" s="109"/>
      <c r="BH909" s="110" t="str">
        <f t="shared" si="664"/>
        <v>n7-4-3</v>
      </c>
      <c r="BI909" s="111"/>
      <c r="BJ909" s="109" t="s">
        <v>233</v>
      </c>
      <c r="BK909" s="109" t="s">
        <v>239</v>
      </c>
      <c r="BL909" s="109">
        <f t="shared" ca="1" si="665"/>
        <v>0.4</v>
      </c>
      <c r="BM909" s="112"/>
      <c r="BN909" s="112"/>
      <c r="BO909" s="112"/>
      <c r="BP909" s="112"/>
      <c r="BQ909" s="112"/>
      <c r="BR909" s="112">
        <f t="shared" ca="1" si="689"/>
        <v>12</v>
      </c>
      <c r="BS909" s="112">
        <f t="shared" ca="1" si="689"/>
        <v>12</v>
      </c>
      <c r="BT909" s="112"/>
      <c r="BU909" s="112"/>
      <c r="BV909" s="174"/>
      <c r="BW909" s="114"/>
      <c r="BX909" s="109"/>
      <c r="BY909" s="113"/>
      <c r="BZ909" s="113"/>
      <c r="CA909" s="113"/>
      <c r="CB909" s="113"/>
      <c r="CC909" s="112"/>
      <c r="CD909" s="109"/>
      <c r="CE909" s="114"/>
      <c r="CF909" s="109"/>
      <c r="CG909" s="113"/>
      <c r="CH909" s="113"/>
      <c r="CI909" s="113"/>
      <c r="CJ909" s="113"/>
      <c r="CK909" s="112"/>
      <c r="CL909" s="112"/>
      <c r="CM909" s="112"/>
      <c r="CN909" s="115"/>
      <c r="CO909" s="109"/>
      <c r="CP909" s="109"/>
      <c r="CQ909" s="113"/>
      <c r="CR909" s="113"/>
      <c r="CS909" s="113"/>
      <c r="CT909" s="113"/>
      <c r="CW909" s="118" t="str">
        <f t="shared" si="687"/>
        <v>n7-4-3</v>
      </c>
      <c r="CX909" s="118" t="str">
        <f t="shared" si="688"/>
        <v>n7-4-3-2</v>
      </c>
      <c r="CY909" s="119" t="s">
        <v>246</v>
      </c>
      <c r="CZ909" s="120" t="s">
        <v>79</v>
      </c>
      <c r="DA909" s="120" t="s">
        <v>79</v>
      </c>
      <c r="DB909" s="120">
        <f t="shared" si="675"/>
        <v>30</v>
      </c>
      <c r="DC909" s="120">
        <f t="shared" si="676"/>
        <v>150</v>
      </c>
      <c r="DD909" s="120">
        <f t="shared" ca="1" si="677"/>
        <v>6</v>
      </c>
      <c r="DE909" s="120">
        <f t="shared" ca="1" si="678"/>
        <v>6</v>
      </c>
      <c r="DF909" s="120" t="s">
        <v>74</v>
      </c>
    </row>
    <row r="910" spans="1:110" s="105" customFormat="1" ht="16" customHeight="1">
      <c r="A910" s="75" t="str">
        <f t="shared" si="680"/>
        <v>n7-4-3TOn7-4-3-3</v>
      </c>
      <c r="B910" s="75" t="str">
        <f t="shared" si="681"/>
        <v>n7-4-3TOn7-4-3-3</v>
      </c>
      <c r="C910" s="103" t="s">
        <v>239</v>
      </c>
      <c r="D910" s="103" t="str">
        <f t="shared" si="668"/>
        <v>n7-4-3</v>
      </c>
      <c r="E910" s="103" t="str">
        <f t="shared" si="669"/>
        <v>n7-4-3-3</v>
      </c>
      <c r="F910" s="104">
        <f>ROW()</f>
        <v>910</v>
      </c>
      <c r="G910" s="103"/>
      <c r="H910" s="103"/>
      <c r="I910" s="103"/>
      <c r="J910" s="103"/>
      <c r="K910" s="103" t="str">
        <f t="shared" si="658"/>
        <v>none</v>
      </c>
      <c r="L910" s="103"/>
      <c r="M910" s="103" t="str">
        <f t="shared" si="659"/>
        <v>OpenClose</v>
      </c>
      <c r="N910" s="103"/>
      <c r="O910" s="103"/>
      <c r="P910" s="103"/>
      <c r="Q910" s="103"/>
      <c r="R910" s="103">
        <f t="shared" si="660"/>
        <v>1</v>
      </c>
      <c r="S910" s="103"/>
      <c r="T910" s="103"/>
      <c r="U910" s="103"/>
      <c r="V910" s="103"/>
      <c r="W910" s="103"/>
      <c r="X910" s="103" t="str">
        <f t="shared" si="683"/>
        <v>fadeOn=n7-4-3TOn7-4-3-3,0.6</v>
      </c>
      <c r="Y910" s="103" t="str">
        <f t="shared" si="684"/>
        <v>fadeOff=n7-4-3TOn7-4-3-3,0.6</v>
      </c>
      <c r="Z910" s="103" t="str">
        <f t="shared" si="685"/>
        <v>drawOpen=n7-4-3TOn7-4-3-3,0.8</v>
      </c>
      <c r="AA910" s="103" t="str">
        <f t="shared" si="686"/>
        <v>drawClose=n7-4-3TOn7-4-3-3,0.8</v>
      </c>
      <c r="AB910" s="103" t="str">
        <f t="shared" si="661"/>
        <v>myQtipStyle</v>
      </c>
      <c r="AD910" s="106"/>
      <c r="AE910" s="116"/>
      <c r="AF910" s="75"/>
      <c r="AG910" s="186">
        <f t="shared" si="679"/>
        <v>0</v>
      </c>
      <c r="AH910" s="75" t="str">
        <f t="shared" si="662"/>
        <v>n7-4-3TOn7-4-3-3</v>
      </c>
      <c r="AI910" s="75" t="str">
        <f t="shared" si="674"/>
        <v>n7-4-3TOn7-4-3-3</v>
      </c>
      <c r="AJ910" s="73">
        <f t="shared" si="663"/>
        <v>4</v>
      </c>
      <c r="AX910" s="108"/>
      <c r="AZ910" s="108"/>
      <c r="BB910" s="116"/>
      <c r="BC910" s="116"/>
      <c r="BD910" s="108"/>
      <c r="BE910" s="108"/>
      <c r="BF910" s="109"/>
      <c r="BG910" s="109"/>
      <c r="BH910" s="110" t="str">
        <f t="shared" si="664"/>
        <v>n7-4-3</v>
      </c>
      <c r="BI910" s="111"/>
      <c r="BJ910" s="109" t="s">
        <v>233</v>
      </c>
      <c r="BK910" s="109" t="s">
        <v>239</v>
      </c>
      <c r="BL910" s="109">
        <f t="shared" ca="1" si="665"/>
        <v>0.4</v>
      </c>
      <c r="BM910" s="112"/>
      <c r="BN910" s="112"/>
      <c r="BO910" s="112"/>
      <c r="BP910" s="112"/>
      <c r="BQ910" s="112"/>
      <c r="BR910" s="112">
        <f t="shared" ca="1" si="689"/>
        <v>12</v>
      </c>
      <c r="BS910" s="112">
        <f t="shared" ca="1" si="689"/>
        <v>12</v>
      </c>
      <c r="BT910" s="112"/>
      <c r="BU910" s="112"/>
      <c r="BV910" s="174"/>
      <c r="BW910" s="114"/>
      <c r="BX910" s="109"/>
      <c r="BY910" s="113"/>
      <c r="BZ910" s="113"/>
      <c r="CA910" s="113"/>
      <c r="CB910" s="113"/>
      <c r="CC910" s="112"/>
      <c r="CD910" s="109"/>
      <c r="CE910" s="114"/>
      <c r="CF910" s="109"/>
      <c r="CG910" s="113"/>
      <c r="CH910" s="113"/>
      <c r="CI910" s="113"/>
      <c r="CJ910" s="113"/>
      <c r="CK910" s="112"/>
      <c r="CL910" s="112"/>
      <c r="CM910" s="112"/>
      <c r="CN910" s="115"/>
      <c r="CO910" s="109"/>
      <c r="CP910" s="109"/>
      <c r="CQ910" s="113"/>
      <c r="CR910" s="113"/>
      <c r="CS910" s="113"/>
      <c r="CT910" s="113"/>
      <c r="CW910" s="118" t="str">
        <f t="shared" si="687"/>
        <v>n7-4-3</v>
      </c>
      <c r="CX910" s="118" t="str">
        <f t="shared" si="688"/>
        <v>n7-4-3-3</v>
      </c>
      <c r="CY910" s="119" t="s">
        <v>246</v>
      </c>
      <c r="CZ910" s="120" t="s">
        <v>79</v>
      </c>
      <c r="DA910" s="120" t="s">
        <v>79</v>
      </c>
      <c r="DB910" s="120">
        <f t="shared" si="675"/>
        <v>30</v>
      </c>
      <c r="DC910" s="120">
        <f t="shared" si="676"/>
        <v>150</v>
      </c>
      <c r="DD910" s="120">
        <f t="shared" ca="1" si="677"/>
        <v>6</v>
      </c>
      <c r="DE910" s="120">
        <f t="shared" ca="1" si="678"/>
        <v>6</v>
      </c>
      <c r="DF910" s="120" t="s">
        <v>74</v>
      </c>
    </row>
    <row r="911" spans="1:110" s="105" customFormat="1" ht="16" customHeight="1">
      <c r="A911" s="75" t="str">
        <f t="shared" si="680"/>
        <v>n0TOn8</v>
      </c>
      <c r="B911" s="75" t="str">
        <f t="shared" si="681"/>
        <v>n0TOn8</v>
      </c>
      <c r="C911" s="103" t="s">
        <v>239</v>
      </c>
      <c r="D911" s="103" t="str">
        <f t="shared" si="668"/>
        <v>n0</v>
      </c>
      <c r="E911" s="103" t="str">
        <f t="shared" si="669"/>
        <v>n8</v>
      </c>
      <c r="F911" s="104">
        <f>ROW()</f>
        <v>911</v>
      </c>
      <c r="G911" s="103"/>
      <c r="H911" s="103"/>
      <c r="I911" s="103"/>
      <c r="J911" s="103"/>
      <c r="K911" s="103" t="str">
        <f t="shared" si="658"/>
        <v>none</v>
      </c>
      <c r="L911" s="103"/>
      <c r="M911" s="103" t="str">
        <f t="shared" si="659"/>
        <v>OpenClose</v>
      </c>
      <c r="N911" s="103"/>
      <c r="O911" s="103"/>
      <c r="P911" s="103"/>
      <c r="Q911" s="103"/>
      <c r="R911" s="103">
        <f t="shared" si="660"/>
        <v>1</v>
      </c>
      <c r="S911" s="103"/>
      <c r="T911" s="103"/>
      <c r="U911" s="103"/>
      <c r="V911" s="103"/>
      <c r="W911" s="103"/>
      <c r="X911" s="103" t="str">
        <f t="shared" si="683"/>
        <v>fadeOn=n0TOn8,0.6</v>
      </c>
      <c r="Y911" s="103" t="str">
        <f t="shared" si="684"/>
        <v>fadeOff=n0TOn8,0.6</v>
      </c>
      <c r="Z911" s="103" t="str">
        <f t="shared" si="685"/>
        <v>drawOpen=n0TOn8,0.8</v>
      </c>
      <c r="AA911" s="103" t="str">
        <f t="shared" si="686"/>
        <v>drawClose=n0TOn8,0.8</v>
      </c>
      <c r="AB911" s="103" t="str">
        <f t="shared" si="661"/>
        <v>myQtipStyle</v>
      </c>
      <c r="AD911" s="106"/>
      <c r="AE911" s="116"/>
      <c r="AF911" s="75"/>
      <c r="AG911" s="186">
        <f t="shared" si="679"/>
        <v>0</v>
      </c>
      <c r="AH911" s="75" t="str">
        <f t="shared" si="662"/>
        <v>n0TOn8</v>
      </c>
      <c r="AI911" s="75" t="str">
        <f t="shared" si="674"/>
        <v>n0TOn8</v>
      </c>
      <c r="AJ911" s="73">
        <f t="shared" si="663"/>
        <v>1</v>
      </c>
      <c r="AX911" s="108"/>
      <c r="AZ911" s="108"/>
      <c r="BB911" s="116"/>
      <c r="BC911" s="116"/>
      <c r="BD911" s="108"/>
      <c r="BE911" s="108"/>
      <c r="BF911" s="109"/>
      <c r="BG911" s="109"/>
      <c r="BH911" s="110" t="str">
        <f t="shared" si="664"/>
        <v>n0</v>
      </c>
      <c r="BI911" s="111"/>
      <c r="BJ911" s="109" t="s">
        <v>233</v>
      </c>
      <c r="BK911" s="109" t="s">
        <v>239</v>
      </c>
      <c r="BL911" s="109">
        <f t="shared" ca="1" si="665"/>
        <v>2</v>
      </c>
      <c r="BM911" s="112"/>
      <c r="BN911" s="112"/>
      <c r="BO911" s="112"/>
      <c r="BP911" s="112"/>
      <c r="BQ911" s="112"/>
      <c r="BR911" s="112">
        <f t="shared" ca="1" si="689"/>
        <v>95</v>
      </c>
      <c r="BS911" s="112">
        <f t="shared" ca="1" si="689"/>
        <v>95</v>
      </c>
      <c r="BT911" s="112"/>
      <c r="BU911" s="112"/>
      <c r="BV911" s="174"/>
      <c r="BW911" s="114"/>
      <c r="BX911" s="109"/>
      <c r="BY911" s="113"/>
      <c r="BZ911" s="113"/>
      <c r="CA911" s="113"/>
      <c r="CB911" s="113"/>
      <c r="CC911" s="112"/>
      <c r="CD911" s="109"/>
      <c r="CE911" s="114"/>
      <c r="CF911" s="109"/>
      <c r="CG911" s="113"/>
      <c r="CH911" s="113"/>
      <c r="CI911" s="113"/>
      <c r="CJ911" s="113"/>
      <c r="CK911" s="112"/>
      <c r="CL911" s="112"/>
      <c r="CM911" s="112"/>
      <c r="CN911" s="115"/>
      <c r="CO911" s="109"/>
      <c r="CP911" s="109"/>
      <c r="CQ911" s="113"/>
      <c r="CR911" s="113"/>
      <c r="CS911" s="113"/>
      <c r="CT911" s="113"/>
      <c r="CW911" s="118" t="str">
        <f t="shared" si="687"/>
        <v>n0</v>
      </c>
      <c r="CX911" s="118" t="str">
        <f t="shared" si="688"/>
        <v>n8</v>
      </c>
      <c r="CY911" s="119" t="s">
        <v>246</v>
      </c>
      <c r="CZ911" s="120" t="s">
        <v>79</v>
      </c>
      <c r="DA911" s="120" t="s">
        <v>79</v>
      </c>
      <c r="DB911" s="120">
        <f t="shared" ca="1" si="675"/>
        <v>6</v>
      </c>
      <c r="DC911" s="120">
        <f t="shared" ca="1" si="676"/>
        <v>6</v>
      </c>
      <c r="DD911" s="120">
        <f t="shared" ca="1" si="677"/>
        <v>47.5</v>
      </c>
      <c r="DE911" s="120">
        <f t="shared" ca="1" si="678"/>
        <v>47.5</v>
      </c>
      <c r="DF911" s="120" t="s">
        <v>74</v>
      </c>
    </row>
    <row r="912" spans="1:110" s="105" customFormat="1" ht="16" customHeight="1">
      <c r="A912" s="75" t="str">
        <f t="shared" si="680"/>
        <v>n7-4-3-3TOn8-1</v>
      </c>
      <c r="B912" s="75" t="str">
        <f t="shared" si="681"/>
        <v>n7-4-3-3TOn8-1</v>
      </c>
      <c r="C912" s="103" t="s">
        <v>239</v>
      </c>
      <c r="D912" s="103" t="str">
        <f t="shared" si="668"/>
        <v>n7-4-3-3</v>
      </c>
      <c r="E912" s="103" t="str">
        <f t="shared" si="669"/>
        <v>n8-1</v>
      </c>
      <c r="F912" s="104">
        <f>ROW()</f>
        <v>912</v>
      </c>
      <c r="G912" s="103"/>
      <c r="H912" s="103"/>
      <c r="I912" s="103"/>
      <c r="J912" s="103"/>
      <c r="K912" s="103" t="str">
        <f t="shared" si="658"/>
        <v>none</v>
      </c>
      <c r="L912" s="103"/>
      <c r="M912" s="103" t="str">
        <f t="shared" si="659"/>
        <v>OpenClose</v>
      </c>
      <c r="N912" s="103"/>
      <c r="O912" s="103"/>
      <c r="P912" s="103"/>
      <c r="Q912" s="103"/>
      <c r="R912" s="103">
        <f t="shared" si="660"/>
        <v>1</v>
      </c>
      <c r="S912" s="103"/>
      <c r="T912" s="103"/>
      <c r="U912" s="103"/>
      <c r="V912" s="103"/>
      <c r="W912" s="103"/>
      <c r="X912" s="103" t="str">
        <f t="shared" si="683"/>
        <v>fadeOn=n7-4-3-3TOn8-1,0.6</v>
      </c>
      <c r="Y912" s="103" t="str">
        <f t="shared" si="684"/>
        <v>fadeOff=n7-4-3-3TOn8-1,0.6</v>
      </c>
      <c r="Z912" s="103" t="str">
        <f t="shared" si="685"/>
        <v>drawOpen=n7-4-3-3TOn8-1,0.8</v>
      </c>
      <c r="AA912" s="103" t="str">
        <f t="shared" si="686"/>
        <v>drawClose=n7-4-3-3TOn8-1,0.8</v>
      </c>
      <c r="AB912" s="103" t="str">
        <f t="shared" si="661"/>
        <v>myQtipStyle</v>
      </c>
      <c r="AD912" s="106"/>
      <c r="AE912" s="116"/>
      <c r="AF912" s="75"/>
      <c r="AG912" s="186">
        <f t="shared" si="679"/>
        <v>0</v>
      </c>
      <c r="AH912" s="75" t="str">
        <f t="shared" si="662"/>
        <v>n7-4-3-3TOn8-1</v>
      </c>
      <c r="AI912" s="75" t="str">
        <f t="shared" si="674"/>
        <v>n7-4-3-3TOn8-1</v>
      </c>
      <c r="AJ912" s="73">
        <f t="shared" si="663"/>
        <v>2</v>
      </c>
      <c r="AX912" s="108"/>
      <c r="AZ912" s="108"/>
      <c r="BB912" s="116"/>
      <c r="BC912" s="116"/>
      <c r="BD912" s="108"/>
      <c r="BE912" s="108"/>
      <c r="BF912" s="109"/>
      <c r="BG912" s="109"/>
      <c r="BH912" s="110" t="str">
        <f t="shared" si="664"/>
        <v>n7-4-3-3</v>
      </c>
      <c r="BI912" s="111"/>
      <c r="BJ912" s="109" t="s">
        <v>233</v>
      </c>
      <c r="BK912" s="109" t="s">
        <v>239</v>
      </c>
      <c r="BL912" s="109">
        <f t="shared" ca="1" si="665"/>
        <v>1.5</v>
      </c>
      <c r="BM912" s="112"/>
      <c r="BN912" s="112"/>
      <c r="BO912" s="112"/>
      <c r="BP912" s="112"/>
      <c r="BQ912" s="112"/>
      <c r="BR912" s="112">
        <f t="shared" ca="1" si="689"/>
        <v>60</v>
      </c>
      <c r="BS912" s="112">
        <f t="shared" ca="1" si="689"/>
        <v>60</v>
      </c>
      <c r="BT912" s="112"/>
      <c r="BU912" s="112"/>
      <c r="BV912" s="174"/>
      <c r="BW912" s="114"/>
      <c r="BX912" s="109"/>
      <c r="BY912" s="113"/>
      <c r="BZ912" s="113"/>
      <c r="CA912" s="113"/>
      <c r="CB912" s="113"/>
      <c r="CC912" s="112"/>
      <c r="CD912" s="109"/>
      <c r="CE912" s="114"/>
      <c r="CF912" s="109"/>
      <c r="CG912" s="113"/>
      <c r="CH912" s="113"/>
      <c r="CI912" s="113"/>
      <c r="CJ912" s="113"/>
      <c r="CK912" s="112"/>
      <c r="CL912" s="112"/>
      <c r="CM912" s="112"/>
      <c r="CN912" s="115"/>
      <c r="CO912" s="109"/>
      <c r="CP912" s="109"/>
      <c r="CQ912" s="113"/>
      <c r="CR912" s="113"/>
      <c r="CS912" s="113"/>
      <c r="CT912" s="113"/>
      <c r="CW912" s="118" t="str">
        <f t="shared" si="687"/>
        <v>n7-4-3-3</v>
      </c>
      <c r="CX912" s="118" t="str">
        <f t="shared" si="688"/>
        <v>n8-1</v>
      </c>
      <c r="CY912" s="119" t="s">
        <v>246</v>
      </c>
      <c r="CZ912" s="120" t="s">
        <v>79</v>
      </c>
      <c r="DA912" s="120" t="s">
        <v>79</v>
      </c>
      <c r="DB912" s="120">
        <f t="shared" si="675"/>
        <v>30</v>
      </c>
      <c r="DC912" s="120">
        <f t="shared" si="676"/>
        <v>150</v>
      </c>
      <c r="DD912" s="120">
        <f t="shared" ca="1" si="677"/>
        <v>30</v>
      </c>
      <c r="DE912" s="120">
        <f t="shared" ca="1" si="678"/>
        <v>30</v>
      </c>
      <c r="DF912" s="120" t="s">
        <v>74</v>
      </c>
    </row>
    <row r="913" spans="1:110" s="105" customFormat="1" ht="16" customHeight="1">
      <c r="A913" s="75" t="str">
        <f t="shared" si="680"/>
        <v>n8-1TOn8-1-1</v>
      </c>
      <c r="B913" s="75" t="str">
        <f t="shared" si="681"/>
        <v>n8-1TOn8-1-1</v>
      </c>
      <c r="C913" s="103" t="s">
        <v>239</v>
      </c>
      <c r="D913" s="103" t="str">
        <f t="shared" si="668"/>
        <v>n8-1</v>
      </c>
      <c r="E913" s="103" t="str">
        <f t="shared" si="669"/>
        <v>n8-1-1</v>
      </c>
      <c r="F913" s="104">
        <f>ROW()</f>
        <v>913</v>
      </c>
      <c r="G913" s="103"/>
      <c r="H913" s="103"/>
      <c r="I913" s="103"/>
      <c r="J913" s="103"/>
      <c r="K913" s="103" t="str">
        <f t="shared" si="658"/>
        <v>none</v>
      </c>
      <c r="L913" s="103"/>
      <c r="M913" s="103" t="str">
        <f t="shared" si="659"/>
        <v>OpenClose</v>
      </c>
      <c r="N913" s="103"/>
      <c r="O913" s="103"/>
      <c r="P913" s="103"/>
      <c r="Q913" s="103"/>
      <c r="R913" s="103">
        <f t="shared" si="660"/>
        <v>1</v>
      </c>
      <c r="S913" s="103"/>
      <c r="T913" s="103"/>
      <c r="U913" s="103"/>
      <c r="V913" s="103"/>
      <c r="W913" s="103"/>
      <c r="X913" s="103" t="str">
        <f t="shared" si="683"/>
        <v>fadeOn=n8-1TOn8-1-1,0.6</v>
      </c>
      <c r="Y913" s="103" t="str">
        <f t="shared" si="684"/>
        <v>fadeOff=n8-1TOn8-1-1,0.6</v>
      </c>
      <c r="Z913" s="103" t="str">
        <f t="shared" si="685"/>
        <v>drawOpen=n8-1TOn8-1-1,0.8</v>
      </c>
      <c r="AA913" s="103" t="str">
        <f t="shared" si="686"/>
        <v>drawClose=n8-1TOn8-1-1,0.8</v>
      </c>
      <c r="AB913" s="103" t="str">
        <f t="shared" si="661"/>
        <v>myQtipStyle</v>
      </c>
      <c r="AD913" s="106"/>
      <c r="AE913" s="116"/>
      <c r="AF913" s="75"/>
      <c r="AG913" s="186">
        <f t="shared" si="679"/>
        <v>0</v>
      </c>
      <c r="AH913" s="75" t="str">
        <f t="shared" si="662"/>
        <v>n8-1TOn8-1-1</v>
      </c>
      <c r="AI913" s="75" t="str">
        <f t="shared" si="674"/>
        <v>n8-1TOn8-1-1</v>
      </c>
      <c r="AJ913" s="73">
        <f t="shared" si="663"/>
        <v>3</v>
      </c>
      <c r="AX913" s="108"/>
      <c r="AZ913" s="108"/>
      <c r="BB913" s="116"/>
      <c r="BC913" s="116"/>
      <c r="BD913" s="108"/>
      <c r="BE913" s="108"/>
      <c r="BF913" s="109"/>
      <c r="BG913" s="109"/>
      <c r="BH913" s="110" t="str">
        <f t="shared" si="664"/>
        <v>n8-1</v>
      </c>
      <c r="BI913" s="111"/>
      <c r="BJ913" s="109" t="s">
        <v>233</v>
      </c>
      <c r="BK913" s="109" t="s">
        <v>239</v>
      </c>
      <c r="BL913" s="109">
        <f t="shared" ca="1" si="665"/>
        <v>0.7</v>
      </c>
      <c r="BM913" s="112"/>
      <c r="BN913" s="112"/>
      <c r="BO913" s="112"/>
      <c r="BP913" s="112"/>
      <c r="BQ913" s="112"/>
      <c r="BR913" s="112">
        <f t="shared" ca="1" si="689"/>
        <v>35</v>
      </c>
      <c r="BS913" s="112">
        <f t="shared" ca="1" si="689"/>
        <v>35</v>
      </c>
      <c r="BT913" s="112"/>
      <c r="BU913" s="112"/>
      <c r="BV913" s="174"/>
      <c r="BW913" s="114"/>
      <c r="BX913" s="109"/>
      <c r="BY913" s="113"/>
      <c r="BZ913" s="113"/>
      <c r="CA913" s="113"/>
      <c r="CB913" s="113"/>
      <c r="CC913" s="112"/>
      <c r="CD913" s="109"/>
      <c r="CE913" s="114"/>
      <c r="CF913" s="109"/>
      <c r="CG913" s="113"/>
      <c r="CH913" s="113"/>
      <c r="CI913" s="113"/>
      <c r="CJ913" s="113"/>
      <c r="CK913" s="112"/>
      <c r="CL913" s="112"/>
      <c r="CM913" s="112"/>
      <c r="CN913" s="115"/>
      <c r="CO913" s="109"/>
      <c r="CP913" s="109"/>
      <c r="CQ913" s="113"/>
      <c r="CR913" s="113"/>
      <c r="CS913" s="113"/>
      <c r="CT913" s="113"/>
      <c r="CW913" s="118" t="str">
        <f t="shared" si="687"/>
        <v>n8-1</v>
      </c>
      <c r="CX913" s="118" t="str">
        <f t="shared" si="688"/>
        <v>n8-1-1</v>
      </c>
      <c r="CY913" s="119" t="s">
        <v>246</v>
      </c>
      <c r="CZ913" s="120" t="s">
        <v>79</v>
      </c>
      <c r="DA913" s="120" t="s">
        <v>79</v>
      </c>
      <c r="DB913" s="120">
        <f t="shared" si="675"/>
        <v>30</v>
      </c>
      <c r="DC913" s="120">
        <f t="shared" si="676"/>
        <v>150</v>
      </c>
      <c r="DD913" s="120">
        <f t="shared" ca="1" si="677"/>
        <v>17.5</v>
      </c>
      <c r="DE913" s="120">
        <f t="shared" ca="1" si="678"/>
        <v>17.5</v>
      </c>
      <c r="DF913" s="120" t="s">
        <v>74</v>
      </c>
    </row>
    <row r="914" spans="1:110" s="105" customFormat="1" ht="16" customHeight="1">
      <c r="A914" s="75" t="str">
        <f t="shared" si="680"/>
        <v>n8-1-1TOn8-1-1-1</v>
      </c>
      <c r="B914" s="75" t="str">
        <f t="shared" si="681"/>
        <v>n8-1-1TOn8-1-1-1</v>
      </c>
      <c r="C914" s="103" t="s">
        <v>239</v>
      </c>
      <c r="D914" s="103" t="str">
        <f t="shared" si="668"/>
        <v>n8-1-1</v>
      </c>
      <c r="E914" s="103" t="str">
        <f t="shared" si="669"/>
        <v>n8-1-1-1</v>
      </c>
      <c r="F914" s="104">
        <f>ROW()</f>
        <v>914</v>
      </c>
      <c r="G914" s="103"/>
      <c r="H914" s="103"/>
      <c r="I914" s="103"/>
      <c r="J914" s="103"/>
      <c r="K914" s="103" t="str">
        <f t="shared" si="658"/>
        <v>none</v>
      </c>
      <c r="L914" s="103"/>
      <c r="M914" s="103" t="str">
        <f t="shared" si="659"/>
        <v>OpenClose</v>
      </c>
      <c r="N914" s="103"/>
      <c r="O914" s="103"/>
      <c r="P914" s="103"/>
      <c r="Q914" s="103"/>
      <c r="R914" s="103">
        <f t="shared" si="660"/>
        <v>1</v>
      </c>
      <c r="S914" s="103"/>
      <c r="T914" s="103"/>
      <c r="U914" s="103"/>
      <c r="V914" s="103"/>
      <c r="W914" s="103"/>
      <c r="X914" s="103" t="str">
        <f t="shared" si="683"/>
        <v>fadeOn=n8-1-1TOn8-1-1-1,0.6</v>
      </c>
      <c r="Y914" s="103" t="str">
        <f t="shared" si="684"/>
        <v>fadeOff=n8-1-1TOn8-1-1-1,0.6</v>
      </c>
      <c r="Z914" s="103" t="str">
        <f t="shared" si="685"/>
        <v>drawOpen=n8-1-1TOn8-1-1-1,0.8</v>
      </c>
      <c r="AA914" s="103" t="str">
        <f t="shared" si="686"/>
        <v>drawClose=n8-1-1TOn8-1-1-1,0.8</v>
      </c>
      <c r="AB914" s="103" t="str">
        <f t="shared" si="661"/>
        <v>myQtipStyle</v>
      </c>
      <c r="AD914" s="106"/>
      <c r="AE914" s="116"/>
      <c r="AF914" s="75"/>
      <c r="AG914" s="186">
        <f t="shared" si="679"/>
        <v>0</v>
      </c>
      <c r="AH914" s="75" t="str">
        <f t="shared" si="662"/>
        <v>n8-1-1TOn8-1-1-1</v>
      </c>
      <c r="AI914" s="75" t="str">
        <f t="shared" si="674"/>
        <v>n8-1-1TOn8-1-1-1</v>
      </c>
      <c r="AJ914" s="73">
        <f t="shared" si="663"/>
        <v>4</v>
      </c>
      <c r="AX914" s="108"/>
      <c r="AZ914" s="108"/>
      <c r="BB914" s="116"/>
      <c r="BC914" s="116"/>
      <c r="BD914" s="108"/>
      <c r="BE914" s="108"/>
      <c r="BF914" s="109"/>
      <c r="BG914" s="109"/>
      <c r="BH914" s="110" t="str">
        <f t="shared" si="664"/>
        <v>n8-1-1</v>
      </c>
      <c r="BI914" s="111"/>
      <c r="BJ914" s="109" t="s">
        <v>233</v>
      </c>
      <c r="BK914" s="109" t="s">
        <v>239</v>
      </c>
      <c r="BL914" s="109">
        <f t="shared" ca="1" si="665"/>
        <v>0.4</v>
      </c>
      <c r="BM914" s="112"/>
      <c r="BN914" s="112"/>
      <c r="BO914" s="112"/>
      <c r="BP914" s="112"/>
      <c r="BQ914" s="112"/>
      <c r="BR914" s="112">
        <f t="shared" ca="1" si="689"/>
        <v>12</v>
      </c>
      <c r="BS914" s="112">
        <f t="shared" ca="1" si="689"/>
        <v>12</v>
      </c>
      <c r="BT914" s="112"/>
      <c r="BU914" s="112"/>
      <c r="BV914" s="174"/>
      <c r="BW914" s="114"/>
      <c r="BX914" s="109"/>
      <c r="BY914" s="113"/>
      <c r="BZ914" s="113"/>
      <c r="CA914" s="113"/>
      <c r="CB914" s="113"/>
      <c r="CC914" s="112"/>
      <c r="CD914" s="109"/>
      <c r="CE914" s="114"/>
      <c r="CF914" s="109"/>
      <c r="CG914" s="113"/>
      <c r="CH914" s="113"/>
      <c r="CI914" s="113"/>
      <c r="CJ914" s="113"/>
      <c r="CK914" s="112"/>
      <c r="CL914" s="112"/>
      <c r="CM914" s="112"/>
      <c r="CN914" s="115"/>
      <c r="CO914" s="109"/>
      <c r="CP914" s="109"/>
      <c r="CQ914" s="113"/>
      <c r="CR914" s="113"/>
      <c r="CS914" s="113"/>
      <c r="CT914" s="113"/>
      <c r="CW914" s="118" t="str">
        <f t="shared" si="687"/>
        <v>n8-1-1</v>
      </c>
      <c r="CX914" s="118" t="str">
        <f t="shared" si="688"/>
        <v>n8-1-1-1</v>
      </c>
      <c r="CY914" s="119" t="s">
        <v>246</v>
      </c>
      <c r="CZ914" s="120" t="s">
        <v>79</v>
      </c>
      <c r="DA914" s="120" t="s">
        <v>79</v>
      </c>
      <c r="DB914" s="120">
        <f t="shared" si="675"/>
        <v>30</v>
      </c>
      <c r="DC914" s="120">
        <f t="shared" si="676"/>
        <v>150</v>
      </c>
      <c r="DD914" s="120">
        <f t="shared" ca="1" si="677"/>
        <v>6</v>
      </c>
      <c r="DE914" s="120">
        <f t="shared" ca="1" si="678"/>
        <v>6</v>
      </c>
      <c r="DF914" s="120" t="s">
        <v>74</v>
      </c>
    </row>
    <row r="915" spans="1:110" s="105" customFormat="1" ht="16" customHeight="1">
      <c r="A915" s="75" t="str">
        <f t="shared" si="680"/>
        <v>n8-1-1TOn8-1-1-2</v>
      </c>
      <c r="B915" s="75" t="str">
        <f t="shared" si="681"/>
        <v>n8-1-1TOn8-1-1-2</v>
      </c>
      <c r="C915" s="103" t="s">
        <v>239</v>
      </c>
      <c r="D915" s="103" t="str">
        <f t="shared" si="668"/>
        <v>n8-1-1</v>
      </c>
      <c r="E915" s="103" t="str">
        <f t="shared" si="669"/>
        <v>n8-1-1-2</v>
      </c>
      <c r="F915" s="104">
        <f>ROW()</f>
        <v>915</v>
      </c>
      <c r="G915" s="103"/>
      <c r="H915" s="103"/>
      <c r="I915" s="103"/>
      <c r="J915" s="103"/>
      <c r="K915" s="103" t="str">
        <f t="shared" si="658"/>
        <v>none</v>
      </c>
      <c r="L915" s="103"/>
      <c r="M915" s="103" t="str">
        <f t="shared" si="659"/>
        <v>OpenClose</v>
      </c>
      <c r="N915" s="103"/>
      <c r="O915" s="103"/>
      <c r="P915" s="103"/>
      <c r="Q915" s="103"/>
      <c r="R915" s="103">
        <f t="shared" si="660"/>
        <v>1</v>
      </c>
      <c r="S915" s="103"/>
      <c r="T915" s="103"/>
      <c r="U915" s="103"/>
      <c r="V915" s="103"/>
      <c r="W915" s="103"/>
      <c r="X915" s="103" t="str">
        <f t="shared" si="683"/>
        <v>fadeOn=n8-1-1TOn8-1-1-2,0.6</v>
      </c>
      <c r="Y915" s="103" t="str">
        <f t="shared" si="684"/>
        <v>fadeOff=n8-1-1TOn8-1-1-2,0.6</v>
      </c>
      <c r="Z915" s="103" t="str">
        <f t="shared" si="685"/>
        <v>drawOpen=n8-1-1TOn8-1-1-2,0.8</v>
      </c>
      <c r="AA915" s="103" t="str">
        <f t="shared" si="686"/>
        <v>drawClose=n8-1-1TOn8-1-1-2,0.8</v>
      </c>
      <c r="AB915" s="103" t="str">
        <f t="shared" si="661"/>
        <v>myQtipStyle</v>
      </c>
      <c r="AD915" s="106"/>
      <c r="AE915" s="116"/>
      <c r="AF915" s="75"/>
      <c r="AG915" s="186">
        <f t="shared" si="679"/>
        <v>0</v>
      </c>
      <c r="AH915" s="75" t="str">
        <f t="shared" si="662"/>
        <v>n8-1-1TOn8-1-1-2</v>
      </c>
      <c r="AI915" s="75" t="str">
        <f t="shared" si="674"/>
        <v>n8-1-1TOn8-1-1-2</v>
      </c>
      <c r="AJ915" s="73">
        <f t="shared" si="663"/>
        <v>4</v>
      </c>
      <c r="AX915" s="108"/>
      <c r="AZ915" s="108"/>
      <c r="BB915" s="116"/>
      <c r="BC915" s="116"/>
      <c r="BD915" s="108"/>
      <c r="BE915" s="108"/>
      <c r="BF915" s="109"/>
      <c r="BG915" s="109"/>
      <c r="BH915" s="110" t="str">
        <f t="shared" si="664"/>
        <v>n8-1-1</v>
      </c>
      <c r="BI915" s="111"/>
      <c r="BJ915" s="109" t="s">
        <v>233</v>
      </c>
      <c r="BK915" s="109" t="s">
        <v>239</v>
      </c>
      <c r="BL915" s="109">
        <f t="shared" ca="1" si="665"/>
        <v>0.4</v>
      </c>
      <c r="BM915" s="112"/>
      <c r="BN915" s="112"/>
      <c r="BO915" s="112"/>
      <c r="BP915" s="112"/>
      <c r="BQ915" s="112"/>
      <c r="BR915" s="112">
        <f t="shared" ca="1" si="689"/>
        <v>12</v>
      </c>
      <c r="BS915" s="112">
        <f t="shared" ca="1" si="689"/>
        <v>12</v>
      </c>
      <c r="BT915" s="112"/>
      <c r="BU915" s="112"/>
      <c r="BV915" s="174"/>
      <c r="BW915" s="114"/>
      <c r="BX915" s="109"/>
      <c r="BY915" s="113"/>
      <c r="BZ915" s="113"/>
      <c r="CA915" s="113"/>
      <c r="CB915" s="113"/>
      <c r="CC915" s="112"/>
      <c r="CD915" s="109"/>
      <c r="CE915" s="114"/>
      <c r="CF915" s="109"/>
      <c r="CG915" s="113"/>
      <c r="CH915" s="113"/>
      <c r="CI915" s="113"/>
      <c r="CJ915" s="113"/>
      <c r="CK915" s="112"/>
      <c r="CL915" s="112"/>
      <c r="CM915" s="112"/>
      <c r="CN915" s="115"/>
      <c r="CO915" s="109"/>
      <c r="CP915" s="109"/>
      <c r="CQ915" s="113"/>
      <c r="CR915" s="113"/>
      <c r="CS915" s="113"/>
      <c r="CT915" s="113"/>
      <c r="CW915" s="118" t="str">
        <f t="shared" si="687"/>
        <v>n8-1-1</v>
      </c>
      <c r="CX915" s="118" t="str">
        <f t="shared" si="688"/>
        <v>n8-1-1-2</v>
      </c>
      <c r="CY915" s="119" t="s">
        <v>246</v>
      </c>
      <c r="CZ915" s="120" t="s">
        <v>79</v>
      </c>
      <c r="DA915" s="120" t="s">
        <v>79</v>
      </c>
      <c r="DB915" s="120">
        <f t="shared" si="675"/>
        <v>30</v>
      </c>
      <c r="DC915" s="120">
        <f t="shared" si="676"/>
        <v>150</v>
      </c>
      <c r="DD915" s="120">
        <f t="shared" ca="1" si="677"/>
        <v>6</v>
      </c>
      <c r="DE915" s="120">
        <f t="shared" ca="1" si="678"/>
        <v>6</v>
      </c>
      <c r="DF915" s="120" t="s">
        <v>74</v>
      </c>
    </row>
    <row r="916" spans="1:110" s="105" customFormat="1" ht="16" customHeight="1">
      <c r="A916" s="75" t="str">
        <f t="shared" si="680"/>
        <v>n8-1-1TOn8-1-1-3</v>
      </c>
      <c r="B916" s="75" t="str">
        <f t="shared" si="681"/>
        <v>n8-1-1TOn8-1-1-3</v>
      </c>
      <c r="C916" s="103" t="s">
        <v>239</v>
      </c>
      <c r="D916" s="103" t="str">
        <f t="shared" si="668"/>
        <v>n8-1-1</v>
      </c>
      <c r="E916" s="103" t="str">
        <f t="shared" si="669"/>
        <v>n8-1-1-3</v>
      </c>
      <c r="F916" s="104">
        <f>ROW()</f>
        <v>916</v>
      </c>
      <c r="G916" s="103"/>
      <c r="H916" s="103"/>
      <c r="I916" s="103"/>
      <c r="J916" s="103"/>
      <c r="K916" s="103" t="str">
        <f t="shared" si="658"/>
        <v>none</v>
      </c>
      <c r="L916" s="103"/>
      <c r="M916" s="103" t="str">
        <f t="shared" si="659"/>
        <v>OpenClose</v>
      </c>
      <c r="N916" s="103"/>
      <c r="O916" s="103"/>
      <c r="P916" s="103"/>
      <c r="Q916" s="103"/>
      <c r="R916" s="103">
        <f t="shared" si="660"/>
        <v>1</v>
      </c>
      <c r="S916" s="103"/>
      <c r="T916" s="103"/>
      <c r="U916" s="103"/>
      <c r="V916" s="103"/>
      <c r="W916" s="103"/>
      <c r="X916" s="103" t="str">
        <f t="shared" si="683"/>
        <v>fadeOn=n8-1-1TOn8-1-1-3,0.6</v>
      </c>
      <c r="Y916" s="103" t="str">
        <f t="shared" si="684"/>
        <v>fadeOff=n8-1-1TOn8-1-1-3,0.6</v>
      </c>
      <c r="Z916" s="103" t="str">
        <f t="shared" si="685"/>
        <v>drawOpen=n8-1-1TOn8-1-1-3,0.8</v>
      </c>
      <c r="AA916" s="103" t="str">
        <f t="shared" si="686"/>
        <v>drawClose=n8-1-1TOn8-1-1-3,0.8</v>
      </c>
      <c r="AB916" s="103" t="str">
        <f t="shared" si="661"/>
        <v>myQtipStyle</v>
      </c>
      <c r="AD916" s="106"/>
      <c r="AE916" s="116"/>
      <c r="AF916" s="75"/>
      <c r="AG916" s="186">
        <f t="shared" si="679"/>
        <v>0</v>
      </c>
      <c r="AH916" s="75" t="str">
        <f t="shared" si="662"/>
        <v>n8-1-1TOn8-1-1-3</v>
      </c>
      <c r="AI916" s="75" t="str">
        <f t="shared" si="674"/>
        <v>n8-1-1TOn8-1-1-3</v>
      </c>
      <c r="AJ916" s="73">
        <f t="shared" si="663"/>
        <v>4</v>
      </c>
      <c r="AX916" s="108"/>
      <c r="AZ916" s="108"/>
      <c r="BB916" s="116"/>
      <c r="BC916" s="116"/>
      <c r="BD916" s="108"/>
      <c r="BE916" s="108"/>
      <c r="BF916" s="109"/>
      <c r="BG916" s="109"/>
      <c r="BH916" s="110" t="str">
        <f t="shared" si="664"/>
        <v>n8-1-1</v>
      </c>
      <c r="BI916" s="111"/>
      <c r="BJ916" s="109" t="s">
        <v>233</v>
      </c>
      <c r="BK916" s="109" t="s">
        <v>239</v>
      </c>
      <c r="BL916" s="109">
        <f t="shared" ca="1" si="665"/>
        <v>0.4</v>
      </c>
      <c r="BM916" s="112"/>
      <c r="BN916" s="112"/>
      <c r="BO916" s="112"/>
      <c r="BP916" s="112"/>
      <c r="BQ916" s="112"/>
      <c r="BR916" s="112">
        <f t="shared" ca="1" si="689"/>
        <v>12</v>
      </c>
      <c r="BS916" s="112">
        <f t="shared" ca="1" si="689"/>
        <v>12</v>
      </c>
      <c r="BT916" s="112"/>
      <c r="BU916" s="112"/>
      <c r="BV916" s="174"/>
      <c r="BW916" s="114"/>
      <c r="BX916" s="109"/>
      <c r="BY916" s="113"/>
      <c r="BZ916" s="113"/>
      <c r="CA916" s="113"/>
      <c r="CB916" s="113"/>
      <c r="CC916" s="112"/>
      <c r="CD916" s="109"/>
      <c r="CE916" s="114"/>
      <c r="CF916" s="109"/>
      <c r="CG916" s="113"/>
      <c r="CH916" s="113"/>
      <c r="CI916" s="113"/>
      <c r="CJ916" s="113"/>
      <c r="CK916" s="112"/>
      <c r="CL916" s="112"/>
      <c r="CM916" s="112"/>
      <c r="CN916" s="115"/>
      <c r="CO916" s="109"/>
      <c r="CP916" s="109"/>
      <c r="CQ916" s="113"/>
      <c r="CR916" s="113"/>
      <c r="CS916" s="113"/>
      <c r="CT916" s="113"/>
      <c r="CW916" s="118" t="str">
        <f t="shared" si="687"/>
        <v>n8-1-1</v>
      </c>
      <c r="CX916" s="118" t="str">
        <f t="shared" ref="CX916:CX947" si="690">AH417</f>
        <v>n8-1-1-3</v>
      </c>
      <c r="CY916" s="119" t="s">
        <v>246</v>
      </c>
      <c r="CZ916" s="120" t="s">
        <v>79</v>
      </c>
      <c r="DA916" s="120" t="s">
        <v>79</v>
      </c>
      <c r="DB916" s="120">
        <f t="shared" si="675"/>
        <v>30</v>
      </c>
      <c r="DC916" s="120">
        <f t="shared" si="676"/>
        <v>150</v>
      </c>
      <c r="DD916" s="120">
        <f t="shared" ca="1" si="677"/>
        <v>6</v>
      </c>
      <c r="DE916" s="120">
        <f t="shared" ca="1" si="678"/>
        <v>6</v>
      </c>
      <c r="DF916" s="120" t="s">
        <v>74</v>
      </c>
    </row>
    <row r="917" spans="1:110" s="105" customFormat="1" ht="16" customHeight="1">
      <c r="A917" s="75" t="str">
        <f t="shared" si="680"/>
        <v>n8-1TOn8-1-2</v>
      </c>
      <c r="B917" s="75" t="str">
        <f t="shared" si="681"/>
        <v>n8-1TOn8-1-2</v>
      </c>
      <c r="C917" s="103" t="s">
        <v>239</v>
      </c>
      <c r="D917" s="103" t="str">
        <f t="shared" si="668"/>
        <v>n8-1</v>
      </c>
      <c r="E917" s="103" t="str">
        <f t="shared" si="669"/>
        <v>n8-1-2</v>
      </c>
      <c r="F917" s="104">
        <f>ROW()</f>
        <v>917</v>
      </c>
      <c r="G917" s="103"/>
      <c r="H917" s="103"/>
      <c r="I917" s="103"/>
      <c r="J917" s="103"/>
      <c r="K917" s="103" t="str">
        <f t="shared" si="658"/>
        <v>none</v>
      </c>
      <c r="L917" s="103"/>
      <c r="M917" s="103" t="str">
        <f t="shared" si="659"/>
        <v>OpenClose</v>
      </c>
      <c r="N917" s="103"/>
      <c r="O917" s="103"/>
      <c r="P917" s="103"/>
      <c r="Q917" s="103"/>
      <c r="R917" s="103">
        <f t="shared" si="660"/>
        <v>1</v>
      </c>
      <c r="S917" s="103"/>
      <c r="T917" s="103"/>
      <c r="U917" s="103"/>
      <c r="V917" s="103"/>
      <c r="W917" s="103"/>
      <c r="X917" s="103" t="str">
        <f t="shared" si="683"/>
        <v>fadeOn=n8-1TOn8-1-2,0.6</v>
      </c>
      <c r="Y917" s="103" t="str">
        <f t="shared" si="684"/>
        <v>fadeOff=n8-1TOn8-1-2,0.6</v>
      </c>
      <c r="Z917" s="103" t="str">
        <f t="shared" si="685"/>
        <v>drawOpen=n8-1TOn8-1-2,0.8</v>
      </c>
      <c r="AA917" s="103" t="str">
        <f t="shared" si="686"/>
        <v>drawClose=n8-1TOn8-1-2,0.8</v>
      </c>
      <c r="AB917" s="103" t="str">
        <f t="shared" si="661"/>
        <v>myQtipStyle</v>
      </c>
      <c r="AD917" s="106"/>
      <c r="AE917" s="116"/>
      <c r="AF917" s="75"/>
      <c r="AG917" s="186">
        <f t="shared" si="679"/>
        <v>0</v>
      </c>
      <c r="AH917" s="75" t="str">
        <f t="shared" si="662"/>
        <v>n8-1TOn8-1-2</v>
      </c>
      <c r="AI917" s="75" t="str">
        <f t="shared" si="674"/>
        <v>n8-1TOn8-1-2</v>
      </c>
      <c r="AJ917" s="73">
        <f t="shared" si="663"/>
        <v>3</v>
      </c>
      <c r="AX917" s="108"/>
      <c r="AZ917" s="108"/>
      <c r="BB917" s="116"/>
      <c r="BC917" s="116"/>
      <c r="BD917" s="108"/>
      <c r="BE917" s="108"/>
      <c r="BF917" s="109"/>
      <c r="BG917" s="109"/>
      <c r="BH917" s="110" t="str">
        <f t="shared" si="664"/>
        <v>n8-1</v>
      </c>
      <c r="BI917" s="111"/>
      <c r="BJ917" s="109" t="s">
        <v>233</v>
      </c>
      <c r="BK917" s="109" t="s">
        <v>239</v>
      </c>
      <c r="BL917" s="109">
        <f t="shared" ca="1" si="665"/>
        <v>0.7</v>
      </c>
      <c r="BM917" s="112"/>
      <c r="BN917" s="112"/>
      <c r="BO917" s="112"/>
      <c r="BP917" s="112"/>
      <c r="BQ917" s="112"/>
      <c r="BR917" s="112">
        <f t="shared" ca="1" si="689"/>
        <v>35</v>
      </c>
      <c r="BS917" s="112">
        <f t="shared" ca="1" si="689"/>
        <v>35</v>
      </c>
      <c r="BT917" s="112"/>
      <c r="BU917" s="112"/>
      <c r="BV917" s="174"/>
      <c r="BW917" s="114"/>
      <c r="BX917" s="109"/>
      <c r="BY917" s="113"/>
      <c r="BZ917" s="113"/>
      <c r="CA917" s="113"/>
      <c r="CB917" s="113"/>
      <c r="CC917" s="112"/>
      <c r="CD917" s="109"/>
      <c r="CE917" s="114"/>
      <c r="CF917" s="109"/>
      <c r="CG917" s="113"/>
      <c r="CH917" s="113"/>
      <c r="CI917" s="113"/>
      <c r="CJ917" s="113"/>
      <c r="CK917" s="112"/>
      <c r="CL917" s="112"/>
      <c r="CM917" s="112"/>
      <c r="CN917" s="115"/>
      <c r="CO917" s="109"/>
      <c r="CP917" s="109"/>
      <c r="CQ917" s="113"/>
      <c r="CR917" s="113"/>
      <c r="CS917" s="113"/>
      <c r="CT917" s="113"/>
      <c r="CW917" s="118" t="str">
        <f t="shared" si="687"/>
        <v>n8-1</v>
      </c>
      <c r="CX917" s="118" t="str">
        <f t="shared" si="690"/>
        <v>n8-1-2</v>
      </c>
      <c r="CY917" s="119" t="s">
        <v>246</v>
      </c>
      <c r="CZ917" s="120" t="s">
        <v>79</v>
      </c>
      <c r="DA917" s="120" t="s">
        <v>79</v>
      </c>
      <c r="DB917" s="120">
        <f t="shared" si="675"/>
        <v>30</v>
      </c>
      <c r="DC917" s="120">
        <f t="shared" si="676"/>
        <v>150</v>
      </c>
      <c r="DD917" s="120">
        <f t="shared" ca="1" si="677"/>
        <v>17.5</v>
      </c>
      <c r="DE917" s="120">
        <f t="shared" ca="1" si="678"/>
        <v>17.5</v>
      </c>
      <c r="DF917" s="120" t="s">
        <v>74</v>
      </c>
    </row>
    <row r="918" spans="1:110" s="105" customFormat="1" ht="16" customHeight="1">
      <c r="A918" s="75" t="str">
        <f t="shared" si="680"/>
        <v>n8-1-2TOn8-1-2-1</v>
      </c>
      <c r="B918" s="75" t="str">
        <f t="shared" si="681"/>
        <v>n8-1-2TOn8-1-2-1</v>
      </c>
      <c r="C918" s="103" t="s">
        <v>239</v>
      </c>
      <c r="D918" s="103" t="str">
        <f t="shared" si="668"/>
        <v>n8-1-2</v>
      </c>
      <c r="E918" s="103" t="str">
        <f t="shared" si="669"/>
        <v>n8-1-2-1</v>
      </c>
      <c r="F918" s="104">
        <f>ROW()</f>
        <v>918</v>
      </c>
      <c r="G918" s="103"/>
      <c r="H918" s="103"/>
      <c r="I918" s="103"/>
      <c r="J918" s="103"/>
      <c r="K918" s="103" t="str">
        <f t="shared" si="658"/>
        <v>none</v>
      </c>
      <c r="L918" s="103"/>
      <c r="M918" s="103" t="str">
        <f t="shared" si="659"/>
        <v>OpenClose</v>
      </c>
      <c r="N918" s="103"/>
      <c r="O918" s="103"/>
      <c r="P918" s="103"/>
      <c r="Q918" s="103"/>
      <c r="R918" s="103">
        <f t="shared" si="660"/>
        <v>1</v>
      </c>
      <c r="S918" s="103"/>
      <c r="T918" s="103"/>
      <c r="U918" s="103"/>
      <c r="V918" s="103"/>
      <c r="W918" s="103"/>
      <c r="X918" s="103" t="str">
        <f t="shared" si="683"/>
        <v>fadeOn=n8-1-2TOn8-1-2-1,0.6</v>
      </c>
      <c r="Y918" s="103" t="str">
        <f t="shared" si="684"/>
        <v>fadeOff=n8-1-2TOn8-1-2-1,0.6</v>
      </c>
      <c r="Z918" s="103" t="str">
        <f t="shared" si="685"/>
        <v>drawOpen=n8-1-2TOn8-1-2-1,0.8</v>
      </c>
      <c r="AA918" s="103" t="str">
        <f t="shared" si="686"/>
        <v>drawClose=n8-1-2TOn8-1-2-1,0.8</v>
      </c>
      <c r="AB918" s="103" t="str">
        <f t="shared" si="661"/>
        <v>myQtipStyle</v>
      </c>
      <c r="AD918" s="106"/>
      <c r="AE918" s="116"/>
      <c r="AF918" s="75"/>
      <c r="AG918" s="186">
        <f t="shared" si="679"/>
        <v>0</v>
      </c>
      <c r="AH918" s="75" t="str">
        <f t="shared" si="662"/>
        <v>n8-1-2TOn8-1-2-1</v>
      </c>
      <c r="AI918" s="75" t="str">
        <f t="shared" si="674"/>
        <v>n8-1-2TOn8-1-2-1</v>
      </c>
      <c r="AJ918" s="73">
        <f t="shared" si="663"/>
        <v>4</v>
      </c>
      <c r="AX918" s="108"/>
      <c r="AZ918" s="108"/>
      <c r="BB918" s="116"/>
      <c r="BC918" s="116"/>
      <c r="BD918" s="108"/>
      <c r="BE918" s="108"/>
      <c r="BF918" s="109"/>
      <c r="BG918" s="109"/>
      <c r="BH918" s="110" t="str">
        <f t="shared" si="664"/>
        <v>n8-1-2</v>
      </c>
      <c r="BI918" s="111"/>
      <c r="BJ918" s="109" t="s">
        <v>233</v>
      </c>
      <c r="BK918" s="109" t="s">
        <v>239</v>
      </c>
      <c r="BL918" s="109">
        <f t="shared" ca="1" si="665"/>
        <v>0.4</v>
      </c>
      <c r="BM918" s="112"/>
      <c r="BN918" s="112"/>
      <c r="BO918" s="112"/>
      <c r="BP918" s="112"/>
      <c r="BQ918" s="112"/>
      <c r="BR918" s="112">
        <f t="shared" ca="1" si="689"/>
        <v>12</v>
      </c>
      <c r="BS918" s="112">
        <f t="shared" ca="1" si="689"/>
        <v>12</v>
      </c>
      <c r="BT918" s="112"/>
      <c r="BU918" s="112"/>
      <c r="BV918" s="174"/>
      <c r="BW918" s="114"/>
      <c r="BX918" s="109"/>
      <c r="BY918" s="113"/>
      <c r="BZ918" s="113"/>
      <c r="CA918" s="113"/>
      <c r="CB918" s="113"/>
      <c r="CC918" s="112"/>
      <c r="CD918" s="109"/>
      <c r="CE918" s="114"/>
      <c r="CF918" s="109"/>
      <c r="CG918" s="113"/>
      <c r="CH918" s="113"/>
      <c r="CI918" s="113"/>
      <c r="CJ918" s="113"/>
      <c r="CK918" s="112"/>
      <c r="CL918" s="112"/>
      <c r="CM918" s="112"/>
      <c r="CN918" s="115"/>
      <c r="CO918" s="109"/>
      <c r="CP918" s="109"/>
      <c r="CQ918" s="113"/>
      <c r="CR918" s="113"/>
      <c r="CS918" s="113"/>
      <c r="CT918" s="113"/>
      <c r="CW918" s="118" t="str">
        <f t="shared" si="687"/>
        <v>n8-1-2</v>
      </c>
      <c r="CX918" s="118" t="str">
        <f t="shared" si="690"/>
        <v>n8-1-2-1</v>
      </c>
      <c r="CY918" s="119" t="s">
        <v>246</v>
      </c>
      <c r="CZ918" s="120" t="s">
        <v>79</v>
      </c>
      <c r="DA918" s="120" t="s">
        <v>79</v>
      </c>
      <c r="DB918" s="120">
        <f t="shared" si="675"/>
        <v>30</v>
      </c>
      <c r="DC918" s="120">
        <f t="shared" si="676"/>
        <v>150</v>
      </c>
      <c r="DD918" s="120">
        <f t="shared" ca="1" si="677"/>
        <v>6</v>
      </c>
      <c r="DE918" s="120">
        <f t="shared" ca="1" si="678"/>
        <v>6</v>
      </c>
      <c r="DF918" s="120" t="s">
        <v>74</v>
      </c>
    </row>
    <row r="919" spans="1:110" s="105" customFormat="1" ht="16" customHeight="1">
      <c r="A919" s="75" t="str">
        <f t="shared" si="680"/>
        <v>n8-1-2TOn8-1-2-2</v>
      </c>
      <c r="B919" s="75" t="str">
        <f t="shared" si="681"/>
        <v>n8-1-2TOn8-1-2-2</v>
      </c>
      <c r="C919" s="103" t="s">
        <v>239</v>
      </c>
      <c r="D919" s="103" t="str">
        <f t="shared" si="668"/>
        <v>n8-1-2</v>
      </c>
      <c r="E919" s="103" t="str">
        <f t="shared" si="669"/>
        <v>n8-1-2-2</v>
      </c>
      <c r="F919" s="104">
        <f>ROW()</f>
        <v>919</v>
      </c>
      <c r="G919" s="103"/>
      <c r="H919" s="103"/>
      <c r="I919" s="103"/>
      <c r="J919" s="103"/>
      <c r="K919" s="103" t="str">
        <f t="shared" si="658"/>
        <v>none</v>
      </c>
      <c r="L919" s="103"/>
      <c r="M919" s="103" t="str">
        <f t="shared" si="659"/>
        <v>OpenClose</v>
      </c>
      <c r="N919" s="103"/>
      <c r="O919" s="103"/>
      <c r="P919" s="103"/>
      <c r="Q919" s="103"/>
      <c r="R919" s="103">
        <f t="shared" si="660"/>
        <v>1</v>
      </c>
      <c r="S919" s="103"/>
      <c r="T919" s="103"/>
      <c r="U919" s="103"/>
      <c r="V919" s="103"/>
      <c r="W919" s="103"/>
      <c r="X919" s="103" t="str">
        <f t="shared" si="683"/>
        <v>fadeOn=n8-1-2TOn8-1-2-2,0.6</v>
      </c>
      <c r="Y919" s="103" t="str">
        <f t="shared" si="684"/>
        <v>fadeOff=n8-1-2TOn8-1-2-2,0.6</v>
      </c>
      <c r="Z919" s="103" t="str">
        <f t="shared" si="685"/>
        <v>drawOpen=n8-1-2TOn8-1-2-2,0.8</v>
      </c>
      <c r="AA919" s="103" t="str">
        <f t="shared" si="686"/>
        <v>drawClose=n8-1-2TOn8-1-2-2,0.8</v>
      </c>
      <c r="AB919" s="103" t="str">
        <f t="shared" si="661"/>
        <v>myQtipStyle</v>
      </c>
      <c r="AD919" s="106"/>
      <c r="AE919" s="116"/>
      <c r="AF919" s="75"/>
      <c r="AG919" s="186">
        <f t="shared" si="679"/>
        <v>0</v>
      </c>
      <c r="AH919" s="75" t="str">
        <f t="shared" si="662"/>
        <v>n8-1-2TOn8-1-2-2</v>
      </c>
      <c r="AI919" s="75" t="str">
        <f t="shared" si="674"/>
        <v>n8-1-2TOn8-1-2-2</v>
      </c>
      <c r="AJ919" s="73">
        <f t="shared" si="663"/>
        <v>4</v>
      </c>
      <c r="AX919" s="108"/>
      <c r="AZ919" s="108"/>
      <c r="BB919" s="116"/>
      <c r="BC919" s="116"/>
      <c r="BD919" s="108"/>
      <c r="BE919" s="108"/>
      <c r="BF919" s="109"/>
      <c r="BG919" s="109"/>
      <c r="BH919" s="110" t="str">
        <f t="shared" si="664"/>
        <v>n8-1-2</v>
      </c>
      <c r="BI919" s="111"/>
      <c r="BJ919" s="109" t="s">
        <v>233</v>
      </c>
      <c r="BK919" s="109" t="s">
        <v>239</v>
      </c>
      <c r="BL919" s="109">
        <f t="shared" ca="1" si="665"/>
        <v>0.4</v>
      </c>
      <c r="BM919" s="112"/>
      <c r="BN919" s="112"/>
      <c r="BO919" s="112"/>
      <c r="BP919" s="112"/>
      <c r="BQ919" s="112"/>
      <c r="BR919" s="112">
        <f t="shared" ca="1" si="689"/>
        <v>12</v>
      </c>
      <c r="BS919" s="112">
        <f t="shared" ca="1" si="689"/>
        <v>12</v>
      </c>
      <c r="BT919" s="112"/>
      <c r="BU919" s="112"/>
      <c r="BV919" s="174"/>
      <c r="BW919" s="114"/>
      <c r="BX919" s="109"/>
      <c r="BY919" s="113"/>
      <c r="BZ919" s="113"/>
      <c r="CA919" s="113"/>
      <c r="CB919" s="113"/>
      <c r="CC919" s="112"/>
      <c r="CD919" s="109"/>
      <c r="CE919" s="114"/>
      <c r="CF919" s="109"/>
      <c r="CG919" s="113"/>
      <c r="CH919" s="113"/>
      <c r="CI919" s="113"/>
      <c r="CJ919" s="113"/>
      <c r="CK919" s="112"/>
      <c r="CL919" s="112"/>
      <c r="CM919" s="112"/>
      <c r="CN919" s="115"/>
      <c r="CO919" s="109"/>
      <c r="CP919" s="109"/>
      <c r="CQ919" s="113"/>
      <c r="CR919" s="113"/>
      <c r="CS919" s="113"/>
      <c r="CT919" s="113"/>
      <c r="CW919" s="118" t="str">
        <f t="shared" si="687"/>
        <v>n8-1-2</v>
      </c>
      <c r="CX919" s="118" t="str">
        <f t="shared" si="690"/>
        <v>n8-1-2-2</v>
      </c>
      <c r="CY919" s="119" t="s">
        <v>246</v>
      </c>
      <c r="CZ919" s="120" t="s">
        <v>79</v>
      </c>
      <c r="DA919" s="120" t="s">
        <v>79</v>
      </c>
      <c r="DB919" s="120">
        <f t="shared" si="675"/>
        <v>30</v>
      </c>
      <c r="DC919" s="120">
        <f t="shared" si="676"/>
        <v>150</v>
      </c>
      <c r="DD919" s="120">
        <f t="shared" ca="1" si="677"/>
        <v>6</v>
      </c>
      <c r="DE919" s="120">
        <f t="shared" ca="1" si="678"/>
        <v>6</v>
      </c>
      <c r="DF919" s="120" t="s">
        <v>74</v>
      </c>
    </row>
    <row r="920" spans="1:110" s="105" customFormat="1" ht="16" customHeight="1">
      <c r="A920" s="75" t="str">
        <f t="shared" si="680"/>
        <v>n8-1-2TOn8-1-2-3</v>
      </c>
      <c r="B920" s="75" t="str">
        <f t="shared" si="681"/>
        <v>n8-1-2TOn8-1-2-3</v>
      </c>
      <c r="C920" s="103" t="s">
        <v>239</v>
      </c>
      <c r="D920" s="103" t="str">
        <f t="shared" si="668"/>
        <v>n8-1-2</v>
      </c>
      <c r="E920" s="103" t="str">
        <f t="shared" si="669"/>
        <v>n8-1-2-3</v>
      </c>
      <c r="F920" s="104">
        <f>ROW()</f>
        <v>920</v>
      </c>
      <c r="G920" s="103"/>
      <c r="H920" s="103"/>
      <c r="I920" s="103"/>
      <c r="J920" s="103"/>
      <c r="K920" s="103" t="str">
        <f t="shared" si="658"/>
        <v>none</v>
      </c>
      <c r="L920" s="103"/>
      <c r="M920" s="103" t="str">
        <f t="shared" si="659"/>
        <v>OpenClose</v>
      </c>
      <c r="N920" s="103"/>
      <c r="O920" s="103"/>
      <c r="P920" s="103"/>
      <c r="Q920" s="103"/>
      <c r="R920" s="103">
        <f t="shared" si="660"/>
        <v>1</v>
      </c>
      <c r="S920" s="103"/>
      <c r="T920" s="103"/>
      <c r="U920" s="103"/>
      <c r="V920" s="103"/>
      <c r="W920" s="103"/>
      <c r="X920" s="103" t="str">
        <f t="shared" si="683"/>
        <v>fadeOn=n8-1-2TOn8-1-2-3,0.6</v>
      </c>
      <c r="Y920" s="103" t="str">
        <f t="shared" si="684"/>
        <v>fadeOff=n8-1-2TOn8-1-2-3,0.6</v>
      </c>
      <c r="Z920" s="103" t="str">
        <f t="shared" si="685"/>
        <v>drawOpen=n8-1-2TOn8-1-2-3,0.8</v>
      </c>
      <c r="AA920" s="103" t="str">
        <f t="shared" si="686"/>
        <v>drawClose=n8-1-2TOn8-1-2-3,0.8</v>
      </c>
      <c r="AB920" s="103" t="str">
        <f t="shared" si="661"/>
        <v>myQtipStyle</v>
      </c>
      <c r="AD920" s="106"/>
      <c r="AE920" s="116"/>
      <c r="AF920" s="75"/>
      <c r="AG920" s="186">
        <f t="shared" si="679"/>
        <v>0</v>
      </c>
      <c r="AH920" s="75" t="str">
        <f t="shared" si="662"/>
        <v>n8-1-2TOn8-1-2-3</v>
      </c>
      <c r="AI920" s="75" t="str">
        <f t="shared" si="674"/>
        <v>n8-1-2TOn8-1-2-3</v>
      </c>
      <c r="AJ920" s="73">
        <f t="shared" si="663"/>
        <v>4</v>
      </c>
      <c r="AX920" s="108"/>
      <c r="AZ920" s="108"/>
      <c r="BB920" s="116"/>
      <c r="BC920" s="116"/>
      <c r="BD920" s="108"/>
      <c r="BE920" s="108"/>
      <c r="BF920" s="109"/>
      <c r="BG920" s="109"/>
      <c r="BH920" s="110" t="str">
        <f t="shared" si="664"/>
        <v>n8-1-2</v>
      </c>
      <c r="BI920" s="111"/>
      <c r="BJ920" s="109" t="s">
        <v>233</v>
      </c>
      <c r="BK920" s="109" t="s">
        <v>239</v>
      </c>
      <c r="BL920" s="109">
        <f t="shared" ca="1" si="665"/>
        <v>0.4</v>
      </c>
      <c r="BM920" s="112"/>
      <c r="BN920" s="112"/>
      <c r="BO920" s="112"/>
      <c r="BP920" s="112"/>
      <c r="BQ920" s="112"/>
      <c r="BR920" s="112">
        <f t="shared" ref="BR920:BS939" ca="1" si="691">BR421</f>
        <v>12</v>
      </c>
      <c r="BS920" s="112">
        <f t="shared" ca="1" si="691"/>
        <v>12</v>
      </c>
      <c r="BT920" s="112"/>
      <c r="BU920" s="112"/>
      <c r="BV920" s="174"/>
      <c r="BW920" s="114"/>
      <c r="BX920" s="109"/>
      <c r="BY920" s="113"/>
      <c r="BZ920" s="113"/>
      <c r="CA920" s="113"/>
      <c r="CB920" s="113"/>
      <c r="CC920" s="112"/>
      <c r="CD920" s="109"/>
      <c r="CE920" s="114"/>
      <c r="CF920" s="109"/>
      <c r="CG920" s="113"/>
      <c r="CH920" s="113"/>
      <c r="CI920" s="113"/>
      <c r="CJ920" s="113"/>
      <c r="CK920" s="112"/>
      <c r="CL920" s="112"/>
      <c r="CM920" s="112"/>
      <c r="CN920" s="115"/>
      <c r="CO920" s="109"/>
      <c r="CP920" s="109"/>
      <c r="CQ920" s="113"/>
      <c r="CR920" s="113"/>
      <c r="CS920" s="113"/>
      <c r="CT920" s="113"/>
      <c r="CW920" s="118" t="str">
        <f t="shared" si="687"/>
        <v>n8-1-2</v>
      </c>
      <c r="CX920" s="118" t="str">
        <f t="shared" si="690"/>
        <v>n8-1-2-3</v>
      </c>
      <c r="CY920" s="119" t="s">
        <v>246</v>
      </c>
      <c r="CZ920" s="120" t="s">
        <v>79</v>
      </c>
      <c r="DA920" s="120" t="s">
        <v>79</v>
      </c>
      <c r="DB920" s="120">
        <f t="shared" si="675"/>
        <v>30</v>
      </c>
      <c r="DC920" s="120">
        <f t="shared" si="676"/>
        <v>150</v>
      </c>
      <c r="DD920" s="120">
        <f t="shared" ca="1" si="677"/>
        <v>6</v>
      </c>
      <c r="DE920" s="120">
        <f t="shared" ca="1" si="678"/>
        <v>6</v>
      </c>
      <c r="DF920" s="120" t="s">
        <v>74</v>
      </c>
    </row>
    <row r="921" spans="1:110" s="105" customFormat="1" ht="16" customHeight="1">
      <c r="A921" s="75" t="str">
        <f t="shared" si="680"/>
        <v>n8-1TOn8-1-3</v>
      </c>
      <c r="B921" s="75" t="str">
        <f t="shared" si="681"/>
        <v>n8-1TOn8-1-3</v>
      </c>
      <c r="C921" s="103" t="s">
        <v>239</v>
      </c>
      <c r="D921" s="103" t="str">
        <f t="shared" si="668"/>
        <v>n8-1</v>
      </c>
      <c r="E921" s="103" t="str">
        <f t="shared" si="669"/>
        <v>n8-1-3</v>
      </c>
      <c r="F921" s="104">
        <f>ROW()</f>
        <v>921</v>
      </c>
      <c r="G921" s="103"/>
      <c r="H921" s="103"/>
      <c r="I921" s="103"/>
      <c r="J921" s="103"/>
      <c r="K921" s="103" t="str">
        <f t="shared" si="658"/>
        <v>none</v>
      </c>
      <c r="L921" s="103"/>
      <c r="M921" s="103" t="str">
        <f t="shared" si="659"/>
        <v>OpenClose</v>
      </c>
      <c r="N921" s="103"/>
      <c r="O921" s="103"/>
      <c r="P921" s="103"/>
      <c r="Q921" s="103"/>
      <c r="R921" s="103">
        <f t="shared" si="660"/>
        <v>1</v>
      </c>
      <c r="S921" s="103"/>
      <c r="T921" s="103"/>
      <c r="U921" s="103"/>
      <c r="V921" s="103"/>
      <c r="W921" s="103"/>
      <c r="X921" s="103" t="str">
        <f t="shared" si="683"/>
        <v>fadeOn=n8-1TOn8-1-3,0.6</v>
      </c>
      <c r="Y921" s="103" t="str">
        <f t="shared" si="684"/>
        <v>fadeOff=n8-1TOn8-1-3,0.6</v>
      </c>
      <c r="Z921" s="103" t="str">
        <f t="shared" si="685"/>
        <v>drawOpen=n8-1TOn8-1-3,0.8</v>
      </c>
      <c r="AA921" s="103" t="str">
        <f t="shared" si="686"/>
        <v>drawClose=n8-1TOn8-1-3,0.8</v>
      </c>
      <c r="AB921" s="103" t="str">
        <f t="shared" si="661"/>
        <v>myQtipStyle</v>
      </c>
      <c r="AD921" s="106"/>
      <c r="AE921" s="116"/>
      <c r="AF921" s="75"/>
      <c r="AG921" s="186">
        <f t="shared" si="679"/>
        <v>0</v>
      </c>
      <c r="AH921" s="75" t="str">
        <f t="shared" si="662"/>
        <v>n8-1TOn8-1-3</v>
      </c>
      <c r="AI921" s="75" t="str">
        <f t="shared" si="674"/>
        <v>n8-1TOn8-1-3</v>
      </c>
      <c r="AJ921" s="73">
        <f t="shared" si="663"/>
        <v>3</v>
      </c>
      <c r="AX921" s="108"/>
      <c r="AZ921" s="108"/>
      <c r="BB921" s="116"/>
      <c r="BC921" s="116"/>
      <c r="BD921" s="108"/>
      <c r="BE921" s="108"/>
      <c r="BF921" s="109"/>
      <c r="BG921" s="109"/>
      <c r="BH921" s="110" t="str">
        <f t="shared" si="664"/>
        <v>n8-1</v>
      </c>
      <c r="BI921" s="111"/>
      <c r="BJ921" s="109" t="s">
        <v>233</v>
      </c>
      <c r="BK921" s="109" t="s">
        <v>239</v>
      </c>
      <c r="BL921" s="109">
        <f t="shared" ca="1" si="665"/>
        <v>0.7</v>
      </c>
      <c r="BM921" s="112"/>
      <c r="BN921" s="112"/>
      <c r="BO921" s="112"/>
      <c r="BP921" s="112"/>
      <c r="BQ921" s="112"/>
      <c r="BR921" s="112">
        <f t="shared" ca="1" si="691"/>
        <v>35</v>
      </c>
      <c r="BS921" s="112">
        <f t="shared" ca="1" si="691"/>
        <v>35</v>
      </c>
      <c r="BT921" s="112"/>
      <c r="BU921" s="112"/>
      <c r="BV921" s="174"/>
      <c r="BW921" s="114"/>
      <c r="BX921" s="109"/>
      <c r="BY921" s="113"/>
      <c r="BZ921" s="113"/>
      <c r="CA921" s="113"/>
      <c r="CB921" s="113"/>
      <c r="CC921" s="112"/>
      <c r="CD921" s="109"/>
      <c r="CE921" s="114"/>
      <c r="CF921" s="109"/>
      <c r="CG921" s="113"/>
      <c r="CH921" s="113"/>
      <c r="CI921" s="113"/>
      <c r="CJ921" s="113"/>
      <c r="CK921" s="112"/>
      <c r="CL921" s="112"/>
      <c r="CM921" s="112"/>
      <c r="CN921" s="115"/>
      <c r="CO921" s="109"/>
      <c r="CP921" s="109"/>
      <c r="CQ921" s="113"/>
      <c r="CR921" s="113"/>
      <c r="CS921" s="113"/>
      <c r="CT921" s="113"/>
      <c r="CW921" s="118" t="str">
        <f t="shared" si="687"/>
        <v>n8-1</v>
      </c>
      <c r="CX921" s="118" t="str">
        <f t="shared" si="690"/>
        <v>n8-1-3</v>
      </c>
      <c r="CY921" s="119" t="s">
        <v>246</v>
      </c>
      <c r="CZ921" s="120" t="s">
        <v>79</v>
      </c>
      <c r="DA921" s="120" t="s">
        <v>79</v>
      </c>
      <c r="DB921" s="120">
        <f t="shared" si="675"/>
        <v>30</v>
      </c>
      <c r="DC921" s="120">
        <f t="shared" si="676"/>
        <v>150</v>
      </c>
      <c r="DD921" s="120">
        <f t="shared" ca="1" si="677"/>
        <v>17.5</v>
      </c>
      <c r="DE921" s="120">
        <f t="shared" ca="1" si="678"/>
        <v>17.5</v>
      </c>
      <c r="DF921" s="120" t="s">
        <v>74</v>
      </c>
    </row>
    <row r="922" spans="1:110" s="105" customFormat="1" ht="16" customHeight="1">
      <c r="A922" s="75" t="str">
        <f t="shared" si="680"/>
        <v>n8-1-3TOn8-1-3-1</v>
      </c>
      <c r="B922" s="75" t="str">
        <f t="shared" si="681"/>
        <v>n8-1-3TOn8-1-3-1</v>
      </c>
      <c r="C922" s="103" t="s">
        <v>239</v>
      </c>
      <c r="D922" s="103" t="str">
        <f t="shared" si="668"/>
        <v>n8-1-3</v>
      </c>
      <c r="E922" s="103" t="str">
        <f t="shared" si="669"/>
        <v>n8-1-3-1</v>
      </c>
      <c r="F922" s="104">
        <f>ROW()</f>
        <v>922</v>
      </c>
      <c r="G922" s="103"/>
      <c r="H922" s="103"/>
      <c r="I922" s="103"/>
      <c r="J922" s="103"/>
      <c r="K922" s="103" t="str">
        <f t="shared" si="658"/>
        <v>none</v>
      </c>
      <c r="L922" s="103"/>
      <c r="M922" s="103" t="str">
        <f t="shared" si="659"/>
        <v>OpenClose</v>
      </c>
      <c r="N922" s="103"/>
      <c r="O922" s="103"/>
      <c r="P922" s="103"/>
      <c r="Q922" s="103"/>
      <c r="R922" s="103">
        <f t="shared" si="660"/>
        <v>1</v>
      </c>
      <c r="S922" s="103"/>
      <c r="T922" s="103"/>
      <c r="U922" s="103"/>
      <c r="V922" s="103"/>
      <c r="W922" s="103"/>
      <c r="X922" s="103" t="str">
        <f t="shared" si="683"/>
        <v>fadeOn=n8-1-3TOn8-1-3-1,0.6</v>
      </c>
      <c r="Y922" s="103" t="str">
        <f t="shared" si="684"/>
        <v>fadeOff=n8-1-3TOn8-1-3-1,0.6</v>
      </c>
      <c r="Z922" s="103" t="str">
        <f t="shared" si="685"/>
        <v>drawOpen=n8-1-3TOn8-1-3-1,0.8</v>
      </c>
      <c r="AA922" s="103" t="str">
        <f t="shared" si="686"/>
        <v>drawClose=n8-1-3TOn8-1-3-1,0.8</v>
      </c>
      <c r="AB922" s="103" t="str">
        <f t="shared" si="661"/>
        <v>myQtipStyle</v>
      </c>
      <c r="AD922" s="106"/>
      <c r="AE922" s="116"/>
      <c r="AF922" s="75"/>
      <c r="AG922" s="186">
        <f t="shared" si="679"/>
        <v>0</v>
      </c>
      <c r="AH922" s="75" t="str">
        <f t="shared" si="662"/>
        <v>n8-1-3TOn8-1-3-1</v>
      </c>
      <c r="AI922" s="75" t="str">
        <f t="shared" si="674"/>
        <v>n8-1-3TOn8-1-3-1</v>
      </c>
      <c r="AJ922" s="73">
        <f t="shared" si="663"/>
        <v>4</v>
      </c>
      <c r="AX922" s="108"/>
      <c r="AZ922" s="108"/>
      <c r="BB922" s="116"/>
      <c r="BC922" s="116"/>
      <c r="BD922" s="108"/>
      <c r="BE922" s="108"/>
      <c r="BF922" s="109"/>
      <c r="BG922" s="109"/>
      <c r="BH922" s="110" t="str">
        <f t="shared" si="664"/>
        <v>n8-1-3</v>
      </c>
      <c r="BI922" s="111"/>
      <c r="BJ922" s="109" t="s">
        <v>233</v>
      </c>
      <c r="BK922" s="109" t="s">
        <v>239</v>
      </c>
      <c r="BL922" s="109">
        <f t="shared" ca="1" si="665"/>
        <v>0.4</v>
      </c>
      <c r="BM922" s="112"/>
      <c r="BN922" s="112"/>
      <c r="BO922" s="112"/>
      <c r="BP922" s="112"/>
      <c r="BQ922" s="112"/>
      <c r="BR922" s="112">
        <f t="shared" ca="1" si="691"/>
        <v>12</v>
      </c>
      <c r="BS922" s="112">
        <f t="shared" ca="1" si="691"/>
        <v>12</v>
      </c>
      <c r="BT922" s="112"/>
      <c r="BU922" s="112"/>
      <c r="BV922" s="174"/>
      <c r="BW922" s="114"/>
      <c r="BX922" s="109"/>
      <c r="BY922" s="113"/>
      <c r="BZ922" s="113"/>
      <c r="CA922" s="113"/>
      <c r="CB922" s="113"/>
      <c r="CC922" s="112"/>
      <c r="CD922" s="109"/>
      <c r="CE922" s="114"/>
      <c r="CF922" s="109"/>
      <c r="CG922" s="113"/>
      <c r="CH922" s="113"/>
      <c r="CI922" s="113"/>
      <c r="CJ922" s="113"/>
      <c r="CK922" s="112"/>
      <c r="CL922" s="112"/>
      <c r="CM922" s="112"/>
      <c r="CN922" s="115"/>
      <c r="CO922" s="109"/>
      <c r="CP922" s="109"/>
      <c r="CQ922" s="113"/>
      <c r="CR922" s="113"/>
      <c r="CS922" s="113"/>
      <c r="CT922" s="113"/>
      <c r="CW922" s="118" t="str">
        <f t="shared" si="687"/>
        <v>n8-1-3</v>
      </c>
      <c r="CX922" s="118" t="str">
        <f t="shared" si="690"/>
        <v>n8-1-3-1</v>
      </c>
      <c r="CY922" s="119" t="s">
        <v>246</v>
      </c>
      <c r="CZ922" s="120" t="s">
        <v>79</v>
      </c>
      <c r="DA922" s="120" t="s">
        <v>79</v>
      </c>
      <c r="DB922" s="120">
        <f t="shared" si="675"/>
        <v>30</v>
      </c>
      <c r="DC922" s="120">
        <f t="shared" si="676"/>
        <v>150</v>
      </c>
      <c r="DD922" s="120">
        <f t="shared" ca="1" si="677"/>
        <v>6</v>
      </c>
      <c r="DE922" s="120">
        <f t="shared" ca="1" si="678"/>
        <v>6</v>
      </c>
      <c r="DF922" s="120" t="s">
        <v>74</v>
      </c>
    </row>
    <row r="923" spans="1:110" s="105" customFormat="1" ht="16" customHeight="1">
      <c r="A923" s="75" t="str">
        <f t="shared" si="680"/>
        <v>n8-1-3TOn8-1-3-2</v>
      </c>
      <c r="B923" s="75" t="str">
        <f t="shared" si="681"/>
        <v>n8-1-3TOn8-1-3-2</v>
      </c>
      <c r="C923" s="103" t="s">
        <v>239</v>
      </c>
      <c r="D923" s="103" t="str">
        <f t="shared" si="668"/>
        <v>n8-1-3</v>
      </c>
      <c r="E923" s="103" t="str">
        <f t="shared" si="669"/>
        <v>n8-1-3-2</v>
      </c>
      <c r="F923" s="104">
        <f>ROW()</f>
        <v>923</v>
      </c>
      <c r="G923" s="103"/>
      <c r="H923" s="103"/>
      <c r="I923" s="103"/>
      <c r="J923" s="103"/>
      <c r="K923" s="103" t="str">
        <f t="shared" si="658"/>
        <v>none</v>
      </c>
      <c r="L923" s="103"/>
      <c r="M923" s="103" t="str">
        <f t="shared" si="659"/>
        <v>OpenClose</v>
      </c>
      <c r="N923" s="103"/>
      <c r="O923" s="103"/>
      <c r="P923" s="103"/>
      <c r="Q923" s="103"/>
      <c r="R923" s="103">
        <f t="shared" si="660"/>
        <v>1</v>
      </c>
      <c r="S923" s="103"/>
      <c r="T923" s="103"/>
      <c r="U923" s="103"/>
      <c r="V923" s="103"/>
      <c r="W923" s="103"/>
      <c r="X923" s="103" t="str">
        <f t="shared" si="683"/>
        <v>fadeOn=n8-1-3TOn8-1-3-2,0.6</v>
      </c>
      <c r="Y923" s="103" t="str">
        <f t="shared" si="684"/>
        <v>fadeOff=n8-1-3TOn8-1-3-2,0.6</v>
      </c>
      <c r="Z923" s="103" t="str">
        <f t="shared" si="685"/>
        <v>drawOpen=n8-1-3TOn8-1-3-2,0.8</v>
      </c>
      <c r="AA923" s="103" t="str">
        <f t="shared" si="686"/>
        <v>drawClose=n8-1-3TOn8-1-3-2,0.8</v>
      </c>
      <c r="AB923" s="103" t="str">
        <f t="shared" si="661"/>
        <v>myQtipStyle</v>
      </c>
      <c r="AD923" s="106"/>
      <c r="AE923" s="116"/>
      <c r="AF923" s="75"/>
      <c r="AG923" s="186">
        <f t="shared" si="679"/>
        <v>0</v>
      </c>
      <c r="AH923" s="75" t="str">
        <f t="shared" si="662"/>
        <v>n8-1-3TOn8-1-3-2</v>
      </c>
      <c r="AI923" s="75" t="str">
        <f t="shared" si="674"/>
        <v>n8-1-3TOn8-1-3-2</v>
      </c>
      <c r="AJ923" s="73">
        <f t="shared" si="663"/>
        <v>4</v>
      </c>
      <c r="AX923" s="108"/>
      <c r="AZ923" s="108"/>
      <c r="BB923" s="116"/>
      <c r="BC923" s="116"/>
      <c r="BD923" s="108"/>
      <c r="BE923" s="108"/>
      <c r="BF923" s="109"/>
      <c r="BG923" s="109"/>
      <c r="BH923" s="110" t="str">
        <f t="shared" si="664"/>
        <v>n8-1-3</v>
      </c>
      <c r="BI923" s="111"/>
      <c r="BJ923" s="109" t="s">
        <v>233</v>
      </c>
      <c r="BK923" s="109" t="s">
        <v>239</v>
      </c>
      <c r="BL923" s="109">
        <f t="shared" ca="1" si="665"/>
        <v>0.4</v>
      </c>
      <c r="BM923" s="112"/>
      <c r="BN923" s="112"/>
      <c r="BO923" s="112"/>
      <c r="BP923" s="112"/>
      <c r="BQ923" s="112"/>
      <c r="BR923" s="112">
        <f t="shared" ca="1" si="691"/>
        <v>12</v>
      </c>
      <c r="BS923" s="112">
        <f t="shared" ca="1" si="691"/>
        <v>12</v>
      </c>
      <c r="BT923" s="112"/>
      <c r="BU923" s="112"/>
      <c r="BV923" s="174"/>
      <c r="BW923" s="114"/>
      <c r="BX923" s="109"/>
      <c r="BY923" s="113"/>
      <c r="BZ923" s="113"/>
      <c r="CA923" s="113"/>
      <c r="CB923" s="113"/>
      <c r="CC923" s="112"/>
      <c r="CD923" s="109"/>
      <c r="CE923" s="114"/>
      <c r="CF923" s="109"/>
      <c r="CG923" s="113"/>
      <c r="CH923" s="113"/>
      <c r="CI923" s="113"/>
      <c r="CJ923" s="113"/>
      <c r="CK923" s="112"/>
      <c r="CL923" s="112"/>
      <c r="CM923" s="112"/>
      <c r="CN923" s="115"/>
      <c r="CO923" s="109"/>
      <c r="CP923" s="109"/>
      <c r="CQ923" s="113"/>
      <c r="CR923" s="113"/>
      <c r="CS923" s="113"/>
      <c r="CT923" s="113"/>
      <c r="CW923" s="118" t="str">
        <f t="shared" si="687"/>
        <v>n8-1-3</v>
      </c>
      <c r="CX923" s="118" t="str">
        <f t="shared" si="690"/>
        <v>n8-1-3-2</v>
      </c>
      <c r="CY923" s="119" t="s">
        <v>246</v>
      </c>
      <c r="CZ923" s="120" t="s">
        <v>79</v>
      </c>
      <c r="DA923" s="120" t="s">
        <v>79</v>
      </c>
      <c r="DB923" s="120">
        <f t="shared" si="675"/>
        <v>30</v>
      </c>
      <c r="DC923" s="120">
        <f t="shared" si="676"/>
        <v>150</v>
      </c>
      <c r="DD923" s="120">
        <f t="shared" ca="1" si="677"/>
        <v>6</v>
      </c>
      <c r="DE923" s="120">
        <f t="shared" ca="1" si="678"/>
        <v>6</v>
      </c>
      <c r="DF923" s="120" t="s">
        <v>74</v>
      </c>
    </row>
    <row r="924" spans="1:110" s="105" customFormat="1" ht="16" customHeight="1">
      <c r="A924" s="75" t="str">
        <f t="shared" si="680"/>
        <v>n8-1-3TOn8-1-3-3</v>
      </c>
      <c r="B924" s="75" t="str">
        <f t="shared" si="681"/>
        <v>n8-1-3TOn8-1-3-3</v>
      </c>
      <c r="C924" s="103" t="s">
        <v>239</v>
      </c>
      <c r="D924" s="103" t="str">
        <f t="shared" si="668"/>
        <v>n8-1-3</v>
      </c>
      <c r="E924" s="103" t="str">
        <f t="shared" si="669"/>
        <v>n8-1-3-3</v>
      </c>
      <c r="F924" s="104">
        <f>ROW()</f>
        <v>924</v>
      </c>
      <c r="G924" s="103"/>
      <c r="H924" s="103"/>
      <c r="I924" s="103"/>
      <c r="J924" s="103"/>
      <c r="K924" s="103" t="str">
        <f t="shared" ref="K924:K963" si="692">$K$12</f>
        <v>none</v>
      </c>
      <c r="L924" s="103"/>
      <c r="M924" s="103" t="str">
        <f t="shared" ref="M924:M963" si="693">$M$12</f>
        <v>OpenClose</v>
      </c>
      <c r="N924" s="103"/>
      <c r="O924" s="103"/>
      <c r="P924" s="103"/>
      <c r="Q924" s="103"/>
      <c r="R924" s="103">
        <f t="shared" ref="R924:R963" si="694">$R$12</f>
        <v>1</v>
      </c>
      <c r="S924" s="103"/>
      <c r="T924" s="103"/>
      <c r="U924" s="103"/>
      <c r="V924" s="103"/>
      <c r="W924" s="103"/>
      <c r="X924" s="103" t="str">
        <f t="shared" si="683"/>
        <v>fadeOn=n8-1-3TOn8-1-3-3,0.6</v>
      </c>
      <c r="Y924" s="103" t="str">
        <f t="shared" si="684"/>
        <v>fadeOff=n8-1-3TOn8-1-3-3,0.6</v>
      </c>
      <c r="Z924" s="103" t="str">
        <f t="shared" si="685"/>
        <v>drawOpen=n8-1-3TOn8-1-3-3,0.8</v>
      </c>
      <c r="AA924" s="103" t="str">
        <f t="shared" si="686"/>
        <v>drawClose=n8-1-3TOn8-1-3-3,0.8</v>
      </c>
      <c r="AB924" s="103" t="str">
        <f t="shared" ref="AB924:AB963" si="695">$AB$12</f>
        <v>myQtipStyle</v>
      </c>
      <c r="AD924" s="106"/>
      <c r="AE924" s="116"/>
      <c r="AF924" s="75"/>
      <c r="AG924" s="186">
        <f t="shared" si="679"/>
        <v>0</v>
      </c>
      <c r="AH924" s="75" t="str">
        <f t="shared" ref="AH924:AH963" si="696">BH425&amp;"TO"&amp;AH425</f>
        <v>n8-1-3TOn8-1-3-3</v>
      </c>
      <c r="AI924" s="75" t="str">
        <f t="shared" si="674"/>
        <v>n8-1-3TOn8-1-3-3</v>
      </c>
      <c r="AJ924" s="73">
        <f t="shared" ref="AJ924:AJ963" si="697">AJ425</f>
        <v>4</v>
      </c>
      <c r="AX924" s="108"/>
      <c r="AZ924" s="108"/>
      <c r="BB924" s="116"/>
      <c r="BC924" s="116"/>
      <c r="BD924" s="108"/>
      <c r="BE924" s="108"/>
      <c r="BF924" s="109"/>
      <c r="BG924" s="109"/>
      <c r="BH924" s="110" t="str">
        <f t="shared" ref="BH924:BH963" si="698">BH425</f>
        <v>n8-1-3</v>
      </c>
      <c r="BI924" s="111"/>
      <c r="BJ924" s="109" t="s">
        <v>233</v>
      </c>
      <c r="BK924" s="109" t="s">
        <v>239</v>
      </c>
      <c r="BL924" s="109">
        <f t="shared" ref="BL924:BL963" ca="1" si="699">INDIRECT("BL"&amp;20+AJ425)</f>
        <v>0.4</v>
      </c>
      <c r="BM924" s="112"/>
      <c r="BN924" s="112"/>
      <c r="BO924" s="112"/>
      <c r="BP924" s="112"/>
      <c r="BQ924" s="112"/>
      <c r="BR924" s="112">
        <f t="shared" ca="1" si="691"/>
        <v>12</v>
      </c>
      <c r="BS924" s="112">
        <f t="shared" ca="1" si="691"/>
        <v>12</v>
      </c>
      <c r="BT924" s="112"/>
      <c r="BU924" s="112"/>
      <c r="BV924" s="174"/>
      <c r="BW924" s="114"/>
      <c r="BX924" s="109"/>
      <c r="BY924" s="113"/>
      <c r="BZ924" s="113"/>
      <c r="CA924" s="113"/>
      <c r="CB924" s="113"/>
      <c r="CC924" s="112"/>
      <c r="CD924" s="109"/>
      <c r="CE924" s="114"/>
      <c r="CF924" s="109"/>
      <c r="CG924" s="113"/>
      <c r="CH924" s="113"/>
      <c r="CI924" s="113"/>
      <c r="CJ924" s="113"/>
      <c r="CK924" s="112"/>
      <c r="CL924" s="112"/>
      <c r="CM924" s="112"/>
      <c r="CN924" s="115"/>
      <c r="CO924" s="109"/>
      <c r="CP924" s="109"/>
      <c r="CQ924" s="113"/>
      <c r="CR924" s="113"/>
      <c r="CS924" s="113"/>
      <c r="CT924" s="113"/>
      <c r="CW924" s="118" t="str">
        <f t="shared" si="687"/>
        <v>n8-1-3</v>
      </c>
      <c r="CX924" s="118" t="str">
        <f t="shared" si="690"/>
        <v>n8-1-3-3</v>
      </c>
      <c r="CY924" s="119" t="s">
        <v>246</v>
      </c>
      <c r="CZ924" s="120" t="s">
        <v>79</v>
      </c>
      <c r="DA924" s="120" t="s">
        <v>79</v>
      </c>
      <c r="DB924" s="120">
        <f t="shared" si="675"/>
        <v>30</v>
      </c>
      <c r="DC924" s="120">
        <f t="shared" si="676"/>
        <v>150</v>
      </c>
      <c r="DD924" s="120">
        <f t="shared" ca="1" si="677"/>
        <v>6</v>
      </c>
      <c r="DE924" s="120">
        <f t="shared" ca="1" si="678"/>
        <v>6</v>
      </c>
      <c r="DF924" s="120" t="s">
        <v>74</v>
      </c>
    </row>
    <row r="925" spans="1:110" s="105" customFormat="1" ht="16" customHeight="1">
      <c r="A925" s="75" t="str">
        <f t="shared" si="680"/>
        <v>n7-4-3-3TOn8-2</v>
      </c>
      <c r="B925" s="75" t="str">
        <f t="shared" si="681"/>
        <v>n7-4-3-3TOn8-2</v>
      </c>
      <c r="C925" s="103" t="s">
        <v>239</v>
      </c>
      <c r="D925" s="103" t="str">
        <f t="shared" ref="D925:D963" si="700">BH426</f>
        <v>n7-4-3-3</v>
      </c>
      <c r="E925" s="103" t="str">
        <f t="shared" ref="E925:E963" si="701">AH426</f>
        <v>n8-2</v>
      </c>
      <c r="F925" s="104">
        <f>ROW()</f>
        <v>925</v>
      </c>
      <c r="G925" s="103"/>
      <c r="H925" s="103"/>
      <c r="I925" s="103"/>
      <c r="J925" s="103"/>
      <c r="K925" s="103" t="str">
        <f t="shared" si="692"/>
        <v>none</v>
      </c>
      <c r="L925" s="103"/>
      <c r="M925" s="103" t="str">
        <f t="shared" si="693"/>
        <v>OpenClose</v>
      </c>
      <c r="N925" s="103"/>
      <c r="O925" s="103"/>
      <c r="P925" s="103"/>
      <c r="Q925" s="103"/>
      <c r="R925" s="103">
        <f t="shared" si="694"/>
        <v>1</v>
      </c>
      <c r="S925" s="103"/>
      <c r="T925" s="103"/>
      <c r="U925" s="103"/>
      <c r="V925" s="103"/>
      <c r="W925" s="103"/>
      <c r="X925" s="103" t="str">
        <f t="shared" si="683"/>
        <v>fadeOn=n7-4-3-3TOn8-2,0.6</v>
      </c>
      <c r="Y925" s="103" t="str">
        <f t="shared" si="684"/>
        <v>fadeOff=n7-4-3-3TOn8-2,0.6</v>
      </c>
      <c r="Z925" s="103" t="str">
        <f t="shared" si="685"/>
        <v>drawOpen=n7-4-3-3TOn8-2,0.8</v>
      </c>
      <c r="AA925" s="103" t="str">
        <f t="shared" si="686"/>
        <v>drawClose=n7-4-3-3TOn8-2,0.8</v>
      </c>
      <c r="AB925" s="103" t="str">
        <f t="shared" si="695"/>
        <v>myQtipStyle</v>
      </c>
      <c r="AD925" s="106"/>
      <c r="AE925" s="116"/>
      <c r="AF925" s="75"/>
      <c r="AG925" s="186">
        <f t="shared" si="679"/>
        <v>0</v>
      </c>
      <c r="AH925" s="75" t="str">
        <f t="shared" si="696"/>
        <v>n7-4-3-3TOn8-2</v>
      </c>
      <c r="AI925" s="75" t="str">
        <f t="shared" ref="AI925:AI963" si="702">AH925</f>
        <v>n7-4-3-3TOn8-2</v>
      </c>
      <c r="AJ925" s="73">
        <f t="shared" si="697"/>
        <v>2</v>
      </c>
      <c r="AX925" s="108"/>
      <c r="AZ925" s="108"/>
      <c r="BB925" s="116"/>
      <c r="BC925" s="116"/>
      <c r="BD925" s="108"/>
      <c r="BE925" s="108"/>
      <c r="BF925" s="109"/>
      <c r="BG925" s="109"/>
      <c r="BH925" s="110" t="str">
        <f t="shared" si="698"/>
        <v>n7-4-3-3</v>
      </c>
      <c r="BI925" s="111"/>
      <c r="BJ925" s="109" t="s">
        <v>233</v>
      </c>
      <c r="BK925" s="109" t="s">
        <v>239</v>
      </c>
      <c r="BL925" s="109">
        <f t="shared" ca="1" si="699"/>
        <v>1.5</v>
      </c>
      <c r="BM925" s="112"/>
      <c r="BN925" s="112"/>
      <c r="BO925" s="112"/>
      <c r="BP925" s="112"/>
      <c r="BQ925" s="112"/>
      <c r="BR925" s="112">
        <f t="shared" ca="1" si="691"/>
        <v>60</v>
      </c>
      <c r="BS925" s="112">
        <f t="shared" ca="1" si="691"/>
        <v>60</v>
      </c>
      <c r="BT925" s="112"/>
      <c r="BU925" s="112"/>
      <c r="BV925" s="174"/>
      <c r="BW925" s="114"/>
      <c r="BX925" s="109"/>
      <c r="BY925" s="113"/>
      <c r="BZ925" s="113"/>
      <c r="CA925" s="113"/>
      <c r="CB925" s="113"/>
      <c r="CC925" s="112"/>
      <c r="CD925" s="109"/>
      <c r="CE925" s="114"/>
      <c r="CF925" s="109"/>
      <c r="CG925" s="113"/>
      <c r="CH925" s="113"/>
      <c r="CI925" s="113"/>
      <c r="CJ925" s="113"/>
      <c r="CK925" s="112"/>
      <c r="CL925" s="112"/>
      <c r="CM925" s="112"/>
      <c r="CN925" s="115"/>
      <c r="CO925" s="109"/>
      <c r="CP925" s="109"/>
      <c r="CQ925" s="113"/>
      <c r="CR925" s="113"/>
      <c r="CS925" s="113"/>
      <c r="CT925" s="113"/>
      <c r="CW925" s="118" t="str">
        <f t="shared" si="687"/>
        <v>n7-4-3-3</v>
      </c>
      <c r="CX925" s="118" t="str">
        <f t="shared" si="690"/>
        <v>n8-2</v>
      </c>
      <c r="CY925" s="119" t="s">
        <v>246</v>
      </c>
      <c r="CZ925" s="120" t="s">
        <v>79</v>
      </c>
      <c r="DA925" s="120" t="s">
        <v>79</v>
      </c>
      <c r="DB925" s="120">
        <f t="shared" ref="DB925:DB963" si="703">VLOOKUP(BH925,$AI$40:$BR$499,36)/2</f>
        <v>30</v>
      </c>
      <c r="DC925" s="120">
        <f t="shared" ref="DC925:DC963" si="704">VLOOKUP(BH925,$AI$40:$BS$499,37)/2</f>
        <v>150</v>
      </c>
      <c r="DD925" s="120">
        <f t="shared" ref="DD925:DD938" ca="1" si="705">BR925/2</f>
        <v>30</v>
      </c>
      <c r="DE925" s="120">
        <f t="shared" ref="DE925:DE938" ca="1" si="706">BS925/2</f>
        <v>30</v>
      </c>
      <c r="DF925" s="120" t="s">
        <v>74</v>
      </c>
    </row>
    <row r="926" spans="1:110" s="105" customFormat="1" ht="16" customHeight="1">
      <c r="A926" s="75" t="str">
        <f t="shared" si="680"/>
        <v>n8-2TOn8-2-1</v>
      </c>
      <c r="B926" s="75" t="str">
        <f t="shared" si="681"/>
        <v>n8-2TOn8-2-1</v>
      </c>
      <c r="C926" s="103" t="s">
        <v>239</v>
      </c>
      <c r="D926" s="103" t="str">
        <f t="shared" si="700"/>
        <v>n8-2</v>
      </c>
      <c r="E926" s="103" t="str">
        <f t="shared" si="701"/>
        <v>n8-2-1</v>
      </c>
      <c r="F926" s="104">
        <f>ROW()</f>
        <v>926</v>
      </c>
      <c r="G926" s="103"/>
      <c r="H926" s="103"/>
      <c r="I926" s="103"/>
      <c r="J926" s="103"/>
      <c r="K926" s="103" t="str">
        <f t="shared" si="692"/>
        <v>none</v>
      </c>
      <c r="L926" s="103"/>
      <c r="M926" s="103" t="str">
        <f t="shared" si="693"/>
        <v>OpenClose</v>
      </c>
      <c r="N926" s="103"/>
      <c r="O926" s="103"/>
      <c r="P926" s="103"/>
      <c r="Q926" s="103"/>
      <c r="R926" s="103">
        <f t="shared" si="694"/>
        <v>1</v>
      </c>
      <c r="S926" s="103"/>
      <c r="T926" s="103"/>
      <c r="U926" s="103"/>
      <c r="V926" s="103"/>
      <c r="W926" s="103"/>
      <c r="X926" s="103" t="str">
        <f t="shared" si="683"/>
        <v>fadeOn=n8-2TOn8-2-1,0.6</v>
      </c>
      <c r="Y926" s="103" t="str">
        <f t="shared" si="684"/>
        <v>fadeOff=n8-2TOn8-2-1,0.6</v>
      </c>
      <c r="Z926" s="103" t="str">
        <f t="shared" si="685"/>
        <v>drawOpen=n8-2TOn8-2-1,0.8</v>
      </c>
      <c r="AA926" s="103" t="str">
        <f t="shared" si="686"/>
        <v>drawClose=n8-2TOn8-2-1,0.8</v>
      </c>
      <c r="AB926" s="103" t="str">
        <f t="shared" si="695"/>
        <v>myQtipStyle</v>
      </c>
      <c r="AD926" s="106"/>
      <c r="AE926" s="116"/>
      <c r="AF926" s="75"/>
      <c r="AG926" s="186">
        <f t="shared" ref="AG926:AG963" si="707">AG925</f>
        <v>0</v>
      </c>
      <c r="AH926" s="75" t="str">
        <f t="shared" si="696"/>
        <v>n8-2TOn8-2-1</v>
      </c>
      <c r="AI926" s="75" t="str">
        <f t="shared" si="702"/>
        <v>n8-2TOn8-2-1</v>
      </c>
      <c r="AJ926" s="73">
        <f t="shared" si="697"/>
        <v>3</v>
      </c>
      <c r="AX926" s="108"/>
      <c r="AZ926" s="108"/>
      <c r="BB926" s="116"/>
      <c r="BC926" s="116"/>
      <c r="BD926" s="108"/>
      <c r="BE926" s="108"/>
      <c r="BF926" s="109"/>
      <c r="BG926" s="109"/>
      <c r="BH926" s="110" t="str">
        <f t="shared" si="698"/>
        <v>n8-2</v>
      </c>
      <c r="BI926" s="111"/>
      <c r="BJ926" s="109" t="s">
        <v>233</v>
      </c>
      <c r="BK926" s="109" t="s">
        <v>239</v>
      </c>
      <c r="BL926" s="109">
        <f t="shared" ca="1" si="699"/>
        <v>0.7</v>
      </c>
      <c r="BM926" s="112"/>
      <c r="BN926" s="112"/>
      <c r="BO926" s="112"/>
      <c r="BP926" s="112"/>
      <c r="BQ926" s="112"/>
      <c r="BR926" s="112">
        <f t="shared" ca="1" si="691"/>
        <v>35</v>
      </c>
      <c r="BS926" s="112">
        <f t="shared" ca="1" si="691"/>
        <v>35</v>
      </c>
      <c r="BT926" s="112"/>
      <c r="BU926" s="112"/>
      <c r="BV926" s="174"/>
      <c r="BW926" s="114"/>
      <c r="BX926" s="109"/>
      <c r="BY926" s="113"/>
      <c r="BZ926" s="113"/>
      <c r="CA926" s="113"/>
      <c r="CB926" s="113"/>
      <c r="CC926" s="112"/>
      <c r="CD926" s="109"/>
      <c r="CE926" s="114"/>
      <c r="CF926" s="109"/>
      <c r="CG926" s="113"/>
      <c r="CH926" s="113"/>
      <c r="CI926" s="113"/>
      <c r="CJ926" s="113"/>
      <c r="CK926" s="112"/>
      <c r="CL926" s="112"/>
      <c r="CM926" s="112"/>
      <c r="CN926" s="115"/>
      <c r="CO926" s="109"/>
      <c r="CP926" s="109"/>
      <c r="CQ926" s="113"/>
      <c r="CR926" s="113"/>
      <c r="CS926" s="113"/>
      <c r="CT926" s="113"/>
      <c r="CW926" s="118" t="str">
        <f t="shared" si="687"/>
        <v>n8-2</v>
      </c>
      <c r="CX926" s="118" t="str">
        <f t="shared" si="690"/>
        <v>n8-2-1</v>
      </c>
      <c r="CY926" s="119" t="s">
        <v>246</v>
      </c>
      <c r="CZ926" s="120" t="s">
        <v>79</v>
      </c>
      <c r="DA926" s="120" t="s">
        <v>79</v>
      </c>
      <c r="DB926" s="120">
        <f t="shared" si="703"/>
        <v>30</v>
      </c>
      <c r="DC926" s="120">
        <f t="shared" si="704"/>
        <v>150</v>
      </c>
      <c r="DD926" s="120">
        <f t="shared" ca="1" si="705"/>
        <v>17.5</v>
      </c>
      <c r="DE926" s="120">
        <f t="shared" ca="1" si="706"/>
        <v>17.5</v>
      </c>
      <c r="DF926" s="120" t="s">
        <v>74</v>
      </c>
    </row>
    <row r="927" spans="1:110" s="105" customFormat="1" ht="16" customHeight="1">
      <c r="A927" s="75" t="str">
        <f t="shared" si="680"/>
        <v>n8-2-1TOn8-2-1-1</v>
      </c>
      <c r="B927" s="75" t="str">
        <f t="shared" si="681"/>
        <v>n8-2-1TOn8-2-1-1</v>
      </c>
      <c r="C927" s="103" t="s">
        <v>239</v>
      </c>
      <c r="D927" s="103" t="str">
        <f t="shared" si="700"/>
        <v>n8-2-1</v>
      </c>
      <c r="E927" s="103" t="str">
        <f t="shared" si="701"/>
        <v>n8-2-1-1</v>
      </c>
      <c r="F927" s="104">
        <f>ROW()</f>
        <v>927</v>
      </c>
      <c r="G927" s="103"/>
      <c r="H927" s="103"/>
      <c r="I927" s="103"/>
      <c r="J927" s="103"/>
      <c r="K927" s="103" t="str">
        <f t="shared" si="692"/>
        <v>none</v>
      </c>
      <c r="L927" s="103"/>
      <c r="M927" s="103" t="str">
        <f t="shared" si="693"/>
        <v>OpenClose</v>
      </c>
      <c r="N927" s="103"/>
      <c r="O927" s="103"/>
      <c r="P927" s="103"/>
      <c r="Q927" s="103"/>
      <c r="R927" s="103">
        <f t="shared" si="694"/>
        <v>1</v>
      </c>
      <c r="S927" s="103"/>
      <c r="T927" s="103"/>
      <c r="U927" s="103"/>
      <c r="V927" s="103"/>
      <c r="W927" s="103"/>
      <c r="X927" s="103" t="str">
        <f t="shared" si="683"/>
        <v>fadeOn=n8-2-1TOn8-2-1-1,0.6</v>
      </c>
      <c r="Y927" s="103" t="str">
        <f t="shared" si="684"/>
        <v>fadeOff=n8-2-1TOn8-2-1-1,0.6</v>
      </c>
      <c r="Z927" s="103" t="str">
        <f t="shared" si="685"/>
        <v>drawOpen=n8-2-1TOn8-2-1-1,0.8</v>
      </c>
      <c r="AA927" s="103" t="str">
        <f t="shared" si="686"/>
        <v>drawClose=n8-2-1TOn8-2-1-1,0.8</v>
      </c>
      <c r="AB927" s="103" t="str">
        <f t="shared" si="695"/>
        <v>myQtipStyle</v>
      </c>
      <c r="AD927" s="106"/>
      <c r="AE927" s="116"/>
      <c r="AF927" s="75"/>
      <c r="AG927" s="186">
        <f t="shared" si="707"/>
        <v>0</v>
      </c>
      <c r="AH927" s="75" t="str">
        <f t="shared" si="696"/>
        <v>n8-2-1TOn8-2-1-1</v>
      </c>
      <c r="AI927" s="75" t="str">
        <f t="shared" si="702"/>
        <v>n8-2-1TOn8-2-1-1</v>
      </c>
      <c r="AJ927" s="73">
        <f t="shared" si="697"/>
        <v>4</v>
      </c>
      <c r="AX927" s="108"/>
      <c r="AZ927" s="108"/>
      <c r="BB927" s="116"/>
      <c r="BC927" s="116"/>
      <c r="BD927" s="108"/>
      <c r="BE927" s="108"/>
      <c r="BF927" s="109"/>
      <c r="BG927" s="109"/>
      <c r="BH927" s="110" t="str">
        <f t="shared" si="698"/>
        <v>n8-2-1</v>
      </c>
      <c r="BI927" s="111"/>
      <c r="BJ927" s="109" t="s">
        <v>233</v>
      </c>
      <c r="BK927" s="109" t="s">
        <v>239</v>
      </c>
      <c r="BL927" s="109">
        <f t="shared" ca="1" si="699"/>
        <v>0.4</v>
      </c>
      <c r="BM927" s="112"/>
      <c r="BN927" s="112"/>
      <c r="BO927" s="112"/>
      <c r="BP927" s="112"/>
      <c r="BQ927" s="112"/>
      <c r="BR927" s="112">
        <f t="shared" ca="1" si="691"/>
        <v>12</v>
      </c>
      <c r="BS927" s="112">
        <f t="shared" ca="1" si="691"/>
        <v>12</v>
      </c>
      <c r="BT927" s="112"/>
      <c r="BU927" s="112"/>
      <c r="BV927" s="174"/>
      <c r="BW927" s="114"/>
      <c r="BX927" s="109"/>
      <c r="BY927" s="113"/>
      <c r="BZ927" s="113"/>
      <c r="CA927" s="113"/>
      <c r="CB927" s="113"/>
      <c r="CC927" s="112"/>
      <c r="CD927" s="109"/>
      <c r="CE927" s="114"/>
      <c r="CF927" s="109"/>
      <c r="CG927" s="113"/>
      <c r="CH927" s="113"/>
      <c r="CI927" s="113"/>
      <c r="CJ927" s="113"/>
      <c r="CK927" s="112"/>
      <c r="CL927" s="112"/>
      <c r="CM927" s="112"/>
      <c r="CN927" s="115"/>
      <c r="CO927" s="109"/>
      <c r="CP927" s="109"/>
      <c r="CQ927" s="113"/>
      <c r="CR927" s="113"/>
      <c r="CS927" s="113"/>
      <c r="CT927" s="113"/>
      <c r="CW927" s="118" t="str">
        <f t="shared" si="687"/>
        <v>n8-2-1</v>
      </c>
      <c r="CX927" s="118" t="str">
        <f t="shared" si="690"/>
        <v>n8-2-1-1</v>
      </c>
      <c r="CY927" s="119" t="s">
        <v>246</v>
      </c>
      <c r="CZ927" s="120" t="s">
        <v>79</v>
      </c>
      <c r="DA927" s="120" t="s">
        <v>79</v>
      </c>
      <c r="DB927" s="120">
        <f t="shared" si="703"/>
        <v>30</v>
      </c>
      <c r="DC927" s="120">
        <f t="shared" si="704"/>
        <v>150</v>
      </c>
      <c r="DD927" s="120">
        <f t="shared" ca="1" si="705"/>
        <v>6</v>
      </c>
      <c r="DE927" s="120">
        <f t="shared" ca="1" si="706"/>
        <v>6</v>
      </c>
      <c r="DF927" s="120" t="s">
        <v>74</v>
      </c>
    </row>
    <row r="928" spans="1:110" s="105" customFormat="1" ht="16" customHeight="1">
      <c r="A928" s="75" t="str">
        <f t="shared" si="680"/>
        <v>n8-2-1TOn8-2-1-2</v>
      </c>
      <c r="B928" s="75" t="str">
        <f t="shared" si="681"/>
        <v>n8-2-1TOn8-2-1-2</v>
      </c>
      <c r="C928" s="103" t="s">
        <v>239</v>
      </c>
      <c r="D928" s="103" t="str">
        <f t="shared" si="700"/>
        <v>n8-2-1</v>
      </c>
      <c r="E928" s="103" t="str">
        <f t="shared" si="701"/>
        <v>n8-2-1-2</v>
      </c>
      <c r="F928" s="104">
        <f>ROW()</f>
        <v>928</v>
      </c>
      <c r="G928" s="103"/>
      <c r="H928" s="103"/>
      <c r="I928" s="103"/>
      <c r="J928" s="103"/>
      <c r="K928" s="103" t="str">
        <f t="shared" si="692"/>
        <v>none</v>
      </c>
      <c r="L928" s="103"/>
      <c r="M928" s="103" t="str">
        <f t="shared" si="693"/>
        <v>OpenClose</v>
      </c>
      <c r="N928" s="103"/>
      <c r="O928" s="103"/>
      <c r="P928" s="103"/>
      <c r="Q928" s="103"/>
      <c r="R928" s="103">
        <f t="shared" si="694"/>
        <v>1</v>
      </c>
      <c r="S928" s="103"/>
      <c r="T928" s="103"/>
      <c r="U928" s="103"/>
      <c r="V928" s="103"/>
      <c r="W928" s="103"/>
      <c r="X928" s="103" t="str">
        <f t="shared" si="683"/>
        <v>fadeOn=n8-2-1TOn8-2-1-2,0.6</v>
      </c>
      <c r="Y928" s="103" t="str">
        <f t="shared" si="684"/>
        <v>fadeOff=n8-2-1TOn8-2-1-2,0.6</v>
      </c>
      <c r="Z928" s="103" t="str">
        <f t="shared" si="685"/>
        <v>drawOpen=n8-2-1TOn8-2-1-2,0.8</v>
      </c>
      <c r="AA928" s="103" t="str">
        <f t="shared" si="686"/>
        <v>drawClose=n8-2-1TOn8-2-1-2,0.8</v>
      </c>
      <c r="AB928" s="103" t="str">
        <f t="shared" si="695"/>
        <v>myQtipStyle</v>
      </c>
      <c r="AD928" s="106"/>
      <c r="AE928" s="116"/>
      <c r="AF928" s="75"/>
      <c r="AG928" s="186">
        <f t="shared" si="707"/>
        <v>0</v>
      </c>
      <c r="AH928" s="75" t="str">
        <f t="shared" si="696"/>
        <v>n8-2-1TOn8-2-1-2</v>
      </c>
      <c r="AI928" s="75" t="str">
        <f t="shared" si="702"/>
        <v>n8-2-1TOn8-2-1-2</v>
      </c>
      <c r="AJ928" s="73">
        <f t="shared" si="697"/>
        <v>4</v>
      </c>
      <c r="AX928" s="108"/>
      <c r="AZ928" s="108"/>
      <c r="BB928" s="116"/>
      <c r="BC928" s="116"/>
      <c r="BD928" s="108"/>
      <c r="BE928" s="108"/>
      <c r="BF928" s="109"/>
      <c r="BG928" s="109"/>
      <c r="BH928" s="110" t="str">
        <f t="shared" si="698"/>
        <v>n8-2-1</v>
      </c>
      <c r="BI928" s="111"/>
      <c r="BJ928" s="109" t="s">
        <v>233</v>
      </c>
      <c r="BK928" s="109" t="s">
        <v>239</v>
      </c>
      <c r="BL928" s="109">
        <f t="shared" ca="1" si="699"/>
        <v>0.4</v>
      </c>
      <c r="BM928" s="112"/>
      <c r="BN928" s="112"/>
      <c r="BO928" s="112"/>
      <c r="BP928" s="112"/>
      <c r="BQ928" s="112"/>
      <c r="BR928" s="112">
        <f t="shared" ca="1" si="691"/>
        <v>12</v>
      </c>
      <c r="BS928" s="112">
        <f t="shared" ca="1" si="691"/>
        <v>12</v>
      </c>
      <c r="BT928" s="112"/>
      <c r="BU928" s="112"/>
      <c r="BV928" s="174"/>
      <c r="BW928" s="114"/>
      <c r="BX928" s="109"/>
      <c r="BY928" s="113"/>
      <c r="BZ928" s="113"/>
      <c r="CA928" s="113"/>
      <c r="CB928" s="113"/>
      <c r="CC928" s="112"/>
      <c r="CD928" s="109"/>
      <c r="CE928" s="114"/>
      <c r="CF928" s="109"/>
      <c r="CG928" s="113"/>
      <c r="CH928" s="113"/>
      <c r="CI928" s="113"/>
      <c r="CJ928" s="113"/>
      <c r="CK928" s="112"/>
      <c r="CL928" s="112"/>
      <c r="CM928" s="112"/>
      <c r="CN928" s="115"/>
      <c r="CO928" s="109"/>
      <c r="CP928" s="109"/>
      <c r="CQ928" s="113"/>
      <c r="CR928" s="113"/>
      <c r="CS928" s="113"/>
      <c r="CT928" s="113"/>
      <c r="CW928" s="118" t="str">
        <f t="shared" si="687"/>
        <v>n8-2-1</v>
      </c>
      <c r="CX928" s="118" t="str">
        <f t="shared" si="690"/>
        <v>n8-2-1-2</v>
      </c>
      <c r="CY928" s="119" t="s">
        <v>246</v>
      </c>
      <c r="CZ928" s="120" t="s">
        <v>79</v>
      </c>
      <c r="DA928" s="120" t="s">
        <v>79</v>
      </c>
      <c r="DB928" s="120">
        <f t="shared" si="703"/>
        <v>30</v>
      </c>
      <c r="DC928" s="120">
        <f t="shared" si="704"/>
        <v>150</v>
      </c>
      <c r="DD928" s="120">
        <f t="shared" ca="1" si="705"/>
        <v>6</v>
      </c>
      <c r="DE928" s="120">
        <f t="shared" ca="1" si="706"/>
        <v>6</v>
      </c>
      <c r="DF928" s="120" t="s">
        <v>74</v>
      </c>
    </row>
    <row r="929" spans="1:110" s="105" customFormat="1" ht="16" customHeight="1">
      <c r="A929" s="75" t="str">
        <f t="shared" si="680"/>
        <v>n8-2-1TOn8-2-1-3</v>
      </c>
      <c r="B929" s="75" t="str">
        <f t="shared" si="681"/>
        <v>n8-2-1TOn8-2-1-3</v>
      </c>
      <c r="C929" s="103" t="s">
        <v>239</v>
      </c>
      <c r="D929" s="103" t="str">
        <f t="shared" si="700"/>
        <v>n8-2-1</v>
      </c>
      <c r="E929" s="103" t="str">
        <f t="shared" si="701"/>
        <v>n8-2-1-3</v>
      </c>
      <c r="F929" s="104">
        <f>ROW()</f>
        <v>929</v>
      </c>
      <c r="G929" s="103"/>
      <c r="H929" s="103"/>
      <c r="I929" s="103"/>
      <c r="J929" s="103"/>
      <c r="K929" s="103" t="str">
        <f t="shared" si="692"/>
        <v>none</v>
      </c>
      <c r="L929" s="103"/>
      <c r="M929" s="103" t="str">
        <f t="shared" si="693"/>
        <v>OpenClose</v>
      </c>
      <c r="N929" s="103"/>
      <c r="O929" s="103"/>
      <c r="P929" s="103"/>
      <c r="Q929" s="103"/>
      <c r="R929" s="103">
        <f t="shared" si="694"/>
        <v>1</v>
      </c>
      <c r="S929" s="103"/>
      <c r="T929" s="103"/>
      <c r="U929" s="103"/>
      <c r="V929" s="103"/>
      <c r="W929" s="103"/>
      <c r="X929" s="103" t="str">
        <f t="shared" si="683"/>
        <v>fadeOn=n8-2-1TOn8-2-1-3,0.6</v>
      </c>
      <c r="Y929" s="103" t="str">
        <f t="shared" si="684"/>
        <v>fadeOff=n8-2-1TOn8-2-1-3,0.6</v>
      </c>
      <c r="Z929" s="103" t="str">
        <f t="shared" si="685"/>
        <v>drawOpen=n8-2-1TOn8-2-1-3,0.8</v>
      </c>
      <c r="AA929" s="103" t="str">
        <f t="shared" si="686"/>
        <v>drawClose=n8-2-1TOn8-2-1-3,0.8</v>
      </c>
      <c r="AB929" s="103" t="str">
        <f t="shared" si="695"/>
        <v>myQtipStyle</v>
      </c>
      <c r="AD929" s="106"/>
      <c r="AE929" s="116"/>
      <c r="AF929" s="75"/>
      <c r="AG929" s="186">
        <f t="shared" si="707"/>
        <v>0</v>
      </c>
      <c r="AH929" s="75" t="str">
        <f t="shared" si="696"/>
        <v>n8-2-1TOn8-2-1-3</v>
      </c>
      <c r="AI929" s="75" t="str">
        <f t="shared" si="702"/>
        <v>n8-2-1TOn8-2-1-3</v>
      </c>
      <c r="AJ929" s="73">
        <f t="shared" si="697"/>
        <v>4</v>
      </c>
      <c r="AX929" s="108"/>
      <c r="AZ929" s="108"/>
      <c r="BB929" s="116"/>
      <c r="BC929" s="116"/>
      <c r="BD929" s="108"/>
      <c r="BE929" s="108"/>
      <c r="BF929" s="109"/>
      <c r="BG929" s="109"/>
      <c r="BH929" s="110" t="str">
        <f t="shared" si="698"/>
        <v>n8-2-1</v>
      </c>
      <c r="BI929" s="111"/>
      <c r="BJ929" s="109" t="s">
        <v>233</v>
      </c>
      <c r="BK929" s="109" t="s">
        <v>239</v>
      </c>
      <c r="BL929" s="109">
        <f t="shared" ca="1" si="699"/>
        <v>0.4</v>
      </c>
      <c r="BM929" s="112"/>
      <c r="BN929" s="112"/>
      <c r="BO929" s="112"/>
      <c r="BP929" s="112"/>
      <c r="BQ929" s="112"/>
      <c r="BR929" s="112">
        <f t="shared" ca="1" si="691"/>
        <v>12</v>
      </c>
      <c r="BS929" s="112">
        <f t="shared" ca="1" si="691"/>
        <v>12</v>
      </c>
      <c r="BT929" s="112"/>
      <c r="BU929" s="112"/>
      <c r="BV929" s="174"/>
      <c r="BW929" s="114"/>
      <c r="BX929" s="109"/>
      <c r="BY929" s="113"/>
      <c r="BZ929" s="113"/>
      <c r="CA929" s="113"/>
      <c r="CB929" s="113"/>
      <c r="CC929" s="112"/>
      <c r="CD929" s="109"/>
      <c r="CE929" s="114"/>
      <c r="CF929" s="109"/>
      <c r="CG929" s="113"/>
      <c r="CH929" s="113"/>
      <c r="CI929" s="113"/>
      <c r="CJ929" s="113"/>
      <c r="CK929" s="112"/>
      <c r="CL929" s="112"/>
      <c r="CM929" s="112"/>
      <c r="CN929" s="115"/>
      <c r="CO929" s="109"/>
      <c r="CP929" s="109"/>
      <c r="CQ929" s="113"/>
      <c r="CR929" s="113"/>
      <c r="CS929" s="113"/>
      <c r="CT929" s="113"/>
      <c r="CW929" s="118" t="str">
        <f t="shared" si="687"/>
        <v>n8-2-1</v>
      </c>
      <c r="CX929" s="118" t="str">
        <f t="shared" si="690"/>
        <v>n8-2-1-3</v>
      </c>
      <c r="CY929" s="119" t="s">
        <v>246</v>
      </c>
      <c r="CZ929" s="120" t="s">
        <v>79</v>
      </c>
      <c r="DA929" s="120" t="s">
        <v>79</v>
      </c>
      <c r="DB929" s="120">
        <f t="shared" si="703"/>
        <v>30</v>
      </c>
      <c r="DC929" s="120">
        <f t="shared" si="704"/>
        <v>150</v>
      </c>
      <c r="DD929" s="120">
        <f t="shared" ca="1" si="705"/>
        <v>6</v>
      </c>
      <c r="DE929" s="120">
        <f t="shared" ca="1" si="706"/>
        <v>6</v>
      </c>
      <c r="DF929" s="120" t="s">
        <v>74</v>
      </c>
    </row>
    <row r="930" spans="1:110" s="105" customFormat="1" ht="16" customHeight="1">
      <c r="A930" s="75" t="str">
        <f t="shared" si="680"/>
        <v>n8-2TOn8-2-2</v>
      </c>
      <c r="B930" s="75" t="str">
        <f t="shared" si="681"/>
        <v>n8-2TOn8-2-2</v>
      </c>
      <c r="C930" s="103" t="s">
        <v>239</v>
      </c>
      <c r="D930" s="103" t="str">
        <f t="shared" si="700"/>
        <v>n8-2</v>
      </c>
      <c r="E930" s="103" t="str">
        <f t="shared" si="701"/>
        <v>n8-2-2</v>
      </c>
      <c r="F930" s="104">
        <f>ROW()</f>
        <v>930</v>
      </c>
      <c r="G930" s="103"/>
      <c r="H930" s="103"/>
      <c r="I930" s="103"/>
      <c r="J930" s="103"/>
      <c r="K930" s="103" t="str">
        <f t="shared" si="692"/>
        <v>none</v>
      </c>
      <c r="L930" s="103"/>
      <c r="M930" s="103" t="str">
        <f t="shared" si="693"/>
        <v>OpenClose</v>
      </c>
      <c r="N930" s="103"/>
      <c r="O930" s="103"/>
      <c r="P930" s="103"/>
      <c r="Q930" s="103"/>
      <c r="R930" s="103">
        <f t="shared" si="694"/>
        <v>1</v>
      </c>
      <c r="S930" s="103"/>
      <c r="T930" s="103"/>
      <c r="U930" s="103"/>
      <c r="V930" s="103"/>
      <c r="W930" s="103"/>
      <c r="X930" s="103" t="str">
        <f t="shared" si="683"/>
        <v>fadeOn=n8-2TOn8-2-2,0.6</v>
      </c>
      <c r="Y930" s="103" t="str">
        <f t="shared" si="684"/>
        <v>fadeOff=n8-2TOn8-2-2,0.6</v>
      </c>
      <c r="Z930" s="103" t="str">
        <f t="shared" si="685"/>
        <v>drawOpen=n8-2TOn8-2-2,0.8</v>
      </c>
      <c r="AA930" s="103" t="str">
        <f t="shared" si="686"/>
        <v>drawClose=n8-2TOn8-2-2,0.8</v>
      </c>
      <c r="AB930" s="103" t="str">
        <f t="shared" si="695"/>
        <v>myQtipStyle</v>
      </c>
      <c r="AD930" s="106"/>
      <c r="AE930" s="116"/>
      <c r="AF930" s="75"/>
      <c r="AG930" s="186">
        <f t="shared" si="707"/>
        <v>0</v>
      </c>
      <c r="AH930" s="75" t="str">
        <f t="shared" si="696"/>
        <v>n8-2TOn8-2-2</v>
      </c>
      <c r="AI930" s="75" t="str">
        <f t="shared" si="702"/>
        <v>n8-2TOn8-2-2</v>
      </c>
      <c r="AJ930" s="73">
        <f t="shared" si="697"/>
        <v>3</v>
      </c>
      <c r="AX930" s="108"/>
      <c r="AZ930" s="108"/>
      <c r="BB930" s="116"/>
      <c r="BC930" s="116"/>
      <c r="BD930" s="108"/>
      <c r="BE930" s="108"/>
      <c r="BF930" s="109"/>
      <c r="BG930" s="109"/>
      <c r="BH930" s="110" t="str">
        <f t="shared" si="698"/>
        <v>n8-2</v>
      </c>
      <c r="BI930" s="111"/>
      <c r="BJ930" s="109" t="s">
        <v>233</v>
      </c>
      <c r="BK930" s="109" t="s">
        <v>239</v>
      </c>
      <c r="BL930" s="109">
        <f t="shared" ca="1" si="699"/>
        <v>0.7</v>
      </c>
      <c r="BM930" s="112"/>
      <c r="BN930" s="112"/>
      <c r="BO930" s="112"/>
      <c r="BP930" s="112"/>
      <c r="BQ930" s="112"/>
      <c r="BR930" s="112">
        <f t="shared" ca="1" si="691"/>
        <v>35</v>
      </c>
      <c r="BS930" s="112">
        <f t="shared" ca="1" si="691"/>
        <v>35</v>
      </c>
      <c r="BT930" s="112"/>
      <c r="BU930" s="112"/>
      <c r="BV930" s="174"/>
      <c r="BW930" s="114"/>
      <c r="BX930" s="109"/>
      <c r="BY930" s="113"/>
      <c r="BZ930" s="113"/>
      <c r="CA930" s="113"/>
      <c r="CB930" s="113"/>
      <c r="CC930" s="112"/>
      <c r="CD930" s="109"/>
      <c r="CE930" s="114"/>
      <c r="CF930" s="109"/>
      <c r="CG930" s="113"/>
      <c r="CH930" s="113"/>
      <c r="CI930" s="113"/>
      <c r="CJ930" s="113"/>
      <c r="CK930" s="112"/>
      <c r="CL930" s="112"/>
      <c r="CM930" s="112"/>
      <c r="CN930" s="115"/>
      <c r="CO930" s="109"/>
      <c r="CP930" s="109"/>
      <c r="CQ930" s="113"/>
      <c r="CR930" s="113"/>
      <c r="CS930" s="113"/>
      <c r="CT930" s="113"/>
      <c r="CW930" s="118" t="str">
        <f t="shared" si="687"/>
        <v>n8-2</v>
      </c>
      <c r="CX930" s="118" t="str">
        <f t="shared" si="690"/>
        <v>n8-2-2</v>
      </c>
      <c r="CY930" s="119" t="s">
        <v>246</v>
      </c>
      <c r="CZ930" s="120" t="s">
        <v>79</v>
      </c>
      <c r="DA930" s="120" t="s">
        <v>79</v>
      </c>
      <c r="DB930" s="120">
        <f t="shared" si="703"/>
        <v>30</v>
      </c>
      <c r="DC930" s="120">
        <f t="shared" si="704"/>
        <v>150</v>
      </c>
      <c r="DD930" s="120">
        <f t="shared" ca="1" si="705"/>
        <v>17.5</v>
      </c>
      <c r="DE930" s="120">
        <f t="shared" ca="1" si="706"/>
        <v>17.5</v>
      </c>
      <c r="DF930" s="120" t="s">
        <v>74</v>
      </c>
    </row>
    <row r="931" spans="1:110" s="105" customFormat="1" ht="16" customHeight="1">
      <c r="A931" s="75" t="str">
        <f t="shared" si="680"/>
        <v>n8-2-2TOn8-2-2-1</v>
      </c>
      <c r="B931" s="75" t="str">
        <f t="shared" si="681"/>
        <v>n8-2-2TOn8-2-2-1</v>
      </c>
      <c r="C931" s="103" t="s">
        <v>239</v>
      </c>
      <c r="D931" s="103" t="str">
        <f t="shared" si="700"/>
        <v>n8-2-2</v>
      </c>
      <c r="E931" s="103" t="str">
        <f t="shared" si="701"/>
        <v>n8-2-2-1</v>
      </c>
      <c r="F931" s="104">
        <f>ROW()</f>
        <v>931</v>
      </c>
      <c r="G931" s="103"/>
      <c r="H931" s="103"/>
      <c r="I931" s="103"/>
      <c r="J931" s="103"/>
      <c r="K931" s="103" t="str">
        <f t="shared" si="692"/>
        <v>none</v>
      </c>
      <c r="L931" s="103"/>
      <c r="M931" s="103" t="str">
        <f t="shared" si="693"/>
        <v>OpenClose</v>
      </c>
      <c r="N931" s="103"/>
      <c r="O931" s="103"/>
      <c r="P931" s="103"/>
      <c r="Q931" s="103"/>
      <c r="R931" s="103">
        <f t="shared" si="694"/>
        <v>1</v>
      </c>
      <c r="S931" s="103"/>
      <c r="T931" s="103"/>
      <c r="U931" s="103"/>
      <c r="V931" s="103"/>
      <c r="W931" s="103"/>
      <c r="X931" s="103" t="str">
        <f t="shared" si="683"/>
        <v>fadeOn=n8-2-2TOn8-2-2-1,0.6</v>
      </c>
      <c r="Y931" s="103" t="str">
        <f t="shared" si="684"/>
        <v>fadeOff=n8-2-2TOn8-2-2-1,0.6</v>
      </c>
      <c r="Z931" s="103" t="str">
        <f t="shared" si="685"/>
        <v>drawOpen=n8-2-2TOn8-2-2-1,0.8</v>
      </c>
      <c r="AA931" s="103" t="str">
        <f t="shared" si="686"/>
        <v>drawClose=n8-2-2TOn8-2-2-1,0.8</v>
      </c>
      <c r="AB931" s="103" t="str">
        <f t="shared" si="695"/>
        <v>myQtipStyle</v>
      </c>
      <c r="AD931" s="106"/>
      <c r="AE931" s="116"/>
      <c r="AF931" s="75"/>
      <c r="AG931" s="186">
        <f t="shared" si="707"/>
        <v>0</v>
      </c>
      <c r="AH931" s="75" t="str">
        <f t="shared" si="696"/>
        <v>n8-2-2TOn8-2-2-1</v>
      </c>
      <c r="AI931" s="75" t="str">
        <f t="shared" si="702"/>
        <v>n8-2-2TOn8-2-2-1</v>
      </c>
      <c r="AJ931" s="73">
        <f t="shared" si="697"/>
        <v>4</v>
      </c>
      <c r="AX931" s="108"/>
      <c r="AZ931" s="108"/>
      <c r="BB931" s="116"/>
      <c r="BC931" s="116"/>
      <c r="BD931" s="108"/>
      <c r="BE931" s="108"/>
      <c r="BF931" s="109"/>
      <c r="BG931" s="109"/>
      <c r="BH931" s="110" t="str">
        <f t="shared" si="698"/>
        <v>n8-2-2</v>
      </c>
      <c r="BI931" s="111"/>
      <c r="BJ931" s="109" t="s">
        <v>233</v>
      </c>
      <c r="BK931" s="109" t="s">
        <v>239</v>
      </c>
      <c r="BL931" s="109">
        <f t="shared" ca="1" si="699"/>
        <v>0.4</v>
      </c>
      <c r="BM931" s="112"/>
      <c r="BN931" s="112"/>
      <c r="BO931" s="112"/>
      <c r="BP931" s="112"/>
      <c r="BQ931" s="112"/>
      <c r="BR931" s="112">
        <f t="shared" ca="1" si="691"/>
        <v>12</v>
      </c>
      <c r="BS931" s="112">
        <f t="shared" ca="1" si="691"/>
        <v>12</v>
      </c>
      <c r="BT931" s="112"/>
      <c r="BU931" s="112"/>
      <c r="BV931" s="174"/>
      <c r="BW931" s="114"/>
      <c r="BX931" s="109"/>
      <c r="BY931" s="113"/>
      <c r="BZ931" s="113"/>
      <c r="CA931" s="113"/>
      <c r="CB931" s="113"/>
      <c r="CC931" s="112"/>
      <c r="CD931" s="109"/>
      <c r="CE931" s="114"/>
      <c r="CF931" s="109"/>
      <c r="CG931" s="113"/>
      <c r="CH931" s="113"/>
      <c r="CI931" s="113"/>
      <c r="CJ931" s="113"/>
      <c r="CK931" s="112"/>
      <c r="CL931" s="112"/>
      <c r="CM931" s="112"/>
      <c r="CN931" s="115"/>
      <c r="CO931" s="109"/>
      <c r="CP931" s="109"/>
      <c r="CQ931" s="113"/>
      <c r="CR931" s="113"/>
      <c r="CS931" s="113"/>
      <c r="CT931" s="113"/>
      <c r="CW931" s="118" t="str">
        <f t="shared" si="687"/>
        <v>n8-2-2</v>
      </c>
      <c r="CX931" s="118" t="str">
        <f t="shared" si="690"/>
        <v>n8-2-2-1</v>
      </c>
      <c r="CY931" s="119" t="s">
        <v>246</v>
      </c>
      <c r="CZ931" s="120" t="s">
        <v>79</v>
      </c>
      <c r="DA931" s="120" t="s">
        <v>79</v>
      </c>
      <c r="DB931" s="120">
        <f t="shared" si="703"/>
        <v>30</v>
      </c>
      <c r="DC931" s="120">
        <f t="shared" si="704"/>
        <v>150</v>
      </c>
      <c r="DD931" s="120">
        <f t="shared" ca="1" si="705"/>
        <v>6</v>
      </c>
      <c r="DE931" s="120">
        <f t="shared" ca="1" si="706"/>
        <v>6</v>
      </c>
      <c r="DF931" s="120" t="s">
        <v>74</v>
      </c>
    </row>
    <row r="932" spans="1:110" s="105" customFormat="1" ht="16" customHeight="1">
      <c r="A932" s="75" t="str">
        <f t="shared" si="680"/>
        <v>n8-2-2TOn8-2-2-2</v>
      </c>
      <c r="B932" s="75" t="str">
        <f t="shared" si="681"/>
        <v>n8-2-2TOn8-2-2-2</v>
      </c>
      <c r="C932" s="103" t="s">
        <v>239</v>
      </c>
      <c r="D932" s="103" t="str">
        <f t="shared" si="700"/>
        <v>n8-2-2</v>
      </c>
      <c r="E932" s="103" t="str">
        <f t="shared" si="701"/>
        <v>n8-2-2-2</v>
      </c>
      <c r="F932" s="104">
        <f>ROW()</f>
        <v>932</v>
      </c>
      <c r="G932" s="103"/>
      <c r="H932" s="103"/>
      <c r="I932" s="103"/>
      <c r="J932" s="103"/>
      <c r="K932" s="103" t="str">
        <f t="shared" si="692"/>
        <v>none</v>
      </c>
      <c r="L932" s="103"/>
      <c r="M932" s="103" t="str">
        <f t="shared" si="693"/>
        <v>OpenClose</v>
      </c>
      <c r="N932" s="103"/>
      <c r="O932" s="103"/>
      <c r="P932" s="103"/>
      <c r="Q932" s="103"/>
      <c r="R932" s="103">
        <f t="shared" si="694"/>
        <v>1</v>
      </c>
      <c r="S932" s="103"/>
      <c r="T932" s="103"/>
      <c r="U932" s="103"/>
      <c r="V932" s="103"/>
      <c r="W932" s="103"/>
      <c r="X932" s="103" t="str">
        <f t="shared" si="683"/>
        <v>fadeOn=n8-2-2TOn8-2-2-2,0.6</v>
      </c>
      <c r="Y932" s="103" t="str">
        <f t="shared" si="684"/>
        <v>fadeOff=n8-2-2TOn8-2-2-2,0.6</v>
      </c>
      <c r="Z932" s="103" t="str">
        <f t="shared" si="685"/>
        <v>drawOpen=n8-2-2TOn8-2-2-2,0.8</v>
      </c>
      <c r="AA932" s="103" t="str">
        <f t="shared" si="686"/>
        <v>drawClose=n8-2-2TOn8-2-2-2,0.8</v>
      </c>
      <c r="AB932" s="103" t="str">
        <f t="shared" si="695"/>
        <v>myQtipStyle</v>
      </c>
      <c r="AD932" s="106"/>
      <c r="AE932" s="116"/>
      <c r="AF932" s="75"/>
      <c r="AG932" s="186">
        <f t="shared" si="707"/>
        <v>0</v>
      </c>
      <c r="AH932" s="75" t="str">
        <f t="shared" si="696"/>
        <v>n8-2-2TOn8-2-2-2</v>
      </c>
      <c r="AI932" s="75" t="str">
        <f t="shared" si="702"/>
        <v>n8-2-2TOn8-2-2-2</v>
      </c>
      <c r="AJ932" s="73">
        <f t="shared" si="697"/>
        <v>4</v>
      </c>
      <c r="AX932" s="108"/>
      <c r="AZ932" s="108"/>
      <c r="BB932" s="116"/>
      <c r="BC932" s="116"/>
      <c r="BD932" s="108"/>
      <c r="BE932" s="108"/>
      <c r="BF932" s="109"/>
      <c r="BG932" s="109"/>
      <c r="BH932" s="110" t="str">
        <f t="shared" si="698"/>
        <v>n8-2-2</v>
      </c>
      <c r="BI932" s="111"/>
      <c r="BJ932" s="109" t="s">
        <v>233</v>
      </c>
      <c r="BK932" s="109" t="s">
        <v>239</v>
      </c>
      <c r="BL932" s="109">
        <f t="shared" ca="1" si="699"/>
        <v>0.4</v>
      </c>
      <c r="BM932" s="112"/>
      <c r="BN932" s="112"/>
      <c r="BO932" s="112"/>
      <c r="BP932" s="112"/>
      <c r="BQ932" s="112"/>
      <c r="BR932" s="112">
        <f t="shared" ca="1" si="691"/>
        <v>12</v>
      </c>
      <c r="BS932" s="112">
        <f t="shared" ca="1" si="691"/>
        <v>12</v>
      </c>
      <c r="BT932" s="112"/>
      <c r="BU932" s="112"/>
      <c r="BV932" s="174"/>
      <c r="BW932" s="114"/>
      <c r="BX932" s="109"/>
      <c r="BY932" s="113"/>
      <c r="BZ932" s="113"/>
      <c r="CA932" s="113"/>
      <c r="CB932" s="113"/>
      <c r="CC932" s="112"/>
      <c r="CD932" s="109"/>
      <c r="CE932" s="114"/>
      <c r="CF932" s="109"/>
      <c r="CG932" s="113"/>
      <c r="CH932" s="113"/>
      <c r="CI932" s="113"/>
      <c r="CJ932" s="113"/>
      <c r="CK932" s="112"/>
      <c r="CL932" s="112"/>
      <c r="CM932" s="112"/>
      <c r="CN932" s="115"/>
      <c r="CO932" s="109"/>
      <c r="CP932" s="109"/>
      <c r="CQ932" s="113"/>
      <c r="CR932" s="113"/>
      <c r="CS932" s="113"/>
      <c r="CT932" s="113"/>
      <c r="CW932" s="118" t="str">
        <f t="shared" si="687"/>
        <v>n8-2-2</v>
      </c>
      <c r="CX932" s="118" t="str">
        <f t="shared" si="690"/>
        <v>n8-2-2-2</v>
      </c>
      <c r="CY932" s="119" t="s">
        <v>246</v>
      </c>
      <c r="CZ932" s="120" t="s">
        <v>79</v>
      </c>
      <c r="DA932" s="120" t="s">
        <v>79</v>
      </c>
      <c r="DB932" s="120">
        <f t="shared" si="703"/>
        <v>30</v>
      </c>
      <c r="DC932" s="120">
        <f t="shared" si="704"/>
        <v>150</v>
      </c>
      <c r="DD932" s="120">
        <f t="shared" ca="1" si="705"/>
        <v>6</v>
      </c>
      <c r="DE932" s="120">
        <f t="shared" ca="1" si="706"/>
        <v>6</v>
      </c>
      <c r="DF932" s="120" t="s">
        <v>74</v>
      </c>
    </row>
    <row r="933" spans="1:110" s="105" customFormat="1" ht="16" customHeight="1">
      <c r="A933" s="75" t="str">
        <f t="shared" si="680"/>
        <v>n8-2-2TOn8-2-2-3</v>
      </c>
      <c r="B933" s="75" t="str">
        <f t="shared" si="681"/>
        <v>n8-2-2TOn8-2-2-3</v>
      </c>
      <c r="C933" s="103" t="s">
        <v>239</v>
      </c>
      <c r="D933" s="103" t="str">
        <f t="shared" si="700"/>
        <v>n8-2-2</v>
      </c>
      <c r="E933" s="103" t="str">
        <f t="shared" si="701"/>
        <v>n8-2-2-3</v>
      </c>
      <c r="F933" s="104">
        <f>ROW()</f>
        <v>933</v>
      </c>
      <c r="G933" s="103"/>
      <c r="H933" s="103"/>
      <c r="I933" s="103"/>
      <c r="J933" s="103"/>
      <c r="K933" s="103" t="str">
        <f t="shared" si="692"/>
        <v>none</v>
      </c>
      <c r="L933" s="103"/>
      <c r="M933" s="103" t="str">
        <f t="shared" si="693"/>
        <v>OpenClose</v>
      </c>
      <c r="N933" s="103"/>
      <c r="O933" s="103"/>
      <c r="P933" s="103"/>
      <c r="Q933" s="103"/>
      <c r="R933" s="103">
        <f t="shared" si="694"/>
        <v>1</v>
      </c>
      <c r="S933" s="103"/>
      <c r="T933" s="103"/>
      <c r="U933" s="103"/>
      <c r="V933" s="103"/>
      <c r="W933" s="103"/>
      <c r="X933" s="103" t="str">
        <f t="shared" si="683"/>
        <v>fadeOn=n8-2-2TOn8-2-2-3,0.6</v>
      </c>
      <c r="Y933" s="103" t="str">
        <f t="shared" si="684"/>
        <v>fadeOff=n8-2-2TOn8-2-2-3,0.6</v>
      </c>
      <c r="Z933" s="103" t="str">
        <f t="shared" si="685"/>
        <v>drawOpen=n8-2-2TOn8-2-2-3,0.8</v>
      </c>
      <c r="AA933" s="103" t="str">
        <f t="shared" si="686"/>
        <v>drawClose=n8-2-2TOn8-2-2-3,0.8</v>
      </c>
      <c r="AB933" s="103" t="str">
        <f t="shared" si="695"/>
        <v>myQtipStyle</v>
      </c>
      <c r="AD933" s="106"/>
      <c r="AE933" s="116"/>
      <c r="AF933" s="75"/>
      <c r="AG933" s="186">
        <f t="shared" si="707"/>
        <v>0</v>
      </c>
      <c r="AH933" s="75" t="str">
        <f t="shared" si="696"/>
        <v>n8-2-2TOn8-2-2-3</v>
      </c>
      <c r="AI933" s="75" t="str">
        <f t="shared" si="702"/>
        <v>n8-2-2TOn8-2-2-3</v>
      </c>
      <c r="AJ933" s="73">
        <f t="shared" si="697"/>
        <v>4</v>
      </c>
      <c r="AX933" s="108"/>
      <c r="AZ933" s="108"/>
      <c r="BB933" s="116"/>
      <c r="BC933" s="116"/>
      <c r="BD933" s="108"/>
      <c r="BE933" s="108"/>
      <c r="BF933" s="109"/>
      <c r="BG933" s="109"/>
      <c r="BH933" s="110" t="str">
        <f t="shared" si="698"/>
        <v>n8-2-2</v>
      </c>
      <c r="BI933" s="111"/>
      <c r="BJ933" s="109" t="s">
        <v>233</v>
      </c>
      <c r="BK933" s="109" t="s">
        <v>239</v>
      </c>
      <c r="BL933" s="109">
        <f t="shared" ca="1" si="699"/>
        <v>0.4</v>
      </c>
      <c r="BM933" s="112"/>
      <c r="BN933" s="112"/>
      <c r="BO933" s="112"/>
      <c r="BP933" s="112"/>
      <c r="BQ933" s="112"/>
      <c r="BR933" s="112">
        <f t="shared" ca="1" si="691"/>
        <v>12</v>
      </c>
      <c r="BS933" s="112">
        <f t="shared" ca="1" si="691"/>
        <v>12</v>
      </c>
      <c r="BT933" s="112"/>
      <c r="BU933" s="112"/>
      <c r="BV933" s="174"/>
      <c r="BW933" s="114"/>
      <c r="BX933" s="109"/>
      <c r="BY933" s="113"/>
      <c r="BZ933" s="113"/>
      <c r="CA933" s="113"/>
      <c r="CB933" s="113"/>
      <c r="CC933" s="112"/>
      <c r="CD933" s="109"/>
      <c r="CE933" s="114"/>
      <c r="CF933" s="109"/>
      <c r="CG933" s="113"/>
      <c r="CH933" s="113"/>
      <c r="CI933" s="113"/>
      <c r="CJ933" s="113"/>
      <c r="CK933" s="112"/>
      <c r="CL933" s="112"/>
      <c r="CM933" s="112"/>
      <c r="CN933" s="115"/>
      <c r="CO933" s="109"/>
      <c r="CP933" s="109"/>
      <c r="CQ933" s="113"/>
      <c r="CR933" s="113"/>
      <c r="CS933" s="113"/>
      <c r="CT933" s="113"/>
      <c r="CW933" s="118" t="str">
        <f t="shared" si="687"/>
        <v>n8-2-2</v>
      </c>
      <c r="CX933" s="118" t="str">
        <f t="shared" si="690"/>
        <v>n8-2-2-3</v>
      </c>
      <c r="CY933" s="119" t="s">
        <v>246</v>
      </c>
      <c r="CZ933" s="120" t="s">
        <v>79</v>
      </c>
      <c r="DA933" s="120" t="s">
        <v>79</v>
      </c>
      <c r="DB933" s="120">
        <f t="shared" si="703"/>
        <v>30</v>
      </c>
      <c r="DC933" s="120">
        <f t="shared" si="704"/>
        <v>150</v>
      </c>
      <c r="DD933" s="120">
        <f t="shared" ca="1" si="705"/>
        <v>6</v>
      </c>
      <c r="DE933" s="120">
        <f t="shared" ca="1" si="706"/>
        <v>6</v>
      </c>
      <c r="DF933" s="120" t="s">
        <v>74</v>
      </c>
    </row>
    <row r="934" spans="1:110" s="105" customFormat="1" ht="16" customHeight="1">
      <c r="A934" s="75" t="str">
        <f t="shared" si="680"/>
        <v>n8-2TOn8-2-3</v>
      </c>
      <c r="B934" s="75" t="str">
        <f t="shared" si="681"/>
        <v>n8-2TOn8-2-3</v>
      </c>
      <c r="C934" s="103" t="s">
        <v>239</v>
      </c>
      <c r="D934" s="103" t="str">
        <f t="shared" si="700"/>
        <v>n8-2</v>
      </c>
      <c r="E934" s="103" t="str">
        <f t="shared" si="701"/>
        <v>n8-2-3</v>
      </c>
      <c r="F934" s="104">
        <f>ROW()</f>
        <v>934</v>
      </c>
      <c r="G934" s="103"/>
      <c r="H934" s="103"/>
      <c r="I934" s="103"/>
      <c r="J934" s="103"/>
      <c r="K934" s="103" t="str">
        <f t="shared" si="692"/>
        <v>none</v>
      </c>
      <c r="L934" s="103"/>
      <c r="M934" s="103" t="str">
        <f t="shared" si="693"/>
        <v>OpenClose</v>
      </c>
      <c r="N934" s="103"/>
      <c r="O934" s="103"/>
      <c r="P934" s="103"/>
      <c r="Q934" s="103"/>
      <c r="R934" s="103">
        <f t="shared" si="694"/>
        <v>1</v>
      </c>
      <c r="S934" s="103"/>
      <c r="T934" s="103"/>
      <c r="U934" s="103"/>
      <c r="V934" s="103"/>
      <c r="W934" s="103"/>
      <c r="X934" s="103" t="str">
        <f t="shared" si="683"/>
        <v>fadeOn=n8-2TOn8-2-3,0.6</v>
      </c>
      <c r="Y934" s="103" t="str">
        <f t="shared" si="684"/>
        <v>fadeOff=n8-2TOn8-2-3,0.6</v>
      </c>
      <c r="Z934" s="103" t="str">
        <f t="shared" si="685"/>
        <v>drawOpen=n8-2TOn8-2-3,0.8</v>
      </c>
      <c r="AA934" s="103" t="str">
        <f t="shared" si="686"/>
        <v>drawClose=n8-2TOn8-2-3,0.8</v>
      </c>
      <c r="AB934" s="103" t="str">
        <f t="shared" si="695"/>
        <v>myQtipStyle</v>
      </c>
      <c r="AD934" s="106"/>
      <c r="AE934" s="116"/>
      <c r="AF934" s="75"/>
      <c r="AG934" s="186">
        <f t="shared" si="707"/>
        <v>0</v>
      </c>
      <c r="AH934" s="75" t="str">
        <f t="shared" si="696"/>
        <v>n8-2TOn8-2-3</v>
      </c>
      <c r="AI934" s="75" t="str">
        <f t="shared" si="702"/>
        <v>n8-2TOn8-2-3</v>
      </c>
      <c r="AJ934" s="73">
        <f t="shared" si="697"/>
        <v>3</v>
      </c>
      <c r="AX934" s="108"/>
      <c r="AZ934" s="108"/>
      <c r="BB934" s="116"/>
      <c r="BC934" s="116"/>
      <c r="BD934" s="108"/>
      <c r="BE934" s="108"/>
      <c r="BF934" s="109"/>
      <c r="BG934" s="109"/>
      <c r="BH934" s="110" t="str">
        <f t="shared" si="698"/>
        <v>n8-2</v>
      </c>
      <c r="BI934" s="111"/>
      <c r="BJ934" s="109" t="s">
        <v>233</v>
      </c>
      <c r="BK934" s="109" t="s">
        <v>239</v>
      </c>
      <c r="BL934" s="109">
        <f t="shared" ca="1" si="699"/>
        <v>0.7</v>
      </c>
      <c r="BM934" s="112"/>
      <c r="BN934" s="112"/>
      <c r="BO934" s="112"/>
      <c r="BP934" s="112"/>
      <c r="BQ934" s="112"/>
      <c r="BR934" s="112">
        <f t="shared" ca="1" si="691"/>
        <v>35</v>
      </c>
      <c r="BS934" s="112">
        <f t="shared" ca="1" si="691"/>
        <v>35</v>
      </c>
      <c r="BT934" s="112"/>
      <c r="BU934" s="112"/>
      <c r="BV934" s="174"/>
      <c r="BW934" s="114"/>
      <c r="BX934" s="109"/>
      <c r="BY934" s="113"/>
      <c r="BZ934" s="113"/>
      <c r="CA934" s="113"/>
      <c r="CB934" s="113"/>
      <c r="CC934" s="112"/>
      <c r="CD934" s="109"/>
      <c r="CE934" s="114"/>
      <c r="CF934" s="109"/>
      <c r="CG934" s="113"/>
      <c r="CH934" s="113"/>
      <c r="CI934" s="113"/>
      <c r="CJ934" s="113"/>
      <c r="CK934" s="112"/>
      <c r="CL934" s="112"/>
      <c r="CM934" s="112"/>
      <c r="CN934" s="115"/>
      <c r="CO934" s="109"/>
      <c r="CP934" s="109"/>
      <c r="CQ934" s="113"/>
      <c r="CR934" s="113"/>
      <c r="CS934" s="113"/>
      <c r="CT934" s="113"/>
      <c r="CW934" s="118" t="str">
        <f t="shared" si="687"/>
        <v>n8-2</v>
      </c>
      <c r="CX934" s="118" t="str">
        <f t="shared" si="690"/>
        <v>n8-2-3</v>
      </c>
      <c r="CY934" s="119" t="s">
        <v>246</v>
      </c>
      <c r="CZ934" s="120" t="s">
        <v>79</v>
      </c>
      <c r="DA934" s="120" t="s">
        <v>79</v>
      </c>
      <c r="DB934" s="120">
        <f t="shared" si="703"/>
        <v>30</v>
      </c>
      <c r="DC934" s="120">
        <f t="shared" si="704"/>
        <v>150</v>
      </c>
      <c r="DD934" s="120">
        <f t="shared" ca="1" si="705"/>
        <v>17.5</v>
      </c>
      <c r="DE934" s="120">
        <f t="shared" ca="1" si="706"/>
        <v>17.5</v>
      </c>
      <c r="DF934" s="120" t="s">
        <v>74</v>
      </c>
    </row>
    <row r="935" spans="1:110" s="105" customFormat="1" ht="16" customHeight="1">
      <c r="A935" s="75" t="str">
        <f t="shared" si="680"/>
        <v>n8-2-3TOn8-2-3-1</v>
      </c>
      <c r="B935" s="75" t="str">
        <f t="shared" si="681"/>
        <v>n8-2-3TOn8-2-3-1</v>
      </c>
      <c r="C935" s="103" t="s">
        <v>239</v>
      </c>
      <c r="D935" s="103" t="str">
        <f t="shared" si="700"/>
        <v>n8-2-3</v>
      </c>
      <c r="E935" s="103" t="str">
        <f t="shared" si="701"/>
        <v>n8-2-3-1</v>
      </c>
      <c r="F935" s="104">
        <f>ROW()</f>
        <v>935</v>
      </c>
      <c r="G935" s="103"/>
      <c r="H935" s="103"/>
      <c r="I935" s="103"/>
      <c r="J935" s="103"/>
      <c r="K935" s="103" t="str">
        <f t="shared" si="692"/>
        <v>none</v>
      </c>
      <c r="L935" s="103"/>
      <c r="M935" s="103" t="str">
        <f t="shared" si="693"/>
        <v>OpenClose</v>
      </c>
      <c r="N935" s="103"/>
      <c r="O935" s="103"/>
      <c r="P935" s="103"/>
      <c r="Q935" s="103"/>
      <c r="R935" s="103">
        <f t="shared" si="694"/>
        <v>1</v>
      </c>
      <c r="S935" s="103"/>
      <c r="T935" s="103"/>
      <c r="U935" s="103"/>
      <c r="V935" s="103"/>
      <c r="W935" s="103"/>
      <c r="X935" s="103" t="str">
        <f t="shared" si="683"/>
        <v>fadeOn=n8-2-3TOn8-2-3-1,0.6</v>
      </c>
      <c r="Y935" s="103" t="str">
        <f t="shared" si="684"/>
        <v>fadeOff=n8-2-3TOn8-2-3-1,0.6</v>
      </c>
      <c r="Z935" s="103" t="str">
        <f t="shared" si="685"/>
        <v>drawOpen=n8-2-3TOn8-2-3-1,0.8</v>
      </c>
      <c r="AA935" s="103" t="str">
        <f t="shared" si="686"/>
        <v>drawClose=n8-2-3TOn8-2-3-1,0.8</v>
      </c>
      <c r="AB935" s="103" t="str">
        <f t="shared" si="695"/>
        <v>myQtipStyle</v>
      </c>
      <c r="AD935" s="106"/>
      <c r="AE935" s="116"/>
      <c r="AF935" s="75"/>
      <c r="AG935" s="186">
        <f t="shared" si="707"/>
        <v>0</v>
      </c>
      <c r="AH935" s="75" t="str">
        <f t="shared" si="696"/>
        <v>n8-2-3TOn8-2-3-1</v>
      </c>
      <c r="AI935" s="75" t="str">
        <f t="shared" si="702"/>
        <v>n8-2-3TOn8-2-3-1</v>
      </c>
      <c r="AJ935" s="73">
        <f t="shared" si="697"/>
        <v>4</v>
      </c>
      <c r="AX935" s="108"/>
      <c r="AZ935" s="108"/>
      <c r="BB935" s="116"/>
      <c r="BC935" s="116"/>
      <c r="BD935" s="108"/>
      <c r="BE935" s="108"/>
      <c r="BF935" s="109"/>
      <c r="BG935" s="109"/>
      <c r="BH935" s="110" t="str">
        <f t="shared" si="698"/>
        <v>n8-2-3</v>
      </c>
      <c r="BI935" s="111"/>
      <c r="BJ935" s="109" t="s">
        <v>233</v>
      </c>
      <c r="BK935" s="109" t="s">
        <v>239</v>
      </c>
      <c r="BL935" s="109">
        <f t="shared" ca="1" si="699"/>
        <v>0.4</v>
      </c>
      <c r="BM935" s="112"/>
      <c r="BN935" s="112"/>
      <c r="BO935" s="112"/>
      <c r="BP935" s="112"/>
      <c r="BQ935" s="112"/>
      <c r="BR935" s="112">
        <f t="shared" ca="1" si="691"/>
        <v>12</v>
      </c>
      <c r="BS935" s="112">
        <f t="shared" ca="1" si="691"/>
        <v>12</v>
      </c>
      <c r="BT935" s="112"/>
      <c r="BU935" s="112"/>
      <c r="BV935" s="174"/>
      <c r="BW935" s="114"/>
      <c r="BX935" s="109"/>
      <c r="BY935" s="113"/>
      <c r="BZ935" s="113"/>
      <c r="CA935" s="113"/>
      <c r="CB935" s="113"/>
      <c r="CC935" s="112"/>
      <c r="CD935" s="109"/>
      <c r="CE935" s="114"/>
      <c r="CF935" s="109"/>
      <c r="CG935" s="113"/>
      <c r="CH935" s="113"/>
      <c r="CI935" s="113"/>
      <c r="CJ935" s="113"/>
      <c r="CK935" s="112"/>
      <c r="CL935" s="112"/>
      <c r="CM935" s="112"/>
      <c r="CN935" s="115"/>
      <c r="CO935" s="109"/>
      <c r="CP935" s="109"/>
      <c r="CQ935" s="113"/>
      <c r="CR935" s="113"/>
      <c r="CS935" s="113"/>
      <c r="CT935" s="113"/>
      <c r="CW935" s="118" t="str">
        <f t="shared" si="687"/>
        <v>n8-2-3</v>
      </c>
      <c r="CX935" s="118" t="str">
        <f t="shared" si="690"/>
        <v>n8-2-3-1</v>
      </c>
      <c r="CY935" s="119" t="s">
        <v>246</v>
      </c>
      <c r="CZ935" s="120" t="s">
        <v>79</v>
      </c>
      <c r="DA935" s="120" t="s">
        <v>79</v>
      </c>
      <c r="DB935" s="120">
        <f t="shared" si="703"/>
        <v>30</v>
      </c>
      <c r="DC935" s="120">
        <f t="shared" si="704"/>
        <v>150</v>
      </c>
      <c r="DD935" s="120">
        <f t="shared" ca="1" si="705"/>
        <v>6</v>
      </c>
      <c r="DE935" s="120">
        <f t="shared" ca="1" si="706"/>
        <v>6</v>
      </c>
      <c r="DF935" s="120" t="s">
        <v>74</v>
      </c>
    </row>
    <row r="936" spans="1:110" s="105" customFormat="1" ht="16" customHeight="1">
      <c r="A936" s="75" t="str">
        <f t="shared" si="680"/>
        <v>n8-2-3TOn8-2-3-2</v>
      </c>
      <c r="B936" s="75" t="str">
        <f t="shared" si="681"/>
        <v>n8-2-3TOn8-2-3-2</v>
      </c>
      <c r="C936" s="103" t="s">
        <v>239</v>
      </c>
      <c r="D936" s="103" t="str">
        <f t="shared" si="700"/>
        <v>n8-2-3</v>
      </c>
      <c r="E936" s="103" t="str">
        <f t="shared" si="701"/>
        <v>n8-2-3-2</v>
      </c>
      <c r="F936" s="104">
        <f>ROW()</f>
        <v>936</v>
      </c>
      <c r="G936" s="103"/>
      <c r="H936" s="103"/>
      <c r="I936" s="103"/>
      <c r="J936" s="103"/>
      <c r="K936" s="103" t="str">
        <f t="shared" si="692"/>
        <v>none</v>
      </c>
      <c r="L936" s="103"/>
      <c r="M936" s="103" t="str">
        <f t="shared" si="693"/>
        <v>OpenClose</v>
      </c>
      <c r="N936" s="103"/>
      <c r="O936" s="103"/>
      <c r="P936" s="103"/>
      <c r="Q936" s="103"/>
      <c r="R936" s="103">
        <f t="shared" si="694"/>
        <v>1</v>
      </c>
      <c r="S936" s="103"/>
      <c r="T936" s="103"/>
      <c r="U936" s="103"/>
      <c r="V936" s="103"/>
      <c r="W936" s="103"/>
      <c r="X936" s="103" t="str">
        <f t="shared" si="683"/>
        <v>fadeOn=n8-2-3TOn8-2-3-2,0.6</v>
      </c>
      <c r="Y936" s="103" t="str">
        <f t="shared" si="684"/>
        <v>fadeOff=n8-2-3TOn8-2-3-2,0.6</v>
      </c>
      <c r="Z936" s="103" t="str">
        <f t="shared" si="685"/>
        <v>drawOpen=n8-2-3TOn8-2-3-2,0.8</v>
      </c>
      <c r="AA936" s="103" t="str">
        <f t="shared" si="686"/>
        <v>drawClose=n8-2-3TOn8-2-3-2,0.8</v>
      </c>
      <c r="AB936" s="103" t="str">
        <f t="shared" si="695"/>
        <v>myQtipStyle</v>
      </c>
      <c r="AD936" s="106"/>
      <c r="AE936" s="116"/>
      <c r="AF936" s="75"/>
      <c r="AG936" s="186">
        <f t="shared" si="707"/>
        <v>0</v>
      </c>
      <c r="AH936" s="75" t="str">
        <f t="shared" si="696"/>
        <v>n8-2-3TOn8-2-3-2</v>
      </c>
      <c r="AI936" s="75" t="str">
        <f t="shared" si="702"/>
        <v>n8-2-3TOn8-2-3-2</v>
      </c>
      <c r="AJ936" s="73">
        <f t="shared" si="697"/>
        <v>4</v>
      </c>
      <c r="AX936" s="108"/>
      <c r="AZ936" s="108"/>
      <c r="BB936" s="116"/>
      <c r="BC936" s="116"/>
      <c r="BD936" s="108"/>
      <c r="BE936" s="108"/>
      <c r="BF936" s="109"/>
      <c r="BG936" s="109"/>
      <c r="BH936" s="110" t="str">
        <f t="shared" si="698"/>
        <v>n8-2-3</v>
      </c>
      <c r="BI936" s="111"/>
      <c r="BJ936" s="109" t="s">
        <v>233</v>
      </c>
      <c r="BK936" s="109" t="s">
        <v>239</v>
      </c>
      <c r="BL936" s="109">
        <f t="shared" ca="1" si="699"/>
        <v>0.4</v>
      </c>
      <c r="BM936" s="112"/>
      <c r="BN936" s="112"/>
      <c r="BO936" s="112"/>
      <c r="BP936" s="112"/>
      <c r="BQ936" s="112"/>
      <c r="BR936" s="112">
        <f t="shared" ca="1" si="691"/>
        <v>12</v>
      </c>
      <c r="BS936" s="112">
        <f t="shared" ca="1" si="691"/>
        <v>12</v>
      </c>
      <c r="BT936" s="112"/>
      <c r="BU936" s="112"/>
      <c r="BV936" s="174"/>
      <c r="BW936" s="114"/>
      <c r="BX936" s="109"/>
      <c r="BY936" s="113"/>
      <c r="BZ936" s="113"/>
      <c r="CA936" s="113"/>
      <c r="CB936" s="113"/>
      <c r="CC936" s="112"/>
      <c r="CD936" s="109"/>
      <c r="CE936" s="114"/>
      <c r="CF936" s="109"/>
      <c r="CG936" s="113"/>
      <c r="CH936" s="113"/>
      <c r="CI936" s="113"/>
      <c r="CJ936" s="113"/>
      <c r="CK936" s="112"/>
      <c r="CL936" s="112"/>
      <c r="CM936" s="112"/>
      <c r="CN936" s="115"/>
      <c r="CO936" s="109"/>
      <c r="CP936" s="109"/>
      <c r="CQ936" s="113"/>
      <c r="CR936" s="113"/>
      <c r="CS936" s="113"/>
      <c r="CT936" s="113"/>
      <c r="CW936" s="118" t="str">
        <f t="shared" si="687"/>
        <v>n8-2-3</v>
      </c>
      <c r="CX936" s="118" t="str">
        <f t="shared" si="690"/>
        <v>n8-2-3-2</v>
      </c>
      <c r="CY936" s="119" t="s">
        <v>246</v>
      </c>
      <c r="CZ936" s="120" t="s">
        <v>79</v>
      </c>
      <c r="DA936" s="120" t="s">
        <v>79</v>
      </c>
      <c r="DB936" s="120">
        <f t="shared" si="703"/>
        <v>30</v>
      </c>
      <c r="DC936" s="120">
        <f t="shared" si="704"/>
        <v>150</v>
      </c>
      <c r="DD936" s="120">
        <f t="shared" ca="1" si="705"/>
        <v>6</v>
      </c>
      <c r="DE936" s="120">
        <f t="shared" ca="1" si="706"/>
        <v>6</v>
      </c>
      <c r="DF936" s="120" t="s">
        <v>74</v>
      </c>
    </row>
    <row r="937" spans="1:110" s="105" customFormat="1" ht="16" customHeight="1">
      <c r="A937" s="75" t="str">
        <f t="shared" ref="A937:A963" si="708">AH937</f>
        <v>n8-2-3TOn8-2-3-3</v>
      </c>
      <c r="B937" s="75" t="str">
        <f t="shared" ref="B937:B963" si="709">AI937</f>
        <v>n8-2-3TOn8-2-3-3</v>
      </c>
      <c r="C937" s="103" t="s">
        <v>239</v>
      </c>
      <c r="D937" s="103" t="str">
        <f t="shared" si="700"/>
        <v>n8-2-3</v>
      </c>
      <c r="E937" s="103" t="str">
        <f t="shared" si="701"/>
        <v>n8-2-3-3</v>
      </c>
      <c r="F937" s="104">
        <f>ROW()</f>
        <v>937</v>
      </c>
      <c r="G937" s="103"/>
      <c r="H937" s="103"/>
      <c r="I937" s="103"/>
      <c r="J937" s="103"/>
      <c r="K937" s="103" t="str">
        <f t="shared" si="692"/>
        <v>none</v>
      </c>
      <c r="L937" s="103"/>
      <c r="M937" s="103" t="str">
        <f t="shared" si="693"/>
        <v>OpenClose</v>
      </c>
      <c r="N937" s="103"/>
      <c r="O937" s="103"/>
      <c r="P937" s="103"/>
      <c r="Q937" s="103"/>
      <c r="R937" s="103">
        <f t="shared" si="694"/>
        <v>1</v>
      </c>
      <c r="S937" s="103"/>
      <c r="T937" s="103"/>
      <c r="U937" s="103"/>
      <c r="V937" s="103"/>
      <c r="W937" s="103"/>
      <c r="X937" s="103" t="str">
        <f t="shared" si="683"/>
        <v>fadeOn=n8-2-3TOn8-2-3-3,0.6</v>
      </c>
      <c r="Y937" s="103" t="str">
        <f t="shared" si="684"/>
        <v>fadeOff=n8-2-3TOn8-2-3-3,0.6</v>
      </c>
      <c r="Z937" s="103" t="str">
        <f t="shared" si="685"/>
        <v>drawOpen=n8-2-3TOn8-2-3-3,0.8</v>
      </c>
      <c r="AA937" s="103" t="str">
        <f t="shared" si="686"/>
        <v>drawClose=n8-2-3TOn8-2-3-3,0.8</v>
      </c>
      <c r="AB937" s="103" t="str">
        <f t="shared" si="695"/>
        <v>myQtipStyle</v>
      </c>
      <c r="AD937" s="106"/>
      <c r="AE937" s="116"/>
      <c r="AF937" s="75"/>
      <c r="AG937" s="186">
        <f t="shared" si="707"/>
        <v>0</v>
      </c>
      <c r="AH937" s="75" t="str">
        <f t="shared" si="696"/>
        <v>n8-2-3TOn8-2-3-3</v>
      </c>
      <c r="AI937" s="75" t="str">
        <f t="shared" si="702"/>
        <v>n8-2-3TOn8-2-3-3</v>
      </c>
      <c r="AJ937" s="73">
        <f t="shared" si="697"/>
        <v>4</v>
      </c>
      <c r="AX937" s="108"/>
      <c r="AZ937" s="108"/>
      <c r="BB937" s="116"/>
      <c r="BC937" s="116"/>
      <c r="BD937" s="108"/>
      <c r="BE937" s="108"/>
      <c r="BF937" s="109"/>
      <c r="BG937" s="109"/>
      <c r="BH937" s="110" t="str">
        <f t="shared" si="698"/>
        <v>n8-2-3</v>
      </c>
      <c r="BI937" s="111"/>
      <c r="BJ937" s="109" t="s">
        <v>233</v>
      </c>
      <c r="BK937" s="109" t="s">
        <v>239</v>
      </c>
      <c r="BL937" s="109">
        <f t="shared" ca="1" si="699"/>
        <v>0.4</v>
      </c>
      <c r="BM937" s="112"/>
      <c r="BN937" s="112"/>
      <c r="BO937" s="112"/>
      <c r="BP937" s="112"/>
      <c r="BQ937" s="112"/>
      <c r="BR937" s="112">
        <f t="shared" ca="1" si="691"/>
        <v>12</v>
      </c>
      <c r="BS937" s="112">
        <f t="shared" ca="1" si="691"/>
        <v>12</v>
      </c>
      <c r="BT937" s="112"/>
      <c r="BU937" s="112"/>
      <c r="BV937" s="174"/>
      <c r="BW937" s="114"/>
      <c r="BX937" s="109"/>
      <c r="BY937" s="113"/>
      <c r="BZ937" s="113"/>
      <c r="CA937" s="113"/>
      <c r="CB937" s="113"/>
      <c r="CC937" s="112"/>
      <c r="CD937" s="109"/>
      <c r="CE937" s="114"/>
      <c r="CF937" s="109"/>
      <c r="CG937" s="113"/>
      <c r="CH937" s="113"/>
      <c r="CI937" s="113"/>
      <c r="CJ937" s="113"/>
      <c r="CK937" s="112"/>
      <c r="CL937" s="112"/>
      <c r="CM937" s="112"/>
      <c r="CN937" s="115"/>
      <c r="CO937" s="109"/>
      <c r="CP937" s="109"/>
      <c r="CQ937" s="113"/>
      <c r="CR937" s="113"/>
      <c r="CS937" s="113"/>
      <c r="CT937" s="113"/>
      <c r="CW937" s="118" t="str">
        <f t="shared" si="687"/>
        <v>n8-2-3</v>
      </c>
      <c r="CX937" s="118" t="str">
        <f t="shared" si="690"/>
        <v>n8-2-3-3</v>
      </c>
      <c r="CY937" s="119" t="s">
        <v>246</v>
      </c>
      <c r="CZ937" s="120" t="s">
        <v>79</v>
      </c>
      <c r="DA937" s="120" t="s">
        <v>79</v>
      </c>
      <c r="DB937" s="120">
        <f t="shared" si="703"/>
        <v>30</v>
      </c>
      <c r="DC937" s="120">
        <f t="shared" si="704"/>
        <v>150</v>
      </c>
      <c r="DD937" s="120">
        <f t="shared" ca="1" si="705"/>
        <v>6</v>
      </c>
      <c r="DE937" s="120">
        <f t="shared" ca="1" si="706"/>
        <v>6</v>
      </c>
      <c r="DF937" s="120" t="s">
        <v>74</v>
      </c>
    </row>
    <row r="938" spans="1:110" s="105" customFormat="1" ht="16" customHeight="1">
      <c r="A938" s="75" t="str">
        <f t="shared" si="708"/>
        <v>n7-4-3-3TOn8-3</v>
      </c>
      <c r="B938" s="75" t="str">
        <f t="shared" si="709"/>
        <v>n7-4-3-3TOn8-3</v>
      </c>
      <c r="C938" s="103" t="s">
        <v>239</v>
      </c>
      <c r="D938" s="103" t="str">
        <f t="shared" si="700"/>
        <v>n7-4-3-3</v>
      </c>
      <c r="E938" s="103" t="str">
        <f t="shared" si="701"/>
        <v>n8-3</v>
      </c>
      <c r="F938" s="104">
        <f>ROW()</f>
        <v>938</v>
      </c>
      <c r="G938" s="103"/>
      <c r="H938" s="103"/>
      <c r="I938" s="103"/>
      <c r="J938" s="103"/>
      <c r="K938" s="103" t="str">
        <f t="shared" si="692"/>
        <v>none</v>
      </c>
      <c r="L938" s="103"/>
      <c r="M938" s="103" t="str">
        <f t="shared" si="693"/>
        <v>OpenClose</v>
      </c>
      <c r="N938" s="103"/>
      <c r="O938" s="103"/>
      <c r="P938" s="103"/>
      <c r="Q938" s="103"/>
      <c r="R938" s="103">
        <f t="shared" si="694"/>
        <v>1</v>
      </c>
      <c r="S938" s="103"/>
      <c r="T938" s="103"/>
      <c r="U938" s="103"/>
      <c r="V938" s="103"/>
      <c r="W938" s="103"/>
      <c r="X938" s="103" t="str">
        <f t="shared" si="683"/>
        <v>fadeOn=n7-4-3-3TOn8-3,0.6</v>
      </c>
      <c r="Y938" s="103" t="str">
        <f t="shared" si="684"/>
        <v>fadeOff=n7-4-3-3TOn8-3,0.6</v>
      </c>
      <c r="Z938" s="103" t="str">
        <f t="shared" si="685"/>
        <v>drawOpen=n7-4-3-3TOn8-3,0.8</v>
      </c>
      <c r="AA938" s="103" t="str">
        <f t="shared" si="686"/>
        <v>drawClose=n7-4-3-3TOn8-3,0.8</v>
      </c>
      <c r="AB938" s="103" t="str">
        <f t="shared" si="695"/>
        <v>myQtipStyle</v>
      </c>
      <c r="AD938" s="106"/>
      <c r="AE938" s="116"/>
      <c r="AF938" s="75"/>
      <c r="AG938" s="186">
        <f t="shared" si="707"/>
        <v>0</v>
      </c>
      <c r="AH938" s="75" t="str">
        <f t="shared" si="696"/>
        <v>n7-4-3-3TOn8-3</v>
      </c>
      <c r="AI938" s="75" t="str">
        <f t="shared" si="702"/>
        <v>n7-4-3-3TOn8-3</v>
      </c>
      <c r="AJ938" s="73">
        <f t="shared" si="697"/>
        <v>2</v>
      </c>
      <c r="AX938" s="108"/>
      <c r="AZ938" s="108"/>
      <c r="BB938" s="116"/>
      <c r="BC938" s="116"/>
      <c r="BD938" s="108"/>
      <c r="BE938" s="108"/>
      <c r="BF938" s="109"/>
      <c r="BG938" s="109"/>
      <c r="BH938" s="110" t="str">
        <f t="shared" si="698"/>
        <v>n7-4-3-3</v>
      </c>
      <c r="BI938" s="111"/>
      <c r="BJ938" s="109" t="s">
        <v>233</v>
      </c>
      <c r="BK938" s="109" t="s">
        <v>239</v>
      </c>
      <c r="BL938" s="109">
        <f t="shared" ca="1" si="699"/>
        <v>1.5</v>
      </c>
      <c r="BM938" s="112"/>
      <c r="BN938" s="112"/>
      <c r="BO938" s="112"/>
      <c r="BP938" s="112"/>
      <c r="BQ938" s="112"/>
      <c r="BR938" s="112">
        <f t="shared" ca="1" si="691"/>
        <v>60</v>
      </c>
      <c r="BS938" s="112">
        <f t="shared" ca="1" si="691"/>
        <v>60</v>
      </c>
      <c r="BT938" s="112"/>
      <c r="BU938" s="112"/>
      <c r="BV938" s="174"/>
      <c r="BW938" s="114"/>
      <c r="BX938" s="109"/>
      <c r="BY938" s="113"/>
      <c r="BZ938" s="113"/>
      <c r="CA938" s="113"/>
      <c r="CB938" s="113"/>
      <c r="CC938" s="112"/>
      <c r="CD938" s="109"/>
      <c r="CE938" s="114"/>
      <c r="CF938" s="109"/>
      <c r="CG938" s="113"/>
      <c r="CH938" s="113"/>
      <c r="CI938" s="113"/>
      <c r="CJ938" s="113"/>
      <c r="CK938" s="112"/>
      <c r="CL938" s="112"/>
      <c r="CM938" s="112"/>
      <c r="CN938" s="115"/>
      <c r="CO938" s="109"/>
      <c r="CP938" s="109"/>
      <c r="CQ938" s="113"/>
      <c r="CR938" s="113"/>
      <c r="CS938" s="113"/>
      <c r="CT938" s="113"/>
      <c r="CW938" s="118" t="str">
        <f t="shared" si="687"/>
        <v>n7-4-3-3</v>
      </c>
      <c r="CX938" s="118" t="str">
        <f t="shared" si="690"/>
        <v>n8-3</v>
      </c>
      <c r="CY938" s="119" t="s">
        <v>246</v>
      </c>
      <c r="CZ938" s="120" t="s">
        <v>79</v>
      </c>
      <c r="DA938" s="120" t="s">
        <v>79</v>
      </c>
      <c r="DB938" s="120">
        <f t="shared" si="703"/>
        <v>30</v>
      </c>
      <c r="DC938" s="120">
        <f t="shared" si="704"/>
        <v>150</v>
      </c>
      <c r="DD938" s="120">
        <f t="shared" ca="1" si="705"/>
        <v>30</v>
      </c>
      <c r="DE938" s="120">
        <f t="shared" ca="1" si="706"/>
        <v>30</v>
      </c>
      <c r="DF938" s="120" t="s">
        <v>74</v>
      </c>
    </row>
    <row r="939" spans="1:110" s="105" customFormat="1" ht="16" customHeight="1">
      <c r="A939" s="75" t="str">
        <f t="shared" si="708"/>
        <v>n8-3TOn8-3-1</v>
      </c>
      <c r="B939" s="75" t="str">
        <f t="shared" si="709"/>
        <v>n8-3TOn8-3-1</v>
      </c>
      <c r="C939" s="103" t="s">
        <v>239</v>
      </c>
      <c r="D939" s="103" t="str">
        <f t="shared" si="700"/>
        <v>n8-3</v>
      </c>
      <c r="E939" s="103" t="str">
        <f t="shared" si="701"/>
        <v>n8-3-1</v>
      </c>
      <c r="F939" s="104">
        <f>ROW()</f>
        <v>939</v>
      </c>
      <c r="G939" s="103"/>
      <c r="H939" s="103"/>
      <c r="I939" s="103"/>
      <c r="J939" s="103"/>
      <c r="K939" s="103" t="str">
        <f t="shared" si="692"/>
        <v>none</v>
      </c>
      <c r="L939" s="103"/>
      <c r="M939" s="103" t="str">
        <f t="shared" si="693"/>
        <v>OpenClose</v>
      </c>
      <c r="N939" s="103"/>
      <c r="O939" s="103"/>
      <c r="P939" s="103"/>
      <c r="Q939" s="103"/>
      <c r="R939" s="103">
        <f t="shared" si="694"/>
        <v>1</v>
      </c>
      <c r="S939" s="103"/>
      <c r="T939" s="103"/>
      <c r="U939" s="103"/>
      <c r="V939" s="103"/>
      <c r="W939" s="103"/>
      <c r="X939" s="103" t="str">
        <f t="shared" si="683"/>
        <v>fadeOn=n8-3TOn8-3-1,0.6</v>
      </c>
      <c r="Y939" s="103" t="str">
        <f t="shared" si="684"/>
        <v>fadeOff=n8-3TOn8-3-1,0.6</v>
      </c>
      <c r="Z939" s="103" t="str">
        <f t="shared" si="685"/>
        <v>drawOpen=n8-3TOn8-3-1,0.8</v>
      </c>
      <c r="AA939" s="103" t="str">
        <f t="shared" si="686"/>
        <v>drawClose=n8-3TOn8-3-1,0.8</v>
      </c>
      <c r="AB939" s="103" t="str">
        <f t="shared" si="695"/>
        <v>myQtipStyle</v>
      </c>
      <c r="AD939" s="106"/>
      <c r="AE939" s="116"/>
      <c r="AF939" s="75"/>
      <c r="AG939" s="186">
        <f t="shared" si="707"/>
        <v>0</v>
      </c>
      <c r="AH939" s="75" t="str">
        <f t="shared" si="696"/>
        <v>n8-3TOn8-3-1</v>
      </c>
      <c r="AI939" s="75" t="str">
        <f t="shared" si="702"/>
        <v>n8-3TOn8-3-1</v>
      </c>
      <c r="AJ939" s="73">
        <f t="shared" si="697"/>
        <v>3</v>
      </c>
      <c r="AX939" s="108"/>
      <c r="AZ939" s="108"/>
      <c r="BB939" s="116"/>
      <c r="BC939" s="116"/>
      <c r="BD939" s="108"/>
      <c r="BE939" s="108"/>
      <c r="BF939" s="109"/>
      <c r="BG939" s="109"/>
      <c r="BH939" s="110" t="str">
        <f t="shared" si="698"/>
        <v>n8-3</v>
      </c>
      <c r="BI939" s="111"/>
      <c r="BJ939" s="109" t="s">
        <v>233</v>
      </c>
      <c r="BK939" s="109" t="s">
        <v>239</v>
      </c>
      <c r="BL939" s="109">
        <f t="shared" ca="1" si="699"/>
        <v>0.7</v>
      </c>
      <c r="BM939" s="112"/>
      <c r="BN939" s="112"/>
      <c r="BO939" s="112"/>
      <c r="BP939" s="112"/>
      <c r="BQ939" s="112"/>
      <c r="BR939" s="112">
        <f t="shared" ca="1" si="691"/>
        <v>35</v>
      </c>
      <c r="BS939" s="112">
        <f t="shared" ca="1" si="691"/>
        <v>35</v>
      </c>
      <c r="BT939" s="112"/>
      <c r="BU939" s="112"/>
      <c r="BV939" s="174"/>
      <c r="BW939" s="114"/>
      <c r="BX939" s="109"/>
      <c r="BY939" s="113"/>
      <c r="BZ939" s="113"/>
      <c r="CA939" s="113"/>
      <c r="CB939" s="113"/>
      <c r="CC939" s="112"/>
      <c r="CD939" s="109"/>
      <c r="CE939" s="114"/>
      <c r="CF939" s="109"/>
      <c r="CG939" s="113"/>
      <c r="CH939" s="113"/>
      <c r="CI939" s="113"/>
      <c r="CJ939" s="113"/>
      <c r="CK939" s="112"/>
      <c r="CL939" s="112"/>
      <c r="CM939" s="112"/>
      <c r="CN939" s="115"/>
      <c r="CO939" s="109"/>
      <c r="CP939" s="109"/>
      <c r="CQ939" s="113"/>
      <c r="CR939" s="113"/>
      <c r="CS939" s="113"/>
      <c r="CT939" s="113"/>
      <c r="CW939" s="118" t="str">
        <f t="shared" si="687"/>
        <v>n8-3</v>
      </c>
      <c r="CX939" s="118" t="str">
        <f t="shared" si="690"/>
        <v>n8-3-1</v>
      </c>
      <c r="CY939" s="119" t="s">
        <v>246</v>
      </c>
      <c r="CZ939" s="120" t="s">
        <v>79</v>
      </c>
      <c r="DA939" s="120" t="s">
        <v>79</v>
      </c>
      <c r="DB939" s="120">
        <f t="shared" si="703"/>
        <v>30</v>
      </c>
      <c r="DC939" s="120">
        <f t="shared" si="704"/>
        <v>150</v>
      </c>
      <c r="DD939" s="120">
        <f t="shared" ref="DD939:DD963" ca="1" si="710">BR939/2</f>
        <v>17.5</v>
      </c>
      <c r="DE939" s="120">
        <f t="shared" ref="DE939:DE963" ca="1" si="711">BS939/2</f>
        <v>17.5</v>
      </c>
      <c r="DF939" s="120" t="s">
        <v>74</v>
      </c>
    </row>
    <row r="940" spans="1:110" s="105" customFormat="1" ht="16" customHeight="1">
      <c r="A940" s="75" t="str">
        <f t="shared" si="708"/>
        <v>n8-3-1TOn8-3-1-1</v>
      </c>
      <c r="B940" s="75" t="str">
        <f t="shared" si="709"/>
        <v>n8-3-1TOn8-3-1-1</v>
      </c>
      <c r="C940" s="103" t="s">
        <v>239</v>
      </c>
      <c r="D940" s="103" t="str">
        <f t="shared" si="700"/>
        <v>n8-3-1</v>
      </c>
      <c r="E940" s="103" t="str">
        <f t="shared" si="701"/>
        <v>n8-3-1-1</v>
      </c>
      <c r="F940" s="104">
        <f>ROW()</f>
        <v>940</v>
      </c>
      <c r="G940" s="103"/>
      <c r="H940" s="103"/>
      <c r="I940" s="103"/>
      <c r="J940" s="103"/>
      <c r="K940" s="103" t="str">
        <f t="shared" si="692"/>
        <v>none</v>
      </c>
      <c r="L940" s="103"/>
      <c r="M940" s="103" t="str">
        <f t="shared" si="693"/>
        <v>OpenClose</v>
      </c>
      <c r="N940" s="103"/>
      <c r="O940" s="103"/>
      <c r="P940" s="103"/>
      <c r="Q940" s="103"/>
      <c r="R940" s="103">
        <f t="shared" si="694"/>
        <v>1</v>
      </c>
      <c r="S940" s="103"/>
      <c r="T940" s="103"/>
      <c r="U940" s="103"/>
      <c r="V940" s="103"/>
      <c r="W940" s="103"/>
      <c r="X940" s="103" t="str">
        <f t="shared" si="683"/>
        <v>fadeOn=n8-3-1TOn8-3-1-1,0.6</v>
      </c>
      <c r="Y940" s="103" t="str">
        <f t="shared" si="684"/>
        <v>fadeOff=n8-3-1TOn8-3-1-1,0.6</v>
      </c>
      <c r="Z940" s="103" t="str">
        <f t="shared" si="685"/>
        <v>drawOpen=n8-3-1TOn8-3-1-1,0.8</v>
      </c>
      <c r="AA940" s="103" t="str">
        <f t="shared" si="686"/>
        <v>drawClose=n8-3-1TOn8-3-1-1,0.8</v>
      </c>
      <c r="AB940" s="103" t="str">
        <f t="shared" si="695"/>
        <v>myQtipStyle</v>
      </c>
      <c r="AD940" s="106"/>
      <c r="AE940" s="116"/>
      <c r="AF940" s="75"/>
      <c r="AG940" s="186">
        <f t="shared" si="707"/>
        <v>0</v>
      </c>
      <c r="AH940" s="75" t="str">
        <f t="shared" si="696"/>
        <v>n8-3-1TOn8-3-1-1</v>
      </c>
      <c r="AI940" s="75" t="str">
        <f t="shared" si="702"/>
        <v>n8-3-1TOn8-3-1-1</v>
      </c>
      <c r="AJ940" s="73">
        <f t="shared" si="697"/>
        <v>4</v>
      </c>
      <c r="AX940" s="108"/>
      <c r="AZ940" s="108"/>
      <c r="BB940" s="116"/>
      <c r="BC940" s="116"/>
      <c r="BD940" s="108"/>
      <c r="BE940" s="108"/>
      <c r="BF940" s="109"/>
      <c r="BG940" s="109"/>
      <c r="BH940" s="110" t="str">
        <f t="shared" si="698"/>
        <v>n8-3-1</v>
      </c>
      <c r="BI940" s="111"/>
      <c r="BJ940" s="109" t="s">
        <v>233</v>
      </c>
      <c r="BK940" s="109" t="s">
        <v>239</v>
      </c>
      <c r="BL940" s="109">
        <f t="shared" ca="1" si="699"/>
        <v>0.4</v>
      </c>
      <c r="BM940" s="112"/>
      <c r="BN940" s="112"/>
      <c r="BO940" s="112"/>
      <c r="BP940" s="112"/>
      <c r="BQ940" s="112"/>
      <c r="BR940" s="112">
        <f t="shared" ref="BR940:BS959" ca="1" si="712">BR441</f>
        <v>12</v>
      </c>
      <c r="BS940" s="112">
        <f t="shared" ca="1" si="712"/>
        <v>12</v>
      </c>
      <c r="BT940" s="112"/>
      <c r="BU940" s="112"/>
      <c r="BV940" s="174"/>
      <c r="BW940" s="114"/>
      <c r="BX940" s="109"/>
      <c r="BY940" s="113"/>
      <c r="BZ940" s="113"/>
      <c r="CA940" s="113"/>
      <c r="CB940" s="113"/>
      <c r="CC940" s="112"/>
      <c r="CD940" s="109"/>
      <c r="CE940" s="114"/>
      <c r="CF940" s="109"/>
      <c r="CG940" s="113"/>
      <c r="CH940" s="113"/>
      <c r="CI940" s="113"/>
      <c r="CJ940" s="113"/>
      <c r="CK940" s="112"/>
      <c r="CL940" s="112"/>
      <c r="CM940" s="112"/>
      <c r="CN940" s="115"/>
      <c r="CO940" s="109"/>
      <c r="CP940" s="109"/>
      <c r="CQ940" s="113"/>
      <c r="CR940" s="113"/>
      <c r="CS940" s="113"/>
      <c r="CT940" s="113"/>
      <c r="CW940" s="118" t="str">
        <f t="shared" si="687"/>
        <v>n8-3-1</v>
      </c>
      <c r="CX940" s="118" t="str">
        <f t="shared" si="690"/>
        <v>n8-3-1-1</v>
      </c>
      <c r="CY940" s="119" t="s">
        <v>246</v>
      </c>
      <c r="CZ940" s="120" t="s">
        <v>79</v>
      </c>
      <c r="DA940" s="120" t="s">
        <v>79</v>
      </c>
      <c r="DB940" s="120">
        <f t="shared" si="703"/>
        <v>30</v>
      </c>
      <c r="DC940" s="120">
        <f t="shared" si="704"/>
        <v>150</v>
      </c>
      <c r="DD940" s="120">
        <f t="shared" ca="1" si="710"/>
        <v>6</v>
      </c>
      <c r="DE940" s="120">
        <f t="shared" ca="1" si="711"/>
        <v>6</v>
      </c>
      <c r="DF940" s="120" t="s">
        <v>74</v>
      </c>
    </row>
    <row r="941" spans="1:110" s="105" customFormat="1" ht="16" customHeight="1">
      <c r="A941" s="75" t="str">
        <f t="shared" si="708"/>
        <v>n8-3-1TOn8-3-1-2</v>
      </c>
      <c r="B941" s="75" t="str">
        <f t="shared" si="709"/>
        <v>n8-3-1TOn8-3-1-2</v>
      </c>
      <c r="C941" s="103" t="s">
        <v>239</v>
      </c>
      <c r="D941" s="103" t="str">
        <f t="shared" si="700"/>
        <v>n8-3-1</v>
      </c>
      <c r="E941" s="103" t="str">
        <f t="shared" si="701"/>
        <v>n8-3-1-2</v>
      </c>
      <c r="F941" s="104">
        <f>ROW()</f>
        <v>941</v>
      </c>
      <c r="G941" s="103"/>
      <c r="H941" s="103"/>
      <c r="I941" s="103"/>
      <c r="J941" s="103"/>
      <c r="K941" s="103" t="str">
        <f t="shared" si="692"/>
        <v>none</v>
      </c>
      <c r="L941" s="103"/>
      <c r="M941" s="103" t="str">
        <f t="shared" si="693"/>
        <v>OpenClose</v>
      </c>
      <c r="N941" s="103"/>
      <c r="O941" s="103"/>
      <c r="P941" s="103"/>
      <c r="Q941" s="103"/>
      <c r="R941" s="103">
        <f t="shared" si="694"/>
        <v>1</v>
      </c>
      <c r="S941" s="103"/>
      <c r="T941" s="103"/>
      <c r="U941" s="103"/>
      <c r="V941" s="103"/>
      <c r="W941" s="103"/>
      <c r="X941" s="103" t="str">
        <f t="shared" si="683"/>
        <v>fadeOn=n8-3-1TOn8-3-1-2,0.6</v>
      </c>
      <c r="Y941" s="103" t="str">
        <f t="shared" si="684"/>
        <v>fadeOff=n8-3-1TOn8-3-1-2,0.6</v>
      </c>
      <c r="Z941" s="103" t="str">
        <f t="shared" si="685"/>
        <v>drawOpen=n8-3-1TOn8-3-1-2,0.8</v>
      </c>
      <c r="AA941" s="103" t="str">
        <f t="shared" si="686"/>
        <v>drawClose=n8-3-1TOn8-3-1-2,0.8</v>
      </c>
      <c r="AB941" s="103" t="str">
        <f t="shared" si="695"/>
        <v>myQtipStyle</v>
      </c>
      <c r="AD941" s="106"/>
      <c r="AE941" s="116"/>
      <c r="AF941" s="75"/>
      <c r="AG941" s="186">
        <f t="shared" si="707"/>
        <v>0</v>
      </c>
      <c r="AH941" s="75" t="str">
        <f t="shared" si="696"/>
        <v>n8-3-1TOn8-3-1-2</v>
      </c>
      <c r="AI941" s="75" t="str">
        <f t="shared" si="702"/>
        <v>n8-3-1TOn8-3-1-2</v>
      </c>
      <c r="AJ941" s="73">
        <f t="shared" si="697"/>
        <v>4</v>
      </c>
      <c r="AX941" s="108"/>
      <c r="AZ941" s="108"/>
      <c r="BB941" s="116"/>
      <c r="BC941" s="116"/>
      <c r="BD941" s="108"/>
      <c r="BE941" s="108"/>
      <c r="BF941" s="109"/>
      <c r="BG941" s="109"/>
      <c r="BH941" s="110" t="str">
        <f t="shared" si="698"/>
        <v>n8-3-1</v>
      </c>
      <c r="BI941" s="111"/>
      <c r="BJ941" s="109" t="s">
        <v>233</v>
      </c>
      <c r="BK941" s="109" t="s">
        <v>239</v>
      </c>
      <c r="BL941" s="109">
        <f t="shared" ca="1" si="699"/>
        <v>0.4</v>
      </c>
      <c r="BM941" s="112"/>
      <c r="BN941" s="112"/>
      <c r="BO941" s="112"/>
      <c r="BP941" s="112"/>
      <c r="BQ941" s="112"/>
      <c r="BR941" s="112">
        <f t="shared" ca="1" si="712"/>
        <v>12</v>
      </c>
      <c r="BS941" s="112">
        <f t="shared" ca="1" si="712"/>
        <v>12</v>
      </c>
      <c r="BT941" s="112"/>
      <c r="BU941" s="112"/>
      <c r="BV941" s="174"/>
      <c r="BW941" s="114"/>
      <c r="BX941" s="109"/>
      <c r="BY941" s="113"/>
      <c r="BZ941" s="113"/>
      <c r="CA941" s="113"/>
      <c r="CB941" s="113"/>
      <c r="CC941" s="112"/>
      <c r="CD941" s="109"/>
      <c r="CE941" s="114"/>
      <c r="CF941" s="109"/>
      <c r="CG941" s="113"/>
      <c r="CH941" s="113"/>
      <c r="CI941" s="113"/>
      <c r="CJ941" s="113"/>
      <c r="CK941" s="112"/>
      <c r="CL941" s="112"/>
      <c r="CM941" s="112"/>
      <c r="CN941" s="115"/>
      <c r="CO941" s="109"/>
      <c r="CP941" s="109"/>
      <c r="CQ941" s="113"/>
      <c r="CR941" s="113"/>
      <c r="CS941" s="113"/>
      <c r="CT941" s="113"/>
      <c r="CW941" s="118" t="str">
        <f t="shared" si="687"/>
        <v>n8-3-1</v>
      </c>
      <c r="CX941" s="118" t="str">
        <f t="shared" si="690"/>
        <v>n8-3-1-2</v>
      </c>
      <c r="CY941" s="119" t="s">
        <v>246</v>
      </c>
      <c r="CZ941" s="120" t="s">
        <v>79</v>
      </c>
      <c r="DA941" s="120" t="s">
        <v>79</v>
      </c>
      <c r="DB941" s="120">
        <f t="shared" si="703"/>
        <v>30</v>
      </c>
      <c r="DC941" s="120">
        <f t="shared" si="704"/>
        <v>150</v>
      </c>
      <c r="DD941" s="120">
        <f t="shared" ca="1" si="710"/>
        <v>6</v>
      </c>
      <c r="DE941" s="120">
        <f t="shared" ca="1" si="711"/>
        <v>6</v>
      </c>
      <c r="DF941" s="120" t="s">
        <v>74</v>
      </c>
    </row>
    <row r="942" spans="1:110" s="105" customFormat="1" ht="16" customHeight="1">
      <c r="A942" s="75" t="str">
        <f t="shared" si="708"/>
        <v>n8-3-1TOn8-3-1-3</v>
      </c>
      <c r="B942" s="75" t="str">
        <f t="shared" si="709"/>
        <v>n8-3-1TOn8-3-1-3</v>
      </c>
      <c r="C942" s="103" t="s">
        <v>239</v>
      </c>
      <c r="D942" s="103" t="str">
        <f t="shared" si="700"/>
        <v>n8-3-1</v>
      </c>
      <c r="E942" s="103" t="str">
        <f t="shared" si="701"/>
        <v>n8-3-1-3</v>
      </c>
      <c r="F942" s="104">
        <f>ROW()</f>
        <v>942</v>
      </c>
      <c r="G942" s="103"/>
      <c r="H942" s="103"/>
      <c r="I942" s="103"/>
      <c r="J942" s="103"/>
      <c r="K942" s="103" t="str">
        <f t="shared" si="692"/>
        <v>none</v>
      </c>
      <c r="L942" s="103"/>
      <c r="M942" s="103" t="str">
        <f t="shared" si="693"/>
        <v>OpenClose</v>
      </c>
      <c r="N942" s="103"/>
      <c r="O942" s="103"/>
      <c r="P942" s="103"/>
      <c r="Q942" s="103"/>
      <c r="R942" s="103">
        <f t="shared" si="694"/>
        <v>1</v>
      </c>
      <c r="S942" s="103"/>
      <c r="T942" s="103"/>
      <c r="U942" s="103"/>
      <c r="V942" s="103"/>
      <c r="W942" s="103"/>
      <c r="X942" s="103" t="str">
        <f t="shared" si="683"/>
        <v>fadeOn=n8-3-1TOn8-3-1-3,0.6</v>
      </c>
      <c r="Y942" s="103" t="str">
        <f t="shared" si="684"/>
        <v>fadeOff=n8-3-1TOn8-3-1-3,0.6</v>
      </c>
      <c r="Z942" s="103" t="str">
        <f t="shared" si="685"/>
        <v>drawOpen=n8-3-1TOn8-3-1-3,0.8</v>
      </c>
      <c r="AA942" s="103" t="str">
        <f t="shared" si="686"/>
        <v>drawClose=n8-3-1TOn8-3-1-3,0.8</v>
      </c>
      <c r="AB942" s="103" t="str">
        <f t="shared" si="695"/>
        <v>myQtipStyle</v>
      </c>
      <c r="AD942" s="106"/>
      <c r="AE942" s="116"/>
      <c r="AF942" s="75"/>
      <c r="AG942" s="186">
        <f t="shared" si="707"/>
        <v>0</v>
      </c>
      <c r="AH942" s="75" t="str">
        <f t="shared" si="696"/>
        <v>n8-3-1TOn8-3-1-3</v>
      </c>
      <c r="AI942" s="75" t="str">
        <f t="shared" si="702"/>
        <v>n8-3-1TOn8-3-1-3</v>
      </c>
      <c r="AJ942" s="73">
        <f t="shared" si="697"/>
        <v>4</v>
      </c>
      <c r="AX942" s="108"/>
      <c r="AZ942" s="108"/>
      <c r="BB942" s="116"/>
      <c r="BC942" s="116"/>
      <c r="BD942" s="108"/>
      <c r="BE942" s="108"/>
      <c r="BF942" s="109"/>
      <c r="BG942" s="109"/>
      <c r="BH942" s="110" t="str">
        <f t="shared" si="698"/>
        <v>n8-3-1</v>
      </c>
      <c r="BI942" s="111"/>
      <c r="BJ942" s="109" t="s">
        <v>233</v>
      </c>
      <c r="BK942" s="109" t="s">
        <v>239</v>
      </c>
      <c r="BL942" s="109">
        <f t="shared" ca="1" si="699"/>
        <v>0.4</v>
      </c>
      <c r="BM942" s="112"/>
      <c r="BN942" s="112"/>
      <c r="BO942" s="112"/>
      <c r="BP942" s="112"/>
      <c r="BQ942" s="112"/>
      <c r="BR942" s="112">
        <f t="shared" ca="1" si="712"/>
        <v>12</v>
      </c>
      <c r="BS942" s="112">
        <f t="shared" ca="1" si="712"/>
        <v>12</v>
      </c>
      <c r="BT942" s="112"/>
      <c r="BU942" s="112"/>
      <c r="BV942" s="174"/>
      <c r="BW942" s="114"/>
      <c r="BX942" s="109"/>
      <c r="BY942" s="113"/>
      <c r="BZ942" s="113"/>
      <c r="CA942" s="113"/>
      <c r="CB942" s="113"/>
      <c r="CC942" s="112"/>
      <c r="CD942" s="109"/>
      <c r="CE942" s="114"/>
      <c r="CF942" s="109"/>
      <c r="CG942" s="113"/>
      <c r="CH942" s="113"/>
      <c r="CI942" s="113"/>
      <c r="CJ942" s="113"/>
      <c r="CK942" s="112"/>
      <c r="CL942" s="112"/>
      <c r="CM942" s="112"/>
      <c r="CN942" s="115"/>
      <c r="CO942" s="109"/>
      <c r="CP942" s="109"/>
      <c r="CQ942" s="113"/>
      <c r="CR942" s="113"/>
      <c r="CS942" s="113"/>
      <c r="CT942" s="113"/>
      <c r="CW942" s="118" t="str">
        <f t="shared" si="687"/>
        <v>n8-3-1</v>
      </c>
      <c r="CX942" s="118" t="str">
        <f t="shared" si="690"/>
        <v>n8-3-1-3</v>
      </c>
      <c r="CY942" s="119" t="s">
        <v>246</v>
      </c>
      <c r="CZ942" s="120" t="s">
        <v>79</v>
      </c>
      <c r="DA942" s="120" t="s">
        <v>79</v>
      </c>
      <c r="DB942" s="120">
        <f t="shared" si="703"/>
        <v>30</v>
      </c>
      <c r="DC942" s="120">
        <f t="shared" si="704"/>
        <v>150</v>
      </c>
      <c r="DD942" s="120">
        <f t="shared" ca="1" si="710"/>
        <v>6</v>
      </c>
      <c r="DE942" s="120">
        <f t="shared" ca="1" si="711"/>
        <v>6</v>
      </c>
      <c r="DF942" s="120" t="s">
        <v>74</v>
      </c>
    </row>
    <row r="943" spans="1:110" s="105" customFormat="1" ht="16" customHeight="1">
      <c r="A943" s="75" t="str">
        <f t="shared" si="708"/>
        <v>n8-3TOn8-3-2</v>
      </c>
      <c r="B943" s="75" t="str">
        <f t="shared" si="709"/>
        <v>n8-3TOn8-3-2</v>
      </c>
      <c r="C943" s="103" t="s">
        <v>239</v>
      </c>
      <c r="D943" s="103" t="str">
        <f t="shared" si="700"/>
        <v>n8-3</v>
      </c>
      <c r="E943" s="103" t="str">
        <f t="shared" si="701"/>
        <v>n8-3-2</v>
      </c>
      <c r="F943" s="104">
        <f>ROW()</f>
        <v>943</v>
      </c>
      <c r="G943" s="103"/>
      <c r="H943" s="103"/>
      <c r="I943" s="103"/>
      <c r="J943" s="103"/>
      <c r="K943" s="103" t="str">
        <f t="shared" si="692"/>
        <v>none</v>
      </c>
      <c r="L943" s="103"/>
      <c r="M943" s="103" t="str">
        <f t="shared" si="693"/>
        <v>OpenClose</v>
      </c>
      <c r="N943" s="103"/>
      <c r="O943" s="103"/>
      <c r="P943" s="103"/>
      <c r="Q943" s="103"/>
      <c r="R943" s="103">
        <f t="shared" si="694"/>
        <v>1</v>
      </c>
      <c r="S943" s="103"/>
      <c r="T943" s="103"/>
      <c r="U943" s="103"/>
      <c r="V943" s="103"/>
      <c r="W943" s="103"/>
      <c r="X943" s="103" t="str">
        <f t="shared" si="683"/>
        <v>fadeOn=n8-3TOn8-3-2,0.6</v>
      </c>
      <c r="Y943" s="103" t="str">
        <f t="shared" si="684"/>
        <v>fadeOff=n8-3TOn8-3-2,0.6</v>
      </c>
      <c r="Z943" s="103" t="str">
        <f t="shared" si="685"/>
        <v>drawOpen=n8-3TOn8-3-2,0.8</v>
      </c>
      <c r="AA943" s="103" t="str">
        <f t="shared" si="686"/>
        <v>drawClose=n8-3TOn8-3-2,0.8</v>
      </c>
      <c r="AB943" s="103" t="str">
        <f t="shared" si="695"/>
        <v>myQtipStyle</v>
      </c>
      <c r="AD943" s="106"/>
      <c r="AE943" s="116"/>
      <c r="AF943" s="75"/>
      <c r="AG943" s="186">
        <f t="shared" si="707"/>
        <v>0</v>
      </c>
      <c r="AH943" s="75" t="str">
        <f t="shared" si="696"/>
        <v>n8-3TOn8-3-2</v>
      </c>
      <c r="AI943" s="75" t="str">
        <f t="shared" si="702"/>
        <v>n8-3TOn8-3-2</v>
      </c>
      <c r="AJ943" s="73">
        <f t="shared" si="697"/>
        <v>3</v>
      </c>
      <c r="AX943" s="108"/>
      <c r="AZ943" s="108"/>
      <c r="BB943" s="116"/>
      <c r="BC943" s="116"/>
      <c r="BD943" s="108"/>
      <c r="BE943" s="108"/>
      <c r="BF943" s="109"/>
      <c r="BG943" s="109"/>
      <c r="BH943" s="110" t="str">
        <f t="shared" si="698"/>
        <v>n8-3</v>
      </c>
      <c r="BI943" s="111"/>
      <c r="BJ943" s="109" t="s">
        <v>233</v>
      </c>
      <c r="BK943" s="109" t="s">
        <v>239</v>
      </c>
      <c r="BL943" s="109">
        <f t="shared" ca="1" si="699"/>
        <v>0.7</v>
      </c>
      <c r="BM943" s="112"/>
      <c r="BN943" s="112"/>
      <c r="BO943" s="112"/>
      <c r="BP943" s="112"/>
      <c r="BQ943" s="112"/>
      <c r="BR943" s="112">
        <f t="shared" ca="1" si="712"/>
        <v>35</v>
      </c>
      <c r="BS943" s="112">
        <f t="shared" ca="1" si="712"/>
        <v>35</v>
      </c>
      <c r="BT943" s="112"/>
      <c r="BU943" s="112"/>
      <c r="BV943" s="174"/>
      <c r="BW943" s="114"/>
      <c r="BX943" s="109"/>
      <c r="BY943" s="113"/>
      <c r="BZ943" s="113"/>
      <c r="CA943" s="113"/>
      <c r="CB943" s="113"/>
      <c r="CC943" s="112"/>
      <c r="CD943" s="109"/>
      <c r="CE943" s="114"/>
      <c r="CF943" s="109"/>
      <c r="CG943" s="113"/>
      <c r="CH943" s="113"/>
      <c r="CI943" s="113"/>
      <c r="CJ943" s="113"/>
      <c r="CK943" s="112"/>
      <c r="CL943" s="112"/>
      <c r="CM943" s="112"/>
      <c r="CN943" s="115"/>
      <c r="CO943" s="109"/>
      <c r="CP943" s="109"/>
      <c r="CQ943" s="113"/>
      <c r="CR943" s="113"/>
      <c r="CS943" s="113"/>
      <c r="CT943" s="113"/>
      <c r="CW943" s="118" t="str">
        <f t="shared" si="687"/>
        <v>n8-3</v>
      </c>
      <c r="CX943" s="118" t="str">
        <f t="shared" si="690"/>
        <v>n8-3-2</v>
      </c>
      <c r="CY943" s="119" t="s">
        <v>246</v>
      </c>
      <c r="CZ943" s="120" t="s">
        <v>79</v>
      </c>
      <c r="DA943" s="120" t="s">
        <v>79</v>
      </c>
      <c r="DB943" s="120">
        <f t="shared" si="703"/>
        <v>30</v>
      </c>
      <c r="DC943" s="120">
        <f t="shared" si="704"/>
        <v>150</v>
      </c>
      <c r="DD943" s="120">
        <f t="shared" ca="1" si="710"/>
        <v>17.5</v>
      </c>
      <c r="DE943" s="120">
        <f t="shared" ca="1" si="711"/>
        <v>17.5</v>
      </c>
      <c r="DF943" s="120" t="s">
        <v>74</v>
      </c>
    </row>
    <row r="944" spans="1:110" s="105" customFormat="1" ht="16" customHeight="1">
      <c r="A944" s="75" t="str">
        <f t="shared" si="708"/>
        <v>n8-3-2TOn8-3-2-1</v>
      </c>
      <c r="B944" s="75" t="str">
        <f t="shared" si="709"/>
        <v>n8-3-2TOn8-3-2-1</v>
      </c>
      <c r="C944" s="103" t="s">
        <v>239</v>
      </c>
      <c r="D944" s="103" t="str">
        <f t="shared" si="700"/>
        <v>n8-3-2</v>
      </c>
      <c r="E944" s="103" t="str">
        <f t="shared" si="701"/>
        <v>n8-3-2-1</v>
      </c>
      <c r="F944" s="104">
        <f>ROW()</f>
        <v>944</v>
      </c>
      <c r="G944" s="103"/>
      <c r="H944" s="103"/>
      <c r="I944" s="103"/>
      <c r="J944" s="103"/>
      <c r="K944" s="103" t="str">
        <f t="shared" si="692"/>
        <v>none</v>
      </c>
      <c r="L944" s="103"/>
      <c r="M944" s="103" t="str">
        <f t="shared" si="693"/>
        <v>OpenClose</v>
      </c>
      <c r="N944" s="103"/>
      <c r="O944" s="103"/>
      <c r="P944" s="103"/>
      <c r="Q944" s="103"/>
      <c r="R944" s="103">
        <f t="shared" si="694"/>
        <v>1</v>
      </c>
      <c r="S944" s="103"/>
      <c r="T944" s="103"/>
      <c r="U944" s="103"/>
      <c r="V944" s="103"/>
      <c r="W944" s="103"/>
      <c r="X944" s="103" t="str">
        <f t="shared" si="683"/>
        <v>fadeOn=n8-3-2TOn8-3-2-1,0.6</v>
      </c>
      <c r="Y944" s="103" t="str">
        <f t="shared" si="684"/>
        <v>fadeOff=n8-3-2TOn8-3-2-1,0.6</v>
      </c>
      <c r="Z944" s="103" t="str">
        <f t="shared" si="685"/>
        <v>drawOpen=n8-3-2TOn8-3-2-1,0.8</v>
      </c>
      <c r="AA944" s="103" t="str">
        <f t="shared" si="686"/>
        <v>drawClose=n8-3-2TOn8-3-2-1,0.8</v>
      </c>
      <c r="AB944" s="103" t="str">
        <f t="shared" si="695"/>
        <v>myQtipStyle</v>
      </c>
      <c r="AD944" s="106"/>
      <c r="AE944" s="116"/>
      <c r="AF944" s="75"/>
      <c r="AG944" s="186">
        <f t="shared" si="707"/>
        <v>0</v>
      </c>
      <c r="AH944" s="75" t="str">
        <f t="shared" si="696"/>
        <v>n8-3-2TOn8-3-2-1</v>
      </c>
      <c r="AI944" s="75" t="str">
        <f t="shared" si="702"/>
        <v>n8-3-2TOn8-3-2-1</v>
      </c>
      <c r="AJ944" s="73">
        <f t="shared" si="697"/>
        <v>4</v>
      </c>
      <c r="AX944" s="108"/>
      <c r="AZ944" s="108"/>
      <c r="BB944" s="116"/>
      <c r="BC944" s="116"/>
      <c r="BD944" s="108"/>
      <c r="BE944" s="108"/>
      <c r="BF944" s="109"/>
      <c r="BG944" s="109"/>
      <c r="BH944" s="110" t="str">
        <f t="shared" si="698"/>
        <v>n8-3-2</v>
      </c>
      <c r="BI944" s="111"/>
      <c r="BJ944" s="109" t="s">
        <v>233</v>
      </c>
      <c r="BK944" s="109" t="s">
        <v>239</v>
      </c>
      <c r="BL944" s="109">
        <f t="shared" ca="1" si="699"/>
        <v>0.4</v>
      </c>
      <c r="BM944" s="112"/>
      <c r="BN944" s="112"/>
      <c r="BO944" s="112"/>
      <c r="BP944" s="112"/>
      <c r="BQ944" s="112"/>
      <c r="BR944" s="112">
        <f t="shared" ca="1" si="712"/>
        <v>12</v>
      </c>
      <c r="BS944" s="112">
        <f t="shared" ca="1" si="712"/>
        <v>12</v>
      </c>
      <c r="BT944" s="112"/>
      <c r="BU944" s="112"/>
      <c r="BV944" s="174"/>
      <c r="BW944" s="114"/>
      <c r="BX944" s="109"/>
      <c r="BY944" s="113"/>
      <c r="BZ944" s="113"/>
      <c r="CA944" s="113"/>
      <c r="CB944" s="113"/>
      <c r="CC944" s="112"/>
      <c r="CD944" s="109"/>
      <c r="CE944" s="114"/>
      <c r="CF944" s="109"/>
      <c r="CG944" s="113"/>
      <c r="CH944" s="113"/>
      <c r="CI944" s="113"/>
      <c r="CJ944" s="113"/>
      <c r="CK944" s="112"/>
      <c r="CL944" s="112"/>
      <c r="CM944" s="112"/>
      <c r="CN944" s="115"/>
      <c r="CO944" s="109"/>
      <c r="CP944" s="109"/>
      <c r="CQ944" s="113"/>
      <c r="CR944" s="113"/>
      <c r="CS944" s="113"/>
      <c r="CT944" s="113"/>
      <c r="CW944" s="118" t="str">
        <f t="shared" si="687"/>
        <v>n8-3-2</v>
      </c>
      <c r="CX944" s="118" t="str">
        <f t="shared" si="690"/>
        <v>n8-3-2-1</v>
      </c>
      <c r="CY944" s="119" t="s">
        <v>246</v>
      </c>
      <c r="CZ944" s="120" t="s">
        <v>79</v>
      </c>
      <c r="DA944" s="120" t="s">
        <v>79</v>
      </c>
      <c r="DB944" s="120">
        <f t="shared" si="703"/>
        <v>30</v>
      </c>
      <c r="DC944" s="120">
        <f t="shared" si="704"/>
        <v>150</v>
      </c>
      <c r="DD944" s="120">
        <f t="shared" ca="1" si="710"/>
        <v>6</v>
      </c>
      <c r="DE944" s="120">
        <f t="shared" ca="1" si="711"/>
        <v>6</v>
      </c>
      <c r="DF944" s="120" t="s">
        <v>74</v>
      </c>
    </row>
    <row r="945" spans="1:110" s="105" customFormat="1" ht="16" customHeight="1">
      <c r="A945" s="75" t="str">
        <f t="shared" si="708"/>
        <v>n8-3-2TOn8-3-2-2</v>
      </c>
      <c r="B945" s="75" t="str">
        <f t="shared" si="709"/>
        <v>n8-3-2TOn8-3-2-2</v>
      </c>
      <c r="C945" s="103" t="s">
        <v>239</v>
      </c>
      <c r="D945" s="103" t="str">
        <f t="shared" si="700"/>
        <v>n8-3-2</v>
      </c>
      <c r="E945" s="103" t="str">
        <f t="shared" si="701"/>
        <v>n8-3-2-2</v>
      </c>
      <c r="F945" s="104">
        <f>ROW()</f>
        <v>945</v>
      </c>
      <c r="G945" s="103"/>
      <c r="H945" s="103"/>
      <c r="I945" s="103"/>
      <c r="J945" s="103"/>
      <c r="K945" s="103" t="str">
        <f t="shared" si="692"/>
        <v>none</v>
      </c>
      <c r="L945" s="103"/>
      <c r="M945" s="103" t="str">
        <f t="shared" si="693"/>
        <v>OpenClose</v>
      </c>
      <c r="N945" s="103"/>
      <c r="O945" s="103"/>
      <c r="P945" s="103"/>
      <c r="Q945" s="103"/>
      <c r="R945" s="103">
        <f t="shared" si="694"/>
        <v>1</v>
      </c>
      <c r="S945" s="103"/>
      <c r="T945" s="103"/>
      <c r="U945" s="103"/>
      <c r="V945" s="103"/>
      <c r="W945" s="103"/>
      <c r="X945" s="103" t="str">
        <f t="shared" si="683"/>
        <v>fadeOn=n8-3-2TOn8-3-2-2,0.6</v>
      </c>
      <c r="Y945" s="103" t="str">
        <f t="shared" si="684"/>
        <v>fadeOff=n8-3-2TOn8-3-2-2,0.6</v>
      </c>
      <c r="Z945" s="103" t="str">
        <f t="shared" si="685"/>
        <v>drawOpen=n8-3-2TOn8-3-2-2,0.8</v>
      </c>
      <c r="AA945" s="103" t="str">
        <f t="shared" si="686"/>
        <v>drawClose=n8-3-2TOn8-3-2-2,0.8</v>
      </c>
      <c r="AB945" s="103" t="str">
        <f t="shared" si="695"/>
        <v>myQtipStyle</v>
      </c>
      <c r="AD945" s="106"/>
      <c r="AE945" s="116"/>
      <c r="AF945" s="75"/>
      <c r="AG945" s="186">
        <f t="shared" si="707"/>
        <v>0</v>
      </c>
      <c r="AH945" s="75" t="str">
        <f t="shared" si="696"/>
        <v>n8-3-2TOn8-3-2-2</v>
      </c>
      <c r="AI945" s="75" t="str">
        <f t="shared" si="702"/>
        <v>n8-3-2TOn8-3-2-2</v>
      </c>
      <c r="AJ945" s="73">
        <f t="shared" si="697"/>
        <v>4</v>
      </c>
      <c r="AX945" s="108"/>
      <c r="AZ945" s="108"/>
      <c r="BB945" s="116"/>
      <c r="BC945" s="116"/>
      <c r="BD945" s="108"/>
      <c r="BE945" s="108"/>
      <c r="BF945" s="109"/>
      <c r="BG945" s="109"/>
      <c r="BH945" s="110" t="str">
        <f t="shared" si="698"/>
        <v>n8-3-2</v>
      </c>
      <c r="BI945" s="111"/>
      <c r="BJ945" s="109" t="s">
        <v>233</v>
      </c>
      <c r="BK945" s="109" t="s">
        <v>239</v>
      </c>
      <c r="BL945" s="109">
        <f t="shared" ca="1" si="699"/>
        <v>0.4</v>
      </c>
      <c r="BM945" s="112"/>
      <c r="BN945" s="112"/>
      <c r="BO945" s="112"/>
      <c r="BP945" s="112"/>
      <c r="BQ945" s="112"/>
      <c r="BR945" s="112">
        <f t="shared" ca="1" si="712"/>
        <v>12</v>
      </c>
      <c r="BS945" s="112">
        <f t="shared" ca="1" si="712"/>
        <v>12</v>
      </c>
      <c r="BT945" s="112"/>
      <c r="BU945" s="112"/>
      <c r="BV945" s="174"/>
      <c r="BW945" s="114"/>
      <c r="BX945" s="109"/>
      <c r="BY945" s="113"/>
      <c r="BZ945" s="113"/>
      <c r="CA945" s="113"/>
      <c r="CB945" s="113"/>
      <c r="CC945" s="112"/>
      <c r="CD945" s="109"/>
      <c r="CE945" s="114"/>
      <c r="CF945" s="109"/>
      <c r="CG945" s="113"/>
      <c r="CH945" s="113"/>
      <c r="CI945" s="113"/>
      <c r="CJ945" s="113"/>
      <c r="CK945" s="112"/>
      <c r="CL945" s="112"/>
      <c r="CM945" s="112"/>
      <c r="CN945" s="115"/>
      <c r="CO945" s="109"/>
      <c r="CP945" s="109"/>
      <c r="CQ945" s="113"/>
      <c r="CR945" s="113"/>
      <c r="CS945" s="113"/>
      <c r="CT945" s="113"/>
      <c r="CW945" s="118" t="str">
        <f t="shared" si="687"/>
        <v>n8-3-2</v>
      </c>
      <c r="CX945" s="118" t="str">
        <f t="shared" si="690"/>
        <v>n8-3-2-2</v>
      </c>
      <c r="CY945" s="119" t="s">
        <v>246</v>
      </c>
      <c r="CZ945" s="120" t="s">
        <v>79</v>
      </c>
      <c r="DA945" s="120" t="s">
        <v>79</v>
      </c>
      <c r="DB945" s="120">
        <f t="shared" si="703"/>
        <v>30</v>
      </c>
      <c r="DC945" s="120">
        <f t="shared" si="704"/>
        <v>150</v>
      </c>
      <c r="DD945" s="120">
        <f t="shared" ca="1" si="710"/>
        <v>6</v>
      </c>
      <c r="DE945" s="120">
        <f t="shared" ca="1" si="711"/>
        <v>6</v>
      </c>
      <c r="DF945" s="120" t="s">
        <v>74</v>
      </c>
    </row>
    <row r="946" spans="1:110" s="105" customFormat="1" ht="16" customHeight="1">
      <c r="A946" s="75" t="str">
        <f t="shared" si="708"/>
        <v>n8-3-2TOn8-3-2-3</v>
      </c>
      <c r="B946" s="75" t="str">
        <f t="shared" si="709"/>
        <v>n8-3-2TOn8-3-2-3</v>
      </c>
      <c r="C946" s="103" t="s">
        <v>239</v>
      </c>
      <c r="D946" s="103" t="str">
        <f t="shared" si="700"/>
        <v>n8-3-2</v>
      </c>
      <c r="E946" s="103" t="str">
        <f t="shared" si="701"/>
        <v>n8-3-2-3</v>
      </c>
      <c r="F946" s="104">
        <f>ROW()</f>
        <v>946</v>
      </c>
      <c r="G946" s="103"/>
      <c r="H946" s="103"/>
      <c r="I946" s="103"/>
      <c r="J946" s="103"/>
      <c r="K946" s="103" t="str">
        <f t="shared" si="692"/>
        <v>none</v>
      </c>
      <c r="L946" s="103"/>
      <c r="M946" s="103" t="str">
        <f t="shared" si="693"/>
        <v>OpenClose</v>
      </c>
      <c r="N946" s="103"/>
      <c r="O946" s="103"/>
      <c r="P946" s="103"/>
      <c r="Q946" s="103"/>
      <c r="R946" s="103">
        <f t="shared" si="694"/>
        <v>1</v>
      </c>
      <c r="S946" s="103"/>
      <c r="T946" s="103"/>
      <c r="U946" s="103"/>
      <c r="V946" s="103"/>
      <c r="W946" s="103"/>
      <c r="X946" s="103" t="str">
        <f t="shared" si="683"/>
        <v>fadeOn=n8-3-2TOn8-3-2-3,0.6</v>
      </c>
      <c r="Y946" s="103" t="str">
        <f t="shared" si="684"/>
        <v>fadeOff=n8-3-2TOn8-3-2-3,0.6</v>
      </c>
      <c r="Z946" s="103" t="str">
        <f t="shared" si="685"/>
        <v>drawOpen=n8-3-2TOn8-3-2-3,0.8</v>
      </c>
      <c r="AA946" s="103" t="str">
        <f t="shared" si="686"/>
        <v>drawClose=n8-3-2TOn8-3-2-3,0.8</v>
      </c>
      <c r="AB946" s="103" t="str">
        <f t="shared" si="695"/>
        <v>myQtipStyle</v>
      </c>
      <c r="AD946" s="106"/>
      <c r="AE946" s="116"/>
      <c r="AF946" s="75"/>
      <c r="AG946" s="186">
        <f t="shared" si="707"/>
        <v>0</v>
      </c>
      <c r="AH946" s="75" t="str">
        <f t="shared" si="696"/>
        <v>n8-3-2TOn8-3-2-3</v>
      </c>
      <c r="AI946" s="75" t="str">
        <f t="shared" si="702"/>
        <v>n8-3-2TOn8-3-2-3</v>
      </c>
      <c r="AJ946" s="73">
        <f t="shared" si="697"/>
        <v>4</v>
      </c>
      <c r="AX946" s="108"/>
      <c r="AZ946" s="108"/>
      <c r="BB946" s="116"/>
      <c r="BC946" s="116"/>
      <c r="BD946" s="108"/>
      <c r="BE946" s="108"/>
      <c r="BF946" s="109"/>
      <c r="BG946" s="109"/>
      <c r="BH946" s="110" t="str">
        <f t="shared" si="698"/>
        <v>n8-3-2</v>
      </c>
      <c r="BI946" s="111"/>
      <c r="BJ946" s="109" t="s">
        <v>233</v>
      </c>
      <c r="BK946" s="109" t="s">
        <v>239</v>
      </c>
      <c r="BL946" s="109">
        <f t="shared" ca="1" si="699"/>
        <v>0.4</v>
      </c>
      <c r="BM946" s="112"/>
      <c r="BN946" s="112"/>
      <c r="BO946" s="112"/>
      <c r="BP946" s="112"/>
      <c r="BQ946" s="112"/>
      <c r="BR946" s="112">
        <f t="shared" ca="1" si="712"/>
        <v>12</v>
      </c>
      <c r="BS946" s="112">
        <f t="shared" ca="1" si="712"/>
        <v>12</v>
      </c>
      <c r="BT946" s="112"/>
      <c r="BU946" s="112"/>
      <c r="BV946" s="174"/>
      <c r="BW946" s="114"/>
      <c r="BX946" s="109"/>
      <c r="BY946" s="113"/>
      <c r="BZ946" s="113"/>
      <c r="CA946" s="113"/>
      <c r="CB946" s="113"/>
      <c r="CC946" s="112"/>
      <c r="CD946" s="109"/>
      <c r="CE946" s="114"/>
      <c r="CF946" s="109"/>
      <c r="CG946" s="113"/>
      <c r="CH946" s="113"/>
      <c r="CI946" s="113"/>
      <c r="CJ946" s="113"/>
      <c r="CK946" s="112"/>
      <c r="CL946" s="112"/>
      <c r="CM946" s="112"/>
      <c r="CN946" s="115"/>
      <c r="CO946" s="109"/>
      <c r="CP946" s="109"/>
      <c r="CQ946" s="113"/>
      <c r="CR946" s="113"/>
      <c r="CS946" s="113"/>
      <c r="CT946" s="113"/>
      <c r="CW946" s="118" t="str">
        <f t="shared" si="687"/>
        <v>n8-3-2</v>
      </c>
      <c r="CX946" s="118" t="str">
        <f t="shared" si="690"/>
        <v>n8-3-2-3</v>
      </c>
      <c r="CY946" s="119" t="s">
        <v>246</v>
      </c>
      <c r="CZ946" s="120" t="s">
        <v>79</v>
      </c>
      <c r="DA946" s="120" t="s">
        <v>79</v>
      </c>
      <c r="DB946" s="120">
        <f t="shared" si="703"/>
        <v>30</v>
      </c>
      <c r="DC946" s="120">
        <f t="shared" si="704"/>
        <v>150</v>
      </c>
      <c r="DD946" s="120">
        <f t="shared" ca="1" si="710"/>
        <v>6</v>
      </c>
      <c r="DE946" s="120">
        <f t="shared" ca="1" si="711"/>
        <v>6</v>
      </c>
      <c r="DF946" s="120" t="s">
        <v>74</v>
      </c>
    </row>
    <row r="947" spans="1:110" s="105" customFormat="1" ht="16" customHeight="1">
      <c r="A947" s="75" t="str">
        <f t="shared" si="708"/>
        <v>n8-3TOn8-3-3</v>
      </c>
      <c r="B947" s="75" t="str">
        <f t="shared" si="709"/>
        <v>n8-3TOn8-3-3</v>
      </c>
      <c r="C947" s="103" t="s">
        <v>239</v>
      </c>
      <c r="D947" s="103" t="str">
        <f t="shared" si="700"/>
        <v>n8-3</v>
      </c>
      <c r="E947" s="103" t="str">
        <f t="shared" si="701"/>
        <v>n8-3-3</v>
      </c>
      <c r="F947" s="104">
        <f>ROW()</f>
        <v>947</v>
      </c>
      <c r="G947" s="103"/>
      <c r="H947" s="103"/>
      <c r="I947" s="103"/>
      <c r="J947" s="103"/>
      <c r="K947" s="103" t="str">
        <f t="shared" si="692"/>
        <v>none</v>
      </c>
      <c r="L947" s="103"/>
      <c r="M947" s="103" t="str">
        <f t="shared" si="693"/>
        <v>OpenClose</v>
      </c>
      <c r="N947" s="103"/>
      <c r="O947" s="103"/>
      <c r="P947" s="103"/>
      <c r="Q947" s="103"/>
      <c r="R947" s="103">
        <f t="shared" si="694"/>
        <v>1</v>
      </c>
      <c r="S947" s="103"/>
      <c r="T947" s="103"/>
      <c r="U947" s="103"/>
      <c r="V947" s="103"/>
      <c r="W947" s="103"/>
      <c r="X947" s="103" t="str">
        <f t="shared" si="683"/>
        <v>fadeOn=n8-3TOn8-3-3,0.6</v>
      </c>
      <c r="Y947" s="103" t="str">
        <f t="shared" si="684"/>
        <v>fadeOff=n8-3TOn8-3-3,0.6</v>
      </c>
      <c r="Z947" s="103" t="str">
        <f t="shared" si="685"/>
        <v>drawOpen=n8-3TOn8-3-3,0.8</v>
      </c>
      <c r="AA947" s="103" t="str">
        <f t="shared" si="686"/>
        <v>drawClose=n8-3TOn8-3-3,0.8</v>
      </c>
      <c r="AB947" s="103" t="str">
        <f t="shared" si="695"/>
        <v>myQtipStyle</v>
      </c>
      <c r="AD947" s="106"/>
      <c r="AE947" s="116"/>
      <c r="AF947" s="75"/>
      <c r="AG947" s="186">
        <f t="shared" si="707"/>
        <v>0</v>
      </c>
      <c r="AH947" s="75" t="str">
        <f t="shared" si="696"/>
        <v>n8-3TOn8-3-3</v>
      </c>
      <c r="AI947" s="75" t="str">
        <f t="shared" si="702"/>
        <v>n8-3TOn8-3-3</v>
      </c>
      <c r="AJ947" s="73">
        <f t="shared" si="697"/>
        <v>3</v>
      </c>
      <c r="AX947" s="108"/>
      <c r="AZ947" s="108"/>
      <c r="BB947" s="116"/>
      <c r="BC947" s="116"/>
      <c r="BD947" s="108"/>
      <c r="BE947" s="108"/>
      <c r="BF947" s="109"/>
      <c r="BG947" s="109"/>
      <c r="BH947" s="110" t="str">
        <f t="shared" si="698"/>
        <v>n8-3</v>
      </c>
      <c r="BI947" s="111"/>
      <c r="BJ947" s="109" t="s">
        <v>233</v>
      </c>
      <c r="BK947" s="109" t="s">
        <v>239</v>
      </c>
      <c r="BL947" s="109">
        <f t="shared" ca="1" si="699"/>
        <v>0.7</v>
      </c>
      <c r="BM947" s="112"/>
      <c r="BN947" s="112"/>
      <c r="BO947" s="112"/>
      <c r="BP947" s="112"/>
      <c r="BQ947" s="112"/>
      <c r="BR947" s="112">
        <f t="shared" ca="1" si="712"/>
        <v>35</v>
      </c>
      <c r="BS947" s="112">
        <f t="shared" ca="1" si="712"/>
        <v>35</v>
      </c>
      <c r="BT947" s="112"/>
      <c r="BU947" s="112"/>
      <c r="BV947" s="174"/>
      <c r="BW947" s="114"/>
      <c r="BX947" s="109"/>
      <c r="BY947" s="113"/>
      <c r="BZ947" s="113"/>
      <c r="CA947" s="113"/>
      <c r="CB947" s="113"/>
      <c r="CC947" s="112"/>
      <c r="CD947" s="109"/>
      <c r="CE947" s="114"/>
      <c r="CF947" s="109"/>
      <c r="CG947" s="113"/>
      <c r="CH947" s="113"/>
      <c r="CI947" s="113"/>
      <c r="CJ947" s="113"/>
      <c r="CK947" s="112"/>
      <c r="CL947" s="112"/>
      <c r="CM947" s="112"/>
      <c r="CN947" s="115"/>
      <c r="CO947" s="109"/>
      <c r="CP947" s="109"/>
      <c r="CQ947" s="113"/>
      <c r="CR947" s="113"/>
      <c r="CS947" s="113"/>
      <c r="CT947" s="113"/>
      <c r="CW947" s="118" t="str">
        <f t="shared" si="687"/>
        <v>n8-3</v>
      </c>
      <c r="CX947" s="118" t="str">
        <f t="shared" si="690"/>
        <v>n8-3-3</v>
      </c>
      <c r="CY947" s="119" t="s">
        <v>246</v>
      </c>
      <c r="CZ947" s="120" t="s">
        <v>79</v>
      </c>
      <c r="DA947" s="120" t="s">
        <v>79</v>
      </c>
      <c r="DB947" s="120">
        <f t="shared" si="703"/>
        <v>30</v>
      </c>
      <c r="DC947" s="120">
        <f t="shared" si="704"/>
        <v>150</v>
      </c>
      <c r="DD947" s="120">
        <f t="shared" ca="1" si="710"/>
        <v>17.5</v>
      </c>
      <c r="DE947" s="120">
        <f t="shared" ca="1" si="711"/>
        <v>17.5</v>
      </c>
      <c r="DF947" s="120" t="s">
        <v>74</v>
      </c>
    </row>
    <row r="948" spans="1:110" s="105" customFormat="1" ht="16" customHeight="1">
      <c r="A948" s="75" t="str">
        <f t="shared" si="708"/>
        <v>n8-3-3TOn8-3-3-1</v>
      </c>
      <c r="B948" s="75" t="str">
        <f t="shared" si="709"/>
        <v>n8-3-3TOn8-3-3-1</v>
      </c>
      <c r="C948" s="103" t="s">
        <v>239</v>
      </c>
      <c r="D948" s="103" t="str">
        <f t="shared" si="700"/>
        <v>n8-3-3</v>
      </c>
      <c r="E948" s="103" t="str">
        <f t="shared" si="701"/>
        <v>n8-3-3-1</v>
      </c>
      <c r="F948" s="104">
        <f>ROW()</f>
        <v>948</v>
      </c>
      <c r="G948" s="103"/>
      <c r="H948" s="103"/>
      <c r="I948" s="103"/>
      <c r="J948" s="103"/>
      <c r="K948" s="103" t="str">
        <f t="shared" si="692"/>
        <v>none</v>
      </c>
      <c r="L948" s="103"/>
      <c r="M948" s="103" t="str">
        <f t="shared" si="693"/>
        <v>OpenClose</v>
      </c>
      <c r="N948" s="103"/>
      <c r="O948" s="103"/>
      <c r="P948" s="103"/>
      <c r="Q948" s="103"/>
      <c r="R948" s="103">
        <f t="shared" si="694"/>
        <v>1</v>
      </c>
      <c r="S948" s="103"/>
      <c r="T948" s="103"/>
      <c r="U948" s="103"/>
      <c r="V948" s="103"/>
      <c r="W948" s="103"/>
      <c r="X948" s="103" t="str">
        <f t="shared" ref="X948:X963" si="713">$X$12&amp;A948&amp;","&amp;$X$13</f>
        <v>fadeOn=n8-3-3TOn8-3-3-1,0.6</v>
      </c>
      <c r="Y948" s="103" t="str">
        <f t="shared" ref="Y948:Y963" si="714">$Y$12&amp;A948&amp;","&amp;$Y$13</f>
        <v>fadeOff=n8-3-3TOn8-3-3-1,0.6</v>
      </c>
      <c r="Z948" s="103" t="str">
        <f t="shared" ref="Z948:Z963" si="715">$Z$12&amp;A948&amp;","&amp;$Z$13</f>
        <v>drawOpen=n8-3-3TOn8-3-3-1,0.8</v>
      </c>
      <c r="AA948" s="103" t="str">
        <f t="shared" ref="AA948:AA963" si="716">$AA$12&amp;A948&amp;","&amp;$AA$13</f>
        <v>drawClose=n8-3-3TOn8-3-3-1,0.8</v>
      </c>
      <c r="AB948" s="103" t="str">
        <f t="shared" si="695"/>
        <v>myQtipStyle</v>
      </c>
      <c r="AD948" s="106"/>
      <c r="AE948" s="116"/>
      <c r="AF948" s="75"/>
      <c r="AG948" s="186">
        <f t="shared" si="707"/>
        <v>0</v>
      </c>
      <c r="AH948" s="75" t="str">
        <f t="shared" si="696"/>
        <v>n8-3-3TOn8-3-3-1</v>
      </c>
      <c r="AI948" s="75" t="str">
        <f t="shared" si="702"/>
        <v>n8-3-3TOn8-3-3-1</v>
      </c>
      <c r="AJ948" s="73">
        <f t="shared" si="697"/>
        <v>4</v>
      </c>
      <c r="AX948" s="108"/>
      <c r="AZ948" s="108"/>
      <c r="BB948" s="116"/>
      <c r="BC948" s="116"/>
      <c r="BD948" s="108"/>
      <c r="BE948" s="108"/>
      <c r="BF948" s="109"/>
      <c r="BG948" s="109"/>
      <c r="BH948" s="110" t="str">
        <f t="shared" si="698"/>
        <v>n8-3-3</v>
      </c>
      <c r="BI948" s="111"/>
      <c r="BJ948" s="109" t="s">
        <v>233</v>
      </c>
      <c r="BK948" s="109" t="s">
        <v>239</v>
      </c>
      <c r="BL948" s="109">
        <f t="shared" ca="1" si="699"/>
        <v>0.4</v>
      </c>
      <c r="BM948" s="112"/>
      <c r="BN948" s="112"/>
      <c r="BO948" s="112"/>
      <c r="BP948" s="112"/>
      <c r="BQ948" s="112"/>
      <c r="BR948" s="112">
        <f t="shared" ca="1" si="712"/>
        <v>12</v>
      </c>
      <c r="BS948" s="112">
        <f t="shared" ca="1" si="712"/>
        <v>12</v>
      </c>
      <c r="BT948" s="112"/>
      <c r="BU948" s="112"/>
      <c r="BV948" s="174"/>
      <c r="BW948" s="114"/>
      <c r="BX948" s="109"/>
      <c r="BY948" s="113"/>
      <c r="BZ948" s="113"/>
      <c r="CA948" s="113"/>
      <c r="CB948" s="113"/>
      <c r="CC948" s="112"/>
      <c r="CD948" s="109"/>
      <c r="CE948" s="114"/>
      <c r="CF948" s="109"/>
      <c r="CG948" s="113"/>
      <c r="CH948" s="113"/>
      <c r="CI948" s="113"/>
      <c r="CJ948" s="113"/>
      <c r="CK948" s="112"/>
      <c r="CL948" s="112"/>
      <c r="CM948" s="112"/>
      <c r="CN948" s="115"/>
      <c r="CO948" s="109"/>
      <c r="CP948" s="109"/>
      <c r="CQ948" s="113"/>
      <c r="CR948" s="113"/>
      <c r="CS948" s="113"/>
      <c r="CT948" s="113"/>
      <c r="CW948" s="118" t="str">
        <f t="shared" ref="CW948:CW963" si="717">BH948</f>
        <v>n8-3-3</v>
      </c>
      <c r="CX948" s="118" t="str">
        <f t="shared" ref="CX948:CX963" si="718">AH449</f>
        <v>n8-3-3-1</v>
      </c>
      <c r="CY948" s="119" t="s">
        <v>246</v>
      </c>
      <c r="CZ948" s="120" t="s">
        <v>79</v>
      </c>
      <c r="DA948" s="120" t="s">
        <v>79</v>
      </c>
      <c r="DB948" s="120">
        <f t="shared" si="703"/>
        <v>30</v>
      </c>
      <c r="DC948" s="120">
        <f t="shared" si="704"/>
        <v>150</v>
      </c>
      <c r="DD948" s="120">
        <f t="shared" ca="1" si="710"/>
        <v>6</v>
      </c>
      <c r="DE948" s="120">
        <f t="shared" ca="1" si="711"/>
        <v>6</v>
      </c>
      <c r="DF948" s="120" t="s">
        <v>74</v>
      </c>
    </row>
    <row r="949" spans="1:110" s="105" customFormat="1" ht="16" customHeight="1">
      <c r="A949" s="75" t="str">
        <f t="shared" si="708"/>
        <v>n8-3-3TOn8-3-3-2</v>
      </c>
      <c r="B949" s="75" t="str">
        <f t="shared" si="709"/>
        <v>n8-3-3TOn8-3-3-2</v>
      </c>
      <c r="C949" s="103" t="s">
        <v>239</v>
      </c>
      <c r="D949" s="103" t="str">
        <f t="shared" si="700"/>
        <v>n8-3-3</v>
      </c>
      <c r="E949" s="103" t="str">
        <f t="shared" si="701"/>
        <v>n8-3-3-2</v>
      </c>
      <c r="F949" s="104">
        <f>ROW()</f>
        <v>949</v>
      </c>
      <c r="G949" s="103"/>
      <c r="H949" s="103"/>
      <c r="I949" s="103"/>
      <c r="J949" s="103"/>
      <c r="K949" s="103" t="str">
        <f t="shared" si="692"/>
        <v>none</v>
      </c>
      <c r="L949" s="103"/>
      <c r="M949" s="103" t="str">
        <f t="shared" si="693"/>
        <v>OpenClose</v>
      </c>
      <c r="N949" s="103"/>
      <c r="O949" s="103"/>
      <c r="P949" s="103"/>
      <c r="Q949" s="103"/>
      <c r="R949" s="103">
        <f t="shared" si="694"/>
        <v>1</v>
      </c>
      <c r="S949" s="103"/>
      <c r="T949" s="103"/>
      <c r="U949" s="103"/>
      <c r="V949" s="103"/>
      <c r="W949" s="103"/>
      <c r="X949" s="103" t="str">
        <f t="shared" si="713"/>
        <v>fadeOn=n8-3-3TOn8-3-3-2,0.6</v>
      </c>
      <c r="Y949" s="103" t="str">
        <f t="shared" si="714"/>
        <v>fadeOff=n8-3-3TOn8-3-3-2,0.6</v>
      </c>
      <c r="Z949" s="103" t="str">
        <f t="shared" si="715"/>
        <v>drawOpen=n8-3-3TOn8-3-3-2,0.8</v>
      </c>
      <c r="AA949" s="103" t="str">
        <f t="shared" si="716"/>
        <v>drawClose=n8-3-3TOn8-3-3-2,0.8</v>
      </c>
      <c r="AB949" s="103" t="str">
        <f t="shared" si="695"/>
        <v>myQtipStyle</v>
      </c>
      <c r="AD949" s="106"/>
      <c r="AE949" s="116"/>
      <c r="AF949" s="75"/>
      <c r="AG949" s="186">
        <f t="shared" si="707"/>
        <v>0</v>
      </c>
      <c r="AH949" s="75" t="str">
        <f t="shared" si="696"/>
        <v>n8-3-3TOn8-3-3-2</v>
      </c>
      <c r="AI949" s="75" t="str">
        <f t="shared" si="702"/>
        <v>n8-3-3TOn8-3-3-2</v>
      </c>
      <c r="AJ949" s="73">
        <f t="shared" si="697"/>
        <v>4</v>
      </c>
      <c r="AX949" s="108"/>
      <c r="AZ949" s="108"/>
      <c r="BB949" s="116"/>
      <c r="BC949" s="116"/>
      <c r="BD949" s="108"/>
      <c r="BE949" s="108"/>
      <c r="BF949" s="109"/>
      <c r="BG949" s="109"/>
      <c r="BH949" s="110" t="str">
        <f t="shared" si="698"/>
        <v>n8-3-3</v>
      </c>
      <c r="BI949" s="111"/>
      <c r="BJ949" s="109" t="s">
        <v>233</v>
      </c>
      <c r="BK949" s="109" t="s">
        <v>239</v>
      </c>
      <c r="BL949" s="109">
        <f t="shared" ca="1" si="699"/>
        <v>0.4</v>
      </c>
      <c r="BM949" s="112"/>
      <c r="BN949" s="112"/>
      <c r="BO949" s="112"/>
      <c r="BP949" s="112"/>
      <c r="BQ949" s="112"/>
      <c r="BR949" s="112">
        <f t="shared" ca="1" si="712"/>
        <v>12</v>
      </c>
      <c r="BS949" s="112">
        <f t="shared" ca="1" si="712"/>
        <v>12</v>
      </c>
      <c r="BT949" s="112"/>
      <c r="BU949" s="112"/>
      <c r="BV949" s="174"/>
      <c r="BW949" s="114"/>
      <c r="BX949" s="109"/>
      <c r="BY949" s="113"/>
      <c r="BZ949" s="113"/>
      <c r="CA949" s="113"/>
      <c r="CB949" s="113"/>
      <c r="CC949" s="112"/>
      <c r="CD949" s="109"/>
      <c r="CE949" s="114"/>
      <c r="CF949" s="109"/>
      <c r="CG949" s="113"/>
      <c r="CH949" s="113"/>
      <c r="CI949" s="113"/>
      <c r="CJ949" s="113"/>
      <c r="CK949" s="112"/>
      <c r="CL949" s="112"/>
      <c r="CM949" s="112"/>
      <c r="CN949" s="115"/>
      <c r="CO949" s="109"/>
      <c r="CP949" s="109"/>
      <c r="CQ949" s="113"/>
      <c r="CR949" s="113"/>
      <c r="CS949" s="113"/>
      <c r="CT949" s="113"/>
      <c r="CW949" s="118" t="str">
        <f t="shared" si="717"/>
        <v>n8-3-3</v>
      </c>
      <c r="CX949" s="118" t="str">
        <f t="shared" si="718"/>
        <v>n8-3-3-2</v>
      </c>
      <c r="CY949" s="119" t="s">
        <v>246</v>
      </c>
      <c r="CZ949" s="120" t="s">
        <v>79</v>
      </c>
      <c r="DA949" s="120" t="s">
        <v>79</v>
      </c>
      <c r="DB949" s="120">
        <f t="shared" si="703"/>
        <v>30</v>
      </c>
      <c r="DC949" s="120">
        <f t="shared" si="704"/>
        <v>150</v>
      </c>
      <c r="DD949" s="120">
        <f t="shared" ca="1" si="710"/>
        <v>6</v>
      </c>
      <c r="DE949" s="120">
        <f t="shared" ca="1" si="711"/>
        <v>6</v>
      </c>
      <c r="DF949" s="120" t="s">
        <v>74</v>
      </c>
    </row>
    <row r="950" spans="1:110" s="105" customFormat="1" ht="16" customHeight="1">
      <c r="A950" s="75" t="str">
        <f t="shared" si="708"/>
        <v>n8-3-3TOn8-3-3-3</v>
      </c>
      <c r="B950" s="75" t="str">
        <f t="shared" si="709"/>
        <v>n8-3-3TOn8-3-3-3</v>
      </c>
      <c r="C950" s="103" t="s">
        <v>239</v>
      </c>
      <c r="D950" s="103" t="str">
        <f t="shared" si="700"/>
        <v>n8-3-3</v>
      </c>
      <c r="E950" s="103" t="str">
        <f t="shared" si="701"/>
        <v>n8-3-3-3</v>
      </c>
      <c r="F950" s="104">
        <f>ROW()</f>
        <v>950</v>
      </c>
      <c r="G950" s="103"/>
      <c r="H950" s="103"/>
      <c r="I950" s="103"/>
      <c r="J950" s="103"/>
      <c r="K950" s="103" t="str">
        <f t="shared" si="692"/>
        <v>none</v>
      </c>
      <c r="L950" s="103"/>
      <c r="M950" s="103" t="str">
        <f t="shared" si="693"/>
        <v>OpenClose</v>
      </c>
      <c r="N950" s="103"/>
      <c r="O950" s="103"/>
      <c r="P950" s="103"/>
      <c r="Q950" s="103"/>
      <c r="R950" s="103">
        <f t="shared" si="694"/>
        <v>1</v>
      </c>
      <c r="S950" s="103"/>
      <c r="T950" s="103"/>
      <c r="U950" s="103"/>
      <c r="V950" s="103"/>
      <c r="W950" s="103"/>
      <c r="X950" s="103" t="str">
        <f t="shared" si="713"/>
        <v>fadeOn=n8-3-3TOn8-3-3-3,0.6</v>
      </c>
      <c r="Y950" s="103" t="str">
        <f t="shared" si="714"/>
        <v>fadeOff=n8-3-3TOn8-3-3-3,0.6</v>
      </c>
      <c r="Z950" s="103" t="str">
        <f t="shared" si="715"/>
        <v>drawOpen=n8-3-3TOn8-3-3-3,0.8</v>
      </c>
      <c r="AA950" s="103" t="str">
        <f t="shared" si="716"/>
        <v>drawClose=n8-3-3TOn8-3-3-3,0.8</v>
      </c>
      <c r="AB950" s="103" t="str">
        <f t="shared" si="695"/>
        <v>myQtipStyle</v>
      </c>
      <c r="AD950" s="106"/>
      <c r="AE950" s="116"/>
      <c r="AF950" s="75"/>
      <c r="AG950" s="186">
        <f t="shared" si="707"/>
        <v>0</v>
      </c>
      <c r="AH950" s="75" t="str">
        <f t="shared" si="696"/>
        <v>n8-3-3TOn8-3-3-3</v>
      </c>
      <c r="AI950" s="75" t="str">
        <f t="shared" si="702"/>
        <v>n8-3-3TOn8-3-3-3</v>
      </c>
      <c r="AJ950" s="73">
        <f t="shared" si="697"/>
        <v>4</v>
      </c>
      <c r="AX950" s="108"/>
      <c r="AZ950" s="108"/>
      <c r="BB950" s="116"/>
      <c r="BC950" s="116"/>
      <c r="BD950" s="108"/>
      <c r="BE950" s="108"/>
      <c r="BF950" s="109"/>
      <c r="BG950" s="109"/>
      <c r="BH950" s="110" t="str">
        <f t="shared" si="698"/>
        <v>n8-3-3</v>
      </c>
      <c r="BI950" s="111"/>
      <c r="BJ950" s="109" t="s">
        <v>233</v>
      </c>
      <c r="BK950" s="109" t="s">
        <v>239</v>
      </c>
      <c r="BL950" s="109">
        <f t="shared" ca="1" si="699"/>
        <v>0.4</v>
      </c>
      <c r="BM950" s="112"/>
      <c r="BN950" s="112"/>
      <c r="BO950" s="112"/>
      <c r="BP950" s="112"/>
      <c r="BQ950" s="112"/>
      <c r="BR950" s="112">
        <f t="shared" ca="1" si="712"/>
        <v>12</v>
      </c>
      <c r="BS950" s="112">
        <f t="shared" ca="1" si="712"/>
        <v>12</v>
      </c>
      <c r="BT950" s="112"/>
      <c r="BU950" s="112"/>
      <c r="BV950" s="174"/>
      <c r="BW950" s="114"/>
      <c r="BX950" s="109"/>
      <c r="BY950" s="113"/>
      <c r="BZ950" s="113"/>
      <c r="CA950" s="113"/>
      <c r="CB950" s="113"/>
      <c r="CC950" s="112"/>
      <c r="CD950" s="109"/>
      <c r="CE950" s="114"/>
      <c r="CF950" s="109"/>
      <c r="CG950" s="113"/>
      <c r="CH950" s="113"/>
      <c r="CI950" s="113"/>
      <c r="CJ950" s="113"/>
      <c r="CK950" s="112"/>
      <c r="CL950" s="112"/>
      <c r="CM950" s="112"/>
      <c r="CN950" s="115"/>
      <c r="CO950" s="109"/>
      <c r="CP950" s="109"/>
      <c r="CQ950" s="113"/>
      <c r="CR950" s="113"/>
      <c r="CS950" s="113"/>
      <c r="CT950" s="113"/>
      <c r="CW950" s="118" t="str">
        <f t="shared" si="717"/>
        <v>n8-3-3</v>
      </c>
      <c r="CX950" s="118" t="str">
        <f t="shared" si="718"/>
        <v>n8-3-3-3</v>
      </c>
      <c r="CY950" s="119" t="s">
        <v>246</v>
      </c>
      <c r="CZ950" s="120" t="s">
        <v>79</v>
      </c>
      <c r="DA950" s="120" t="s">
        <v>79</v>
      </c>
      <c r="DB950" s="120">
        <f t="shared" si="703"/>
        <v>30</v>
      </c>
      <c r="DC950" s="120">
        <f t="shared" si="704"/>
        <v>150</v>
      </c>
      <c r="DD950" s="120">
        <f t="shared" ca="1" si="710"/>
        <v>6</v>
      </c>
      <c r="DE950" s="120">
        <f t="shared" ca="1" si="711"/>
        <v>6</v>
      </c>
      <c r="DF950" s="120" t="s">
        <v>74</v>
      </c>
    </row>
    <row r="951" spans="1:110" s="105" customFormat="1" ht="16" customHeight="1">
      <c r="A951" s="75" t="str">
        <f t="shared" si="708"/>
        <v>n7-4-3-3TOn8-4</v>
      </c>
      <c r="B951" s="75" t="str">
        <f t="shared" si="709"/>
        <v>n7-4-3-3TOn8-4</v>
      </c>
      <c r="C951" s="103" t="s">
        <v>239</v>
      </c>
      <c r="D951" s="103" t="str">
        <f t="shared" si="700"/>
        <v>n7-4-3-3</v>
      </c>
      <c r="E951" s="103" t="str">
        <f t="shared" si="701"/>
        <v>n8-4</v>
      </c>
      <c r="F951" s="104">
        <f>ROW()</f>
        <v>951</v>
      </c>
      <c r="G951" s="103"/>
      <c r="H951" s="103"/>
      <c r="I951" s="103"/>
      <c r="J951" s="103"/>
      <c r="K951" s="103" t="str">
        <f t="shared" si="692"/>
        <v>none</v>
      </c>
      <c r="L951" s="103"/>
      <c r="M951" s="103" t="str">
        <f t="shared" si="693"/>
        <v>OpenClose</v>
      </c>
      <c r="N951" s="103"/>
      <c r="O951" s="103"/>
      <c r="P951" s="103"/>
      <c r="Q951" s="103"/>
      <c r="R951" s="103">
        <f t="shared" si="694"/>
        <v>1</v>
      </c>
      <c r="S951" s="103"/>
      <c r="T951" s="103"/>
      <c r="U951" s="103"/>
      <c r="V951" s="103"/>
      <c r="W951" s="103"/>
      <c r="X951" s="103" t="str">
        <f t="shared" si="713"/>
        <v>fadeOn=n7-4-3-3TOn8-4,0.6</v>
      </c>
      <c r="Y951" s="103" t="str">
        <f t="shared" si="714"/>
        <v>fadeOff=n7-4-3-3TOn8-4,0.6</v>
      </c>
      <c r="Z951" s="103" t="str">
        <f t="shared" si="715"/>
        <v>drawOpen=n7-4-3-3TOn8-4,0.8</v>
      </c>
      <c r="AA951" s="103" t="str">
        <f t="shared" si="716"/>
        <v>drawClose=n7-4-3-3TOn8-4,0.8</v>
      </c>
      <c r="AB951" s="103" t="str">
        <f t="shared" si="695"/>
        <v>myQtipStyle</v>
      </c>
      <c r="AD951" s="106"/>
      <c r="AE951" s="116"/>
      <c r="AF951" s="75"/>
      <c r="AG951" s="186">
        <f t="shared" si="707"/>
        <v>0</v>
      </c>
      <c r="AH951" s="75" t="str">
        <f t="shared" si="696"/>
        <v>n7-4-3-3TOn8-4</v>
      </c>
      <c r="AI951" s="75" t="str">
        <f t="shared" si="702"/>
        <v>n7-4-3-3TOn8-4</v>
      </c>
      <c r="AJ951" s="73">
        <f t="shared" si="697"/>
        <v>2</v>
      </c>
      <c r="AX951" s="108"/>
      <c r="AZ951" s="108"/>
      <c r="BB951" s="116"/>
      <c r="BC951" s="116"/>
      <c r="BD951" s="108"/>
      <c r="BE951" s="108"/>
      <c r="BF951" s="109"/>
      <c r="BG951" s="109"/>
      <c r="BH951" s="110" t="str">
        <f t="shared" si="698"/>
        <v>n7-4-3-3</v>
      </c>
      <c r="BI951" s="111"/>
      <c r="BJ951" s="109" t="s">
        <v>233</v>
      </c>
      <c r="BK951" s="109" t="s">
        <v>239</v>
      </c>
      <c r="BL951" s="109">
        <f t="shared" ca="1" si="699"/>
        <v>1.5</v>
      </c>
      <c r="BM951" s="112"/>
      <c r="BN951" s="112"/>
      <c r="BO951" s="112"/>
      <c r="BP951" s="112"/>
      <c r="BQ951" s="112"/>
      <c r="BR951" s="112">
        <f t="shared" ca="1" si="712"/>
        <v>60</v>
      </c>
      <c r="BS951" s="112">
        <f t="shared" ca="1" si="712"/>
        <v>60</v>
      </c>
      <c r="BT951" s="112"/>
      <c r="BU951" s="112"/>
      <c r="BV951" s="174"/>
      <c r="BW951" s="114"/>
      <c r="BX951" s="109"/>
      <c r="BY951" s="113"/>
      <c r="BZ951" s="113"/>
      <c r="CA951" s="113"/>
      <c r="CB951" s="113"/>
      <c r="CC951" s="112"/>
      <c r="CD951" s="109"/>
      <c r="CE951" s="114"/>
      <c r="CF951" s="109"/>
      <c r="CG951" s="113"/>
      <c r="CH951" s="113"/>
      <c r="CI951" s="113"/>
      <c r="CJ951" s="113"/>
      <c r="CK951" s="112"/>
      <c r="CL951" s="112"/>
      <c r="CM951" s="112"/>
      <c r="CN951" s="115"/>
      <c r="CO951" s="109"/>
      <c r="CP951" s="109"/>
      <c r="CQ951" s="113"/>
      <c r="CR951" s="113"/>
      <c r="CS951" s="113"/>
      <c r="CT951" s="113"/>
      <c r="CW951" s="118" t="str">
        <f t="shared" si="717"/>
        <v>n7-4-3-3</v>
      </c>
      <c r="CX951" s="118" t="str">
        <f t="shared" si="718"/>
        <v>n8-4</v>
      </c>
      <c r="CY951" s="119" t="s">
        <v>246</v>
      </c>
      <c r="CZ951" s="120" t="s">
        <v>79</v>
      </c>
      <c r="DA951" s="120" t="s">
        <v>79</v>
      </c>
      <c r="DB951" s="120">
        <f t="shared" si="703"/>
        <v>30</v>
      </c>
      <c r="DC951" s="120">
        <f t="shared" si="704"/>
        <v>150</v>
      </c>
      <c r="DD951" s="120">
        <f t="shared" ca="1" si="710"/>
        <v>30</v>
      </c>
      <c r="DE951" s="120">
        <f t="shared" ca="1" si="711"/>
        <v>30</v>
      </c>
      <c r="DF951" s="120" t="s">
        <v>74</v>
      </c>
    </row>
    <row r="952" spans="1:110" s="105" customFormat="1" ht="16" customHeight="1">
      <c r="A952" s="75" t="str">
        <f t="shared" si="708"/>
        <v>n8-4TOn8-4-1</v>
      </c>
      <c r="B952" s="75" t="str">
        <f t="shared" si="709"/>
        <v>n8-4TOn8-4-1</v>
      </c>
      <c r="C952" s="103" t="s">
        <v>239</v>
      </c>
      <c r="D952" s="103" t="str">
        <f t="shared" si="700"/>
        <v>n8-4</v>
      </c>
      <c r="E952" s="103" t="str">
        <f t="shared" si="701"/>
        <v>n8-4-1</v>
      </c>
      <c r="F952" s="104">
        <f>ROW()</f>
        <v>952</v>
      </c>
      <c r="G952" s="103"/>
      <c r="H952" s="103"/>
      <c r="I952" s="103"/>
      <c r="J952" s="103"/>
      <c r="K952" s="103" t="str">
        <f t="shared" si="692"/>
        <v>none</v>
      </c>
      <c r="L952" s="103"/>
      <c r="M952" s="103" t="str">
        <f t="shared" si="693"/>
        <v>OpenClose</v>
      </c>
      <c r="N952" s="103"/>
      <c r="O952" s="103"/>
      <c r="P952" s="103"/>
      <c r="Q952" s="103"/>
      <c r="R952" s="103">
        <f t="shared" si="694"/>
        <v>1</v>
      </c>
      <c r="S952" s="103"/>
      <c r="T952" s="103"/>
      <c r="U952" s="103"/>
      <c r="V952" s="103"/>
      <c r="W952" s="103"/>
      <c r="X952" s="103" t="str">
        <f t="shared" si="713"/>
        <v>fadeOn=n8-4TOn8-4-1,0.6</v>
      </c>
      <c r="Y952" s="103" t="str">
        <f t="shared" si="714"/>
        <v>fadeOff=n8-4TOn8-4-1,0.6</v>
      </c>
      <c r="Z952" s="103" t="str">
        <f t="shared" si="715"/>
        <v>drawOpen=n8-4TOn8-4-1,0.8</v>
      </c>
      <c r="AA952" s="103" t="str">
        <f t="shared" si="716"/>
        <v>drawClose=n8-4TOn8-4-1,0.8</v>
      </c>
      <c r="AB952" s="103" t="str">
        <f t="shared" si="695"/>
        <v>myQtipStyle</v>
      </c>
      <c r="AD952" s="106"/>
      <c r="AE952" s="116"/>
      <c r="AF952" s="75"/>
      <c r="AG952" s="186">
        <f t="shared" si="707"/>
        <v>0</v>
      </c>
      <c r="AH952" s="75" t="str">
        <f t="shared" si="696"/>
        <v>n8-4TOn8-4-1</v>
      </c>
      <c r="AI952" s="75" t="str">
        <f t="shared" si="702"/>
        <v>n8-4TOn8-4-1</v>
      </c>
      <c r="AJ952" s="73">
        <f t="shared" si="697"/>
        <v>3</v>
      </c>
      <c r="AX952" s="108"/>
      <c r="AZ952" s="108"/>
      <c r="BB952" s="116"/>
      <c r="BC952" s="116"/>
      <c r="BD952" s="108"/>
      <c r="BE952" s="108"/>
      <c r="BF952" s="109"/>
      <c r="BG952" s="109"/>
      <c r="BH952" s="110" t="str">
        <f t="shared" si="698"/>
        <v>n8-4</v>
      </c>
      <c r="BI952" s="111"/>
      <c r="BJ952" s="109" t="s">
        <v>233</v>
      </c>
      <c r="BK952" s="109" t="s">
        <v>239</v>
      </c>
      <c r="BL952" s="109">
        <f t="shared" ca="1" si="699"/>
        <v>0.7</v>
      </c>
      <c r="BM952" s="112"/>
      <c r="BN952" s="112"/>
      <c r="BO952" s="112"/>
      <c r="BP952" s="112"/>
      <c r="BQ952" s="112"/>
      <c r="BR952" s="112">
        <f t="shared" ca="1" si="712"/>
        <v>35</v>
      </c>
      <c r="BS952" s="112">
        <f t="shared" ca="1" si="712"/>
        <v>35</v>
      </c>
      <c r="BT952" s="112"/>
      <c r="BU952" s="112"/>
      <c r="BV952" s="174"/>
      <c r="BW952" s="114"/>
      <c r="BX952" s="109"/>
      <c r="BY952" s="113"/>
      <c r="BZ952" s="113"/>
      <c r="CA952" s="113"/>
      <c r="CB952" s="113"/>
      <c r="CC952" s="112"/>
      <c r="CD952" s="109"/>
      <c r="CE952" s="114"/>
      <c r="CF952" s="109"/>
      <c r="CG952" s="113"/>
      <c r="CH952" s="113"/>
      <c r="CI952" s="113"/>
      <c r="CJ952" s="113"/>
      <c r="CK952" s="112"/>
      <c r="CL952" s="112"/>
      <c r="CM952" s="112"/>
      <c r="CN952" s="115"/>
      <c r="CO952" s="109"/>
      <c r="CP952" s="109"/>
      <c r="CQ952" s="113"/>
      <c r="CR952" s="113"/>
      <c r="CS952" s="113"/>
      <c r="CT952" s="113"/>
      <c r="CW952" s="118" t="str">
        <f t="shared" si="717"/>
        <v>n8-4</v>
      </c>
      <c r="CX952" s="118" t="str">
        <f t="shared" si="718"/>
        <v>n8-4-1</v>
      </c>
      <c r="CY952" s="119" t="s">
        <v>246</v>
      </c>
      <c r="CZ952" s="120" t="s">
        <v>79</v>
      </c>
      <c r="DA952" s="120" t="s">
        <v>79</v>
      </c>
      <c r="DB952" s="120">
        <f t="shared" si="703"/>
        <v>30</v>
      </c>
      <c r="DC952" s="120">
        <f t="shared" si="704"/>
        <v>150</v>
      </c>
      <c r="DD952" s="120">
        <f t="shared" ca="1" si="710"/>
        <v>17.5</v>
      </c>
      <c r="DE952" s="120">
        <f t="shared" ca="1" si="711"/>
        <v>17.5</v>
      </c>
      <c r="DF952" s="120" t="s">
        <v>74</v>
      </c>
    </row>
    <row r="953" spans="1:110" s="105" customFormat="1" ht="16" customHeight="1">
      <c r="A953" s="75" t="str">
        <f t="shared" si="708"/>
        <v>n8-4-1TOn8-4-1-1</v>
      </c>
      <c r="B953" s="75" t="str">
        <f t="shared" si="709"/>
        <v>n8-4-1TOn8-4-1-1</v>
      </c>
      <c r="C953" s="103" t="s">
        <v>239</v>
      </c>
      <c r="D953" s="103" t="str">
        <f t="shared" si="700"/>
        <v>n8-4-1</v>
      </c>
      <c r="E953" s="103" t="str">
        <f t="shared" si="701"/>
        <v>n8-4-1-1</v>
      </c>
      <c r="F953" s="104">
        <f>ROW()</f>
        <v>953</v>
      </c>
      <c r="G953" s="103"/>
      <c r="H953" s="103"/>
      <c r="I953" s="103"/>
      <c r="J953" s="103"/>
      <c r="K953" s="103" t="str">
        <f t="shared" si="692"/>
        <v>none</v>
      </c>
      <c r="L953" s="103"/>
      <c r="M953" s="103" t="str">
        <f t="shared" si="693"/>
        <v>OpenClose</v>
      </c>
      <c r="N953" s="103"/>
      <c r="O953" s="103"/>
      <c r="P953" s="103"/>
      <c r="Q953" s="103"/>
      <c r="R953" s="103">
        <f t="shared" si="694"/>
        <v>1</v>
      </c>
      <c r="S953" s="103"/>
      <c r="T953" s="103"/>
      <c r="U953" s="103"/>
      <c r="V953" s="103"/>
      <c r="W953" s="103"/>
      <c r="X953" s="103" t="str">
        <f t="shared" si="713"/>
        <v>fadeOn=n8-4-1TOn8-4-1-1,0.6</v>
      </c>
      <c r="Y953" s="103" t="str">
        <f t="shared" si="714"/>
        <v>fadeOff=n8-4-1TOn8-4-1-1,0.6</v>
      </c>
      <c r="Z953" s="103" t="str">
        <f t="shared" si="715"/>
        <v>drawOpen=n8-4-1TOn8-4-1-1,0.8</v>
      </c>
      <c r="AA953" s="103" t="str">
        <f t="shared" si="716"/>
        <v>drawClose=n8-4-1TOn8-4-1-1,0.8</v>
      </c>
      <c r="AB953" s="103" t="str">
        <f t="shared" si="695"/>
        <v>myQtipStyle</v>
      </c>
      <c r="AD953" s="106"/>
      <c r="AE953" s="116"/>
      <c r="AF953" s="75"/>
      <c r="AG953" s="186">
        <f t="shared" si="707"/>
        <v>0</v>
      </c>
      <c r="AH953" s="75" t="str">
        <f t="shared" si="696"/>
        <v>n8-4-1TOn8-4-1-1</v>
      </c>
      <c r="AI953" s="75" t="str">
        <f t="shared" si="702"/>
        <v>n8-4-1TOn8-4-1-1</v>
      </c>
      <c r="AJ953" s="73">
        <f t="shared" si="697"/>
        <v>4</v>
      </c>
      <c r="AX953" s="108"/>
      <c r="AZ953" s="108"/>
      <c r="BB953" s="116"/>
      <c r="BC953" s="116"/>
      <c r="BD953" s="108"/>
      <c r="BE953" s="108"/>
      <c r="BF953" s="109"/>
      <c r="BG953" s="109"/>
      <c r="BH953" s="110" t="str">
        <f t="shared" si="698"/>
        <v>n8-4-1</v>
      </c>
      <c r="BI953" s="111"/>
      <c r="BJ953" s="109" t="s">
        <v>233</v>
      </c>
      <c r="BK953" s="109" t="s">
        <v>239</v>
      </c>
      <c r="BL953" s="109">
        <f t="shared" ca="1" si="699"/>
        <v>0.4</v>
      </c>
      <c r="BM953" s="112"/>
      <c r="BN953" s="112"/>
      <c r="BO953" s="112"/>
      <c r="BP953" s="112"/>
      <c r="BQ953" s="112"/>
      <c r="BR953" s="112">
        <f t="shared" ca="1" si="712"/>
        <v>12</v>
      </c>
      <c r="BS953" s="112">
        <f t="shared" ca="1" si="712"/>
        <v>12</v>
      </c>
      <c r="BT953" s="112"/>
      <c r="BU953" s="112"/>
      <c r="BV953" s="174"/>
      <c r="BW953" s="114"/>
      <c r="BX953" s="109"/>
      <c r="BY953" s="113"/>
      <c r="BZ953" s="113"/>
      <c r="CA953" s="113"/>
      <c r="CB953" s="113"/>
      <c r="CC953" s="112"/>
      <c r="CD953" s="109"/>
      <c r="CE953" s="114"/>
      <c r="CF953" s="109"/>
      <c r="CG953" s="113"/>
      <c r="CH953" s="113"/>
      <c r="CI953" s="113"/>
      <c r="CJ953" s="113"/>
      <c r="CK953" s="112"/>
      <c r="CL953" s="112"/>
      <c r="CM953" s="112"/>
      <c r="CN953" s="115"/>
      <c r="CO953" s="109"/>
      <c r="CP953" s="109"/>
      <c r="CQ953" s="113"/>
      <c r="CR953" s="113"/>
      <c r="CS953" s="113"/>
      <c r="CT953" s="113"/>
      <c r="CW953" s="118" t="str">
        <f t="shared" si="717"/>
        <v>n8-4-1</v>
      </c>
      <c r="CX953" s="118" t="str">
        <f t="shared" si="718"/>
        <v>n8-4-1-1</v>
      </c>
      <c r="CY953" s="119" t="s">
        <v>246</v>
      </c>
      <c r="CZ953" s="120" t="s">
        <v>79</v>
      </c>
      <c r="DA953" s="120" t="s">
        <v>79</v>
      </c>
      <c r="DB953" s="120">
        <f t="shared" si="703"/>
        <v>30</v>
      </c>
      <c r="DC953" s="120">
        <f t="shared" si="704"/>
        <v>150</v>
      </c>
      <c r="DD953" s="120">
        <f t="shared" ca="1" si="710"/>
        <v>6</v>
      </c>
      <c r="DE953" s="120">
        <f t="shared" ca="1" si="711"/>
        <v>6</v>
      </c>
      <c r="DF953" s="120" t="s">
        <v>74</v>
      </c>
    </row>
    <row r="954" spans="1:110" s="105" customFormat="1" ht="16" customHeight="1">
      <c r="A954" s="75" t="str">
        <f t="shared" si="708"/>
        <v>n8-4-1TOn8-4-1-2</v>
      </c>
      <c r="B954" s="75" t="str">
        <f t="shared" si="709"/>
        <v>n8-4-1TOn8-4-1-2</v>
      </c>
      <c r="C954" s="103" t="s">
        <v>239</v>
      </c>
      <c r="D954" s="103" t="str">
        <f t="shared" si="700"/>
        <v>n8-4-1</v>
      </c>
      <c r="E954" s="103" t="str">
        <f t="shared" si="701"/>
        <v>n8-4-1-2</v>
      </c>
      <c r="F954" s="104">
        <f>ROW()</f>
        <v>954</v>
      </c>
      <c r="G954" s="103"/>
      <c r="H954" s="103"/>
      <c r="I954" s="103"/>
      <c r="J954" s="103"/>
      <c r="K954" s="103" t="str">
        <f t="shared" si="692"/>
        <v>none</v>
      </c>
      <c r="L954" s="103"/>
      <c r="M954" s="103" t="str">
        <f t="shared" si="693"/>
        <v>OpenClose</v>
      </c>
      <c r="N954" s="103"/>
      <c r="O954" s="103"/>
      <c r="P954" s="103"/>
      <c r="Q954" s="103"/>
      <c r="R954" s="103">
        <f t="shared" si="694"/>
        <v>1</v>
      </c>
      <c r="S954" s="103"/>
      <c r="T954" s="103"/>
      <c r="U954" s="103"/>
      <c r="V954" s="103"/>
      <c r="W954" s="103"/>
      <c r="X954" s="103" t="str">
        <f t="shared" si="713"/>
        <v>fadeOn=n8-4-1TOn8-4-1-2,0.6</v>
      </c>
      <c r="Y954" s="103" t="str">
        <f t="shared" si="714"/>
        <v>fadeOff=n8-4-1TOn8-4-1-2,0.6</v>
      </c>
      <c r="Z954" s="103" t="str">
        <f t="shared" si="715"/>
        <v>drawOpen=n8-4-1TOn8-4-1-2,0.8</v>
      </c>
      <c r="AA954" s="103" t="str">
        <f t="shared" si="716"/>
        <v>drawClose=n8-4-1TOn8-4-1-2,0.8</v>
      </c>
      <c r="AB954" s="103" t="str">
        <f t="shared" si="695"/>
        <v>myQtipStyle</v>
      </c>
      <c r="AD954" s="106"/>
      <c r="AE954" s="116"/>
      <c r="AF954" s="75"/>
      <c r="AG954" s="186">
        <f t="shared" si="707"/>
        <v>0</v>
      </c>
      <c r="AH954" s="75" t="str">
        <f t="shared" si="696"/>
        <v>n8-4-1TOn8-4-1-2</v>
      </c>
      <c r="AI954" s="75" t="str">
        <f t="shared" si="702"/>
        <v>n8-4-1TOn8-4-1-2</v>
      </c>
      <c r="AJ954" s="73">
        <f t="shared" si="697"/>
        <v>4</v>
      </c>
      <c r="AX954" s="108"/>
      <c r="AZ954" s="108"/>
      <c r="BB954" s="116"/>
      <c r="BC954" s="116"/>
      <c r="BD954" s="108"/>
      <c r="BE954" s="108"/>
      <c r="BF954" s="109"/>
      <c r="BG954" s="109"/>
      <c r="BH954" s="110" t="str">
        <f t="shared" si="698"/>
        <v>n8-4-1</v>
      </c>
      <c r="BI954" s="111"/>
      <c r="BJ954" s="109" t="s">
        <v>233</v>
      </c>
      <c r="BK954" s="109" t="s">
        <v>239</v>
      </c>
      <c r="BL954" s="109">
        <f t="shared" ca="1" si="699"/>
        <v>0.4</v>
      </c>
      <c r="BM954" s="112"/>
      <c r="BN954" s="112"/>
      <c r="BO954" s="112"/>
      <c r="BP954" s="112"/>
      <c r="BQ954" s="112"/>
      <c r="BR954" s="112">
        <f t="shared" ca="1" si="712"/>
        <v>12</v>
      </c>
      <c r="BS954" s="112">
        <f t="shared" ca="1" si="712"/>
        <v>12</v>
      </c>
      <c r="BT954" s="112"/>
      <c r="BU954" s="112"/>
      <c r="BV954" s="174"/>
      <c r="BW954" s="114"/>
      <c r="BX954" s="109"/>
      <c r="BY954" s="113"/>
      <c r="BZ954" s="113"/>
      <c r="CA954" s="113"/>
      <c r="CB954" s="113"/>
      <c r="CC954" s="112"/>
      <c r="CD954" s="109"/>
      <c r="CE954" s="114"/>
      <c r="CF954" s="109"/>
      <c r="CG954" s="113"/>
      <c r="CH954" s="113"/>
      <c r="CI954" s="113"/>
      <c r="CJ954" s="113"/>
      <c r="CK954" s="112"/>
      <c r="CL954" s="112"/>
      <c r="CM954" s="112"/>
      <c r="CN954" s="115"/>
      <c r="CO954" s="109"/>
      <c r="CP954" s="109"/>
      <c r="CQ954" s="113"/>
      <c r="CR954" s="113"/>
      <c r="CS954" s="113"/>
      <c r="CT954" s="113"/>
      <c r="CW954" s="118" t="str">
        <f t="shared" si="717"/>
        <v>n8-4-1</v>
      </c>
      <c r="CX954" s="118" t="str">
        <f t="shared" si="718"/>
        <v>n8-4-1-2</v>
      </c>
      <c r="CY954" s="119" t="s">
        <v>246</v>
      </c>
      <c r="CZ954" s="120" t="s">
        <v>79</v>
      </c>
      <c r="DA954" s="120" t="s">
        <v>79</v>
      </c>
      <c r="DB954" s="120">
        <f t="shared" si="703"/>
        <v>30</v>
      </c>
      <c r="DC954" s="120">
        <f t="shared" si="704"/>
        <v>150</v>
      </c>
      <c r="DD954" s="120">
        <f t="shared" ca="1" si="710"/>
        <v>6</v>
      </c>
      <c r="DE954" s="120">
        <f t="shared" ca="1" si="711"/>
        <v>6</v>
      </c>
      <c r="DF954" s="120" t="s">
        <v>74</v>
      </c>
    </row>
    <row r="955" spans="1:110" s="105" customFormat="1" ht="16" customHeight="1">
      <c r="A955" s="75" t="str">
        <f t="shared" si="708"/>
        <v>n8-4-1TOn8-4-1-3</v>
      </c>
      <c r="B955" s="75" t="str">
        <f t="shared" si="709"/>
        <v>n8-4-1TOn8-4-1-3</v>
      </c>
      <c r="C955" s="103" t="s">
        <v>239</v>
      </c>
      <c r="D955" s="103" t="str">
        <f t="shared" si="700"/>
        <v>n8-4-1</v>
      </c>
      <c r="E955" s="103" t="str">
        <f t="shared" si="701"/>
        <v>n8-4-1-3</v>
      </c>
      <c r="F955" s="104">
        <f>ROW()</f>
        <v>955</v>
      </c>
      <c r="G955" s="103"/>
      <c r="H955" s="103"/>
      <c r="I955" s="103"/>
      <c r="J955" s="103"/>
      <c r="K955" s="103" t="str">
        <f t="shared" si="692"/>
        <v>none</v>
      </c>
      <c r="L955" s="103"/>
      <c r="M955" s="103" t="str">
        <f t="shared" si="693"/>
        <v>OpenClose</v>
      </c>
      <c r="N955" s="103"/>
      <c r="O955" s="103"/>
      <c r="P955" s="103"/>
      <c r="Q955" s="103"/>
      <c r="R955" s="103">
        <f t="shared" si="694"/>
        <v>1</v>
      </c>
      <c r="S955" s="103"/>
      <c r="T955" s="103"/>
      <c r="U955" s="103"/>
      <c r="V955" s="103"/>
      <c r="W955" s="103"/>
      <c r="X955" s="103" t="str">
        <f t="shared" si="713"/>
        <v>fadeOn=n8-4-1TOn8-4-1-3,0.6</v>
      </c>
      <c r="Y955" s="103" t="str">
        <f t="shared" si="714"/>
        <v>fadeOff=n8-4-1TOn8-4-1-3,0.6</v>
      </c>
      <c r="Z955" s="103" t="str">
        <f t="shared" si="715"/>
        <v>drawOpen=n8-4-1TOn8-4-1-3,0.8</v>
      </c>
      <c r="AA955" s="103" t="str">
        <f t="shared" si="716"/>
        <v>drawClose=n8-4-1TOn8-4-1-3,0.8</v>
      </c>
      <c r="AB955" s="103" t="str">
        <f t="shared" si="695"/>
        <v>myQtipStyle</v>
      </c>
      <c r="AD955" s="106"/>
      <c r="AE955" s="116"/>
      <c r="AF955" s="75"/>
      <c r="AG955" s="186">
        <f t="shared" si="707"/>
        <v>0</v>
      </c>
      <c r="AH955" s="75" t="str">
        <f t="shared" si="696"/>
        <v>n8-4-1TOn8-4-1-3</v>
      </c>
      <c r="AI955" s="75" t="str">
        <f t="shared" si="702"/>
        <v>n8-4-1TOn8-4-1-3</v>
      </c>
      <c r="AJ955" s="73">
        <f t="shared" si="697"/>
        <v>4</v>
      </c>
      <c r="AX955" s="108"/>
      <c r="AZ955" s="108"/>
      <c r="BB955" s="116"/>
      <c r="BC955" s="116"/>
      <c r="BD955" s="108"/>
      <c r="BE955" s="108"/>
      <c r="BF955" s="109"/>
      <c r="BG955" s="109"/>
      <c r="BH955" s="110" t="str">
        <f t="shared" si="698"/>
        <v>n8-4-1</v>
      </c>
      <c r="BI955" s="111"/>
      <c r="BJ955" s="109" t="s">
        <v>233</v>
      </c>
      <c r="BK955" s="109" t="s">
        <v>239</v>
      </c>
      <c r="BL955" s="109">
        <f t="shared" ca="1" si="699"/>
        <v>0.4</v>
      </c>
      <c r="BM955" s="112"/>
      <c r="BN955" s="112"/>
      <c r="BO955" s="112"/>
      <c r="BP955" s="112"/>
      <c r="BQ955" s="112"/>
      <c r="BR955" s="112">
        <f t="shared" ca="1" si="712"/>
        <v>12</v>
      </c>
      <c r="BS955" s="112">
        <f t="shared" ca="1" si="712"/>
        <v>12</v>
      </c>
      <c r="BT955" s="112"/>
      <c r="BU955" s="112"/>
      <c r="BV955" s="174"/>
      <c r="BW955" s="114"/>
      <c r="BX955" s="109"/>
      <c r="BY955" s="113"/>
      <c r="BZ955" s="113"/>
      <c r="CA955" s="113"/>
      <c r="CB955" s="113"/>
      <c r="CC955" s="112"/>
      <c r="CD955" s="109"/>
      <c r="CE955" s="114"/>
      <c r="CF955" s="109"/>
      <c r="CG955" s="113"/>
      <c r="CH955" s="113"/>
      <c r="CI955" s="113"/>
      <c r="CJ955" s="113"/>
      <c r="CK955" s="112"/>
      <c r="CL955" s="112"/>
      <c r="CM955" s="112"/>
      <c r="CN955" s="115"/>
      <c r="CO955" s="109"/>
      <c r="CP955" s="109"/>
      <c r="CQ955" s="113"/>
      <c r="CR955" s="113"/>
      <c r="CS955" s="113"/>
      <c r="CT955" s="113"/>
      <c r="CW955" s="118" t="str">
        <f t="shared" si="717"/>
        <v>n8-4-1</v>
      </c>
      <c r="CX955" s="118" t="str">
        <f t="shared" si="718"/>
        <v>n8-4-1-3</v>
      </c>
      <c r="CY955" s="119" t="s">
        <v>246</v>
      </c>
      <c r="CZ955" s="120" t="s">
        <v>79</v>
      </c>
      <c r="DA955" s="120" t="s">
        <v>79</v>
      </c>
      <c r="DB955" s="120">
        <f t="shared" si="703"/>
        <v>30</v>
      </c>
      <c r="DC955" s="120">
        <f t="shared" si="704"/>
        <v>150</v>
      </c>
      <c r="DD955" s="120">
        <f t="shared" ca="1" si="710"/>
        <v>6</v>
      </c>
      <c r="DE955" s="120">
        <f t="shared" ca="1" si="711"/>
        <v>6</v>
      </c>
      <c r="DF955" s="120" t="s">
        <v>74</v>
      </c>
    </row>
    <row r="956" spans="1:110" s="105" customFormat="1" ht="16" customHeight="1">
      <c r="A956" s="75" t="str">
        <f t="shared" si="708"/>
        <v>n8-4TOn8-4-2</v>
      </c>
      <c r="B956" s="75" t="str">
        <f t="shared" si="709"/>
        <v>n8-4TOn8-4-2</v>
      </c>
      <c r="C956" s="103" t="s">
        <v>239</v>
      </c>
      <c r="D956" s="103" t="str">
        <f t="shared" si="700"/>
        <v>n8-4</v>
      </c>
      <c r="E956" s="103" t="str">
        <f t="shared" si="701"/>
        <v>n8-4-2</v>
      </c>
      <c r="F956" s="104">
        <f>ROW()</f>
        <v>956</v>
      </c>
      <c r="G956" s="103"/>
      <c r="H956" s="103"/>
      <c r="I956" s="103"/>
      <c r="J956" s="103"/>
      <c r="K956" s="103" t="str">
        <f t="shared" si="692"/>
        <v>none</v>
      </c>
      <c r="L956" s="103"/>
      <c r="M956" s="103" t="str">
        <f t="shared" si="693"/>
        <v>OpenClose</v>
      </c>
      <c r="N956" s="103"/>
      <c r="O956" s="103"/>
      <c r="P956" s="103"/>
      <c r="Q956" s="103"/>
      <c r="R956" s="103">
        <f t="shared" si="694"/>
        <v>1</v>
      </c>
      <c r="S956" s="103"/>
      <c r="T956" s="103"/>
      <c r="U956" s="103"/>
      <c r="V956" s="103"/>
      <c r="W956" s="103"/>
      <c r="X956" s="103" t="str">
        <f t="shared" si="713"/>
        <v>fadeOn=n8-4TOn8-4-2,0.6</v>
      </c>
      <c r="Y956" s="103" t="str">
        <f t="shared" si="714"/>
        <v>fadeOff=n8-4TOn8-4-2,0.6</v>
      </c>
      <c r="Z956" s="103" t="str">
        <f t="shared" si="715"/>
        <v>drawOpen=n8-4TOn8-4-2,0.8</v>
      </c>
      <c r="AA956" s="103" t="str">
        <f t="shared" si="716"/>
        <v>drawClose=n8-4TOn8-4-2,0.8</v>
      </c>
      <c r="AB956" s="103" t="str">
        <f t="shared" si="695"/>
        <v>myQtipStyle</v>
      </c>
      <c r="AD956" s="106"/>
      <c r="AE956" s="116"/>
      <c r="AF956" s="75"/>
      <c r="AG956" s="186">
        <f t="shared" si="707"/>
        <v>0</v>
      </c>
      <c r="AH956" s="75" t="str">
        <f t="shared" si="696"/>
        <v>n8-4TOn8-4-2</v>
      </c>
      <c r="AI956" s="75" t="str">
        <f t="shared" si="702"/>
        <v>n8-4TOn8-4-2</v>
      </c>
      <c r="AJ956" s="73">
        <f t="shared" si="697"/>
        <v>3</v>
      </c>
      <c r="AX956" s="108"/>
      <c r="AZ956" s="108"/>
      <c r="BB956" s="116"/>
      <c r="BC956" s="116"/>
      <c r="BD956" s="108"/>
      <c r="BE956" s="108"/>
      <c r="BF956" s="109"/>
      <c r="BG956" s="109"/>
      <c r="BH956" s="110" t="str">
        <f t="shared" si="698"/>
        <v>n8-4</v>
      </c>
      <c r="BI956" s="111"/>
      <c r="BJ956" s="109" t="s">
        <v>233</v>
      </c>
      <c r="BK956" s="109" t="s">
        <v>239</v>
      </c>
      <c r="BL956" s="109">
        <f t="shared" ca="1" si="699"/>
        <v>0.7</v>
      </c>
      <c r="BM956" s="112"/>
      <c r="BN956" s="112"/>
      <c r="BO956" s="112"/>
      <c r="BP956" s="112"/>
      <c r="BQ956" s="112"/>
      <c r="BR956" s="112">
        <f t="shared" ca="1" si="712"/>
        <v>35</v>
      </c>
      <c r="BS956" s="112">
        <f t="shared" ca="1" si="712"/>
        <v>35</v>
      </c>
      <c r="BT956" s="112"/>
      <c r="BU956" s="112"/>
      <c r="BV956" s="174"/>
      <c r="BW956" s="114"/>
      <c r="BX956" s="109"/>
      <c r="BY956" s="113"/>
      <c r="BZ956" s="113"/>
      <c r="CA956" s="113"/>
      <c r="CB956" s="113"/>
      <c r="CC956" s="112"/>
      <c r="CD956" s="109"/>
      <c r="CE956" s="114"/>
      <c r="CF956" s="109"/>
      <c r="CG956" s="113"/>
      <c r="CH956" s="113"/>
      <c r="CI956" s="113"/>
      <c r="CJ956" s="113"/>
      <c r="CK956" s="112"/>
      <c r="CL956" s="112"/>
      <c r="CM956" s="112"/>
      <c r="CN956" s="115"/>
      <c r="CO956" s="109"/>
      <c r="CP956" s="109"/>
      <c r="CQ956" s="113"/>
      <c r="CR956" s="113"/>
      <c r="CS956" s="113"/>
      <c r="CT956" s="113"/>
      <c r="CW956" s="118" t="str">
        <f t="shared" si="717"/>
        <v>n8-4</v>
      </c>
      <c r="CX956" s="118" t="str">
        <f t="shared" si="718"/>
        <v>n8-4-2</v>
      </c>
      <c r="CY956" s="119" t="s">
        <v>246</v>
      </c>
      <c r="CZ956" s="120" t="s">
        <v>79</v>
      </c>
      <c r="DA956" s="120" t="s">
        <v>79</v>
      </c>
      <c r="DB956" s="120">
        <f t="shared" si="703"/>
        <v>30</v>
      </c>
      <c r="DC956" s="120">
        <f t="shared" si="704"/>
        <v>150</v>
      </c>
      <c r="DD956" s="120">
        <f t="shared" ca="1" si="710"/>
        <v>17.5</v>
      </c>
      <c r="DE956" s="120">
        <f t="shared" ca="1" si="711"/>
        <v>17.5</v>
      </c>
      <c r="DF956" s="120" t="s">
        <v>74</v>
      </c>
    </row>
    <row r="957" spans="1:110" s="105" customFormat="1" ht="16" customHeight="1">
      <c r="A957" s="75" t="str">
        <f t="shared" si="708"/>
        <v>n8-4-2TOn8-4-2-1</v>
      </c>
      <c r="B957" s="75" t="str">
        <f t="shared" si="709"/>
        <v>n8-4-2TOn8-4-2-1</v>
      </c>
      <c r="C957" s="103" t="s">
        <v>239</v>
      </c>
      <c r="D957" s="103" t="str">
        <f t="shared" si="700"/>
        <v>n8-4-2</v>
      </c>
      <c r="E957" s="103" t="str">
        <f t="shared" si="701"/>
        <v>n8-4-2-1</v>
      </c>
      <c r="F957" s="104">
        <f>ROW()</f>
        <v>957</v>
      </c>
      <c r="G957" s="103"/>
      <c r="H957" s="103"/>
      <c r="I957" s="103"/>
      <c r="J957" s="103"/>
      <c r="K957" s="103" t="str">
        <f t="shared" si="692"/>
        <v>none</v>
      </c>
      <c r="L957" s="103"/>
      <c r="M957" s="103" t="str">
        <f t="shared" si="693"/>
        <v>OpenClose</v>
      </c>
      <c r="N957" s="103"/>
      <c r="O957" s="103"/>
      <c r="P957" s="103"/>
      <c r="Q957" s="103"/>
      <c r="R957" s="103">
        <f t="shared" si="694"/>
        <v>1</v>
      </c>
      <c r="S957" s="103"/>
      <c r="T957" s="103"/>
      <c r="U957" s="103"/>
      <c r="V957" s="103"/>
      <c r="W957" s="103"/>
      <c r="X957" s="103" t="str">
        <f t="shared" si="713"/>
        <v>fadeOn=n8-4-2TOn8-4-2-1,0.6</v>
      </c>
      <c r="Y957" s="103" t="str">
        <f t="shared" si="714"/>
        <v>fadeOff=n8-4-2TOn8-4-2-1,0.6</v>
      </c>
      <c r="Z957" s="103" t="str">
        <f t="shared" si="715"/>
        <v>drawOpen=n8-4-2TOn8-4-2-1,0.8</v>
      </c>
      <c r="AA957" s="103" t="str">
        <f t="shared" si="716"/>
        <v>drawClose=n8-4-2TOn8-4-2-1,0.8</v>
      </c>
      <c r="AB957" s="103" t="str">
        <f t="shared" si="695"/>
        <v>myQtipStyle</v>
      </c>
      <c r="AD957" s="106"/>
      <c r="AE957" s="116"/>
      <c r="AF957" s="75"/>
      <c r="AG957" s="186">
        <f t="shared" si="707"/>
        <v>0</v>
      </c>
      <c r="AH957" s="75" t="str">
        <f t="shared" si="696"/>
        <v>n8-4-2TOn8-4-2-1</v>
      </c>
      <c r="AI957" s="75" t="str">
        <f t="shared" si="702"/>
        <v>n8-4-2TOn8-4-2-1</v>
      </c>
      <c r="AJ957" s="73">
        <f t="shared" si="697"/>
        <v>4</v>
      </c>
      <c r="AX957" s="108"/>
      <c r="AZ957" s="108"/>
      <c r="BB957" s="116"/>
      <c r="BC957" s="116"/>
      <c r="BD957" s="108"/>
      <c r="BE957" s="108"/>
      <c r="BF957" s="109"/>
      <c r="BG957" s="109"/>
      <c r="BH957" s="110" t="str">
        <f t="shared" si="698"/>
        <v>n8-4-2</v>
      </c>
      <c r="BI957" s="111"/>
      <c r="BJ957" s="109" t="s">
        <v>233</v>
      </c>
      <c r="BK957" s="109" t="s">
        <v>239</v>
      </c>
      <c r="BL957" s="109">
        <f t="shared" ca="1" si="699"/>
        <v>0.4</v>
      </c>
      <c r="BM957" s="112"/>
      <c r="BN957" s="112"/>
      <c r="BO957" s="112"/>
      <c r="BP957" s="112"/>
      <c r="BQ957" s="112"/>
      <c r="BR957" s="112">
        <f t="shared" ca="1" si="712"/>
        <v>12</v>
      </c>
      <c r="BS957" s="112">
        <f t="shared" ca="1" si="712"/>
        <v>12</v>
      </c>
      <c r="BT957" s="112"/>
      <c r="BU957" s="112"/>
      <c r="BV957" s="174"/>
      <c r="BW957" s="114"/>
      <c r="BX957" s="109"/>
      <c r="BY957" s="113"/>
      <c r="BZ957" s="113"/>
      <c r="CA957" s="113"/>
      <c r="CB957" s="113"/>
      <c r="CC957" s="112"/>
      <c r="CD957" s="109"/>
      <c r="CE957" s="114"/>
      <c r="CF957" s="109"/>
      <c r="CG957" s="113"/>
      <c r="CH957" s="113"/>
      <c r="CI957" s="113"/>
      <c r="CJ957" s="113"/>
      <c r="CK957" s="112"/>
      <c r="CL957" s="112"/>
      <c r="CM957" s="112"/>
      <c r="CN957" s="115"/>
      <c r="CO957" s="109"/>
      <c r="CP957" s="109"/>
      <c r="CQ957" s="113"/>
      <c r="CR957" s="113"/>
      <c r="CS957" s="113"/>
      <c r="CT957" s="113"/>
      <c r="CW957" s="118" t="str">
        <f t="shared" si="717"/>
        <v>n8-4-2</v>
      </c>
      <c r="CX957" s="118" t="str">
        <f t="shared" si="718"/>
        <v>n8-4-2-1</v>
      </c>
      <c r="CY957" s="119" t="s">
        <v>246</v>
      </c>
      <c r="CZ957" s="120" t="s">
        <v>79</v>
      </c>
      <c r="DA957" s="120" t="s">
        <v>79</v>
      </c>
      <c r="DB957" s="120">
        <f t="shared" si="703"/>
        <v>30</v>
      </c>
      <c r="DC957" s="120">
        <f t="shared" si="704"/>
        <v>150</v>
      </c>
      <c r="DD957" s="120">
        <f t="shared" ca="1" si="710"/>
        <v>6</v>
      </c>
      <c r="DE957" s="120">
        <f t="shared" ca="1" si="711"/>
        <v>6</v>
      </c>
      <c r="DF957" s="120" t="s">
        <v>74</v>
      </c>
    </row>
    <row r="958" spans="1:110" s="105" customFormat="1" ht="16" customHeight="1">
      <c r="A958" s="75" t="str">
        <f t="shared" si="708"/>
        <v>n8-4-2TOn8-4-2-2</v>
      </c>
      <c r="B958" s="75" t="str">
        <f t="shared" si="709"/>
        <v>n8-4-2TOn8-4-2-2</v>
      </c>
      <c r="C958" s="103" t="s">
        <v>239</v>
      </c>
      <c r="D958" s="103" t="str">
        <f t="shared" si="700"/>
        <v>n8-4-2</v>
      </c>
      <c r="E958" s="103" t="str">
        <f t="shared" si="701"/>
        <v>n8-4-2-2</v>
      </c>
      <c r="F958" s="104">
        <f>ROW()</f>
        <v>958</v>
      </c>
      <c r="G958" s="103"/>
      <c r="H958" s="103"/>
      <c r="I958" s="103"/>
      <c r="J958" s="103"/>
      <c r="K958" s="103" t="str">
        <f t="shared" si="692"/>
        <v>none</v>
      </c>
      <c r="L958" s="103"/>
      <c r="M958" s="103" t="str">
        <f t="shared" si="693"/>
        <v>OpenClose</v>
      </c>
      <c r="N958" s="103"/>
      <c r="O958" s="103"/>
      <c r="P958" s="103"/>
      <c r="Q958" s="103"/>
      <c r="R958" s="103">
        <f t="shared" si="694"/>
        <v>1</v>
      </c>
      <c r="S958" s="103"/>
      <c r="T958" s="103"/>
      <c r="U958" s="103"/>
      <c r="V958" s="103"/>
      <c r="W958" s="103"/>
      <c r="X958" s="103" t="str">
        <f t="shared" si="713"/>
        <v>fadeOn=n8-4-2TOn8-4-2-2,0.6</v>
      </c>
      <c r="Y958" s="103" t="str">
        <f t="shared" si="714"/>
        <v>fadeOff=n8-4-2TOn8-4-2-2,0.6</v>
      </c>
      <c r="Z958" s="103" t="str">
        <f t="shared" si="715"/>
        <v>drawOpen=n8-4-2TOn8-4-2-2,0.8</v>
      </c>
      <c r="AA958" s="103" t="str">
        <f t="shared" si="716"/>
        <v>drawClose=n8-4-2TOn8-4-2-2,0.8</v>
      </c>
      <c r="AB958" s="103" t="str">
        <f t="shared" si="695"/>
        <v>myQtipStyle</v>
      </c>
      <c r="AD958" s="106"/>
      <c r="AE958" s="116"/>
      <c r="AF958" s="75"/>
      <c r="AG958" s="186">
        <f t="shared" si="707"/>
        <v>0</v>
      </c>
      <c r="AH958" s="75" t="str">
        <f t="shared" si="696"/>
        <v>n8-4-2TOn8-4-2-2</v>
      </c>
      <c r="AI958" s="75" t="str">
        <f t="shared" si="702"/>
        <v>n8-4-2TOn8-4-2-2</v>
      </c>
      <c r="AJ958" s="73">
        <f t="shared" si="697"/>
        <v>4</v>
      </c>
      <c r="AX958" s="108"/>
      <c r="AZ958" s="108"/>
      <c r="BB958" s="116"/>
      <c r="BC958" s="116"/>
      <c r="BD958" s="108"/>
      <c r="BE958" s="108"/>
      <c r="BF958" s="109"/>
      <c r="BG958" s="109"/>
      <c r="BH958" s="110" t="str">
        <f t="shared" si="698"/>
        <v>n8-4-2</v>
      </c>
      <c r="BI958" s="111"/>
      <c r="BJ958" s="109" t="s">
        <v>233</v>
      </c>
      <c r="BK958" s="109" t="s">
        <v>239</v>
      </c>
      <c r="BL958" s="109">
        <f t="shared" ca="1" si="699"/>
        <v>0.4</v>
      </c>
      <c r="BM958" s="112"/>
      <c r="BN958" s="112"/>
      <c r="BO958" s="112"/>
      <c r="BP958" s="112"/>
      <c r="BQ958" s="112"/>
      <c r="BR958" s="112">
        <f t="shared" ca="1" si="712"/>
        <v>12</v>
      </c>
      <c r="BS958" s="112">
        <f t="shared" ca="1" si="712"/>
        <v>12</v>
      </c>
      <c r="BT958" s="112"/>
      <c r="BU958" s="112"/>
      <c r="BV958" s="174"/>
      <c r="BW958" s="114"/>
      <c r="BX958" s="109"/>
      <c r="BY958" s="113"/>
      <c r="BZ958" s="113"/>
      <c r="CA958" s="113"/>
      <c r="CB958" s="113"/>
      <c r="CC958" s="112"/>
      <c r="CD958" s="109"/>
      <c r="CE958" s="114"/>
      <c r="CF958" s="109"/>
      <c r="CG958" s="113"/>
      <c r="CH958" s="113"/>
      <c r="CI958" s="113"/>
      <c r="CJ958" s="113"/>
      <c r="CK958" s="112"/>
      <c r="CL958" s="112"/>
      <c r="CM958" s="112"/>
      <c r="CN958" s="115"/>
      <c r="CO958" s="109"/>
      <c r="CP958" s="109"/>
      <c r="CQ958" s="113"/>
      <c r="CR958" s="113"/>
      <c r="CS958" s="113"/>
      <c r="CT958" s="113"/>
      <c r="CW958" s="118" t="str">
        <f t="shared" si="717"/>
        <v>n8-4-2</v>
      </c>
      <c r="CX958" s="118" t="str">
        <f t="shared" si="718"/>
        <v>n8-4-2-2</v>
      </c>
      <c r="CY958" s="119" t="s">
        <v>246</v>
      </c>
      <c r="CZ958" s="120" t="s">
        <v>79</v>
      </c>
      <c r="DA958" s="120" t="s">
        <v>79</v>
      </c>
      <c r="DB958" s="120">
        <f t="shared" si="703"/>
        <v>30</v>
      </c>
      <c r="DC958" s="120">
        <f t="shared" si="704"/>
        <v>150</v>
      </c>
      <c r="DD958" s="120">
        <f t="shared" ca="1" si="710"/>
        <v>6</v>
      </c>
      <c r="DE958" s="120">
        <f t="shared" ca="1" si="711"/>
        <v>6</v>
      </c>
      <c r="DF958" s="120" t="s">
        <v>74</v>
      </c>
    </row>
    <row r="959" spans="1:110" s="105" customFormat="1" ht="16" customHeight="1">
      <c r="A959" s="75" t="str">
        <f t="shared" si="708"/>
        <v>n8-4-2TOn8-4-2-3</v>
      </c>
      <c r="B959" s="75" t="str">
        <f t="shared" si="709"/>
        <v>n8-4-2TOn8-4-2-3</v>
      </c>
      <c r="C959" s="103" t="s">
        <v>239</v>
      </c>
      <c r="D959" s="103" t="str">
        <f t="shared" si="700"/>
        <v>n8-4-2</v>
      </c>
      <c r="E959" s="103" t="str">
        <f t="shared" si="701"/>
        <v>n8-4-2-3</v>
      </c>
      <c r="F959" s="104">
        <f>ROW()</f>
        <v>959</v>
      </c>
      <c r="G959" s="103"/>
      <c r="H959" s="103"/>
      <c r="I959" s="103"/>
      <c r="J959" s="103"/>
      <c r="K959" s="103" t="str">
        <f t="shared" si="692"/>
        <v>none</v>
      </c>
      <c r="L959" s="103"/>
      <c r="M959" s="103" t="str">
        <f t="shared" si="693"/>
        <v>OpenClose</v>
      </c>
      <c r="N959" s="103"/>
      <c r="O959" s="103"/>
      <c r="P959" s="103"/>
      <c r="Q959" s="103"/>
      <c r="R959" s="103">
        <f t="shared" si="694"/>
        <v>1</v>
      </c>
      <c r="S959" s="103"/>
      <c r="T959" s="103"/>
      <c r="U959" s="103"/>
      <c r="V959" s="103"/>
      <c r="W959" s="103"/>
      <c r="X959" s="103" t="str">
        <f t="shared" si="713"/>
        <v>fadeOn=n8-4-2TOn8-4-2-3,0.6</v>
      </c>
      <c r="Y959" s="103" t="str">
        <f t="shared" si="714"/>
        <v>fadeOff=n8-4-2TOn8-4-2-3,0.6</v>
      </c>
      <c r="Z959" s="103" t="str">
        <f t="shared" si="715"/>
        <v>drawOpen=n8-4-2TOn8-4-2-3,0.8</v>
      </c>
      <c r="AA959" s="103" t="str">
        <f t="shared" si="716"/>
        <v>drawClose=n8-4-2TOn8-4-2-3,0.8</v>
      </c>
      <c r="AB959" s="103" t="str">
        <f t="shared" si="695"/>
        <v>myQtipStyle</v>
      </c>
      <c r="AD959" s="106"/>
      <c r="AE959" s="116"/>
      <c r="AF959" s="75"/>
      <c r="AG959" s="186">
        <f t="shared" si="707"/>
        <v>0</v>
      </c>
      <c r="AH959" s="75" t="str">
        <f t="shared" si="696"/>
        <v>n8-4-2TOn8-4-2-3</v>
      </c>
      <c r="AI959" s="75" t="str">
        <f t="shared" si="702"/>
        <v>n8-4-2TOn8-4-2-3</v>
      </c>
      <c r="AJ959" s="73">
        <f t="shared" si="697"/>
        <v>4</v>
      </c>
      <c r="AX959" s="108"/>
      <c r="AZ959" s="108"/>
      <c r="BB959" s="116"/>
      <c r="BC959" s="116"/>
      <c r="BD959" s="108"/>
      <c r="BE959" s="108"/>
      <c r="BF959" s="109"/>
      <c r="BG959" s="109"/>
      <c r="BH959" s="110" t="str">
        <f t="shared" si="698"/>
        <v>n8-4-2</v>
      </c>
      <c r="BI959" s="111"/>
      <c r="BJ959" s="109" t="s">
        <v>233</v>
      </c>
      <c r="BK959" s="109" t="s">
        <v>239</v>
      </c>
      <c r="BL959" s="109">
        <f t="shared" ca="1" si="699"/>
        <v>0.4</v>
      </c>
      <c r="BM959" s="112"/>
      <c r="BN959" s="112"/>
      <c r="BO959" s="112"/>
      <c r="BP959" s="112"/>
      <c r="BQ959" s="112"/>
      <c r="BR959" s="112">
        <f t="shared" ca="1" si="712"/>
        <v>12</v>
      </c>
      <c r="BS959" s="112">
        <f t="shared" ca="1" si="712"/>
        <v>12</v>
      </c>
      <c r="BT959" s="112"/>
      <c r="BU959" s="112"/>
      <c r="BV959" s="174"/>
      <c r="BW959" s="114"/>
      <c r="BX959" s="109"/>
      <c r="BY959" s="113"/>
      <c r="BZ959" s="113"/>
      <c r="CA959" s="113"/>
      <c r="CB959" s="113"/>
      <c r="CC959" s="112"/>
      <c r="CD959" s="109"/>
      <c r="CE959" s="114"/>
      <c r="CF959" s="109"/>
      <c r="CG959" s="113"/>
      <c r="CH959" s="113"/>
      <c r="CI959" s="113"/>
      <c r="CJ959" s="113"/>
      <c r="CK959" s="112"/>
      <c r="CL959" s="112"/>
      <c r="CM959" s="112"/>
      <c r="CN959" s="115"/>
      <c r="CO959" s="109"/>
      <c r="CP959" s="109"/>
      <c r="CQ959" s="113"/>
      <c r="CR959" s="113"/>
      <c r="CS959" s="113"/>
      <c r="CT959" s="113"/>
      <c r="CW959" s="118" t="str">
        <f t="shared" si="717"/>
        <v>n8-4-2</v>
      </c>
      <c r="CX959" s="118" t="str">
        <f t="shared" si="718"/>
        <v>n8-4-2-3</v>
      </c>
      <c r="CY959" s="119" t="s">
        <v>246</v>
      </c>
      <c r="CZ959" s="120" t="s">
        <v>79</v>
      </c>
      <c r="DA959" s="120" t="s">
        <v>79</v>
      </c>
      <c r="DB959" s="120">
        <f t="shared" si="703"/>
        <v>30</v>
      </c>
      <c r="DC959" s="120">
        <f t="shared" si="704"/>
        <v>150</v>
      </c>
      <c r="DD959" s="120">
        <f t="shared" ca="1" si="710"/>
        <v>6</v>
      </c>
      <c r="DE959" s="120">
        <f t="shared" ca="1" si="711"/>
        <v>6</v>
      </c>
      <c r="DF959" s="120" t="s">
        <v>74</v>
      </c>
    </row>
    <row r="960" spans="1:110" s="105" customFormat="1" ht="16" customHeight="1">
      <c r="A960" s="75" t="str">
        <f t="shared" si="708"/>
        <v>n8-4TOn8-4-3</v>
      </c>
      <c r="B960" s="75" t="str">
        <f t="shared" si="709"/>
        <v>n8-4TOn8-4-3</v>
      </c>
      <c r="C960" s="103" t="s">
        <v>239</v>
      </c>
      <c r="D960" s="103" t="str">
        <f t="shared" si="700"/>
        <v>n8-4</v>
      </c>
      <c r="E960" s="103" t="str">
        <f t="shared" si="701"/>
        <v>n8-4-3</v>
      </c>
      <c r="F960" s="104">
        <f>ROW()</f>
        <v>960</v>
      </c>
      <c r="G960" s="103"/>
      <c r="H960" s="103"/>
      <c r="I960" s="103"/>
      <c r="J960" s="103"/>
      <c r="K960" s="103" t="str">
        <f t="shared" si="692"/>
        <v>none</v>
      </c>
      <c r="L960" s="103"/>
      <c r="M960" s="103" t="str">
        <f t="shared" si="693"/>
        <v>OpenClose</v>
      </c>
      <c r="N960" s="103"/>
      <c r="O960" s="103"/>
      <c r="P960" s="103"/>
      <c r="Q960" s="103"/>
      <c r="R960" s="103">
        <f t="shared" si="694"/>
        <v>1</v>
      </c>
      <c r="S960" s="103"/>
      <c r="T960" s="103"/>
      <c r="U960" s="103"/>
      <c r="V960" s="103"/>
      <c r="W960" s="103"/>
      <c r="X960" s="103" t="str">
        <f t="shared" si="713"/>
        <v>fadeOn=n8-4TOn8-4-3,0.6</v>
      </c>
      <c r="Y960" s="103" t="str">
        <f t="shared" si="714"/>
        <v>fadeOff=n8-4TOn8-4-3,0.6</v>
      </c>
      <c r="Z960" s="103" t="str">
        <f t="shared" si="715"/>
        <v>drawOpen=n8-4TOn8-4-3,0.8</v>
      </c>
      <c r="AA960" s="103" t="str">
        <f t="shared" si="716"/>
        <v>drawClose=n8-4TOn8-4-3,0.8</v>
      </c>
      <c r="AB960" s="103" t="str">
        <f t="shared" si="695"/>
        <v>myQtipStyle</v>
      </c>
      <c r="AD960" s="106"/>
      <c r="AE960" s="116"/>
      <c r="AF960" s="75"/>
      <c r="AG960" s="186">
        <f t="shared" si="707"/>
        <v>0</v>
      </c>
      <c r="AH960" s="75" t="str">
        <f t="shared" si="696"/>
        <v>n8-4TOn8-4-3</v>
      </c>
      <c r="AI960" s="75" t="str">
        <f t="shared" si="702"/>
        <v>n8-4TOn8-4-3</v>
      </c>
      <c r="AJ960" s="73">
        <f t="shared" si="697"/>
        <v>3</v>
      </c>
      <c r="AX960" s="108"/>
      <c r="AZ960" s="108"/>
      <c r="BB960" s="116"/>
      <c r="BC960" s="116"/>
      <c r="BD960" s="108"/>
      <c r="BE960" s="108"/>
      <c r="BF960" s="109"/>
      <c r="BG960" s="109"/>
      <c r="BH960" s="110" t="str">
        <f t="shared" si="698"/>
        <v>n8-4</v>
      </c>
      <c r="BI960" s="111"/>
      <c r="BJ960" s="109" t="s">
        <v>233</v>
      </c>
      <c r="BK960" s="109" t="s">
        <v>239</v>
      </c>
      <c r="BL960" s="109">
        <f t="shared" ca="1" si="699"/>
        <v>0.7</v>
      </c>
      <c r="BM960" s="112"/>
      <c r="BN960" s="112"/>
      <c r="BO960" s="112"/>
      <c r="BP960" s="112"/>
      <c r="BQ960" s="112"/>
      <c r="BR960" s="112">
        <f t="shared" ref="BR960:BS963" ca="1" si="719">BR461</f>
        <v>35</v>
      </c>
      <c r="BS960" s="112">
        <f t="shared" ca="1" si="719"/>
        <v>35</v>
      </c>
      <c r="BT960" s="112"/>
      <c r="BU960" s="112"/>
      <c r="BV960" s="174"/>
      <c r="BW960" s="114"/>
      <c r="BX960" s="109"/>
      <c r="BY960" s="113"/>
      <c r="BZ960" s="113"/>
      <c r="CA960" s="113"/>
      <c r="CB960" s="113"/>
      <c r="CC960" s="112"/>
      <c r="CD960" s="109"/>
      <c r="CE960" s="114"/>
      <c r="CF960" s="109"/>
      <c r="CG960" s="113"/>
      <c r="CH960" s="113"/>
      <c r="CI960" s="113"/>
      <c r="CJ960" s="113"/>
      <c r="CK960" s="112"/>
      <c r="CL960" s="112"/>
      <c r="CM960" s="112"/>
      <c r="CN960" s="115"/>
      <c r="CO960" s="109"/>
      <c r="CP960" s="109"/>
      <c r="CQ960" s="113"/>
      <c r="CR960" s="113"/>
      <c r="CS960" s="113"/>
      <c r="CT960" s="113"/>
      <c r="CW960" s="118" t="str">
        <f t="shared" si="717"/>
        <v>n8-4</v>
      </c>
      <c r="CX960" s="118" t="str">
        <f t="shared" si="718"/>
        <v>n8-4-3</v>
      </c>
      <c r="CY960" s="119" t="s">
        <v>246</v>
      </c>
      <c r="CZ960" s="120" t="s">
        <v>79</v>
      </c>
      <c r="DA960" s="120" t="s">
        <v>79</v>
      </c>
      <c r="DB960" s="120">
        <f t="shared" si="703"/>
        <v>30</v>
      </c>
      <c r="DC960" s="120">
        <f t="shared" si="704"/>
        <v>150</v>
      </c>
      <c r="DD960" s="120">
        <f t="shared" ca="1" si="710"/>
        <v>17.5</v>
      </c>
      <c r="DE960" s="120">
        <f t="shared" ca="1" si="711"/>
        <v>17.5</v>
      </c>
      <c r="DF960" s="120" t="s">
        <v>74</v>
      </c>
    </row>
    <row r="961" spans="1:110" s="105" customFormat="1" ht="16" customHeight="1">
      <c r="A961" s="75" t="str">
        <f t="shared" si="708"/>
        <v>n8-4-3TOn8-4-3-1</v>
      </c>
      <c r="B961" s="75" t="str">
        <f t="shared" si="709"/>
        <v>n8-4-3TOn8-4-3-1</v>
      </c>
      <c r="C961" s="103" t="s">
        <v>239</v>
      </c>
      <c r="D961" s="103" t="str">
        <f t="shared" si="700"/>
        <v>n8-4-3</v>
      </c>
      <c r="E961" s="103" t="str">
        <f t="shared" si="701"/>
        <v>n8-4-3-1</v>
      </c>
      <c r="F961" s="104">
        <f>ROW()</f>
        <v>961</v>
      </c>
      <c r="G961" s="103"/>
      <c r="H961" s="103"/>
      <c r="I961" s="103"/>
      <c r="J961" s="103"/>
      <c r="K961" s="103" t="str">
        <f t="shared" si="692"/>
        <v>none</v>
      </c>
      <c r="L961" s="103"/>
      <c r="M961" s="103" t="str">
        <f t="shared" si="693"/>
        <v>OpenClose</v>
      </c>
      <c r="N961" s="103"/>
      <c r="O961" s="103"/>
      <c r="P961" s="103"/>
      <c r="Q961" s="103"/>
      <c r="R961" s="103">
        <f t="shared" si="694"/>
        <v>1</v>
      </c>
      <c r="S961" s="103"/>
      <c r="T961" s="103"/>
      <c r="U961" s="103"/>
      <c r="V961" s="103"/>
      <c r="W961" s="103"/>
      <c r="X961" s="103" t="str">
        <f t="shared" si="713"/>
        <v>fadeOn=n8-4-3TOn8-4-3-1,0.6</v>
      </c>
      <c r="Y961" s="103" t="str">
        <f t="shared" si="714"/>
        <v>fadeOff=n8-4-3TOn8-4-3-1,0.6</v>
      </c>
      <c r="Z961" s="103" t="str">
        <f t="shared" si="715"/>
        <v>drawOpen=n8-4-3TOn8-4-3-1,0.8</v>
      </c>
      <c r="AA961" s="103" t="str">
        <f t="shared" si="716"/>
        <v>drawClose=n8-4-3TOn8-4-3-1,0.8</v>
      </c>
      <c r="AB961" s="103" t="str">
        <f t="shared" si="695"/>
        <v>myQtipStyle</v>
      </c>
      <c r="AD961" s="106"/>
      <c r="AE961" s="116"/>
      <c r="AF961" s="75"/>
      <c r="AG961" s="186">
        <f t="shared" si="707"/>
        <v>0</v>
      </c>
      <c r="AH961" s="75" t="str">
        <f t="shared" si="696"/>
        <v>n8-4-3TOn8-4-3-1</v>
      </c>
      <c r="AI961" s="75" t="str">
        <f t="shared" si="702"/>
        <v>n8-4-3TOn8-4-3-1</v>
      </c>
      <c r="AJ961" s="73">
        <f t="shared" si="697"/>
        <v>4</v>
      </c>
      <c r="AX961" s="108"/>
      <c r="AZ961" s="108"/>
      <c r="BB961" s="116"/>
      <c r="BC961" s="116"/>
      <c r="BD961" s="108"/>
      <c r="BE961" s="108"/>
      <c r="BF961" s="109"/>
      <c r="BG961" s="109"/>
      <c r="BH961" s="110" t="str">
        <f t="shared" si="698"/>
        <v>n8-4-3</v>
      </c>
      <c r="BI961" s="111"/>
      <c r="BJ961" s="109" t="s">
        <v>233</v>
      </c>
      <c r="BK961" s="109" t="s">
        <v>239</v>
      </c>
      <c r="BL961" s="109">
        <f t="shared" ca="1" si="699"/>
        <v>0.4</v>
      </c>
      <c r="BM961" s="112"/>
      <c r="BN961" s="112"/>
      <c r="BO961" s="112"/>
      <c r="BP961" s="112"/>
      <c r="BQ961" s="112"/>
      <c r="BR961" s="112">
        <f t="shared" ca="1" si="719"/>
        <v>12</v>
      </c>
      <c r="BS961" s="112">
        <f t="shared" ca="1" si="719"/>
        <v>12</v>
      </c>
      <c r="BT961" s="112"/>
      <c r="BU961" s="112"/>
      <c r="BV961" s="174"/>
      <c r="BW961" s="114"/>
      <c r="BX961" s="109"/>
      <c r="BY961" s="113"/>
      <c r="BZ961" s="113"/>
      <c r="CA961" s="113"/>
      <c r="CB961" s="113"/>
      <c r="CC961" s="112"/>
      <c r="CD961" s="109"/>
      <c r="CE961" s="114"/>
      <c r="CF961" s="109"/>
      <c r="CG961" s="113"/>
      <c r="CH961" s="113"/>
      <c r="CI961" s="113"/>
      <c r="CJ961" s="113"/>
      <c r="CK961" s="112"/>
      <c r="CL961" s="112"/>
      <c r="CM961" s="112"/>
      <c r="CN961" s="115"/>
      <c r="CO961" s="109"/>
      <c r="CP961" s="109"/>
      <c r="CQ961" s="113"/>
      <c r="CR961" s="113"/>
      <c r="CS961" s="113"/>
      <c r="CT961" s="113"/>
      <c r="CW961" s="118" t="str">
        <f t="shared" si="717"/>
        <v>n8-4-3</v>
      </c>
      <c r="CX961" s="118" t="str">
        <f t="shared" si="718"/>
        <v>n8-4-3-1</v>
      </c>
      <c r="CY961" s="119" t="s">
        <v>246</v>
      </c>
      <c r="CZ961" s="120" t="s">
        <v>79</v>
      </c>
      <c r="DA961" s="120" t="s">
        <v>79</v>
      </c>
      <c r="DB961" s="120">
        <f t="shared" si="703"/>
        <v>30</v>
      </c>
      <c r="DC961" s="120">
        <f t="shared" si="704"/>
        <v>150</v>
      </c>
      <c r="DD961" s="120">
        <f t="shared" ca="1" si="710"/>
        <v>6</v>
      </c>
      <c r="DE961" s="120">
        <f t="shared" ca="1" si="711"/>
        <v>6</v>
      </c>
      <c r="DF961" s="120" t="s">
        <v>74</v>
      </c>
    </row>
    <row r="962" spans="1:110" s="105" customFormat="1" ht="16" customHeight="1">
      <c r="A962" s="75" t="str">
        <f t="shared" si="708"/>
        <v>n8-4-3TOn8-4-3-2</v>
      </c>
      <c r="B962" s="75" t="str">
        <f t="shared" si="709"/>
        <v>n8-4-3TOn8-4-3-2</v>
      </c>
      <c r="C962" s="103" t="s">
        <v>239</v>
      </c>
      <c r="D962" s="103" t="str">
        <f t="shared" si="700"/>
        <v>n8-4-3</v>
      </c>
      <c r="E962" s="103" t="str">
        <f t="shared" si="701"/>
        <v>n8-4-3-2</v>
      </c>
      <c r="F962" s="104">
        <f>ROW()</f>
        <v>962</v>
      </c>
      <c r="G962" s="103"/>
      <c r="H962" s="103"/>
      <c r="I962" s="103"/>
      <c r="J962" s="103"/>
      <c r="K962" s="103" t="str">
        <f t="shared" si="692"/>
        <v>none</v>
      </c>
      <c r="L962" s="103"/>
      <c r="M962" s="103" t="str">
        <f t="shared" si="693"/>
        <v>OpenClose</v>
      </c>
      <c r="N962" s="103"/>
      <c r="O962" s="103"/>
      <c r="P962" s="103"/>
      <c r="Q962" s="103"/>
      <c r="R962" s="103">
        <f t="shared" si="694"/>
        <v>1</v>
      </c>
      <c r="S962" s="103"/>
      <c r="T962" s="103"/>
      <c r="U962" s="103"/>
      <c r="V962" s="103"/>
      <c r="W962" s="103"/>
      <c r="X962" s="103" t="str">
        <f t="shared" si="713"/>
        <v>fadeOn=n8-4-3TOn8-4-3-2,0.6</v>
      </c>
      <c r="Y962" s="103" t="str">
        <f t="shared" si="714"/>
        <v>fadeOff=n8-4-3TOn8-4-3-2,0.6</v>
      </c>
      <c r="Z962" s="103" t="str">
        <f t="shared" si="715"/>
        <v>drawOpen=n8-4-3TOn8-4-3-2,0.8</v>
      </c>
      <c r="AA962" s="103" t="str">
        <f t="shared" si="716"/>
        <v>drawClose=n8-4-3TOn8-4-3-2,0.8</v>
      </c>
      <c r="AB962" s="103" t="str">
        <f t="shared" si="695"/>
        <v>myQtipStyle</v>
      </c>
      <c r="AD962" s="106"/>
      <c r="AE962" s="116"/>
      <c r="AF962" s="75"/>
      <c r="AG962" s="186">
        <f t="shared" si="707"/>
        <v>0</v>
      </c>
      <c r="AH962" s="75" t="str">
        <f t="shared" si="696"/>
        <v>n8-4-3TOn8-4-3-2</v>
      </c>
      <c r="AI962" s="75" t="str">
        <f t="shared" si="702"/>
        <v>n8-4-3TOn8-4-3-2</v>
      </c>
      <c r="AJ962" s="73">
        <f t="shared" si="697"/>
        <v>4</v>
      </c>
      <c r="AX962" s="108"/>
      <c r="AZ962" s="108"/>
      <c r="BB962" s="116"/>
      <c r="BC962" s="116"/>
      <c r="BD962" s="108"/>
      <c r="BE962" s="108"/>
      <c r="BF962" s="109"/>
      <c r="BG962" s="109"/>
      <c r="BH962" s="110" t="str">
        <f t="shared" si="698"/>
        <v>n8-4-3</v>
      </c>
      <c r="BI962" s="111"/>
      <c r="BJ962" s="109" t="s">
        <v>233</v>
      </c>
      <c r="BK962" s="109" t="s">
        <v>239</v>
      </c>
      <c r="BL962" s="109">
        <f t="shared" ca="1" si="699"/>
        <v>0.4</v>
      </c>
      <c r="BM962" s="112"/>
      <c r="BN962" s="112"/>
      <c r="BO962" s="112"/>
      <c r="BP962" s="112"/>
      <c r="BQ962" s="112"/>
      <c r="BR962" s="112">
        <f t="shared" ca="1" si="719"/>
        <v>12</v>
      </c>
      <c r="BS962" s="112">
        <f t="shared" ca="1" si="719"/>
        <v>12</v>
      </c>
      <c r="BT962" s="112"/>
      <c r="BU962" s="112"/>
      <c r="BV962" s="174"/>
      <c r="BW962" s="114"/>
      <c r="BX962" s="109"/>
      <c r="BY962" s="113"/>
      <c r="BZ962" s="113"/>
      <c r="CA962" s="113"/>
      <c r="CB962" s="113"/>
      <c r="CC962" s="112"/>
      <c r="CD962" s="109"/>
      <c r="CE962" s="114"/>
      <c r="CF962" s="109"/>
      <c r="CG962" s="113"/>
      <c r="CH962" s="113"/>
      <c r="CI962" s="113"/>
      <c r="CJ962" s="113"/>
      <c r="CK962" s="112"/>
      <c r="CL962" s="112"/>
      <c r="CM962" s="112"/>
      <c r="CN962" s="115"/>
      <c r="CO962" s="109"/>
      <c r="CP962" s="109"/>
      <c r="CQ962" s="113"/>
      <c r="CR962" s="113"/>
      <c r="CS962" s="113"/>
      <c r="CT962" s="113"/>
      <c r="CW962" s="118" t="str">
        <f t="shared" si="717"/>
        <v>n8-4-3</v>
      </c>
      <c r="CX962" s="118" t="str">
        <f t="shared" si="718"/>
        <v>n8-4-3-2</v>
      </c>
      <c r="CY962" s="119" t="s">
        <v>246</v>
      </c>
      <c r="CZ962" s="120" t="s">
        <v>79</v>
      </c>
      <c r="DA962" s="120" t="s">
        <v>79</v>
      </c>
      <c r="DB962" s="120">
        <f t="shared" si="703"/>
        <v>30</v>
      </c>
      <c r="DC962" s="120">
        <f t="shared" si="704"/>
        <v>150</v>
      </c>
      <c r="DD962" s="120">
        <f t="shared" ca="1" si="710"/>
        <v>6</v>
      </c>
      <c r="DE962" s="120">
        <f t="shared" ca="1" si="711"/>
        <v>6</v>
      </c>
      <c r="DF962" s="120" t="s">
        <v>74</v>
      </c>
    </row>
    <row r="963" spans="1:110" s="105" customFormat="1" ht="16" customHeight="1">
      <c r="A963" s="75" t="str">
        <f t="shared" si="708"/>
        <v>n8-4-3TOn8-4-3-3</v>
      </c>
      <c r="B963" s="75" t="str">
        <f t="shared" si="709"/>
        <v>n8-4-3TOn8-4-3-3</v>
      </c>
      <c r="C963" s="103" t="s">
        <v>239</v>
      </c>
      <c r="D963" s="103" t="str">
        <f t="shared" si="700"/>
        <v>n8-4-3</v>
      </c>
      <c r="E963" s="103" t="str">
        <f t="shared" si="701"/>
        <v>n8-4-3-3</v>
      </c>
      <c r="F963" s="104">
        <f>ROW()</f>
        <v>963</v>
      </c>
      <c r="G963" s="103"/>
      <c r="H963" s="103"/>
      <c r="I963" s="103"/>
      <c r="J963" s="103"/>
      <c r="K963" s="103" t="str">
        <f t="shared" si="692"/>
        <v>none</v>
      </c>
      <c r="L963" s="103"/>
      <c r="M963" s="103" t="str">
        <f t="shared" si="693"/>
        <v>OpenClose</v>
      </c>
      <c r="N963" s="103"/>
      <c r="O963" s="103"/>
      <c r="P963" s="103"/>
      <c r="Q963" s="103"/>
      <c r="R963" s="103">
        <f t="shared" si="694"/>
        <v>1</v>
      </c>
      <c r="S963" s="103"/>
      <c r="T963" s="103"/>
      <c r="U963" s="103"/>
      <c r="V963" s="103"/>
      <c r="W963" s="103"/>
      <c r="X963" s="103" t="str">
        <f t="shared" si="713"/>
        <v>fadeOn=n8-4-3TOn8-4-3-3,0.6</v>
      </c>
      <c r="Y963" s="103" t="str">
        <f t="shared" si="714"/>
        <v>fadeOff=n8-4-3TOn8-4-3-3,0.6</v>
      </c>
      <c r="Z963" s="103" t="str">
        <f t="shared" si="715"/>
        <v>drawOpen=n8-4-3TOn8-4-3-3,0.8</v>
      </c>
      <c r="AA963" s="103" t="str">
        <f t="shared" si="716"/>
        <v>drawClose=n8-4-3TOn8-4-3-3,0.8</v>
      </c>
      <c r="AB963" s="103" t="str">
        <f t="shared" si="695"/>
        <v>myQtipStyle</v>
      </c>
      <c r="AD963" s="106"/>
      <c r="AE963" s="116"/>
      <c r="AF963" s="75"/>
      <c r="AG963" s="186">
        <f t="shared" si="707"/>
        <v>0</v>
      </c>
      <c r="AH963" s="75" t="str">
        <f t="shared" si="696"/>
        <v>n8-4-3TOn8-4-3-3</v>
      </c>
      <c r="AI963" s="75" t="str">
        <f t="shared" si="702"/>
        <v>n8-4-3TOn8-4-3-3</v>
      </c>
      <c r="AJ963" s="73">
        <f t="shared" si="697"/>
        <v>4</v>
      </c>
      <c r="AX963" s="108"/>
      <c r="AZ963" s="108"/>
      <c r="BB963" s="116"/>
      <c r="BC963" s="116"/>
      <c r="BD963" s="108"/>
      <c r="BE963" s="108"/>
      <c r="BF963" s="109"/>
      <c r="BG963" s="109"/>
      <c r="BH963" s="110" t="str">
        <f t="shared" si="698"/>
        <v>n8-4-3</v>
      </c>
      <c r="BI963" s="111"/>
      <c r="BJ963" s="109" t="s">
        <v>233</v>
      </c>
      <c r="BK963" s="109" t="s">
        <v>239</v>
      </c>
      <c r="BL963" s="109">
        <f t="shared" ca="1" si="699"/>
        <v>0.4</v>
      </c>
      <c r="BM963" s="112"/>
      <c r="BN963" s="112"/>
      <c r="BO963" s="112"/>
      <c r="BP963" s="112"/>
      <c r="BQ963" s="112"/>
      <c r="BR963" s="112">
        <f t="shared" ca="1" si="719"/>
        <v>12</v>
      </c>
      <c r="BS963" s="112">
        <f t="shared" ca="1" si="719"/>
        <v>12</v>
      </c>
      <c r="BT963" s="112"/>
      <c r="BU963" s="112"/>
      <c r="BV963" s="174"/>
      <c r="BW963" s="114"/>
      <c r="BX963" s="109"/>
      <c r="BY963" s="113"/>
      <c r="BZ963" s="113"/>
      <c r="CA963" s="113"/>
      <c r="CB963" s="113"/>
      <c r="CC963" s="112"/>
      <c r="CD963" s="109"/>
      <c r="CE963" s="114"/>
      <c r="CF963" s="109"/>
      <c r="CG963" s="113"/>
      <c r="CH963" s="113"/>
      <c r="CI963" s="113"/>
      <c r="CJ963" s="113"/>
      <c r="CK963" s="112"/>
      <c r="CL963" s="112"/>
      <c r="CM963" s="112"/>
      <c r="CN963" s="115"/>
      <c r="CO963" s="109"/>
      <c r="CP963" s="109"/>
      <c r="CQ963" s="113"/>
      <c r="CR963" s="113"/>
      <c r="CS963" s="113"/>
      <c r="CT963" s="113"/>
      <c r="CW963" s="118" t="str">
        <f t="shared" si="717"/>
        <v>n8-4-3</v>
      </c>
      <c r="CX963" s="118" t="str">
        <f t="shared" si="718"/>
        <v>n8-4-3-3</v>
      </c>
      <c r="CY963" s="119" t="s">
        <v>246</v>
      </c>
      <c r="CZ963" s="120" t="s">
        <v>79</v>
      </c>
      <c r="DA963" s="120" t="s">
        <v>79</v>
      </c>
      <c r="DB963" s="120">
        <f t="shared" si="703"/>
        <v>30</v>
      </c>
      <c r="DC963" s="120">
        <f t="shared" si="704"/>
        <v>150</v>
      </c>
      <c r="DD963" s="120">
        <f t="shared" ca="1" si="710"/>
        <v>6</v>
      </c>
      <c r="DE963" s="120">
        <f t="shared" ca="1" si="711"/>
        <v>6</v>
      </c>
      <c r="DF963" s="120" t="s">
        <v>74</v>
      </c>
    </row>
    <row r="964" spans="1:110">
      <c r="A964" s="75"/>
      <c r="B964" s="75"/>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F964" s="184"/>
      <c r="AH964" s="102"/>
      <c r="AI964" s="75"/>
      <c r="AJ964" s="29"/>
      <c r="AX964" s="29"/>
      <c r="BH964" s="29"/>
      <c r="BI964" s="29"/>
      <c r="BW964" s="29"/>
      <c r="CW964" s="29"/>
      <c r="CX964" s="29"/>
    </row>
    <row r="965" spans="1:110">
      <c r="A965" s="75"/>
      <c r="B965" s="75"/>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F965" s="184"/>
      <c r="AH965" s="102"/>
      <c r="AI965" s="75"/>
      <c r="AJ965" s="29"/>
      <c r="AX965" s="29"/>
      <c r="BH965" s="29"/>
      <c r="BI965" s="29"/>
      <c r="BW965" s="29"/>
      <c r="CW965" s="29"/>
      <c r="CX965" s="29"/>
    </row>
    <row r="966" spans="1:110">
      <c r="A966" s="75"/>
      <c r="B966" s="75"/>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F966" s="184"/>
      <c r="AH966" s="102"/>
      <c r="AI966" s="75"/>
      <c r="AJ966" s="29"/>
      <c r="AX966" s="29"/>
      <c r="BH966" s="29"/>
      <c r="BI966" s="29"/>
      <c r="BW966" s="29"/>
      <c r="CW966" s="29"/>
      <c r="CX966" s="29"/>
    </row>
    <row r="967" spans="1:110">
      <c r="A967" s="75"/>
      <c r="B967" s="75"/>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F967" s="184"/>
      <c r="AH967" s="102"/>
      <c r="AI967" s="75"/>
      <c r="AJ967" s="29"/>
      <c r="AX967" s="29"/>
      <c r="BH967" s="29"/>
      <c r="BI967" s="29"/>
      <c r="BW967" s="29"/>
      <c r="CW967" s="29"/>
      <c r="CX967" s="29"/>
    </row>
    <row r="968" spans="1:110">
      <c r="A968" s="75"/>
      <c r="B968" s="75"/>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H968" s="72"/>
      <c r="AJ968" s="29"/>
      <c r="AX968" s="29"/>
      <c r="BH968" s="29"/>
      <c r="BI968" s="29"/>
      <c r="BW968" s="29"/>
      <c r="CW968" s="29"/>
      <c r="CX968" s="29"/>
    </row>
    <row r="969" spans="1:110">
      <c r="A969" s="75"/>
      <c r="B969" s="75"/>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H969" s="72"/>
      <c r="AJ969" s="29"/>
      <c r="AX969" s="29"/>
      <c r="BH969" s="29"/>
      <c r="BI969" s="29"/>
      <c r="BW969" s="29"/>
      <c r="CW969" s="29"/>
      <c r="CX969" s="29"/>
    </row>
    <row r="970" spans="1:110">
      <c r="A970" s="75"/>
      <c r="B970" s="75"/>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H970" s="72"/>
      <c r="AJ970" s="29"/>
      <c r="AX970" s="29"/>
      <c r="BH970" s="29"/>
      <c r="BI970" s="29"/>
      <c r="BW970" s="29"/>
      <c r="CW970" s="29"/>
      <c r="CX970" s="29"/>
    </row>
    <row r="971" spans="1:110">
      <c r="A971" s="75"/>
      <c r="B971" s="75"/>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H971" s="72"/>
      <c r="AJ971" s="29"/>
      <c r="AX971" s="29"/>
      <c r="BH971" s="29"/>
      <c r="BI971" s="29"/>
      <c r="BW971" s="29"/>
      <c r="CW971" s="29"/>
      <c r="CX971" s="29"/>
    </row>
    <row r="972" spans="1:110">
      <c r="A972" s="75"/>
      <c r="B972" s="75"/>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H972" s="72"/>
      <c r="AJ972" s="29"/>
      <c r="AX972" s="29"/>
      <c r="BH972" s="29"/>
      <c r="BI972" s="29"/>
      <c r="BW972" s="29"/>
      <c r="CW972" s="29"/>
      <c r="CX972" s="29"/>
    </row>
    <row r="973" spans="1:110">
      <c r="A973" s="75"/>
      <c r="B973" s="75"/>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H973" s="72"/>
      <c r="AJ973" s="29"/>
      <c r="AX973" s="29"/>
      <c r="BH973" s="29"/>
      <c r="BI973" s="29"/>
      <c r="BW973" s="29"/>
      <c r="CW973" s="29"/>
      <c r="CX973" s="29"/>
    </row>
    <row r="974" spans="1:110">
      <c r="A974" s="75"/>
      <c r="B974" s="75"/>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H974" s="72"/>
      <c r="AJ974" s="29"/>
      <c r="AX974" s="29"/>
      <c r="BH974" s="29"/>
      <c r="BI974" s="29"/>
      <c r="BW974" s="29"/>
      <c r="CW974" s="29"/>
      <c r="CX974" s="29"/>
    </row>
    <row r="975" spans="1:110">
      <c r="A975" s="75"/>
      <c r="B975" s="75"/>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H975" s="72"/>
      <c r="AJ975" s="29"/>
      <c r="AX975" s="29"/>
      <c r="BH975" s="29"/>
      <c r="BI975" s="29"/>
      <c r="BW975" s="29"/>
      <c r="CW975" s="29"/>
      <c r="CX975" s="29"/>
    </row>
    <row r="976" spans="1:110">
      <c r="A976" s="75"/>
      <c r="B976" s="75"/>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H976" s="72"/>
      <c r="AI976" s="29"/>
      <c r="AJ976" s="29"/>
      <c r="AX976" s="29"/>
      <c r="BH976" s="29"/>
      <c r="BI976" s="29"/>
      <c r="BW976" s="29"/>
      <c r="CW976" s="29"/>
      <c r="CX976" s="29"/>
    </row>
    <row r="977" spans="1:102">
      <c r="A977" s="75"/>
      <c r="B977" s="75"/>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H977" s="72"/>
      <c r="AI977" s="29"/>
      <c r="AJ977" s="29"/>
      <c r="AX977" s="29"/>
      <c r="BH977" s="29"/>
      <c r="BI977" s="29"/>
      <c r="BW977" s="29"/>
      <c r="CW977" s="29"/>
      <c r="CX977" s="29"/>
    </row>
    <row r="978" spans="1:102">
      <c r="A978" s="75"/>
      <c r="B978" s="75"/>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H978" s="72"/>
      <c r="AI978" s="29"/>
      <c r="AJ978" s="29"/>
      <c r="AX978" s="29"/>
      <c r="BH978" s="29"/>
      <c r="BI978" s="29"/>
      <c r="BW978" s="29"/>
      <c r="CW978" s="29"/>
      <c r="CX978" s="29"/>
    </row>
    <row r="979" spans="1:102">
      <c r="A979" s="75"/>
      <c r="B979" s="75"/>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H979" s="72"/>
      <c r="AI979" s="29"/>
      <c r="AJ979" s="29"/>
      <c r="AX979" s="29"/>
      <c r="BH979" s="29"/>
      <c r="BI979" s="29"/>
      <c r="BW979" s="29"/>
      <c r="CW979" s="29"/>
      <c r="CX979" s="29"/>
    </row>
    <row r="980" spans="1:102">
      <c r="A980" s="75"/>
      <c r="B980" s="75"/>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H980" s="72"/>
      <c r="AI980" s="29"/>
      <c r="AJ980" s="29"/>
      <c r="AX980" s="29"/>
      <c r="BH980" s="29"/>
      <c r="BI980" s="29"/>
      <c r="BW980" s="29"/>
      <c r="CW980" s="29"/>
      <c r="CX980" s="29"/>
    </row>
    <row r="981" spans="1:102">
      <c r="A981" s="75"/>
      <c r="B981" s="75"/>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H981" s="72"/>
      <c r="AI981" s="29"/>
      <c r="AJ981" s="29"/>
      <c r="AX981" s="29"/>
      <c r="BH981" s="29"/>
      <c r="BI981" s="29"/>
      <c r="BW981" s="29"/>
      <c r="CW981" s="29"/>
      <c r="CX981" s="29"/>
    </row>
    <row r="982" spans="1:102">
      <c r="A982" s="75"/>
      <c r="B982" s="75"/>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H982" s="72"/>
      <c r="AI982" s="29"/>
      <c r="AJ982" s="29"/>
      <c r="AX982" s="29"/>
      <c r="BH982" s="29"/>
      <c r="BI982" s="29"/>
      <c r="BW982" s="29"/>
      <c r="CW982" s="29"/>
      <c r="CX982" s="29"/>
    </row>
    <row r="983" spans="1:102">
      <c r="A983" s="75"/>
      <c r="B983" s="75"/>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H983" s="72"/>
      <c r="AI983" s="29"/>
      <c r="AJ983" s="29"/>
      <c r="AX983" s="29"/>
      <c r="BH983" s="29"/>
      <c r="BI983" s="29"/>
      <c r="BW983" s="29"/>
      <c r="CW983" s="29"/>
      <c r="CX983" s="29"/>
    </row>
    <row r="984" spans="1:102">
      <c r="A984" s="75"/>
      <c r="B984" s="75"/>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H984" s="72"/>
      <c r="AI984" s="29"/>
      <c r="AJ984" s="29"/>
      <c r="AX984" s="29"/>
      <c r="BH984" s="29"/>
      <c r="BI984" s="29"/>
      <c r="BW984" s="29"/>
      <c r="CW984" s="29"/>
      <c r="CX984" s="29"/>
    </row>
    <row r="985" spans="1:102">
      <c r="A985" s="75"/>
      <c r="B985" s="75"/>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H985" s="72"/>
      <c r="AI985" s="29"/>
      <c r="AJ985" s="29"/>
      <c r="AX985" s="29"/>
      <c r="BH985" s="29"/>
      <c r="BI985" s="29"/>
      <c r="BW985" s="29"/>
      <c r="CW985" s="29"/>
      <c r="CX985" s="29"/>
    </row>
    <row r="986" spans="1:102">
      <c r="A986" s="75"/>
      <c r="B986" s="75"/>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H986" s="72"/>
      <c r="AI986" s="29"/>
      <c r="AJ986" s="29"/>
      <c r="AX986" s="29"/>
      <c r="BH986" s="29"/>
      <c r="BI986" s="29"/>
      <c r="BW986" s="29"/>
      <c r="CW986" s="29"/>
      <c r="CX986" s="29"/>
    </row>
    <row r="987" spans="1:102">
      <c r="A987" s="75"/>
      <c r="B987" s="75"/>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H987" s="72"/>
      <c r="AI987" s="29"/>
      <c r="AJ987" s="29"/>
      <c r="AX987" s="29"/>
      <c r="BH987" s="29"/>
      <c r="BI987" s="29"/>
      <c r="BW987" s="29"/>
      <c r="CW987" s="29"/>
      <c r="CX987" s="29"/>
    </row>
    <row r="988" spans="1:102">
      <c r="A988" s="75"/>
      <c r="B988" s="75"/>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H988" s="72"/>
      <c r="AI988" s="29"/>
      <c r="AJ988" s="29"/>
      <c r="AX988" s="29"/>
      <c r="BH988" s="29"/>
      <c r="BI988" s="29"/>
      <c r="BW988" s="29"/>
      <c r="CW988" s="29"/>
      <c r="CX988" s="29"/>
    </row>
    <row r="989" spans="1:102">
      <c r="A989" s="75"/>
      <c r="B989" s="75"/>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H989" s="72"/>
      <c r="AI989" s="29"/>
      <c r="AJ989" s="29"/>
      <c r="AX989" s="29"/>
      <c r="BH989" s="29"/>
      <c r="BI989" s="29"/>
      <c r="BW989" s="29"/>
      <c r="CW989" s="29"/>
      <c r="CX989" s="29"/>
    </row>
    <row r="990" spans="1:102">
      <c r="AH990" s="72"/>
      <c r="AI990" s="29"/>
      <c r="AJ990" s="29"/>
      <c r="AX990" s="29"/>
      <c r="BH990" s="29"/>
      <c r="BI990" s="29"/>
      <c r="BW990" s="29"/>
      <c r="CW990" s="29"/>
      <c r="CX990" s="29"/>
    </row>
    <row r="991" spans="1:102">
      <c r="AH991" s="72"/>
      <c r="AI991" s="29"/>
      <c r="AJ991" s="29"/>
      <c r="AX991" s="29"/>
      <c r="BH991" s="29"/>
      <c r="BI991" s="29"/>
      <c r="BW991" s="29"/>
      <c r="CW991" s="29"/>
      <c r="CX991" s="29"/>
    </row>
    <row r="992" spans="1:102">
      <c r="A992" s="29"/>
      <c r="AD992" s="29"/>
      <c r="AE992" s="29"/>
      <c r="AF992" s="28"/>
      <c r="AG992" s="29"/>
      <c r="AH992" s="72"/>
      <c r="AI992" s="29"/>
      <c r="AJ992" s="29"/>
      <c r="AX992" s="29"/>
      <c r="BH992" s="29"/>
      <c r="BI992" s="29"/>
      <c r="BW992" s="29"/>
      <c r="CW992" s="29"/>
      <c r="CX992" s="29"/>
    </row>
    <row r="993" spans="1:102">
      <c r="A993" s="29"/>
      <c r="AD993" s="29"/>
      <c r="AE993" s="29"/>
      <c r="AF993" s="28"/>
      <c r="AG993" s="29"/>
      <c r="AH993" s="72"/>
      <c r="AI993" s="29"/>
      <c r="AJ993" s="29"/>
      <c r="AX993" s="29"/>
      <c r="BH993" s="29"/>
      <c r="BI993" s="29"/>
      <c r="BW993" s="29"/>
      <c r="CW993" s="29"/>
      <c r="CX993" s="29"/>
    </row>
    <row r="994" spans="1:102">
      <c r="A994" s="29"/>
      <c r="AD994" s="29"/>
      <c r="AE994" s="29"/>
      <c r="AF994" s="28"/>
      <c r="AG994" s="29"/>
      <c r="AH994" s="72"/>
      <c r="AI994" s="29"/>
      <c r="AJ994" s="29"/>
      <c r="AX994" s="29"/>
      <c r="BH994" s="29"/>
      <c r="BI994" s="29"/>
      <c r="BW994" s="29"/>
      <c r="CW994" s="29"/>
      <c r="CX994" s="29"/>
    </row>
    <row r="995" spans="1:102">
      <c r="A995" s="29"/>
      <c r="AD995" s="29"/>
      <c r="AE995" s="29"/>
      <c r="AF995" s="28"/>
      <c r="AG995" s="29"/>
      <c r="AH995" s="72"/>
      <c r="AI995" s="29"/>
      <c r="AJ995" s="29"/>
      <c r="AX995" s="29"/>
      <c r="BH995" s="29"/>
      <c r="BI995" s="29"/>
      <c r="BW995" s="29"/>
      <c r="CW995" s="29"/>
      <c r="CX995" s="29"/>
    </row>
    <row r="996" spans="1:102">
      <c r="A996" s="29"/>
      <c r="AD996" s="29"/>
      <c r="AE996" s="29"/>
      <c r="AF996" s="28"/>
      <c r="AG996" s="29"/>
      <c r="AH996" s="72"/>
      <c r="AI996" s="29"/>
      <c r="AJ996" s="29"/>
      <c r="AX996" s="29"/>
      <c r="BH996" s="29"/>
      <c r="BI996" s="29"/>
      <c r="BW996" s="29"/>
      <c r="CW996" s="29"/>
      <c r="CX996" s="29"/>
    </row>
    <row r="997" spans="1:102">
      <c r="A997" s="29"/>
      <c r="AD997" s="29"/>
      <c r="AE997" s="29"/>
      <c r="AF997" s="28"/>
      <c r="AG997" s="29"/>
      <c r="AH997" s="72"/>
      <c r="AI997" s="29"/>
      <c r="AJ997" s="29"/>
      <c r="AX997" s="29"/>
      <c r="BH997" s="29"/>
      <c r="BI997" s="29"/>
      <c r="BW997" s="29"/>
      <c r="CW997" s="29"/>
      <c r="CX997" s="29"/>
    </row>
    <row r="998" spans="1:102">
      <c r="A998" s="29"/>
      <c r="AD998" s="29"/>
      <c r="AE998" s="29"/>
      <c r="AF998" s="28"/>
      <c r="AG998" s="29"/>
      <c r="AH998" s="72"/>
      <c r="AI998" s="29"/>
      <c r="AJ998" s="29"/>
      <c r="AX998" s="29"/>
      <c r="BH998" s="29"/>
      <c r="BI998" s="29"/>
      <c r="BW998" s="29"/>
      <c r="CW998" s="29"/>
      <c r="CX998" s="29"/>
    </row>
    <row r="999" spans="1:102">
      <c r="A999" s="29"/>
      <c r="AD999" s="29"/>
      <c r="AE999" s="29"/>
      <c r="AF999" s="28"/>
      <c r="AG999" s="29"/>
      <c r="AH999" s="72"/>
      <c r="AI999" s="29"/>
      <c r="AJ999" s="29"/>
      <c r="AX999" s="29"/>
      <c r="BH999" s="29"/>
      <c r="BI999" s="29"/>
      <c r="BW999" s="29"/>
      <c r="CW999" s="29"/>
      <c r="CX999" s="29"/>
    </row>
    <row r="1000" spans="1:102">
      <c r="A1000" s="29"/>
      <c r="AD1000" s="29"/>
      <c r="AE1000" s="29"/>
      <c r="AF1000" s="28"/>
      <c r="AG1000" s="29"/>
      <c r="AH1000" s="72"/>
      <c r="AI1000" s="29"/>
      <c r="AJ1000" s="29"/>
      <c r="AX1000" s="29"/>
      <c r="BH1000" s="29"/>
      <c r="BI1000" s="29"/>
      <c r="BW1000" s="29"/>
      <c r="CW1000" s="29"/>
      <c r="CX1000" s="29"/>
    </row>
    <row r="1001" spans="1:102">
      <c r="A1001" s="29"/>
      <c r="AD1001" s="29"/>
      <c r="AE1001" s="29"/>
      <c r="AF1001" s="28"/>
      <c r="AG1001" s="29"/>
      <c r="AH1001" s="72"/>
      <c r="AI1001" s="29"/>
      <c r="AJ1001" s="29"/>
      <c r="AX1001" s="29"/>
      <c r="BH1001" s="29"/>
      <c r="BI1001" s="29"/>
      <c r="BW1001" s="29"/>
      <c r="CW1001" s="29"/>
      <c r="CX1001" s="29"/>
    </row>
    <row r="1002" spans="1:102">
      <c r="A1002" s="29"/>
      <c r="AD1002" s="29"/>
      <c r="AE1002" s="29"/>
      <c r="AF1002" s="28"/>
      <c r="AG1002" s="29"/>
      <c r="AH1002" s="72"/>
      <c r="AI1002" s="29"/>
      <c r="AJ1002" s="29"/>
      <c r="AX1002" s="29"/>
      <c r="BH1002" s="29"/>
      <c r="BI1002" s="29"/>
      <c r="BW1002" s="29"/>
      <c r="CW1002" s="29"/>
      <c r="CX1002" s="29"/>
    </row>
    <row r="1003" spans="1:102">
      <c r="A1003" s="29"/>
      <c r="AD1003" s="29"/>
      <c r="AE1003" s="29"/>
      <c r="AF1003" s="28"/>
      <c r="AG1003" s="29"/>
      <c r="AH1003" s="72"/>
      <c r="AI1003" s="29"/>
      <c r="AJ1003" s="29"/>
      <c r="AX1003" s="29"/>
      <c r="BH1003" s="29"/>
      <c r="BI1003" s="29"/>
      <c r="BW1003" s="29"/>
      <c r="CW1003" s="29"/>
      <c r="CX1003" s="29"/>
    </row>
    <row r="1004" spans="1:102">
      <c r="A1004" s="29"/>
      <c r="AD1004" s="29"/>
      <c r="AE1004" s="29"/>
      <c r="AF1004" s="28"/>
      <c r="AG1004" s="29"/>
      <c r="AH1004" s="72"/>
      <c r="AI1004" s="29"/>
      <c r="AJ1004" s="29"/>
      <c r="AX1004" s="29"/>
      <c r="BH1004" s="29"/>
      <c r="BI1004" s="29"/>
      <c r="BW1004" s="29"/>
      <c r="CW1004" s="29"/>
      <c r="CX1004" s="29"/>
    </row>
    <row r="1005" spans="1:102">
      <c r="A1005" s="29"/>
      <c r="AD1005" s="29"/>
      <c r="AE1005" s="29"/>
      <c r="AF1005" s="28"/>
      <c r="AG1005" s="29"/>
      <c r="AH1005" s="72"/>
      <c r="AI1005" s="29"/>
      <c r="AJ1005" s="29"/>
      <c r="AX1005" s="29"/>
      <c r="BH1005" s="29"/>
      <c r="BI1005" s="29"/>
      <c r="BW1005" s="29"/>
      <c r="CW1005" s="29"/>
      <c r="CX1005" s="29"/>
    </row>
    <row r="1006" spans="1:102">
      <c r="A1006" s="29"/>
      <c r="AD1006" s="29"/>
      <c r="AE1006" s="29"/>
      <c r="AF1006" s="28"/>
      <c r="AG1006" s="29"/>
      <c r="AH1006" s="72"/>
      <c r="AI1006" s="29"/>
      <c r="AJ1006" s="29"/>
      <c r="AX1006" s="29"/>
      <c r="BH1006" s="29"/>
      <c r="BI1006" s="29"/>
      <c r="BW1006" s="29"/>
      <c r="CW1006" s="29"/>
      <c r="CX1006" s="29"/>
    </row>
    <row r="1007" spans="1:102">
      <c r="A1007" s="29"/>
      <c r="AD1007" s="29"/>
      <c r="AE1007" s="29"/>
      <c r="AF1007" s="28"/>
      <c r="AG1007" s="29"/>
      <c r="AH1007" s="72"/>
      <c r="AI1007" s="29"/>
      <c r="AJ1007" s="29"/>
      <c r="AX1007" s="29"/>
      <c r="BH1007" s="29"/>
      <c r="BI1007" s="29"/>
      <c r="BW1007" s="29"/>
      <c r="CW1007" s="29"/>
      <c r="CX1007" s="29"/>
    </row>
    <row r="1008" spans="1:102">
      <c r="A1008" s="29"/>
      <c r="AD1008" s="29"/>
      <c r="AE1008" s="29"/>
      <c r="AF1008" s="28"/>
      <c r="AG1008" s="29"/>
      <c r="AH1008" s="72"/>
      <c r="AI1008" s="29"/>
      <c r="AJ1008" s="29"/>
      <c r="AX1008" s="29"/>
      <c r="BH1008" s="29"/>
      <c r="BI1008" s="29"/>
      <c r="BW1008" s="29"/>
      <c r="CW1008" s="29"/>
      <c r="CX1008" s="29"/>
    </row>
    <row r="1009" spans="1:102">
      <c r="A1009" s="29"/>
      <c r="AD1009" s="29"/>
      <c r="AE1009" s="29"/>
      <c r="AF1009" s="28"/>
      <c r="AG1009" s="29"/>
      <c r="AH1009" s="72"/>
      <c r="AI1009" s="29"/>
      <c r="AJ1009" s="29"/>
      <c r="AX1009" s="29"/>
      <c r="BH1009" s="29"/>
      <c r="BI1009" s="29"/>
      <c r="BW1009" s="29"/>
      <c r="CW1009" s="29"/>
      <c r="CX1009" s="29"/>
    </row>
    <row r="1010" spans="1:102">
      <c r="A1010" s="29"/>
      <c r="AD1010" s="29"/>
      <c r="AE1010" s="29"/>
      <c r="AF1010" s="28"/>
      <c r="AG1010" s="29"/>
      <c r="AH1010" s="72"/>
      <c r="AI1010" s="29"/>
      <c r="AJ1010" s="29"/>
      <c r="AX1010" s="29"/>
      <c r="BH1010" s="29"/>
      <c r="BI1010" s="29"/>
      <c r="BW1010" s="29"/>
      <c r="CW1010" s="29"/>
      <c r="CX1010" s="29"/>
    </row>
    <row r="1011" spans="1:102">
      <c r="A1011" s="29"/>
      <c r="AD1011" s="29"/>
      <c r="AE1011" s="29"/>
      <c r="AF1011" s="28"/>
      <c r="AG1011" s="29"/>
      <c r="AH1011" s="72"/>
      <c r="AI1011" s="29"/>
      <c r="AJ1011" s="29"/>
      <c r="AX1011" s="29"/>
      <c r="BH1011" s="29"/>
      <c r="BI1011" s="29"/>
      <c r="BW1011" s="29"/>
      <c r="CW1011" s="29"/>
      <c r="CX1011" s="29"/>
    </row>
    <row r="1012" spans="1:102">
      <c r="A1012" s="29"/>
      <c r="AD1012" s="29"/>
      <c r="AE1012" s="29"/>
      <c r="AF1012" s="28"/>
      <c r="AG1012" s="29"/>
      <c r="AH1012" s="72"/>
      <c r="AI1012" s="29"/>
      <c r="AJ1012" s="29"/>
      <c r="AX1012" s="29"/>
      <c r="BH1012" s="29"/>
      <c r="BI1012" s="29"/>
      <c r="BW1012" s="29"/>
      <c r="CW1012" s="29"/>
      <c r="CX1012" s="29"/>
    </row>
    <row r="1013" spans="1:102">
      <c r="A1013" s="29"/>
      <c r="AD1013" s="29"/>
      <c r="AE1013" s="29"/>
      <c r="AF1013" s="28"/>
      <c r="AG1013" s="29"/>
      <c r="AH1013" s="72"/>
      <c r="AI1013" s="29"/>
      <c r="AJ1013" s="29"/>
      <c r="AX1013" s="29"/>
      <c r="BH1013" s="29"/>
      <c r="BI1013" s="29"/>
      <c r="BW1013" s="29"/>
      <c r="CW1013" s="29"/>
      <c r="CX1013" s="29"/>
    </row>
    <row r="1014" spans="1:102">
      <c r="A1014" s="29"/>
      <c r="AD1014" s="29"/>
      <c r="AE1014" s="29"/>
      <c r="AF1014" s="28"/>
      <c r="AG1014" s="29"/>
      <c r="AH1014" s="72"/>
      <c r="AI1014" s="29"/>
      <c r="AJ1014" s="29"/>
      <c r="AX1014" s="29"/>
      <c r="BH1014" s="29"/>
      <c r="BI1014" s="29"/>
      <c r="BW1014" s="29"/>
      <c r="CW1014" s="29"/>
      <c r="CX1014" s="29"/>
    </row>
    <row r="1015" spans="1:102">
      <c r="A1015" s="29"/>
      <c r="AD1015" s="29"/>
      <c r="AE1015" s="29"/>
      <c r="AF1015" s="28"/>
      <c r="AG1015" s="29"/>
      <c r="AH1015" s="72"/>
      <c r="AI1015" s="29"/>
      <c r="AJ1015" s="29"/>
      <c r="AX1015" s="29"/>
      <c r="BH1015" s="29"/>
      <c r="BI1015" s="29"/>
      <c r="BW1015" s="29"/>
      <c r="CW1015" s="29"/>
      <c r="CX1015" s="29"/>
    </row>
    <row r="1016" spans="1:102">
      <c r="A1016" s="29"/>
      <c r="AD1016" s="29"/>
      <c r="AE1016" s="29"/>
      <c r="AF1016" s="28"/>
      <c r="AG1016" s="29"/>
      <c r="AH1016" s="72"/>
      <c r="AI1016" s="29"/>
      <c r="AJ1016" s="29"/>
      <c r="AX1016" s="29"/>
      <c r="BH1016" s="29"/>
      <c r="BI1016" s="29"/>
      <c r="BW1016" s="29"/>
      <c r="CW1016" s="29"/>
      <c r="CX1016" s="29"/>
    </row>
    <row r="1017" spans="1:102">
      <c r="A1017" s="29"/>
      <c r="AD1017" s="29"/>
      <c r="AE1017" s="29"/>
      <c r="AF1017" s="28"/>
      <c r="AG1017" s="29"/>
      <c r="AH1017" s="72"/>
      <c r="AI1017" s="29"/>
      <c r="AJ1017" s="29"/>
      <c r="AX1017" s="29"/>
      <c r="BH1017" s="29"/>
      <c r="BI1017" s="29"/>
      <c r="BW1017" s="29"/>
      <c r="CW1017" s="29"/>
      <c r="CX1017" s="29"/>
    </row>
    <row r="1018" spans="1:102">
      <c r="A1018" s="29"/>
      <c r="AD1018" s="29"/>
      <c r="AE1018" s="29"/>
      <c r="AF1018" s="28"/>
      <c r="AG1018" s="29"/>
      <c r="AH1018" s="72"/>
      <c r="AI1018" s="29"/>
      <c r="AJ1018" s="29"/>
      <c r="AX1018" s="29"/>
      <c r="BH1018" s="29"/>
      <c r="BI1018" s="29"/>
      <c r="BW1018" s="29"/>
      <c r="CW1018" s="29"/>
      <c r="CX1018" s="29"/>
    </row>
    <row r="1019" spans="1:102">
      <c r="A1019" s="29"/>
      <c r="AD1019" s="29"/>
      <c r="AE1019" s="29"/>
      <c r="AF1019" s="28"/>
      <c r="AG1019" s="29"/>
      <c r="AH1019" s="72"/>
      <c r="AI1019" s="29"/>
      <c r="AJ1019" s="29"/>
      <c r="AX1019" s="29"/>
      <c r="BH1019" s="29"/>
      <c r="BI1019" s="29"/>
      <c r="BW1019" s="29"/>
      <c r="CW1019" s="29"/>
      <c r="CX1019" s="29"/>
    </row>
    <row r="1020" spans="1:102">
      <c r="A1020" s="29"/>
      <c r="AD1020" s="29"/>
      <c r="AE1020" s="29"/>
      <c r="AF1020" s="28"/>
      <c r="AG1020" s="29"/>
      <c r="AH1020" s="72"/>
      <c r="AI1020" s="29"/>
      <c r="AJ1020" s="29"/>
      <c r="AX1020" s="29"/>
      <c r="BH1020" s="29"/>
      <c r="BI1020" s="29"/>
      <c r="BW1020" s="29"/>
      <c r="CW1020" s="29"/>
      <c r="CX1020" s="29"/>
    </row>
    <row r="1021" spans="1:102">
      <c r="A1021" s="29"/>
      <c r="AD1021" s="29"/>
      <c r="AE1021" s="29"/>
      <c r="AF1021" s="28"/>
      <c r="AG1021" s="29"/>
      <c r="AH1021" s="72"/>
      <c r="AI1021" s="29"/>
      <c r="AJ1021" s="29"/>
      <c r="AX1021" s="29"/>
      <c r="BH1021" s="29"/>
      <c r="BI1021" s="29"/>
      <c r="BW1021" s="29"/>
      <c r="CW1021" s="29"/>
      <c r="CX1021" s="29"/>
    </row>
    <row r="1022" spans="1:102">
      <c r="A1022" s="29"/>
      <c r="AD1022" s="29"/>
      <c r="AE1022" s="29"/>
      <c r="AF1022" s="28"/>
      <c r="AG1022" s="29"/>
      <c r="AH1022" s="72"/>
      <c r="AI1022" s="29"/>
      <c r="AJ1022" s="29"/>
      <c r="AX1022" s="29"/>
      <c r="BH1022" s="29"/>
      <c r="BI1022" s="29"/>
      <c r="BW1022" s="29"/>
      <c r="CW1022" s="29"/>
      <c r="CX1022" s="29"/>
    </row>
    <row r="1023" spans="1:102">
      <c r="A1023" s="29"/>
      <c r="AD1023" s="29"/>
      <c r="AE1023" s="29"/>
      <c r="AF1023" s="28"/>
      <c r="AG1023" s="29"/>
      <c r="AH1023" s="72"/>
      <c r="AI1023" s="29"/>
      <c r="AJ1023" s="29"/>
      <c r="AX1023" s="29"/>
      <c r="BH1023" s="29"/>
      <c r="BI1023" s="29"/>
      <c r="BW1023" s="29"/>
      <c r="CW1023" s="29"/>
      <c r="CX1023" s="29"/>
    </row>
    <row r="1024" spans="1:102">
      <c r="A1024" s="29"/>
      <c r="AD1024" s="29"/>
      <c r="AE1024" s="29"/>
      <c r="AF1024" s="28"/>
      <c r="AG1024" s="29"/>
      <c r="AH1024" s="72"/>
      <c r="AI1024" s="29"/>
      <c r="AJ1024" s="29"/>
      <c r="AX1024" s="29"/>
      <c r="BH1024" s="29"/>
      <c r="BI1024" s="29"/>
      <c r="BW1024" s="29"/>
      <c r="CW1024" s="29"/>
      <c r="CX1024" s="29"/>
    </row>
    <row r="1025" spans="1:102">
      <c r="A1025" s="29"/>
      <c r="AD1025" s="29"/>
      <c r="AE1025" s="29"/>
      <c r="AF1025" s="28"/>
      <c r="AG1025" s="29"/>
      <c r="AH1025" s="72"/>
      <c r="AI1025" s="29"/>
      <c r="AJ1025" s="29"/>
      <c r="AX1025" s="29"/>
      <c r="BH1025" s="29"/>
      <c r="BI1025" s="29"/>
      <c r="BW1025" s="29"/>
      <c r="CW1025" s="29"/>
      <c r="CX1025" s="29"/>
    </row>
    <row r="1026" spans="1:102">
      <c r="A1026" s="29"/>
      <c r="AD1026" s="29"/>
      <c r="AE1026" s="29"/>
      <c r="AF1026" s="28"/>
      <c r="AG1026" s="29"/>
      <c r="AH1026" s="72"/>
      <c r="AI1026" s="29"/>
      <c r="AJ1026" s="29"/>
      <c r="AX1026" s="29"/>
      <c r="BH1026" s="29"/>
      <c r="BI1026" s="29"/>
      <c r="BW1026" s="29"/>
      <c r="CW1026" s="29"/>
      <c r="CX1026" s="29"/>
    </row>
    <row r="1027" spans="1:102">
      <c r="A1027" s="29"/>
      <c r="AD1027" s="29"/>
      <c r="AE1027" s="29"/>
      <c r="AF1027" s="28"/>
      <c r="AG1027" s="29"/>
      <c r="AH1027" s="72"/>
      <c r="AI1027" s="29"/>
      <c r="AJ1027" s="29"/>
      <c r="AX1027" s="29"/>
      <c r="BH1027" s="29"/>
      <c r="BI1027" s="29"/>
      <c r="BW1027" s="29"/>
      <c r="CW1027" s="29"/>
      <c r="CX1027" s="29"/>
    </row>
    <row r="1028" spans="1:102">
      <c r="A1028" s="29"/>
      <c r="AD1028" s="29"/>
      <c r="AE1028" s="29"/>
      <c r="AF1028" s="28"/>
      <c r="AG1028" s="29"/>
      <c r="AH1028" s="72"/>
      <c r="AI1028" s="29"/>
      <c r="AJ1028" s="29"/>
      <c r="AX1028" s="29"/>
      <c r="BH1028" s="29"/>
      <c r="BI1028" s="29"/>
      <c r="BW1028" s="29"/>
      <c r="CW1028" s="29"/>
      <c r="CX1028" s="29"/>
    </row>
    <row r="1029" spans="1:102">
      <c r="A1029" s="29"/>
      <c r="AD1029" s="29"/>
      <c r="AE1029" s="29"/>
      <c r="AF1029" s="28"/>
      <c r="AG1029" s="29"/>
      <c r="AH1029" s="72"/>
      <c r="AI1029" s="29"/>
      <c r="AJ1029" s="29"/>
      <c r="AX1029" s="29"/>
      <c r="BH1029" s="29"/>
      <c r="BI1029" s="29"/>
      <c r="BW1029" s="29"/>
      <c r="CW1029" s="29"/>
      <c r="CX1029" s="29"/>
    </row>
    <row r="1030" spans="1:102">
      <c r="A1030" s="29"/>
      <c r="AD1030" s="29"/>
      <c r="AE1030" s="29"/>
      <c r="AF1030" s="28"/>
      <c r="AG1030" s="29"/>
      <c r="AH1030" s="72"/>
      <c r="AI1030" s="29"/>
      <c r="AJ1030" s="29"/>
      <c r="AX1030" s="29"/>
      <c r="BH1030" s="29"/>
      <c r="BI1030" s="29"/>
      <c r="BW1030" s="29"/>
      <c r="CW1030" s="29"/>
      <c r="CX1030" s="29"/>
    </row>
    <row r="1031" spans="1:102">
      <c r="A1031" s="29"/>
      <c r="AD1031" s="29"/>
      <c r="AE1031" s="29"/>
      <c r="AF1031" s="28"/>
      <c r="AG1031" s="29"/>
      <c r="AH1031" s="72"/>
      <c r="AI1031" s="29"/>
      <c r="AJ1031" s="29"/>
      <c r="AX1031" s="29"/>
      <c r="BH1031" s="29"/>
      <c r="BI1031" s="29"/>
      <c r="BW1031" s="29"/>
      <c r="CW1031" s="29"/>
      <c r="CX1031" s="29"/>
    </row>
    <row r="1032" spans="1:102">
      <c r="A1032" s="29"/>
      <c r="AD1032" s="29"/>
      <c r="AE1032" s="29"/>
      <c r="AF1032" s="28"/>
      <c r="AG1032" s="29"/>
      <c r="AH1032" s="72"/>
      <c r="AI1032" s="29"/>
      <c r="AJ1032" s="29"/>
      <c r="AX1032" s="29"/>
      <c r="BH1032" s="29"/>
      <c r="BI1032" s="29"/>
      <c r="BW1032" s="29"/>
      <c r="CW1032" s="29"/>
      <c r="CX1032" s="29"/>
    </row>
    <row r="1033" spans="1:102">
      <c r="A1033" s="29"/>
      <c r="AD1033" s="29"/>
      <c r="AE1033" s="29"/>
      <c r="AF1033" s="28"/>
      <c r="AG1033" s="29"/>
      <c r="AH1033" s="72"/>
      <c r="AI1033" s="29"/>
      <c r="AJ1033" s="29"/>
      <c r="AX1033" s="29"/>
      <c r="BH1033" s="29"/>
      <c r="BI1033" s="29"/>
      <c r="BW1033" s="29"/>
      <c r="CW1033" s="29"/>
      <c r="CX1033" s="29"/>
    </row>
    <row r="1034" spans="1:102">
      <c r="A1034" s="29"/>
      <c r="AD1034" s="29"/>
      <c r="AE1034" s="29"/>
      <c r="AF1034" s="28"/>
      <c r="AG1034" s="29"/>
      <c r="AH1034" s="72"/>
      <c r="AI1034" s="29"/>
      <c r="AJ1034" s="29"/>
      <c r="AX1034" s="29"/>
      <c r="BH1034" s="29"/>
      <c r="BI1034" s="29"/>
      <c r="BW1034" s="29"/>
      <c r="CW1034" s="29"/>
      <c r="CX1034" s="29"/>
    </row>
    <row r="1035" spans="1:102">
      <c r="A1035" s="29"/>
      <c r="AD1035" s="29"/>
      <c r="AE1035" s="29"/>
      <c r="AF1035" s="28"/>
      <c r="AG1035" s="29"/>
      <c r="AH1035" s="72"/>
      <c r="AI1035" s="29"/>
      <c r="AJ1035" s="29"/>
      <c r="AX1035" s="29"/>
      <c r="BH1035" s="29"/>
      <c r="BI1035" s="29"/>
      <c r="BW1035" s="29"/>
      <c r="CW1035" s="29"/>
      <c r="CX1035" s="29"/>
    </row>
    <row r="1036" spans="1:102">
      <c r="A1036" s="29"/>
      <c r="AD1036" s="29"/>
      <c r="AE1036" s="29"/>
      <c r="AF1036" s="28"/>
      <c r="AG1036" s="29"/>
      <c r="AH1036" s="72"/>
      <c r="AI1036" s="29"/>
      <c r="AJ1036" s="29"/>
      <c r="AX1036" s="29"/>
      <c r="BH1036" s="29"/>
      <c r="BI1036" s="29"/>
      <c r="BW1036" s="29"/>
      <c r="CW1036" s="29"/>
      <c r="CX1036" s="29"/>
    </row>
    <row r="1037" spans="1:102">
      <c r="A1037" s="29"/>
      <c r="AD1037" s="29"/>
      <c r="AE1037" s="29"/>
      <c r="AF1037" s="28"/>
      <c r="AG1037" s="29"/>
      <c r="AH1037" s="72"/>
      <c r="AI1037" s="29"/>
      <c r="AJ1037" s="29"/>
      <c r="AX1037" s="29"/>
      <c r="BH1037" s="29"/>
      <c r="BI1037" s="29"/>
      <c r="BW1037" s="29"/>
      <c r="CW1037" s="29"/>
      <c r="CX1037" s="29"/>
    </row>
    <row r="1038" spans="1:102">
      <c r="A1038" s="29"/>
      <c r="AD1038" s="29"/>
      <c r="AE1038" s="29"/>
      <c r="AF1038" s="28"/>
      <c r="AG1038" s="29"/>
      <c r="AH1038" s="72"/>
      <c r="AI1038" s="29"/>
      <c r="AJ1038" s="29"/>
      <c r="AX1038" s="29"/>
      <c r="BH1038" s="29"/>
      <c r="BI1038" s="29"/>
      <c r="BW1038" s="29"/>
      <c r="CW1038" s="29"/>
      <c r="CX1038" s="29"/>
    </row>
    <row r="1039" spans="1:102">
      <c r="A1039" s="29"/>
      <c r="AD1039" s="29"/>
      <c r="AE1039" s="29"/>
      <c r="AF1039" s="28"/>
      <c r="AG1039" s="29"/>
      <c r="AH1039" s="72"/>
      <c r="AI1039" s="29"/>
      <c r="AJ1039" s="29"/>
      <c r="AX1039" s="29"/>
      <c r="BH1039" s="29"/>
      <c r="BI1039" s="29"/>
      <c r="BW1039" s="29"/>
      <c r="CW1039" s="29"/>
      <c r="CX1039" s="29"/>
    </row>
    <row r="1040" spans="1:102">
      <c r="A1040" s="29"/>
      <c r="AD1040" s="29"/>
      <c r="AE1040" s="29"/>
      <c r="AF1040" s="28"/>
      <c r="AG1040" s="29"/>
      <c r="AH1040" s="72"/>
      <c r="AI1040" s="29"/>
      <c r="AJ1040" s="29"/>
      <c r="AX1040" s="29"/>
      <c r="BH1040" s="29"/>
      <c r="BI1040" s="29"/>
      <c r="BW1040" s="29"/>
      <c r="CW1040" s="29"/>
      <c r="CX1040" s="29"/>
    </row>
    <row r="1041" spans="1:102">
      <c r="A1041" s="29"/>
      <c r="AD1041" s="29"/>
      <c r="AE1041" s="29"/>
      <c r="AF1041" s="28"/>
      <c r="AG1041" s="29"/>
      <c r="AH1041" s="72"/>
      <c r="AI1041" s="29"/>
      <c r="AJ1041" s="29"/>
      <c r="AX1041" s="29"/>
      <c r="BH1041" s="29"/>
      <c r="BI1041" s="29"/>
      <c r="BW1041" s="29"/>
      <c r="CW1041" s="29"/>
      <c r="CX1041" s="29"/>
    </row>
    <row r="1042" spans="1:102">
      <c r="A1042" s="29"/>
      <c r="AD1042" s="29"/>
      <c r="AE1042" s="29"/>
      <c r="AF1042" s="28"/>
      <c r="AG1042" s="29"/>
      <c r="AH1042" s="72"/>
      <c r="AI1042" s="29"/>
      <c r="AJ1042" s="29"/>
      <c r="AX1042" s="29"/>
      <c r="BH1042" s="29"/>
      <c r="BI1042" s="29"/>
      <c r="BW1042" s="29"/>
      <c r="CW1042" s="29"/>
      <c r="CX1042" s="29"/>
    </row>
    <row r="1043" spans="1:102">
      <c r="A1043" s="29"/>
      <c r="AD1043" s="29"/>
      <c r="AE1043" s="29"/>
      <c r="AF1043" s="28"/>
      <c r="AG1043" s="29"/>
      <c r="AH1043" s="72"/>
      <c r="AI1043" s="29"/>
      <c r="AJ1043" s="29"/>
      <c r="AX1043" s="29"/>
      <c r="BH1043" s="29"/>
      <c r="BI1043" s="29"/>
      <c r="BW1043" s="29"/>
      <c r="CW1043" s="29"/>
      <c r="CX1043" s="29"/>
    </row>
    <row r="1044" spans="1:102">
      <c r="A1044" s="29"/>
      <c r="AD1044" s="29"/>
      <c r="AE1044" s="29"/>
      <c r="AF1044" s="28"/>
      <c r="AG1044" s="29"/>
      <c r="AH1044" s="72"/>
      <c r="AI1044" s="29"/>
      <c r="AJ1044" s="29"/>
      <c r="AX1044" s="29"/>
      <c r="BH1044" s="29"/>
      <c r="BI1044" s="29"/>
      <c r="BW1044" s="29"/>
      <c r="CW1044" s="29"/>
      <c r="CX1044" s="29"/>
    </row>
    <row r="1045" spans="1:102">
      <c r="A1045" s="29"/>
      <c r="AD1045" s="29"/>
      <c r="AE1045" s="29"/>
      <c r="AF1045" s="28"/>
      <c r="AG1045" s="29"/>
      <c r="AH1045" s="72"/>
      <c r="AI1045" s="29"/>
      <c r="AJ1045" s="29"/>
      <c r="AX1045" s="29"/>
      <c r="BH1045" s="29"/>
      <c r="BI1045" s="29"/>
      <c r="BW1045" s="29"/>
      <c r="CW1045" s="29"/>
      <c r="CX1045" s="29"/>
    </row>
    <row r="1046" spans="1:102">
      <c r="A1046" s="29"/>
      <c r="AD1046" s="29"/>
      <c r="AE1046" s="29"/>
      <c r="AF1046" s="28"/>
      <c r="AG1046" s="29"/>
      <c r="AH1046" s="72"/>
      <c r="AI1046" s="29"/>
      <c r="AJ1046" s="29"/>
      <c r="AX1046" s="29"/>
      <c r="BH1046" s="29"/>
      <c r="BI1046" s="29"/>
      <c r="BW1046" s="29"/>
      <c r="CW1046" s="29"/>
      <c r="CX1046" s="29"/>
    </row>
    <row r="1047" spans="1:102">
      <c r="A1047" s="29"/>
      <c r="AD1047" s="29"/>
      <c r="AE1047" s="29"/>
      <c r="AF1047" s="28"/>
      <c r="AG1047" s="29"/>
      <c r="AH1047" s="72"/>
      <c r="AI1047" s="29"/>
      <c r="AJ1047" s="29"/>
      <c r="AX1047" s="29"/>
      <c r="BH1047" s="29"/>
      <c r="BI1047" s="29"/>
      <c r="BW1047" s="29"/>
      <c r="CW1047" s="29"/>
      <c r="CX1047" s="29"/>
    </row>
    <row r="1048" spans="1:102">
      <c r="A1048" s="29"/>
      <c r="AD1048" s="29"/>
      <c r="AE1048" s="29"/>
      <c r="AF1048" s="28"/>
      <c r="AG1048" s="29"/>
      <c r="AH1048" s="72"/>
      <c r="AI1048" s="29"/>
      <c r="AJ1048" s="29"/>
      <c r="AX1048" s="29"/>
      <c r="BH1048" s="29"/>
      <c r="BI1048" s="29"/>
      <c r="BW1048" s="29"/>
      <c r="CW1048" s="29"/>
      <c r="CX1048" s="29"/>
    </row>
    <row r="1049" spans="1:102">
      <c r="A1049" s="29"/>
      <c r="AD1049" s="29"/>
      <c r="AE1049" s="29"/>
      <c r="AF1049" s="28"/>
      <c r="AG1049" s="29"/>
      <c r="AH1049" s="72"/>
      <c r="AI1049" s="29"/>
      <c r="AJ1049" s="29"/>
      <c r="AX1049" s="29"/>
      <c r="BH1049" s="29"/>
      <c r="BI1049" s="29"/>
      <c r="BW1049" s="29"/>
      <c r="CW1049" s="29"/>
      <c r="CX1049" s="29"/>
    </row>
    <row r="1050" spans="1:102">
      <c r="A1050" s="29"/>
      <c r="AD1050" s="29"/>
      <c r="AE1050" s="29"/>
      <c r="AF1050" s="28"/>
      <c r="AG1050" s="29"/>
      <c r="AH1050" s="72"/>
      <c r="AI1050" s="29"/>
      <c r="AJ1050" s="29"/>
      <c r="AX1050" s="29"/>
      <c r="BH1050" s="29"/>
      <c r="BI1050" s="29"/>
      <c r="BW1050" s="29"/>
      <c r="CW1050" s="29"/>
      <c r="CX1050" s="29"/>
    </row>
    <row r="1051" spans="1:102">
      <c r="A1051" s="29"/>
      <c r="AD1051" s="29"/>
      <c r="AE1051" s="29"/>
      <c r="AF1051" s="28"/>
      <c r="AG1051" s="29"/>
      <c r="AH1051" s="72"/>
      <c r="AI1051" s="29"/>
      <c r="AJ1051" s="29"/>
      <c r="AX1051" s="29"/>
      <c r="BH1051" s="29"/>
      <c r="BI1051" s="29"/>
      <c r="BW1051" s="29"/>
      <c r="CW1051" s="29"/>
      <c r="CX1051" s="29"/>
    </row>
    <row r="1052" spans="1:102">
      <c r="A1052" s="29"/>
      <c r="AD1052" s="29"/>
      <c r="AE1052" s="29"/>
      <c r="AF1052" s="28"/>
      <c r="AG1052" s="29"/>
      <c r="AH1052" s="72"/>
      <c r="AI1052" s="29"/>
      <c r="AJ1052" s="29"/>
      <c r="AX1052" s="29"/>
      <c r="BH1052" s="29"/>
      <c r="BI1052" s="29"/>
      <c r="BW1052" s="29"/>
      <c r="CW1052" s="29"/>
      <c r="CX1052" s="29"/>
    </row>
    <row r="1053" spans="1:102">
      <c r="A1053" s="29"/>
      <c r="AD1053" s="29"/>
      <c r="AE1053" s="29"/>
      <c r="AF1053" s="28"/>
      <c r="AG1053" s="29"/>
      <c r="AH1053" s="72"/>
      <c r="AI1053" s="29"/>
      <c r="AJ1053" s="29"/>
      <c r="AX1053" s="29"/>
      <c r="BH1053" s="29"/>
      <c r="BI1053" s="29"/>
      <c r="BW1053" s="29"/>
      <c r="CW1053" s="29"/>
      <c r="CX1053" s="29"/>
    </row>
    <row r="1054" spans="1:102">
      <c r="A1054" s="29"/>
      <c r="AD1054" s="29"/>
      <c r="AE1054" s="29"/>
      <c r="AF1054" s="28"/>
      <c r="AG1054" s="29"/>
      <c r="AH1054" s="72"/>
      <c r="AI1054" s="29"/>
      <c r="AJ1054" s="29"/>
      <c r="AX1054" s="29"/>
      <c r="BH1054" s="29"/>
      <c r="BI1054" s="29"/>
      <c r="BW1054" s="29"/>
      <c r="CW1054" s="29"/>
      <c r="CX1054" s="29"/>
    </row>
    <row r="1055" spans="1:102">
      <c r="A1055" s="29"/>
      <c r="AD1055" s="29"/>
      <c r="AE1055" s="29"/>
      <c r="AF1055" s="28"/>
      <c r="AG1055" s="29"/>
      <c r="AH1055" s="72"/>
      <c r="AI1055" s="29"/>
      <c r="AJ1055" s="29"/>
      <c r="AX1055" s="29"/>
      <c r="BH1055" s="29"/>
      <c r="BI1055" s="29"/>
      <c r="BW1055" s="29"/>
      <c r="CW1055" s="29"/>
      <c r="CX1055" s="29"/>
    </row>
    <row r="1056" spans="1:102">
      <c r="A1056" s="29"/>
      <c r="AD1056" s="29"/>
      <c r="AE1056" s="29"/>
      <c r="AF1056" s="28"/>
      <c r="AG1056" s="29"/>
      <c r="AH1056" s="72"/>
      <c r="AI1056" s="29"/>
      <c r="AJ1056" s="29"/>
      <c r="AX1056" s="29"/>
      <c r="BH1056" s="29"/>
      <c r="BI1056" s="29"/>
      <c r="BW1056" s="29"/>
      <c r="CW1056" s="29"/>
      <c r="CX1056" s="29"/>
    </row>
    <row r="1057" spans="1:102">
      <c r="A1057" s="29"/>
      <c r="AD1057" s="29"/>
      <c r="AE1057" s="29"/>
      <c r="AF1057" s="28"/>
      <c r="AG1057" s="29"/>
      <c r="AH1057" s="72"/>
      <c r="AI1057" s="29"/>
      <c r="AJ1057" s="29"/>
      <c r="AX1057" s="29"/>
      <c r="BH1057" s="29"/>
      <c r="BI1057" s="29"/>
      <c r="BW1057" s="29"/>
      <c r="CW1057" s="29"/>
      <c r="CX1057" s="29"/>
    </row>
    <row r="1058" spans="1:102">
      <c r="A1058" s="29"/>
      <c r="AD1058" s="29"/>
      <c r="AE1058" s="29"/>
      <c r="AF1058" s="28"/>
      <c r="AG1058" s="29"/>
      <c r="AH1058" s="72"/>
      <c r="AI1058" s="29"/>
      <c r="AJ1058" s="29"/>
      <c r="AX1058" s="29"/>
      <c r="BH1058" s="29"/>
      <c r="BI1058" s="29"/>
      <c r="BW1058" s="29"/>
      <c r="CW1058" s="29"/>
      <c r="CX1058" s="29"/>
    </row>
    <row r="1059" spans="1:102">
      <c r="A1059" s="29"/>
      <c r="AD1059" s="29"/>
      <c r="AE1059" s="29"/>
      <c r="AF1059" s="28"/>
      <c r="AG1059" s="29"/>
      <c r="AH1059" s="72"/>
      <c r="AI1059" s="29"/>
      <c r="AJ1059" s="29"/>
      <c r="AX1059" s="29"/>
      <c r="BH1059" s="29"/>
      <c r="BI1059" s="29"/>
      <c r="BW1059" s="29"/>
      <c r="CW1059" s="29"/>
      <c r="CX1059" s="29"/>
    </row>
    <row r="1060" spans="1:102">
      <c r="A1060" s="29"/>
      <c r="AD1060" s="29"/>
      <c r="AE1060" s="29"/>
      <c r="AF1060" s="28"/>
      <c r="AG1060" s="29"/>
      <c r="AH1060" s="72"/>
      <c r="AI1060" s="29"/>
      <c r="AJ1060" s="29"/>
      <c r="AX1060" s="29"/>
      <c r="BH1060" s="29"/>
      <c r="BI1060" s="29"/>
      <c r="BW1060" s="29"/>
      <c r="CW1060" s="29"/>
      <c r="CX1060" s="29"/>
    </row>
    <row r="1061" spans="1:102">
      <c r="A1061" s="29"/>
      <c r="AD1061" s="29"/>
      <c r="AE1061" s="29"/>
      <c r="AF1061" s="28"/>
      <c r="AG1061" s="29"/>
      <c r="AH1061" s="72"/>
      <c r="AI1061" s="29"/>
      <c r="AJ1061" s="29"/>
      <c r="AX1061" s="29"/>
      <c r="BH1061" s="29"/>
      <c r="BI1061" s="29"/>
      <c r="BW1061" s="29"/>
      <c r="CW1061" s="29"/>
      <c r="CX1061" s="29"/>
    </row>
    <row r="1062" spans="1:102">
      <c r="A1062" s="29"/>
      <c r="AD1062" s="29"/>
      <c r="AE1062" s="29"/>
      <c r="AF1062" s="28"/>
      <c r="AG1062" s="29"/>
      <c r="AH1062" s="72"/>
      <c r="AI1062" s="29"/>
      <c r="AJ1062" s="29"/>
      <c r="AX1062" s="29"/>
      <c r="BH1062" s="29"/>
      <c r="BI1062" s="29"/>
      <c r="BW1062" s="29"/>
      <c r="CW1062" s="29"/>
      <c r="CX1062" s="29"/>
    </row>
    <row r="1063" spans="1:102">
      <c r="A1063" s="29"/>
      <c r="AD1063" s="29"/>
      <c r="AE1063" s="29"/>
      <c r="AF1063" s="28"/>
      <c r="AG1063" s="29"/>
      <c r="AH1063" s="72"/>
      <c r="AI1063" s="29"/>
      <c r="AJ1063" s="29"/>
      <c r="AX1063" s="29"/>
      <c r="BH1063" s="29"/>
      <c r="BI1063" s="29"/>
      <c r="BW1063" s="29"/>
      <c r="CW1063" s="29"/>
      <c r="CX1063" s="29"/>
    </row>
    <row r="1064" spans="1:102">
      <c r="A1064" s="29"/>
      <c r="AD1064" s="29"/>
      <c r="AE1064" s="29"/>
      <c r="AF1064" s="28"/>
      <c r="AG1064" s="29"/>
      <c r="AH1064" s="72"/>
      <c r="AI1064" s="29"/>
      <c r="AJ1064" s="29"/>
      <c r="AX1064" s="29"/>
      <c r="BH1064" s="29"/>
      <c r="BI1064" s="29"/>
      <c r="BW1064" s="29"/>
      <c r="CW1064" s="29"/>
      <c r="CX1064" s="29"/>
    </row>
    <row r="1065" spans="1:102">
      <c r="A1065" s="29"/>
      <c r="AD1065" s="29"/>
      <c r="AE1065" s="29"/>
      <c r="AF1065" s="28"/>
      <c r="AG1065" s="29"/>
      <c r="AH1065" s="72"/>
      <c r="AI1065" s="29"/>
      <c r="AJ1065" s="29"/>
      <c r="AX1065" s="29"/>
      <c r="BH1065" s="29"/>
      <c r="BI1065" s="29"/>
      <c r="BW1065" s="29"/>
      <c r="CW1065" s="29"/>
      <c r="CX1065" s="29"/>
    </row>
    <row r="1066" spans="1:102">
      <c r="A1066" s="29"/>
      <c r="AD1066" s="29"/>
      <c r="AE1066" s="29"/>
      <c r="AF1066" s="28"/>
      <c r="AG1066" s="29"/>
      <c r="AH1066" s="72"/>
      <c r="AI1066" s="29"/>
      <c r="AJ1066" s="29"/>
      <c r="AX1066" s="29"/>
      <c r="BH1066" s="29"/>
      <c r="BI1066" s="29"/>
      <c r="BW1066" s="29"/>
      <c r="CW1066" s="29"/>
      <c r="CX1066" s="29"/>
    </row>
    <row r="1067" spans="1:102">
      <c r="A1067" s="29"/>
      <c r="AD1067" s="29"/>
      <c r="AE1067" s="29"/>
      <c r="AF1067" s="28"/>
      <c r="AG1067" s="29"/>
      <c r="AH1067" s="72"/>
      <c r="AI1067" s="29"/>
      <c r="AJ1067" s="29"/>
      <c r="AX1067" s="29"/>
      <c r="BH1067" s="29"/>
      <c r="BI1067" s="29"/>
      <c r="BW1067" s="29"/>
      <c r="CW1067" s="29"/>
      <c r="CX1067" s="29"/>
    </row>
    <row r="1068" spans="1:102">
      <c r="A1068" s="29"/>
      <c r="AD1068" s="29"/>
      <c r="AE1068" s="29"/>
      <c r="AF1068" s="28"/>
      <c r="AG1068" s="29"/>
      <c r="AH1068" s="72"/>
      <c r="AI1068" s="29"/>
      <c r="AJ1068" s="29"/>
      <c r="AX1068" s="29"/>
      <c r="BH1068" s="29"/>
      <c r="BI1068" s="29"/>
      <c r="BW1068" s="29"/>
      <c r="CW1068" s="29"/>
      <c r="CX1068" s="29"/>
    </row>
    <row r="1069" spans="1:102">
      <c r="A1069" s="29"/>
      <c r="AD1069" s="29"/>
      <c r="AE1069" s="29"/>
      <c r="AF1069" s="28"/>
      <c r="AG1069" s="29"/>
      <c r="AH1069" s="72"/>
      <c r="AI1069" s="29"/>
      <c r="AJ1069" s="29"/>
      <c r="AX1069" s="29"/>
      <c r="BH1069" s="29"/>
      <c r="BI1069" s="29"/>
      <c r="BW1069" s="29"/>
      <c r="CW1069" s="29"/>
      <c r="CX1069" s="29"/>
    </row>
    <row r="1070" spans="1:102">
      <c r="A1070" s="29"/>
      <c r="AD1070" s="29"/>
      <c r="AE1070" s="29"/>
      <c r="AF1070" s="28"/>
      <c r="AG1070" s="29"/>
      <c r="AH1070" s="72"/>
      <c r="AI1070" s="29"/>
      <c r="AJ1070" s="29"/>
      <c r="AX1070" s="29"/>
      <c r="BH1070" s="29"/>
      <c r="BI1070" s="29"/>
      <c r="BW1070" s="29"/>
      <c r="CW1070" s="29"/>
      <c r="CX1070" s="29"/>
    </row>
    <row r="1071" spans="1:102">
      <c r="A1071" s="29"/>
      <c r="AD1071" s="29"/>
      <c r="AE1071" s="29"/>
      <c r="AF1071" s="28"/>
      <c r="AG1071" s="29"/>
      <c r="AH1071" s="72"/>
      <c r="AI1071" s="29"/>
      <c r="AJ1071" s="29"/>
      <c r="AX1071" s="29"/>
      <c r="BH1071" s="29"/>
      <c r="BI1071" s="29"/>
      <c r="BW1071" s="29"/>
      <c r="CW1071" s="29"/>
      <c r="CX1071" s="29"/>
    </row>
    <row r="1072" spans="1:102">
      <c r="A1072" s="29"/>
      <c r="AD1072" s="29"/>
      <c r="AE1072" s="29"/>
      <c r="AF1072" s="28"/>
      <c r="AG1072" s="29"/>
      <c r="AH1072" s="72"/>
      <c r="AI1072" s="29"/>
      <c r="AJ1072" s="29"/>
      <c r="AX1072" s="29"/>
      <c r="BH1072" s="29"/>
      <c r="BI1072" s="29"/>
      <c r="BW1072" s="29"/>
      <c r="CW1072" s="29"/>
      <c r="CX1072" s="29"/>
    </row>
    <row r="1073" spans="1:102">
      <c r="A1073" s="29"/>
      <c r="AD1073" s="29"/>
      <c r="AE1073" s="29"/>
      <c r="AF1073" s="28"/>
      <c r="AG1073" s="29"/>
      <c r="AH1073" s="72"/>
      <c r="AI1073" s="29"/>
      <c r="AJ1073" s="29"/>
      <c r="AX1073" s="29"/>
      <c r="BH1073" s="29"/>
      <c r="BI1073" s="29"/>
      <c r="BW1073" s="29"/>
      <c r="CW1073" s="29"/>
      <c r="CX1073" s="29"/>
    </row>
    <row r="1074" spans="1:102">
      <c r="A1074" s="29"/>
      <c r="AD1074" s="29"/>
      <c r="AE1074" s="29"/>
      <c r="AF1074" s="28"/>
      <c r="AG1074" s="29"/>
      <c r="AH1074" s="72"/>
      <c r="AI1074" s="29"/>
      <c r="AJ1074" s="29"/>
      <c r="AX1074" s="29"/>
      <c r="BH1074" s="29"/>
      <c r="BI1074" s="29"/>
      <c r="BW1074" s="29"/>
      <c r="CW1074" s="29"/>
      <c r="CX1074" s="29"/>
    </row>
    <row r="1075" spans="1:102">
      <c r="A1075" s="29"/>
      <c r="AD1075" s="29"/>
      <c r="AE1075" s="29"/>
      <c r="AF1075" s="28"/>
      <c r="AG1075" s="29"/>
      <c r="AH1075" s="72"/>
      <c r="AI1075" s="29"/>
      <c r="AJ1075" s="29"/>
      <c r="AX1075" s="29"/>
      <c r="BH1075" s="29"/>
      <c r="BI1075" s="29"/>
      <c r="BW1075" s="29"/>
      <c r="CW1075" s="29"/>
      <c r="CX1075" s="29"/>
    </row>
    <row r="1076" spans="1:102">
      <c r="A1076" s="29"/>
      <c r="AD1076" s="29"/>
      <c r="AE1076" s="29"/>
      <c r="AF1076" s="28"/>
      <c r="AG1076" s="29"/>
      <c r="AH1076" s="72"/>
      <c r="AI1076" s="29"/>
      <c r="AJ1076" s="29"/>
      <c r="AX1076" s="29"/>
      <c r="BH1076" s="29"/>
      <c r="BI1076" s="29"/>
      <c r="BW1076" s="29"/>
      <c r="CW1076" s="29"/>
      <c r="CX1076" s="29"/>
    </row>
    <row r="1077" spans="1:102">
      <c r="A1077" s="29"/>
      <c r="AD1077" s="29"/>
      <c r="AE1077" s="29"/>
      <c r="AF1077" s="28"/>
      <c r="AG1077" s="29"/>
      <c r="AH1077" s="72"/>
      <c r="AI1077" s="29"/>
      <c r="AJ1077" s="29"/>
      <c r="AX1077" s="29"/>
      <c r="BH1077" s="29"/>
      <c r="BI1077" s="29"/>
      <c r="BW1077" s="29"/>
      <c r="CW1077" s="29"/>
      <c r="CX1077" s="29"/>
    </row>
    <row r="1078" spans="1:102">
      <c r="A1078" s="29"/>
      <c r="AD1078" s="29"/>
      <c r="AE1078" s="29"/>
      <c r="AF1078" s="28"/>
      <c r="AG1078" s="29"/>
      <c r="AH1078" s="72"/>
      <c r="AI1078" s="29"/>
      <c r="AJ1078" s="29"/>
      <c r="AX1078" s="29"/>
      <c r="BH1078" s="29"/>
      <c r="BI1078" s="29"/>
      <c r="BW1078" s="29"/>
      <c r="CW1078" s="29"/>
      <c r="CX1078" s="29"/>
    </row>
    <row r="1079" spans="1:102">
      <c r="A1079" s="29"/>
      <c r="AD1079" s="29"/>
      <c r="AE1079" s="29"/>
      <c r="AF1079" s="28"/>
      <c r="AG1079" s="29"/>
      <c r="AH1079" s="72"/>
      <c r="AI1079" s="29"/>
      <c r="AJ1079" s="29"/>
      <c r="AX1079" s="29"/>
      <c r="BH1079" s="29"/>
      <c r="BI1079" s="29"/>
      <c r="BW1079" s="29"/>
      <c r="CW1079" s="29"/>
      <c r="CX1079" s="29"/>
    </row>
    <row r="1080" spans="1:102">
      <c r="A1080" s="29"/>
      <c r="AD1080" s="29"/>
      <c r="AE1080" s="29"/>
      <c r="AF1080" s="28"/>
      <c r="AG1080" s="29"/>
      <c r="AH1080" s="72"/>
      <c r="AI1080" s="29"/>
      <c r="AJ1080" s="29"/>
      <c r="AX1080" s="29"/>
      <c r="BH1080" s="29"/>
      <c r="BI1080" s="29"/>
      <c r="BW1080" s="29"/>
      <c r="CW1080" s="29"/>
      <c r="CX1080" s="29"/>
    </row>
    <row r="1081" spans="1:102">
      <c r="A1081" s="29"/>
      <c r="AD1081" s="29"/>
      <c r="AE1081" s="29"/>
      <c r="AF1081" s="28"/>
      <c r="AG1081" s="29"/>
      <c r="AH1081" s="72"/>
      <c r="AI1081" s="29"/>
      <c r="AJ1081" s="29"/>
      <c r="AX1081" s="29"/>
      <c r="BH1081" s="29"/>
      <c r="BI1081" s="29"/>
      <c r="BW1081" s="29"/>
      <c r="CW1081" s="29"/>
      <c r="CX1081" s="29"/>
    </row>
    <row r="1082" spans="1:102">
      <c r="A1082" s="29"/>
      <c r="AD1082" s="29"/>
      <c r="AE1082" s="29"/>
      <c r="AF1082" s="28"/>
      <c r="AG1082" s="29"/>
      <c r="AH1082" s="72"/>
      <c r="AI1082" s="29"/>
      <c r="AJ1082" s="29"/>
      <c r="AX1082" s="29"/>
      <c r="BH1082" s="29"/>
      <c r="BI1082" s="29"/>
      <c r="BW1082" s="29"/>
      <c r="CW1082" s="29"/>
      <c r="CX1082" s="29"/>
    </row>
    <row r="1083" spans="1:102">
      <c r="A1083" s="29"/>
      <c r="AD1083" s="29"/>
      <c r="AE1083" s="29"/>
      <c r="AF1083" s="28"/>
      <c r="AG1083" s="29"/>
      <c r="AH1083" s="72"/>
      <c r="AI1083" s="29"/>
      <c r="AJ1083" s="29"/>
      <c r="AX1083" s="29"/>
      <c r="BH1083" s="29"/>
      <c r="BI1083" s="29"/>
      <c r="BW1083" s="29"/>
      <c r="CW1083" s="29"/>
      <c r="CX1083" s="29"/>
    </row>
    <row r="1084" spans="1:102">
      <c r="A1084" s="29"/>
      <c r="AD1084" s="29"/>
      <c r="AE1084" s="29"/>
      <c r="AF1084" s="28"/>
      <c r="AG1084" s="29"/>
      <c r="AH1084" s="72"/>
      <c r="AI1084" s="29"/>
      <c r="AJ1084" s="29"/>
      <c r="AX1084" s="29"/>
      <c r="BH1084" s="29"/>
      <c r="BI1084" s="29"/>
      <c r="BW1084" s="29"/>
      <c r="CW1084" s="29"/>
      <c r="CX1084" s="29"/>
    </row>
    <row r="1085" spans="1:102">
      <c r="A1085" s="29"/>
      <c r="AD1085" s="29"/>
      <c r="AE1085" s="29"/>
      <c r="AF1085" s="28"/>
      <c r="AG1085" s="29"/>
      <c r="AH1085" s="72"/>
      <c r="AI1085" s="29"/>
      <c r="AJ1085" s="29"/>
      <c r="AX1085" s="29"/>
      <c r="BH1085" s="29"/>
      <c r="BI1085" s="29"/>
      <c r="BW1085" s="29"/>
      <c r="CW1085" s="29"/>
      <c r="CX1085" s="29"/>
    </row>
    <row r="1086" spans="1:102">
      <c r="A1086" s="29"/>
      <c r="AD1086" s="29"/>
      <c r="AE1086" s="29"/>
      <c r="AF1086" s="28"/>
      <c r="AG1086" s="29"/>
      <c r="AH1086" s="72"/>
      <c r="AI1086" s="29"/>
      <c r="AJ1086" s="29"/>
      <c r="AX1086" s="29"/>
      <c r="BH1086" s="29"/>
      <c r="BI1086" s="29"/>
      <c r="BW1086" s="29"/>
      <c r="CW1086" s="29"/>
      <c r="CX1086" s="29"/>
    </row>
    <row r="1087" spans="1:102">
      <c r="A1087" s="29"/>
      <c r="AD1087" s="29"/>
      <c r="AE1087" s="29"/>
      <c r="AF1087" s="28"/>
      <c r="AG1087" s="29"/>
      <c r="AH1087" s="72"/>
      <c r="AI1087" s="29"/>
      <c r="AJ1087" s="29"/>
      <c r="AX1087" s="29"/>
      <c r="BH1087" s="29"/>
      <c r="BI1087" s="29"/>
      <c r="BW1087" s="29"/>
      <c r="CW1087" s="29"/>
      <c r="CX1087" s="29"/>
    </row>
    <row r="1088" spans="1:102">
      <c r="A1088" s="29"/>
      <c r="AD1088" s="29"/>
      <c r="AE1088" s="29"/>
      <c r="AF1088" s="28"/>
      <c r="AG1088" s="29"/>
      <c r="AH1088" s="72"/>
      <c r="AI1088" s="29"/>
      <c r="AJ1088" s="29"/>
      <c r="AX1088" s="29"/>
      <c r="BH1088" s="29"/>
      <c r="BI1088" s="29"/>
      <c r="BW1088" s="29"/>
      <c r="CW1088" s="29"/>
      <c r="CX1088" s="29"/>
    </row>
    <row r="1089" spans="1:102">
      <c r="A1089" s="29"/>
      <c r="AD1089" s="29"/>
      <c r="AE1089" s="29"/>
      <c r="AF1089" s="28"/>
      <c r="AG1089" s="29"/>
      <c r="AH1089" s="72"/>
      <c r="AI1089" s="29"/>
      <c r="AJ1089" s="29"/>
      <c r="AX1089" s="29"/>
      <c r="BH1089" s="29"/>
      <c r="BI1089" s="29"/>
      <c r="BW1089" s="29"/>
      <c r="CW1089" s="29"/>
      <c r="CX1089" s="29"/>
    </row>
    <row r="1090" spans="1:102">
      <c r="A1090" s="29"/>
      <c r="AD1090" s="29"/>
      <c r="AE1090" s="29"/>
      <c r="AF1090" s="28"/>
      <c r="AG1090" s="29"/>
      <c r="AH1090" s="72"/>
      <c r="AI1090" s="29"/>
      <c r="AJ1090" s="29"/>
      <c r="AX1090" s="29"/>
      <c r="BH1090" s="29"/>
      <c r="BI1090" s="29"/>
      <c r="BW1090" s="29"/>
      <c r="CW1090" s="29"/>
      <c r="CX1090" s="29"/>
    </row>
    <row r="1091" spans="1:102">
      <c r="A1091" s="29"/>
      <c r="AD1091" s="29"/>
      <c r="AE1091" s="29"/>
      <c r="AF1091" s="28"/>
      <c r="AG1091" s="29"/>
      <c r="AH1091" s="72"/>
      <c r="AI1091" s="29"/>
      <c r="AJ1091" s="29"/>
      <c r="AX1091" s="29"/>
      <c r="BH1091" s="29"/>
      <c r="BI1091" s="29"/>
      <c r="BW1091" s="29"/>
      <c r="CW1091" s="29"/>
      <c r="CX1091" s="29"/>
    </row>
    <row r="1092" spans="1:102">
      <c r="A1092" s="29"/>
      <c r="AD1092" s="29"/>
      <c r="AE1092" s="29"/>
      <c r="AF1092" s="28"/>
      <c r="AG1092" s="29"/>
      <c r="AH1092" s="72"/>
      <c r="AI1092" s="29"/>
      <c r="AJ1092" s="29"/>
      <c r="AX1092" s="29"/>
      <c r="BH1092" s="29"/>
      <c r="BI1092" s="29"/>
      <c r="BW1092" s="29"/>
      <c r="CW1092" s="29"/>
      <c r="CX1092" s="29"/>
    </row>
    <row r="1093" spans="1:102">
      <c r="A1093" s="29"/>
      <c r="AD1093" s="29"/>
      <c r="AE1093" s="29"/>
      <c r="AF1093" s="28"/>
      <c r="AG1093" s="29"/>
      <c r="AH1093" s="72"/>
      <c r="AI1093" s="29"/>
      <c r="AJ1093" s="29"/>
      <c r="AX1093" s="29"/>
      <c r="BH1093" s="29"/>
      <c r="BI1093" s="29"/>
      <c r="BW1093" s="29"/>
      <c r="CW1093" s="29"/>
      <c r="CX1093" s="29"/>
    </row>
    <row r="1094" spans="1:102">
      <c r="A1094" s="29"/>
      <c r="AD1094" s="29"/>
      <c r="AE1094" s="29"/>
      <c r="AF1094" s="28"/>
      <c r="AG1094" s="29"/>
      <c r="AH1094" s="72"/>
      <c r="AI1094" s="29"/>
      <c r="AJ1094" s="29"/>
      <c r="AX1094" s="29"/>
      <c r="BH1094" s="29"/>
      <c r="BI1094" s="29"/>
      <c r="BW1094" s="29"/>
      <c r="CW1094" s="29"/>
      <c r="CX1094" s="29"/>
    </row>
    <row r="1095" spans="1:102">
      <c r="A1095" s="29"/>
      <c r="AD1095" s="29"/>
      <c r="AE1095" s="29"/>
      <c r="AF1095" s="28"/>
      <c r="AG1095" s="29"/>
      <c r="AH1095" s="72"/>
      <c r="AI1095" s="29"/>
      <c r="AJ1095" s="29"/>
      <c r="AX1095" s="29"/>
      <c r="BH1095" s="29"/>
      <c r="BI1095" s="29"/>
      <c r="BW1095" s="29"/>
      <c r="CW1095" s="29"/>
      <c r="CX1095" s="29"/>
    </row>
    <row r="1096" spans="1:102">
      <c r="A1096" s="29"/>
      <c r="AD1096" s="29"/>
      <c r="AE1096" s="29"/>
      <c r="AF1096" s="28"/>
      <c r="AG1096" s="29"/>
      <c r="AH1096" s="72"/>
      <c r="AI1096" s="29"/>
      <c r="AJ1096" s="29"/>
      <c r="AX1096" s="29"/>
      <c r="BH1096" s="29"/>
      <c r="BI1096" s="29"/>
      <c r="BW1096" s="29"/>
      <c r="CW1096" s="29"/>
      <c r="CX1096" s="29"/>
    </row>
    <row r="1097" spans="1:102">
      <c r="A1097" s="29"/>
      <c r="AD1097" s="29"/>
      <c r="AE1097" s="29"/>
      <c r="AF1097" s="28"/>
      <c r="AG1097" s="29"/>
      <c r="AH1097" s="72"/>
      <c r="AI1097" s="29"/>
      <c r="AJ1097" s="29"/>
      <c r="AX1097" s="29"/>
      <c r="BH1097" s="29"/>
      <c r="BI1097" s="29"/>
      <c r="BW1097" s="29"/>
      <c r="CW1097" s="29"/>
      <c r="CX1097" s="29"/>
    </row>
    <row r="1098" spans="1:102">
      <c r="A1098" s="29"/>
      <c r="AD1098" s="29"/>
      <c r="AE1098" s="29"/>
      <c r="AF1098" s="28"/>
      <c r="AG1098" s="29"/>
      <c r="AH1098" s="72"/>
      <c r="AI1098" s="29"/>
      <c r="AJ1098" s="29"/>
      <c r="AX1098" s="29"/>
      <c r="BH1098" s="29"/>
      <c r="BI1098" s="29"/>
      <c r="BW1098" s="29"/>
      <c r="CW1098" s="29"/>
      <c r="CX1098" s="29"/>
    </row>
    <row r="1099" spans="1:102">
      <c r="A1099" s="29"/>
      <c r="AD1099" s="29"/>
      <c r="AE1099" s="29"/>
      <c r="AF1099" s="28"/>
      <c r="AG1099" s="29"/>
      <c r="AH1099" s="72"/>
      <c r="AI1099" s="29"/>
      <c r="AJ1099" s="29"/>
      <c r="AX1099" s="29"/>
      <c r="BH1099" s="29"/>
      <c r="BI1099" s="29"/>
      <c r="BW1099" s="29"/>
      <c r="CW1099" s="29"/>
      <c r="CX1099" s="29"/>
    </row>
    <row r="1100" spans="1:102">
      <c r="A1100" s="29"/>
      <c r="AD1100" s="29"/>
      <c r="AE1100" s="29"/>
      <c r="AF1100" s="28"/>
      <c r="AG1100" s="29"/>
      <c r="AH1100" s="72"/>
      <c r="AI1100" s="29"/>
      <c r="AJ1100" s="29"/>
      <c r="AX1100" s="29"/>
      <c r="BH1100" s="29"/>
      <c r="BI1100" s="29"/>
      <c r="BW1100" s="29"/>
      <c r="CW1100" s="29"/>
      <c r="CX1100" s="29"/>
    </row>
    <row r="1101" spans="1:102">
      <c r="A1101" s="29"/>
      <c r="AD1101" s="29"/>
      <c r="AE1101" s="29"/>
      <c r="AF1101" s="28"/>
      <c r="AG1101" s="29"/>
      <c r="AH1101" s="72"/>
      <c r="AI1101" s="29"/>
      <c r="AJ1101" s="29"/>
      <c r="AX1101" s="29"/>
      <c r="BH1101" s="29"/>
      <c r="BI1101" s="29"/>
      <c r="BW1101" s="29"/>
      <c r="CW1101" s="29"/>
      <c r="CX1101" s="29"/>
    </row>
    <row r="1102" spans="1:102">
      <c r="A1102" s="29"/>
      <c r="AD1102" s="29"/>
      <c r="AE1102" s="29"/>
      <c r="AF1102" s="28"/>
      <c r="AG1102" s="29"/>
      <c r="AH1102" s="72"/>
      <c r="AI1102" s="29"/>
      <c r="AJ1102" s="29"/>
      <c r="AX1102" s="29"/>
      <c r="BH1102" s="29"/>
      <c r="BI1102" s="29"/>
      <c r="BW1102" s="29"/>
      <c r="CW1102" s="29"/>
      <c r="CX1102" s="29"/>
    </row>
    <row r="1103" spans="1:102">
      <c r="A1103" s="29"/>
      <c r="AD1103" s="29"/>
      <c r="AE1103" s="29"/>
      <c r="AF1103" s="28"/>
      <c r="AG1103" s="29"/>
      <c r="AH1103" s="72"/>
      <c r="AI1103" s="29"/>
      <c r="AJ1103" s="29"/>
      <c r="AX1103" s="29"/>
      <c r="BH1103" s="29"/>
      <c r="BI1103" s="29"/>
      <c r="BW1103" s="29"/>
      <c r="CW1103" s="29"/>
      <c r="CX1103" s="29"/>
    </row>
    <row r="1104" spans="1:102">
      <c r="A1104" s="29"/>
      <c r="AD1104" s="29"/>
      <c r="AE1104" s="29"/>
      <c r="AF1104" s="28"/>
      <c r="AG1104" s="29"/>
      <c r="AH1104" s="72"/>
      <c r="AI1104" s="29"/>
      <c r="AJ1104" s="29"/>
      <c r="AX1104" s="29"/>
      <c r="BH1104" s="29"/>
      <c r="BI1104" s="29"/>
      <c r="BW1104" s="29"/>
      <c r="CW1104" s="29"/>
      <c r="CX1104" s="29"/>
    </row>
    <row r="1105" spans="1:102">
      <c r="A1105" s="29"/>
      <c r="AD1105" s="29"/>
      <c r="AE1105" s="29"/>
      <c r="AF1105" s="28"/>
      <c r="AG1105" s="29"/>
      <c r="AH1105" s="72"/>
      <c r="AI1105" s="29"/>
      <c r="AJ1105" s="29"/>
      <c r="AX1105" s="29"/>
      <c r="BH1105" s="29"/>
      <c r="BI1105" s="29"/>
      <c r="BW1105" s="29"/>
      <c r="CW1105" s="29"/>
      <c r="CX1105" s="29"/>
    </row>
    <row r="1106" spans="1:102">
      <c r="A1106" s="29"/>
      <c r="AD1106" s="29"/>
      <c r="AE1106" s="29"/>
      <c r="AF1106" s="28"/>
      <c r="AG1106" s="29"/>
      <c r="AH1106" s="72"/>
      <c r="AI1106" s="29"/>
      <c r="AJ1106" s="29"/>
      <c r="AX1106" s="29"/>
      <c r="BH1106" s="29"/>
      <c r="BI1106" s="29"/>
      <c r="BW1106" s="29"/>
      <c r="CW1106" s="29"/>
      <c r="CX1106" s="29"/>
    </row>
    <row r="1107" spans="1:102">
      <c r="A1107" s="29"/>
      <c r="AD1107" s="29"/>
      <c r="AE1107" s="29"/>
      <c r="AF1107" s="28"/>
      <c r="AG1107" s="29"/>
      <c r="AH1107" s="72"/>
      <c r="AI1107" s="29"/>
      <c r="AJ1107" s="29"/>
      <c r="AX1107" s="29"/>
      <c r="BH1107" s="29"/>
      <c r="BI1107" s="29"/>
      <c r="BW1107" s="29"/>
      <c r="CW1107" s="29"/>
      <c r="CX1107" s="29"/>
    </row>
    <row r="1108" spans="1:102">
      <c r="A1108" s="29"/>
      <c r="AD1108" s="29"/>
      <c r="AE1108" s="29"/>
      <c r="AF1108" s="28"/>
      <c r="AG1108" s="29"/>
      <c r="AH1108" s="72"/>
      <c r="AI1108" s="29"/>
      <c r="AJ1108" s="29"/>
      <c r="AX1108" s="29"/>
      <c r="BH1108" s="29"/>
      <c r="BI1108" s="29"/>
      <c r="BW1108" s="29"/>
      <c r="CW1108" s="29"/>
      <c r="CX1108" s="29"/>
    </row>
    <row r="1109" spans="1:102">
      <c r="A1109" s="29"/>
      <c r="AD1109" s="29"/>
      <c r="AE1109" s="29"/>
      <c r="AF1109" s="28"/>
      <c r="AG1109" s="29"/>
      <c r="AH1109" s="72"/>
      <c r="AI1109" s="29"/>
      <c r="AJ1109" s="29"/>
      <c r="AX1109" s="29"/>
      <c r="BH1109" s="29"/>
      <c r="BI1109" s="29"/>
      <c r="BW1109" s="29"/>
      <c r="CW1109" s="29"/>
      <c r="CX1109" s="29"/>
    </row>
    <row r="1110" spans="1:102">
      <c r="A1110" s="29"/>
      <c r="AD1110" s="29"/>
      <c r="AE1110" s="29"/>
      <c r="AF1110" s="28"/>
      <c r="AG1110" s="29"/>
      <c r="AH1110" s="72"/>
      <c r="AI1110" s="29"/>
      <c r="AJ1110" s="29"/>
      <c r="AX1110" s="29"/>
      <c r="BH1110" s="29"/>
      <c r="BI1110" s="29"/>
      <c r="BW1110" s="29"/>
      <c r="CW1110" s="29"/>
      <c r="CX1110" s="29"/>
    </row>
    <row r="1111" spans="1:102">
      <c r="A1111" s="29"/>
      <c r="AD1111" s="29"/>
      <c r="AE1111" s="29"/>
      <c r="AF1111" s="28"/>
      <c r="AG1111" s="29"/>
      <c r="AH1111" s="72"/>
      <c r="AI1111" s="29"/>
      <c r="AJ1111" s="29"/>
      <c r="AX1111" s="29"/>
      <c r="BH1111" s="29"/>
      <c r="BI1111" s="29"/>
      <c r="BW1111" s="29"/>
      <c r="CW1111" s="29"/>
      <c r="CX1111" s="29"/>
    </row>
    <row r="1112" spans="1:102">
      <c r="A1112" s="29"/>
      <c r="AD1112" s="29"/>
      <c r="AE1112" s="29"/>
      <c r="AF1112" s="28"/>
      <c r="AG1112" s="29"/>
      <c r="AH1112" s="72"/>
      <c r="AI1112" s="29"/>
      <c r="AJ1112" s="29"/>
      <c r="AX1112" s="29"/>
      <c r="BH1112" s="29"/>
      <c r="BI1112" s="29"/>
      <c r="BW1112" s="29"/>
      <c r="CW1112" s="29"/>
      <c r="CX1112" s="29"/>
    </row>
    <row r="1113" spans="1:102">
      <c r="A1113" s="29"/>
      <c r="AD1113" s="29"/>
      <c r="AE1113" s="29"/>
      <c r="AF1113" s="28"/>
      <c r="AG1113" s="29"/>
      <c r="AH1113" s="72"/>
      <c r="AI1113" s="29"/>
      <c r="AJ1113" s="29"/>
      <c r="AX1113" s="29"/>
      <c r="BH1113" s="29"/>
      <c r="BI1113" s="29"/>
      <c r="BW1113" s="29"/>
      <c r="CW1113" s="29"/>
      <c r="CX1113" s="29"/>
    </row>
    <row r="1114" spans="1:102">
      <c r="A1114" s="29"/>
      <c r="AD1114" s="29"/>
      <c r="AE1114" s="29"/>
      <c r="AF1114" s="28"/>
      <c r="AG1114" s="29"/>
      <c r="AH1114" s="72"/>
      <c r="AI1114" s="29"/>
      <c r="AJ1114" s="29"/>
      <c r="AX1114" s="29"/>
      <c r="BH1114" s="29"/>
      <c r="BI1114" s="29"/>
      <c r="BW1114" s="29"/>
      <c r="CW1114" s="29"/>
      <c r="CX1114" s="29"/>
    </row>
    <row r="1115" spans="1:102">
      <c r="A1115" s="29"/>
      <c r="AD1115" s="29"/>
      <c r="AE1115" s="29"/>
      <c r="AF1115" s="28"/>
      <c r="AG1115" s="29"/>
      <c r="AH1115" s="72"/>
      <c r="AI1115" s="29"/>
      <c r="AJ1115" s="29"/>
      <c r="AX1115" s="29"/>
      <c r="BH1115" s="29"/>
      <c r="BI1115" s="29"/>
      <c r="BW1115" s="29"/>
      <c r="CW1115" s="29"/>
      <c r="CX1115" s="29"/>
    </row>
    <row r="1116" spans="1:102">
      <c r="A1116" s="29"/>
      <c r="AD1116" s="29"/>
      <c r="AE1116" s="29"/>
      <c r="AF1116" s="28"/>
      <c r="AG1116" s="29"/>
      <c r="AH1116" s="72"/>
      <c r="AI1116" s="29"/>
      <c r="AJ1116" s="29"/>
      <c r="AX1116" s="29"/>
      <c r="BH1116" s="29"/>
      <c r="BI1116" s="29"/>
      <c r="BW1116" s="29"/>
      <c r="CW1116" s="29"/>
      <c r="CX1116" s="29"/>
    </row>
    <row r="1117" spans="1:102">
      <c r="A1117" s="29"/>
      <c r="AD1117" s="29"/>
      <c r="AE1117" s="29"/>
      <c r="AF1117" s="28"/>
      <c r="AG1117" s="29"/>
      <c r="AH1117" s="72"/>
      <c r="AI1117" s="29"/>
      <c r="AJ1117" s="29"/>
      <c r="AX1117" s="29"/>
      <c r="BH1117" s="29"/>
      <c r="BI1117" s="29"/>
      <c r="BW1117" s="29"/>
      <c r="CW1117" s="29"/>
      <c r="CX1117" s="29"/>
    </row>
    <row r="1118" spans="1:102">
      <c r="A1118" s="29"/>
      <c r="AD1118" s="29"/>
      <c r="AE1118" s="29"/>
      <c r="AF1118" s="28"/>
      <c r="AG1118" s="29"/>
      <c r="AH1118" s="72"/>
      <c r="AI1118" s="29"/>
      <c r="AJ1118" s="29"/>
      <c r="AX1118" s="29"/>
      <c r="BH1118" s="29"/>
      <c r="BI1118" s="29"/>
      <c r="BW1118" s="29"/>
      <c r="CW1118" s="29"/>
      <c r="CX1118" s="29"/>
    </row>
    <row r="1119" spans="1:102">
      <c r="A1119" s="29"/>
      <c r="AD1119" s="29"/>
      <c r="AE1119" s="29"/>
      <c r="AF1119" s="28"/>
      <c r="AG1119" s="29"/>
      <c r="AH1119" s="72"/>
      <c r="AI1119" s="29"/>
      <c r="AJ1119" s="29"/>
      <c r="AX1119" s="29"/>
      <c r="BH1119" s="29"/>
      <c r="BI1119" s="29"/>
      <c r="BW1119" s="29"/>
      <c r="CW1119" s="29"/>
      <c r="CX1119" s="29"/>
    </row>
    <row r="1120" spans="1:102">
      <c r="A1120" s="29"/>
      <c r="AD1120" s="29"/>
      <c r="AE1120" s="29"/>
      <c r="AF1120" s="28"/>
      <c r="AG1120" s="29"/>
      <c r="AH1120" s="72"/>
      <c r="AI1120" s="29"/>
      <c r="AJ1120" s="29"/>
      <c r="AX1120" s="29"/>
      <c r="BH1120" s="29"/>
      <c r="BI1120" s="29"/>
      <c r="BW1120" s="29"/>
      <c r="CW1120" s="29"/>
      <c r="CX1120" s="29"/>
    </row>
    <row r="1121" spans="1:102">
      <c r="A1121" s="29"/>
      <c r="AD1121" s="29"/>
      <c r="AE1121" s="29"/>
      <c r="AF1121" s="28"/>
      <c r="AG1121" s="29"/>
      <c r="AH1121" s="72"/>
      <c r="AI1121" s="29"/>
      <c r="AJ1121" s="29"/>
      <c r="AX1121" s="29"/>
      <c r="BH1121" s="29"/>
      <c r="BI1121" s="29"/>
      <c r="BW1121" s="29"/>
      <c r="CW1121" s="29"/>
      <c r="CX1121" s="29"/>
    </row>
    <row r="1122" spans="1:102">
      <c r="A1122" s="29"/>
      <c r="AD1122" s="29"/>
      <c r="AE1122" s="29"/>
      <c r="AF1122" s="28"/>
      <c r="AG1122" s="29"/>
      <c r="AH1122" s="72"/>
      <c r="AI1122" s="29"/>
      <c r="AJ1122" s="29"/>
      <c r="AX1122" s="29"/>
      <c r="BH1122" s="29"/>
      <c r="BI1122" s="29"/>
      <c r="BW1122" s="29"/>
      <c r="CW1122" s="29"/>
      <c r="CX1122" s="29"/>
    </row>
    <row r="1123" spans="1:102">
      <c r="A1123" s="29"/>
      <c r="AD1123" s="29"/>
      <c r="AE1123" s="29"/>
      <c r="AF1123" s="28"/>
      <c r="AG1123" s="29"/>
      <c r="AH1123" s="72"/>
      <c r="AI1123" s="29"/>
      <c r="AJ1123" s="29"/>
      <c r="AX1123" s="29"/>
      <c r="BH1123" s="29"/>
      <c r="BI1123" s="29"/>
      <c r="BW1123" s="29"/>
      <c r="CW1123" s="29"/>
      <c r="CX1123" s="29"/>
    </row>
    <row r="1124" spans="1:102">
      <c r="A1124" s="29"/>
      <c r="AD1124" s="29"/>
      <c r="AE1124" s="29"/>
      <c r="AF1124" s="28"/>
      <c r="AG1124" s="29"/>
      <c r="AH1124" s="72"/>
      <c r="AI1124" s="29"/>
      <c r="AJ1124" s="29"/>
      <c r="AX1124" s="29"/>
      <c r="BH1124" s="29"/>
      <c r="BI1124" s="29"/>
      <c r="BW1124" s="29"/>
      <c r="CW1124" s="29"/>
      <c r="CX1124" s="29"/>
    </row>
    <row r="1125" spans="1:102">
      <c r="A1125" s="29"/>
      <c r="AD1125" s="29"/>
      <c r="AE1125" s="29"/>
      <c r="AF1125" s="28"/>
      <c r="AG1125" s="29"/>
      <c r="AH1125" s="72"/>
      <c r="AI1125" s="29"/>
      <c r="AJ1125" s="29"/>
      <c r="AX1125" s="29"/>
      <c r="BH1125" s="29"/>
      <c r="BI1125" s="29"/>
      <c r="BW1125" s="29"/>
      <c r="CW1125" s="29"/>
      <c r="CX1125" s="29"/>
    </row>
    <row r="1126" spans="1:102">
      <c r="A1126" s="29"/>
      <c r="AD1126" s="29"/>
      <c r="AE1126" s="29"/>
      <c r="AF1126" s="28"/>
      <c r="AG1126" s="29"/>
      <c r="AH1126" s="72"/>
      <c r="AI1126" s="29"/>
      <c r="AJ1126" s="29"/>
      <c r="AX1126" s="29"/>
      <c r="BH1126" s="29"/>
      <c r="BI1126" s="29"/>
      <c r="BW1126" s="29"/>
      <c r="CW1126" s="29"/>
      <c r="CX1126" s="29"/>
    </row>
    <row r="1127" spans="1:102">
      <c r="A1127" s="29"/>
      <c r="AD1127" s="29"/>
      <c r="AE1127" s="29"/>
      <c r="AF1127" s="28"/>
      <c r="AG1127" s="29"/>
      <c r="AH1127" s="72"/>
      <c r="AI1127" s="29"/>
      <c r="AJ1127" s="29"/>
      <c r="AX1127" s="29"/>
      <c r="BH1127" s="29"/>
      <c r="BI1127" s="29"/>
      <c r="BW1127" s="29"/>
      <c r="CW1127" s="29"/>
      <c r="CX1127" s="29"/>
    </row>
    <row r="1128" spans="1:102">
      <c r="A1128" s="29"/>
      <c r="AD1128" s="29"/>
      <c r="AE1128" s="29"/>
      <c r="AF1128" s="28"/>
      <c r="AG1128" s="29"/>
      <c r="AH1128" s="72"/>
      <c r="AI1128" s="29"/>
      <c r="AJ1128" s="29"/>
      <c r="AX1128" s="29"/>
      <c r="BH1128" s="29"/>
      <c r="BI1128" s="29"/>
      <c r="BW1128" s="29"/>
      <c r="CW1128" s="29"/>
      <c r="CX1128" s="29"/>
    </row>
    <row r="1129" spans="1:102">
      <c r="A1129" s="29"/>
      <c r="AD1129" s="29"/>
      <c r="AE1129" s="29"/>
      <c r="AF1129" s="28"/>
      <c r="AG1129" s="29"/>
      <c r="AH1129" s="72"/>
      <c r="AI1129" s="29"/>
      <c r="AJ1129" s="29"/>
      <c r="AX1129" s="29"/>
      <c r="BH1129" s="29"/>
      <c r="BI1129" s="29"/>
      <c r="BW1129" s="29"/>
      <c r="CW1129" s="29"/>
      <c r="CX1129" s="29"/>
    </row>
    <row r="1130" spans="1:102">
      <c r="A1130" s="29"/>
      <c r="AD1130" s="29"/>
      <c r="AE1130" s="29"/>
      <c r="AF1130" s="28"/>
      <c r="AG1130" s="29"/>
      <c r="AH1130" s="72"/>
      <c r="AI1130" s="29"/>
      <c r="AJ1130" s="29"/>
      <c r="AX1130" s="29"/>
      <c r="BH1130" s="29"/>
      <c r="BI1130" s="29"/>
      <c r="BW1130" s="29"/>
      <c r="CW1130" s="29"/>
      <c r="CX1130" s="29"/>
    </row>
    <row r="1131" spans="1:102">
      <c r="A1131" s="29"/>
      <c r="AD1131" s="29"/>
      <c r="AE1131" s="29"/>
      <c r="AF1131" s="28"/>
      <c r="AG1131" s="29"/>
      <c r="AH1131" s="72"/>
      <c r="AI1131" s="29"/>
      <c r="AJ1131" s="29"/>
      <c r="AX1131" s="29"/>
      <c r="BH1131" s="29"/>
      <c r="BI1131" s="29"/>
      <c r="BW1131" s="29"/>
      <c r="CW1131" s="29"/>
      <c r="CX1131" s="29"/>
    </row>
    <row r="1132" spans="1:102">
      <c r="A1132" s="29"/>
      <c r="AD1132" s="29"/>
      <c r="AE1132" s="29"/>
      <c r="AF1132" s="28"/>
      <c r="AG1132" s="29"/>
      <c r="AH1132" s="72"/>
      <c r="AI1132" s="29"/>
      <c r="AJ1132" s="29"/>
      <c r="AX1132" s="29"/>
      <c r="BH1132" s="29"/>
      <c r="BI1132" s="29"/>
      <c r="BW1132" s="29"/>
      <c r="CW1132" s="29"/>
      <c r="CX1132" s="29"/>
    </row>
    <row r="1133" spans="1:102">
      <c r="A1133" s="29"/>
      <c r="AD1133" s="29"/>
      <c r="AE1133" s="29"/>
      <c r="AF1133" s="28"/>
      <c r="AG1133" s="29"/>
      <c r="AH1133" s="72"/>
      <c r="AI1133" s="29"/>
      <c r="AJ1133" s="29"/>
      <c r="AX1133" s="29"/>
      <c r="BH1133" s="29"/>
      <c r="BI1133" s="29"/>
      <c r="BW1133" s="29"/>
      <c r="CW1133" s="29"/>
      <c r="CX1133" s="29"/>
    </row>
    <row r="1134" spans="1:102">
      <c r="A1134" s="29"/>
      <c r="AD1134" s="29"/>
      <c r="AE1134" s="29"/>
      <c r="AF1134" s="28"/>
      <c r="AG1134" s="29"/>
      <c r="AH1134" s="72"/>
      <c r="AI1134" s="29"/>
      <c r="AJ1134" s="29"/>
      <c r="AX1134" s="29"/>
      <c r="BH1134" s="29"/>
      <c r="BI1134" s="29"/>
      <c r="BW1134" s="29"/>
      <c r="CW1134" s="29"/>
      <c r="CX1134" s="29"/>
    </row>
    <row r="1135" spans="1:102">
      <c r="A1135" s="29"/>
      <c r="AD1135" s="29"/>
      <c r="AE1135" s="29"/>
      <c r="AF1135" s="28"/>
      <c r="AG1135" s="29"/>
      <c r="AH1135" s="72"/>
      <c r="AI1135" s="29"/>
      <c r="AJ1135" s="29"/>
      <c r="AX1135" s="29"/>
      <c r="BH1135" s="29"/>
      <c r="BI1135" s="29"/>
      <c r="BW1135" s="29"/>
      <c r="CW1135" s="29"/>
      <c r="CX1135" s="29"/>
    </row>
    <row r="1136" spans="1:102">
      <c r="A1136" s="29"/>
      <c r="AD1136" s="29"/>
      <c r="AE1136" s="29"/>
      <c r="AF1136" s="28"/>
      <c r="AG1136" s="29"/>
      <c r="AH1136" s="72"/>
      <c r="AI1136" s="29"/>
      <c r="AJ1136" s="29"/>
      <c r="AX1136" s="29"/>
      <c r="BH1136" s="29"/>
      <c r="BI1136" s="29"/>
      <c r="BW1136" s="29"/>
      <c r="CW1136" s="29"/>
      <c r="CX1136" s="29"/>
    </row>
    <row r="1137" spans="1:102">
      <c r="A1137" s="29"/>
      <c r="AD1137" s="29"/>
      <c r="AE1137" s="29"/>
      <c r="AF1137" s="28"/>
      <c r="AG1137" s="29"/>
      <c r="AH1137" s="72"/>
      <c r="AI1137" s="29"/>
      <c r="AJ1137" s="29"/>
      <c r="AX1137" s="29"/>
      <c r="BH1137" s="29"/>
      <c r="BI1137" s="29"/>
      <c r="BW1137" s="29"/>
      <c r="CW1137" s="29"/>
      <c r="CX1137" s="29"/>
    </row>
    <row r="1138" spans="1:102">
      <c r="A1138" s="29"/>
      <c r="AD1138" s="29"/>
      <c r="AE1138" s="29"/>
      <c r="AF1138" s="28"/>
      <c r="AG1138" s="29"/>
      <c r="AH1138" s="72"/>
      <c r="AI1138" s="29"/>
      <c r="AJ1138" s="29"/>
      <c r="AX1138" s="29"/>
      <c r="BH1138" s="29"/>
      <c r="BI1138" s="29"/>
      <c r="BW1138" s="29"/>
      <c r="CW1138" s="29"/>
      <c r="CX1138" s="29"/>
    </row>
    <row r="1139" spans="1:102">
      <c r="A1139" s="29"/>
      <c r="AD1139" s="29"/>
      <c r="AE1139" s="29"/>
      <c r="AF1139" s="28"/>
      <c r="AG1139" s="29"/>
      <c r="AH1139" s="72"/>
      <c r="AI1139" s="29"/>
      <c r="AJ1139" s="29"/>
      <c r="AX1139" s="29"/>
      <c r="BH1139" s="29"/>
      <c r="BI1139" s="29"/>
      <c r="BW1139" s="29"/>
      <c r="CW1139" s="29"/>
      <c r="CX1139" s="29"/>
    </row>
    <row r="1140" spans="1:102">
      <c r="A1140" s="29"/>
      <c r="AD1140" s="29"/>
      <c r="AE1140" s="29"/>
      <c r="AF1140" s="28"/>
      <c r="AG1140" s="29"/>
      <c r="AH1140" s="72"/>
      <c r="AI1140" s="29"/>
      <c r="AJ1140" s="29"/>
      <c r="AX1140" s="29"/>
      <c r="BH1140" s="29"/>
      <c r="BI1140" s="29"/>
      <c r="BW1140" s="29"/>
      <c r="CW1140" s="29"/>
      <c r="CX1140" s="29"/>
    </row>
    <row r="1141" spans="1:102">
      <c r="A1141" s="29"/>
      <c r="AD1141" s="29"/>
      <c r="AE1141" s="29"/>
      <c r="AF1141" s="28"/>
      <c r="AG1141" s="29"/>
      <c r="AH1141" s="72"/>
      <c r="AI1141" s="29"/>
      <c r="AJ1141" s="29"/>
      <c r="AX1141" s="29"/>
      <c r="BH1141" s="29"/>
      <c r="BI1141" s="29"/>
      <c r="BW1141" s="29"/>
      <c r="CW1141" s="29"/>
      <c r="CX1141" s="29"/>
    </row>
    <row r="1142" spans="1:102">
      <c r="A1142" s="29"/>
      <c r="AD1142" s="29"/>
      <c r="AE1142" s="29"/>
      <c r="AF1142" s="28"/>
      <c r="AG1142" s="29"/>
      <c r="AH1142" s="72"/>
      <c r="AI1142" s="29"/>
      <c r="AJ1142" s="29"/>
      <c r="AX1142" s="29"/>
      <c r="BH1142" s="29"/>
      <c r="BI1142" s="29"/>
      <c r="BW1142" s="29"/>
      <c r="CW1142" s="29"/>
      <c r="CX1142" s="29"/>
    </row>
    <row r="1143" spans="1:102">
      <c r="A1143" s="29"/>
      <c r="AD1143" s="29"/>
      <c r="AE1143" s="29"/>
      <c r="AF1143" s="28"/>
      <c r="AG1143" s="29"/>
      <c r="AH1143" s="72"/>
      <c r="AI1143" s="29"/>
      <c r="AJ1143" s="29"/>
      <c r="AX1143" s="29"/>
      <c r="BH1143" s="29"/>
      <c r="BI1143" s="29"/>
      <c r="BW1143" s="29"/>
      <c r="CW1143" s="29"/>
      <c r="CX1143" s="29"/>
    </row>
    <row r="1144" spans="1:102">
      <c r="A1144" s="29"/>
      <c r="AD1144" s="29"/>
      <c r="AE1144" s="29"/>
      <c r="AF1144" s="28"/>
      <c r="AG1144" s="29"/>
      <c r="AH1144" s="72"/>
      <c r="AI1144" s="29"/>
      <c r="AJ1144" s="29"/>
      <c r="AX1144" s="29"/>
      <c r="BH1144" s="29"/>
      <c r="BI1144" s="29"/>
      <c r="BW1144" s="29"/>
      <c r="CW1144" s="29"/>
      <c r="CX1144" s="29"/>
    </row>
    <row r="1145" spans="1:102">
      <c r="A1145" s="29"/>
      <c r="AD1145" s="29"/>
      <c r="AE1145" s="29"/>
      <c r="AF1145" s="28"/>
      <c r="AG1145" s="29"/>
      <c r="AH1145" s="72"/>
      <c r="AI1145" s="29"/>
      <c r="AJ1145" s="29"/>
      <c r="AX1145" s="29"/>
      <c r="BH1145" s="29"/>
      <c r="BI1145" s="29"/>
      <c r="BW1145" s="29"/>
      <c r="CW1145" s="29"/>
      <c r="CX1145" s="29"/>
    </row>
    <row r="1146" spans="1:102">
      <c r="A1146" s="29"/>
      <c r="AD1146" s="29"/>
      <c r="AE1146" s="29"/>
      <c r="AF1146" s="28"/>
      <c r="AG1146" s="29"/>
      <c r="AH1146" s="72"/>
      <c r="AI1146" s="29"/>
      <c r="AJ1146" s="29"/>
      <c r="AX1146" s="29"/>
      <c r="BH1146" s="29"/>
      <c r="BI1146" s="29"/>
      <c r="BW1146" s="29"/>
      <c r="CW1146" s="29"/>
      <c r="CX1146" s="29"/>
    </row>
    <row r="1147" spans="1:102">
      <c r="A1147" s="29"/>
      <c r="AD1147" s="29"/>
      <c r="AE1147" s="29"/>
      <c r="AF1147" s="28"/>
      <c r="AG1147" s="29"/>
      <c r="AH1147" s="72"/>
      <c r="AI1147" s="29"/>
      <c r="AJ1147" s="29"/>
      <c r="AX1147" s="29"/>
      <c r="BH1147" s="29"/>
      <c r="BI1147" s="29"/>
      <c r="BW1147" s="29"/>
      <c r="CW1147" s="29"/>
      <c r="CX1147" s="29"/>
    </row>
    <row r="1148" spans="1:102">
      <c r="A1148" s="29"/>
      <c r="AD1148" s="29"/>
      <c r="AE1148" s="29"/>
      <c r="AF1148" s="28"/>
      <c r="AG1148" s="29"/>
      <c r="AH1148" s="72"/>
      <c r="AI1148" s="29"/>
      <c r="AJ1148" s="29"/>
      <c r="AX1148" s="29"/>
      <c r="BH1148" s="29"/>
      <c r="BI1148" s="29"/>
      <c r="BW1148" s="29"/>
      <c r="CW1148" s="29"/>
      <c r="CX1148" s="29"/>
    </row>
    <row r="1149" spans="1:102">
      <c r="A1149" s="29"/>
      <c r="AD1149" s="29"/>
      <c r="AE1149" s="29"/>
      <c r="AF1149" s="28"/>
      <c r="AG1149" s="29"/>
      <c r="AH1149" s="72"/>
      <c r="AI1149" s="29"/>
      <c r="AJ1149" s="29"/>
      <c r="AX1149" s="29"/>
      <c r="BH1149" s="29"/>
      <c r="BI1149" s="29"/>
      <c r="BW1149" s="29"/>
      <c r="CW1149" s="29"/>
      <c r="CX1149" s="29"/>
    </row>
    <row r="1150" spans="1:102">
      <c r="A1150" s="29"/>
      <c r="AD1150" s="29"/>
      <c r="AE1150" s="29"/>
      <c r="AF1150" s="28"/>
      <c r="AG1150" s="29"/>
      <c r="AH1150" s="72"/>
      <c r="AI1150" s="29"/>
      <c r="AJ1150" s="29"/>
      <c r="AX1150" s="29"/>
      <c r="BH1150" s="29"/>
      <c r="BI1150" s="29"/>
      <c r="BW1150" s="29"/>
      <c r="CW1150" s="29"/>
      <c r="CX1150" s="29"/>
    </row>
    <row r="1151" spans="1:102">
      <c r="A1151" s="29"/>
      <c r="AD1151" s="29"/>
      <c r="AE1151" s="29"/>
      <c r="AF1151" s="28"/>
      <c r="AG1151" s="29"/>
      <c r="AH1151" s="72"/>
      <c r="AI1151" s="29"/>
      <c r="AJ1151" s="29"/>
      <c r="AX1151" s="29"/>
      <c r="BH1151" s="29"/>
      <c r="BI1151" s="29"/>
      <c r="BW1151" s="29"/>
      <c r="CW1151" s="29"/>
      <c r="CX1151" s="29"/>
    </row>
    <row r="1152" spans="1:102">
      <c r="A1152" s="29"/>
      <c r="AD1152" s="29"/>
      <c r="AE1152" s="29"/>
      <c r="AF1152" s="28"/>
      <c r="AG1152" s="29"/>
      <c r="AH1152" s="72"/>
      <c r="AI1152" s="29"/>
      <c r="AJ1152" s="29"/>
      <c r="AX1152" s="29"/>
      <c r="BH1152" s="29"/>
      <c r="BI1152" s="29"/>
      <c r="BW1152" s="29"/>
      <c r="CW1152" s="29"/>
      <c r="CX1152" s="29"/>
    </row>
    <row r="1153" spans="1:102">
      <c r="A1153" s="29"/>
      <c r="AD1153" s="29"/>
      <c r="AE1153" s="29"/>
      <c r="AF1153" s="28"/>
      <c r="AG1153" s="29"/>
      <c r="AH1153" s="72"/>
      <c r="AI1153" s="29"/>
      <c r="AJ1153" s="29"/>
      <c r="AX1153" s="29"/>
      <c r="BH1153" s="29"/>
      <c r="BI1153" s="29"/>
      <c r="BW1153" s="29"/>
      <c r="CW1153" s="29"/>
      <c r="CX1153" s="29"/>
    </row>
    <row r="1154" spans="1:102">
      <c r="A1154" s="29"/>
      <c r="AD1154" s="29"/>
      <c r="AE1154" s="29"/>
      <c r="AF1154" s="28"/>
      <c r="AG1154" s="29"/>
      <c r="AH1154" s="72"/>
      <c r="AI1154" s="29"/>
      <c r="AJ1154" s="29"/>
      <c r="AX1154" s="29"/>
      <c r="BH1154" s="29"/>
      <c r="BI1154" s="29"/>
      <c r="BW1154" s="29"/>
      <c r="CW1154" s="29"/>
      <c r="CX1154" s="29"/>
    </row>
    <row r="1155" spans="1:102">
      <c r="A1155" s="29"/>
      <c r="AD1155" s="29"/>
      <c r="AE1155" s="29"/>
      <c r="AF1155" s="28"/>
      <c r="AG1155" s="29"/>
      <c r="AH1155" s="72"/>
      <c r="AI1155" s="29"/>
      <c r="AJ1155" s="29"/>
      <c r="AX1155" s="29"/>
      <c r="BH1155" s="29"/>
      <c r="BI1155" s="29"/>
      <c r="BW1155" s="29"/>
      <c r="CW1155" s="29"/>
      <c r="CX1155" s="29"/>
    </row>
    <row r="1156" spans="1:102">
      <c r="A1156" s="29"/>
      <c r="AD1156" s="29"/>
      <c r="AE1156" s="29"/>
      <c r="AF1156" s="28"/>
      <c r="AG1156" s="29"/>
      <c r="AH1156" s="72"/>
      <c r="AI1156" s="29"/>
      <c r="AJ1156" s="29"/>
      <c r="AX1156" s="29"/>
      <c r="BH1156" s="29"/>
      <c r="BI1156" s="29"/>
      <c r="BW1156" s="29"/>
      <c r="CW1156" s="29"/>
      <c r="CX1156" s="29"/>
    </row>
    <row r="1157" spans="1:102">
      <c r="A1157" s="29"/>
      <c r="AD1157" s="29"/>
      <c r="AE1157" s="29"/>
      <c r="AF1157" s="28"/>
      <c r="AG1157" s="29"/>
      <c r="AH1157" s="72"/>
      <c r="AI1157" s="29"/>
      <c r="AJ1157" s="29"/>
      <c r="AX1157" s="29"/>
      <c r="BH1157" s="29"/>
      <c r="BI1157" s="29"/>
      <c r="BW1157" s="29"/>
      <c r="CW1157" s="29"/>
      <c r="CX1157" s="29"/>
    </row>
    <row r="1158" spans="1:102">
      <c r="A1158" s="29"/>
      <c r="AD1158" s="29"/>
      <c r="AE1158" s="29"/>
      <c r="AF1158" s="28"/>
      <c r="AG1158" s="29"/>
      <c r="AH1158" s="72"/>
      <c r="AI1158" s="29"/>
      <c r="AJ1158" s="29"/>
      <c r="AX1158" s="29"/>
      <c r="BH1158" s="29"/>
      <c r="BI1158" s="29"/>
      <c r="BW1158" s="29"/>
      <c r="CW1158" s="29"/>
      <c r="CX1158" s="29"/>
    </row>
    <row r="1159" spans="1:102">
      <c r="A1159" s="29"/>
      <c r="AD1159" s="29"/>
      <c r="AE1159" s="29"/>
      <c r="AF1159" s="28"/>
      <c r="AG1159" s="29"/>
      <c r="AH1159" s="72"/>
      <c r="AI1159" s="29"/>
      <c r="AJ1159" s="29"/>
      <c r="AX1159" s="29"/>
      <c r="BH1159" s="29"/>
      <c r="BI1159" s="29"/>
      <c r="BW1159" s="29"/>
      <c r="CW1159" s="29"/>
      <c r="CX1159" s="29"/>
    </row>
    <row r="1160" spans="1:102">
      <c r="A1160" s="29"/>
      <c r="AD1160" s="29"/>
      <c r="AE1160" s="29"/>
      <c r="AF1160" s="28"/>
      <c r="AG1160" s="29"/>
      <c r="AH1160" s="72"/>
      <c r="AI1160" s="29"/>
      <c r="AJ1160" s="29"/>
      <c r="AX1160" s="29"/>
      <c r="BH1160" s="29"/>
      <c r="BI1160" s="29"/>
      <c r="BW1160" s="29"/>
      <c r="CW1160" s="29"/>
      <c r="CX1160" s="29"/>
    </row>
    <row r="1161" spans="1:102">
      <c r="A1161" s="29"/>
      <c r="AD1161" s="29"/>
      <c r="AE1161" s="29"/>
      <c r="AF1161" s="28"/>
      <c r="AG1161" s="29"/>
      <c r="AH1161" s="72"/>
      <c r="AI1161" s="29"/>
      <c r="AJ1161" s="29"/>
      <c r="AX1161" s="29"/>
      <c r="BH1161" s="29"/>
      <c r="BI1161" s="29"/>
      <c r="BW1161" s="29"/>
      <c r="CW1161" s="29"/>
      <c r="CX1161" s="29"/>
    </row>
    <row r="1162" spans="1:102">
      <c r="A1162" s="29"/>
      <c r="AD1162" s="29"/>
      <c r="AE1162" s="29"/>
      <c r="AF1162" s="28"/>
      <c r="AG1162" s="29"/>
      <c r="AH1162" s="72"/>
      <c r="AI1162" s="29"/>
      <c r="AJ1162" s="29"/>
      <c r="AX1162" s="29"/>
      <c r="BH1162" s="29"/>
      <c r="BI1162" s="29"/>
      <c r="BW1162" s="29"/>
      <c r="CW1162" s="29"/>
      <c r="CX1162" s="29"/>
    </row>
    <row r="1163" spans="1:102">
      <c r="A1163" s="29"/>
      <c r="AD1163" s="29"/>
      <c r="AE1163" s="29"/>
      <c r="AF1163" s="28"/>
      <c r="AG1163" s="29"/>
      <c r="AH1163" s="72"/>
      <c r="AI1163" s="29"/>
      <c r="AJ1163" s="29"/>
      <c r="AX1163" s="29"/>
      <c r="BH1163" s="29"/>
      <c r="BI1163" s="29"/>
      <c r="BW1163" s="29"/>
      <c r="CW1163" s="29"/>
      <c r="CX1163" s="29"/>
    </row>
    <row r="1164" spans="1:102">
      <c r="A1164" s="29"/>
      <c r="AD1164" s="29"/>
      <c r="AE1164" s="29"/>
      <c r="AF1164" s="28"/>
      <c r="AG1164" s="29"/>
      <c r="AH1164" s="72"/>
      <c r="AI1164" s="29"/>
      <c r="AJ1164" s="29"/>
      <c r="AX1164" s="29"/>
      <c r="BH1164" s="29"/>
      <c r="BI1164" s="29"/>
      <c r="BW1164" s="29"/>
      <c r="CW1164" s="29"/>
      <c r="CX1164" s="29"/>
    </row>
    <row r="1165" spans="1:102">
      <c r="A1165" s="29"/>
      <c r="AD1165" s="29"/>
      <c r="AE1165" s="29"/>
      <c r="AF1165" s="28"/>
      <c r="AG1165" s="29"/>
      <c r="AH1165" s="72"/>
      <c r="AI1165" s="29"/>
      <c r="AJ1165" s="29"/>
      <c r="AX1165" s="29"/>
      <c r="BH1165" s="29"/>
      <c r="BI1165" s="29"/>
      <c r="BW1165" s="29"/>
      <c r="CW1165" s="29"/>
      <c r="CX1165" s="29"/>
    </row>
    <row r="1166" spans="1:102">
      <c r="A1166" s="29"/>
      <c r="AD1166" s="29"/>
      <c r="AE1166" s="29"/>
      <c r="AF1166" s="28"/>
      <c r="AG1166" s="29"/>
      <c r="AH1166" s="72"/>
      <c r="AI1166" s="29"/>
      <c r="AJ1166" s="29"/>
      <c r="AX1166" s="29"/>
      <c r="BH1166" s="29"/>
      <c r="BI1166" s="29"/>
      <c r="BW1166" s="29"/>
      <c r="CW1166" s="29"/>
      <c r="CX1166" s="29"/>
    </row>
    <row r="1167" spans="1:102">
      <c r="A1167" s="29"/>
      <c r="AD1167" s="29"/>
      <c r="AE1167" s="29"/>
      <c r="AF1167" s="28"/>
      <c r="AG1167" s="29"/>
      <c r="AH1167" s="72"/>
      <c r="AI1167" s="29"/>
      <c r="AJ1167" s="29"/>
      <c r="AX1167" s="29"/>
      <c r="BH1167" s="29"/>
      <c r="BI1167" s="29"/>
      <c r="BW1167" s="29"/>
      <c r="CW1167" s="29"/>
      <c r="CX1167" s="29"/>
    </row>
    <row r="1168" spans="1:102">
      <c r="A1168" s="29"/>
      <c r="AD1168" s="29"/>
      <c r="AE1168" s="29"/>
      <c r="AF1168" s="28"/>
      <c r="AG1168" s="29"/>
      <c r="AH1168" s="72"/>
      <c r="AI1168" s="29"/>
      <c r="AJ1168" s="29"/>
      <c r="AX1168" s="29"/>
      <c r="BH1168" s="29"/>
      <c r="BI1168" s="29"/>
      <c r="BW1168" s="29"/>
      <c r="CW1168" s="29"/>
      <c r="CX1168" s="29"/>
    </row>
    <row r="1169" spans="1:102">
      <c r="A1169" s="29"/>
      <c r="AD1169" s="29"/>
      <c r="AE1169" s="29"/>
      <c r="AF1169" s="28"/>
      <c r="AG1169" s="29"/>
      <c r="AH1169" s="72"/>
      <c r="AI1169" s="29"/>
      <c r="AJ1169" s="29"/>
      <c r="AX1169" s="29"/>
      <c r="BH1169" s="29"/>
      <c r="BI1169" s="29"/>
      <c r="BW1169" s="29"/>
      <c r="CW1169" s="29"/>
      <c r="CX1169" s="29"/>
    </row>
    <row r="1170" spans="1:102">
      <c r="A1170" s="29"/>
      <c r="AD1170" s="29"/>
      <c r="AE1170" s="29"/>
      <c r="AF1170" s="28"/>
      <c r="AG1170" s="29"/>
      <c r="AH1170" s="72"/>
      <c r="AI1170" s="29"/>
      <c r="AJ1170" s="29"/>
      <c r="AX1170" s="29"/>
      <c r="BH1170" s="29"/>
      <c r="BI1170" s="29"/>
      <c r="BW1170" s="29"/>
      <c r="CW1170" s="29"/>
      <c r="CX1170" s="29"/>
    </row>
    <row r="1171" spans="1:102">
      <c r="A1171" s="29"/>
      <c r="AD1171" s="29"/>
      <c r="AE1171" s="29"/>
      <c r="AF1171" s="28"/>
      <c r="AG1171" s="29"/>
      <c r="AH1171" s="72"/>
      <c r="AI1171" s="29"/>
      <c r="AJ1171" s="29"/>
      <c r="AX1171" s="29"/>
      <c r="BH1171" s="29"/>
      <c r="BI1171" s="29"/>
      <c r="BW1171" s="29"/>
      <c r="CW1171" s="29"/>
      <c r="CX1171" s="29"/>
    </row>
    <row r="1172" spans="1:102">
      <c r="A1172" s="29"/>
      <c r="AD1172" s="29"/>
      <c r="AE1172" s="29"/>
      <c r="AF1172" s="28"/>
      <c r="AG1172" s="29"/>
      <c r="AH1172" s="72"/>
      <c r="AI1172" s="29"/>
      <c r="AJ1172" s="29"/>
      <c r="AX1172" s="29"/>
      <c r="BH1172" s="29"/>
      <c r="BI1172" s="29"/>
      <c r="BW1172" s="29"/>
      <c r="CW1172" s="29"/>
      <c r="CX1172" s="29"/>
    </row>
    <row r="1173" spans="1:102">
      <c r="A1173" s="29"/>
      <c r="AD1173" s="29"/>
      <c r="AE1173" s="29"/>
      <c r="AF1173" s="28"/>
      <c r="AG1173" s="29"/>
      <c r="AH1173" s="72"/>
      <c r="AI1173" s="29"/>
      <c r="AJ1173" s="29"/>
      <c r="AX1173" s="29"/>
      <c r="BH1173" s="29"/>
      <c r="BI1173" s="29"/>
      <c r="BW1173" s="29"/>
      <c r="CW1173" s="29"/>
      <c r="CX1173" s="29"/>
    </row>
    <row r="1174" spans="1:102">
      <c r="A1174" s="29"/>
      <c r="AD1174" s="29"/>
      <c r="AE1174" s="29"/>
      <c r="AF1174" s="28"/>
      <c r="AG1174" s="29"/>
      <c r="AH1174" s="72"/>
      <c r="AI1174" s="29"/>
      <c r="AJ1174" s="29"/>
      <c r="AX1174" s="29"/>
      <c r="BH1174" s="29"/>
      <c r="BI1174" s="29"/>
      <c r="BW1174" s="29"/>
      <c r="CW1174" s="29"/>
      <c r="CX1174" s="29"/>
    </row>
    <row r="1175" spans="1:102">
      <c r="A1175" s="29"/>
      <c r="AD1175" s="29"/>
      <c r="AE1175" s="29"/>
      <c r="AF1175" s="28"/>
      <c r="AG1175" s="29"/>
      <c r="AH1175" s="72"/>
      <c r="AI1175" s="29"/>
      <c r="AJ1175" s="29"/>
      <c r="AX1175" s="29"/>
      <c r="BH1175" s="29"/>
      <c r="BI1175" s="29"/>
      <c r="BW1175" s="29"/>
      <c r="CW1175" s="29"/>
      <c r="CX1175" s="29"/>
    </row>
    <row r="1176" spans="1:102">
      <c r="A1176" s="29"/>
      <c r="AD1176" s="29"/>
      <c r="AE1176" s="29"/>
      <c r="AF1176" s="28"/>
      <c r="AG1176" s="29"/>
      <c r="AH1176" s="72"/>
      <c r="AI1176" s="29"/>
      <c r="AJ1176" s="29"/>
      <c r="AX1176" s="29"/>
      <c r="BH1176" s="29"/>
      <c r="BI1176" s="29"/>
      <c r="BW1176" s="29"/>
      <c r="CW1176" s="29"/>
      <c r="CX1176" s="29"/>
    </row>
    <row r="1177" spans="1:102">
      <c r="A1177" s="29"/>
      <c r="AD1177" s="29"/>
      <c r="AE1177" s="29"/>
      <c r="AF1177" s="28"/>
      <c r="AG1177" s="29"/>
      <c r="AH1177" s="72"/>
      <c r="AI1177" s="29"/>
      <c r="AJ1177" s="29"/>
      <c r="AX1177" s="29"/>
      <c r="BH1177" s="29"/>
      <c r="BI1177" s="29"/>
      <c r="BW1177" s="29"/>
      <c r="CW1177" s="29"/>
      <c r="CX1177" s="29"/>
    </row>
    <row r="1178" spans="1:102">
      <c r="A1178" s="29"/>
      <c r="AD1178" s="29"/>
      <c r="AE1178" s="29"/>
      <c r="AF1178" s="28"/>
      <c r="AG1178" s="29"/>
      <c r="AH1178" s="72"/>
      <c r="AI1178" s="29"/>
      <c r="AJ1178" s="29"/>
      <c r="AX1178" s="29"/>
      <c r="BH1178" s="29"/>
      <c r="BI1178" s="29"/>
      <c r="BW1178" s="29"/>
      <c r="CW1178" s="29"/>
      <c r="CX1178" s="29"/>
    </row>
    <row r="1179" spans="1:102">
      <c r="A1179" s="29"/>
      <c r="AD1179" s="29"/>
      <c r="AE1179" s="29"/>
      <c r="AF1179" s="28"/>
      <c r="AG1179" s="29"/>
      <c r="AH1179" s="72"/>
      <c r="AI1179" s="29"/>
      <c r="AJ1179" s="29"/>
      <c r="AX1179" s="29"/>
      <c r="BH1179" s="29"/>
      <c r="BI1179" s="29"/>
      <c r="BW1179" s="29"/>
      <c r="CW1179" s="29"/>
      <c r="CX1179" s="29"/>
    </row>
    <row r="1180" spans="1:102">
      <c r="A1180" s="29"/>
      <c r="AD1180" s="29"/>
      <c r="AE1180" s="29"/>
      <c r="AF1180" s="28"/>
      <c r="AG1180" s="29"/>
      <c r="AH1180" s="72"/>
      <c r="AI1180" s="29"/>
      <c r="AJ1180" s="29"/>
      <c r="AX1180" s="29"/>
      <c r="BH1180" s="29"/>
      <c r="BI1180" s="29"/>
      <c r="BW1180" s="29"/>
      <c r="CW1180" s="29"/>
      <c r="CX1180" s="29"/>
    </row>
    <row r="1181" spans="1:102">
      <c r="A1181" s="29"/>
      <c r="AD1181" s="29"/>
      <c r="AE1181" s="29"/>
      <c r="AF1181" s="28"/>
      <c r="AG1181" s="29"/>
      <c r="AH1181" s="72"/>
      <c r="AI1181" s="29"/>
      <c r="AJ1181" s="29"/>
      <c r="AX1181" s="29"/>
      <c r="BH1181" s="29"/>
      <c r="BI1181" s="29"/>
      <c r="BW1181" s="29"/>
      <c r="CW1181" s="29"/>
      <c r="CX1181" s="29"/>
    </row>
    <row r="1182" spans="1:102">
      <c r="A1182" s="29"/>
      <c r="AD1182" s="29"/>
      <c r="AE1182" s="29"/>
      <c r="AF1182" s="28"/>
      <c r="AG1182" s="29"/>
      <c r="AH1182" s="72"/>
      <c r="AI1182" s="29"/>
      <c r="AJ1182" s="29"/>
      <c r="AX1182" s="29"/>
      <c r="BH1182" s="29"/>
      <c r="BI1182" s="29"/>
      <c r="BW1182" s="29"/>
      <c r="CW1182" s="29"/>
      <c r="CX1182" s="29"/>
    </row>
    <row r="1183" spans="1:102">
      <c r="A1183" s="29"/>
      <c r="AD1183" s="29"/>
      <c r="AE1183" s="29"/>
      <c r="AF1183" s="28"/>
      <c r="AG1183" s="29"/>
      <c r="AH1183" s="72"/>
      <c r="AI1183" s="29"/>
      <c r="AJ1183" s="29"/>
      <c r="AX1183" s="29"/>
      <c r="BH1183" s="29"/>
      <c r="BI1183" s="29"/>
      <c r="BW1183" s="29"/>
      <c r="CW1183" s="29"/>
      <c r="CX1183" s="29"/>
    </row>
    <row r="1184" spans="1:102">
      <c r="A1184" s="29"/>
      <c r="AD1184" s="29"/>
      <c r="AE1184" s="29"/>
      <c r="AF1184" s="28"/>
      <c r="AG1184" s="29"/>
      <c r="AH1184" s="72"/>
      <c r="AI1184" s="29"/>
      <c r="AJ1184" s="29"/>
      <c r="AX1184" s="29"/>
      <c r="BH1184" s="29"/>
      <c r="BI1184" s="29"/>
      <c r="BW1184" s="29"/>
      <c r="CW1184" s="29"/>
      <c r="CX1184" s="29"/>
    </row>
    <row r="1185" spans="1:102">
      <c r="A1185" s="29"/>
      <c r="AD1185" s="29"/>
      <c r="AE1185" s="29"/>
      <c r="AF1185" s="28"/>
      <c r="AG1185" s="29"/>
      <c r="AH1185" s="72"/>
      <c r="AI1185" s="29"/>
      <c r="AJ1185" s="29"/>
      <c r="AX1185" s="29"/>
      <c r="BH1185" s="29"/>
      <c r="BI1185" s="29"/>
      <c r="BW1185" s="29"/>
      <c r="CW1185" s="29"/>
      <c r="CX1185" s="29"/>
    </row>
    <row r="1186" spans="1:102">
      <c r="A1186" s="29"/>
      <c r="AD1186" s="29"/>
      <c r="AE1186" s="29"/>
      <c r="AF1186" s="28"/>
      <c r="AG1186" s="29"/>
      <c r="AH1186" s="72"/>
      <c r="AI1186" s="29"/>
      <c r="AJ1186" s="29"/>
      <c r="AX1186" s="29"/>
      <c r="BH1186" s="29"/>
      <c r="BI1186" s="29"/>
      <c r="BW1186" s="29"/>
      <c r="CW1186" s="29"/>
      <c r="CX1186" s="29"/>
    </row>
    <row r="1187" spans="1:102">
      <c r="A1187" s="29"/>
      <c r="AD1187" s="29"/>
      <c r="AE1187" s="29"/>
      <c r="AF1187" s="28"/>
      <c r="AG1187" s="29"/>
      <c r="AH1187" s="72"/>
      <c r="AI1187" s="29"/>
      <c r="AJ1187" s="29"/>
      <c r="AX1187" s="29"/>
      <c r="BH1187" s="29"/>
      <c r="BI1187" s="29"/>
      <c r="BW1187" s="29"/>
      <c r="CW1187" s="29"/>
      <c r="CX1187" s="29"/>
    </row>
    <row r="1188" spans="1:102">
      <c r="A1188" s="29"/>
      <c r="AD1188" s="29"/>
      <c r="AE1188" s="29"/>
      <c r="AF1188" s="28"/>
      <c r="AG1188" s="29"/>
      <c r="AH1188" s="72"/>
      <c r="AI1188" s="29"/>
      <c r="AJ1188" s="29"/>
      <c r="AX1188" s="29"/>
      <c r="BH1188" s="29"/>
      <c r="BI1188" s="29"/>
      <c r="BW1188" s="29"/>
      <c r="CW1188" s="29"/>
      <c r="CX1188" s="29"/>
    </row>
    <row r="1189" spans="1:102">
      <c r="A1189" s="29"/>
      <c r="AD1189" s="29"/>
      <c r="AE1189" s="29"/>
      <c r="AF1189" s="28"/>
      <c r="AG1189" s="29"/>
      <c r="AH1189" s="72"/>
      <c r="AI1189" s="29"/>
      <c r="AJ1189" s="29"/>
      <c r="AX1189" s="29"/>
      <c r="BH1189" s="29"/>
      <c r="BI1189" s="29"/>
      <c r="BW1189" s="29"/>
      <c r="CW1189" s="29"/>
      <c r="CX1189" s="29"/>
    </row>
    <row r="1190" spans="1:102">
      <c r="A1190" s="29"/>
      <c r="AD1190" s="29"/>
      <c r="AE1190" s="29"/>
      <c r="AF1190" s="28"/>
      <c r="AG1190" s="29"/>
      <c r="AH1190" s="72"/>
      <c r="AI1190" s="29"/>
      <c r="AJ1190" s="29"/>
      <c r="AX1190" s="29"/>
      <c r="BH1190" s="29"/>
      <c r="BI1190" s="29"/>
      <c r="BW1190" s="29"/>
      <c r="CW1190" s="29"/>
      <c r="CX1190" s="29"/>
    </row>
    <row r="1191" spans="1:102">
      <c r="A1191" s="29"/>
      <c r="AD1191" s="29"/>
      <c r="AE1191" s="29"/>
      <c r="AF1191" s="28"/>
      <c r="AG1191" s="29"/>
      <c r="AH1191" s="72"/>
      <c r="AI1191" s="29"/>
      <c r="AJ1191" s="29"/>
      <c r="AX1191" s="29"/>
      <c r="BH1191" s="29"/>
      <c r="BI1191" s="29"/>
      <c r="BW1191" s="29"/>
      <c r="CW1191" s="29"/>
      <c r="CX1191" s="29"/>
    </row>
    <row r="1192" spans="1:102">
      <c r="A1192" s="29"/>
      <c r="AD1192" s="29"/>
      <c r="AE1192" s="29"/>
      <c r="AF1192" s="28"/>
      <c r="AG1192" s="29"/>
      <c r="AH1192" s="72"/>
      <c r="AI1192" s="29"/>
      <c r="AJ1192" s="29"/>
      <c r="AX1192" s="29"/>
      <c r="BH1192" s="29"/>
      <c r="BI1192" s="29"/>
      <c r="BW1192" s="29"/>
      <c r="CW1192" s="29"/>
      <c r="CX1192" s="29"/>
    </row>
    <row r="1193" spans="1:102">
      <c r="A1193" s="29"/>
      <c r="AD1193" s="29"/>
      <c r="AE1193" s="29"/>
      <c r="AF1193" s="28"/>
      <c r="AG1193" s="29"/>
      <c r="AH1193" s="72"/>
      <c r="AI1193" s="29"/>
      <c r="AJ1193" s="29"/>
      <c r="AX1193" s="29"/>
      <c r="BH1193" s="29"/>
      <c r="BI1193" s="29"/>
      <c r="BW1193" s="29"/>
      <c r="CW1193" s="29"/>
      <c r="CX1193" s="29"/>
    </row>
    <row r="1194" spans="1:102">
      <c r="A1194" s="29"/>
      <c r="AD1194" s="29"/>
      <c r="AE1194" s="29"/>
      <c r="AF1194" s="28"/>
      <c r="AG1194" s="29"/>
      <c r="AH1194" s="72"/>
      <c r="AI1194" s="29"/>
      <c r="AJ1194" s="29"/>
      <c r="AX1194" s="29"/>
      <c r="BH1194" s="29"/>
      <c r="BI1194" s="29"/>
      <c r="BW1194" s="29"/>
      <c r="CW1194" s="29"/>
      <c r="CX1194" s="29"/>
    </row>
    <row r="1195" spans="1:102">
      <c r="A1195" s="29"/>
      <c r="AD1195" s="29"/>
      <c r="AE1195" s="29"/>
      <c r="AF1195" s="28"/>
      <c r="AG1195" s="29"/>
      <c r="AH1195" s="72"/>
      <c r="AI1195" s="29"/>
      <c r="AJ1195" s="29"/>
      <c r="AX1195" s="29"/>
      <c r="BH1195" s="29"/>
      <c r="BI1195" s="29"/>
      <c r="BW1195" s="29"/>
      <c r="CW1195" s="29"/>
      <c r="CX1195" s="29"/>
    </row>
    <row r="1196" spans="1:102">
      <c r="A1196" s="29"/>
      <c r="AD1196" s="29"/>
      <c r="AE1196" s="29"/>
      <c r="AF1196" s="28"/>
      <c r="AG1196" s="29"/>
      <c r="AH1196" s="72"/>
      <c r="AI1196" s="29"/>
      <c r="AJ1196" s="29"/>
      <c r="AX1196" s="29"/>
      <c r="BH1196" s="29"/>
      <c r="BI1196" s="29"/>
      <c r="BW1196" s="29"/>
      <c r="CW1196" s="29"/>
      <c r="CX1196" s="29"/>
    </row>
    <row r="1197" spans="1:102">
      <c r="A1197" s="29"/>
      <c r="AD1197" s="29"/>
      <c r="AE1197" s="29"/>
      <c r="AF1197" s="28"/>
      <c r="AG1197" s="29"/>
      <c r="AH1197" s="72"/>
      <c r="AI1197" s="29"/>
      <c r="AJ1197" s="29"/>
      <c r="AX1197" s="29"/>
      <c r="BH1197" s="29"/>
      <c r="BI1197" s="29"/>
      <c r="BW1197" s="29"/>
      <c r="CW1197" s="29"/>
      <c r="CX1197" s="29"/>
    </row>
    <row r="1198" spans="1:102">
      <c r="A1198" s="29"/>
      <c r="AD1198" s="29"/>
      <c r="AE1198" s="29"/>
      <c r="AF1198" s="28"/>
      <c r="AG1198" s="29"/>
      <c r="AH1198" s="72"/>
      <c r="AI1198" s="29"/>
      <c r="AJ1198" s="29"/>
      <c r="AX1198" s="29"/>
      <c r="BH1198" s="29"/>
      <c r="BI1198" s="29"/>
      <c r="BW1198" s="29"/>
      <c r="CW1198" s="29"/>
      <c r="CX1198" s="29"/>
    </row>
    <row r="1199" spans="1:102">
      <c r="A1199" s="29"/>
      <c r="AD1199" s="29"/>
      <c r="AE1199" s="29"/>
      <c r="AF1199" s="28"/>
      <c r="AG1199" s="29"/>
      <c r="AH1199" s="72"/>
      <c r="AI1199" s="29"/>
      <c r="AJ1199" s="29"/>
      <c r="AX1199" s="29"/>
      <c r="BH1199" s="29"/>
      <c r="BI1199" s="29"/>
      <c r="BW1199" s="29"/>
      <c r="CW1199" s="29"/>
      <c r="CX1199" s="29"/>
    </row>
    <row r="1200" spans="1:102">
      <c r="A1200" s="29"/>
      <c r="AD1200" s="29"/>
      <c r="AE1200" s="29"/>
      <c r="AF1200" s="28"/>
      <c r="AG1200" s="29"/>
      <c r="AH1200" s="72"/>
      <c r="AI1200" s="29"/>
      <c r="AJ1200" s="29"/>
      <c r="AX1200" s="29"/>
      <c r="BH1200" s="29"/>
      <c r="BI1200" s="29"/>
      <c r="BW1200" s="29"/>
      <c r="CW1200" s="29"/>
      <c r="CX1200" s="29"/>
    </row>
    <row r="1201" spans="1:102">
      <c r="A1201" s="29"/>
      <c r="AD1201" s="29"/>
      <c r="AE1201" s="29"/>
      <c r="AF1201" s="28"/>
      <c r="AG1201" s="29"/>
      <c r="AH1201" s="72"/>
      <c r="AI1201" s="29"/>
      <c r="AJ1201" s="29"/>
      <c r="AX1201" s="29"/>
      <c r="BH1201" s="29"/>
      <c r="BI1201" s="29"/>
      <c r="BW1201" s="29"/>
      <c r="CW1201" s="29"/>
      <c r="CX1201" s="29"/>
    </row>
    <row r="1202" spans="1:102">
      <c r="A1202" s="29"/>
      <c r="AD1202" s="29"/>
      <c r="AE1202" s="29"/>
      <c r="AF1202" s="28"/>
      <c r="AG1202" s="29"/>
      <c r="AH1202" s="72"/>
      <c r="AI1202" s="29"/>
      <c r="AJ1202" s="29"/>
      <c r="AX1202" s="29"/>
      <c r="BH1202" s="29"/>
      <c r="BI1202" s="29"/>
      <c r="BW1202" s="29"/>
      <c r="CW1202" s="29"/>
      <c r="CX1202" s="29"/>
    </row>
    <row r="1203" spans="1:102">
      <c r="A1203" s="29"/>
      <c r="AD1203" s="29"/>
      <c r="AE1203" s="29"/>
      <c r="AF1203" s="28"/>
      <c r="AG1203" s="29"/>
      <c r="AH1203" s="72"/>
      <c r="AI1203" s="29"/>
      <c r="AJ1203" s="29"/>
      <c r="AX1203" s="29"/>
      <c r="BH1203" s="29"/>
      <c r="BI1203" s="29"/>
      <c r="BW1203" s="29"/>
      <c r="CW1203" s="29"/>
      <c r="CX1203" s="29"/>
    </row>
    <row r="1204" spans="1:102">
      <c r="A1204" s="29"/>
      <c r="AD1204" s="29"/>
      <c r="AE1204" s="29"/>
      <c r="AF1204" s="28"/>
      <c r="AG1204" s="29"/>
      <c r="AH1204" s="72"/>
      <c r="AI1204" s="29"/>
      <c r="AJ1204" s="29"/>
      <c r="AX1204" s="29"/>
      <c r="BH1204" s="29"/>
      <c r="BI1204" s="29"/>
      <c r="BW1204" s="29"/>
      <c r="CW1204" s="29"/>
      <c r="CX1204" s="29"/>
    </row>
    <row r="1205" spans="1:102">
      <c r="A1205" s="29"/>
      <c r="AD1205" s="29"/>
      <c r="AE1205" s="29"/>
      <c r="AF1205" s="28"/>
      <c r="AG1205" s="29"/>
      <c r="AH1205" s="72"/>
      <c r="AI1205" s="29"/>
      <c r="AJ1205" s="29"/>
      <c r="AX1205" s="29"/>
      <c r="BH1205" s="29"/>
      <c r="BI1205" s="29"/>
      <c r="BW1205" s="29"/>
      <c r="CW1205" s="29"/>
      <c r="CX1205" s="29"/>
    </row>
    <row r="1206" spans="1:102">
      <c r="A1206" s="29"/>
      <c r="AD1206" s="29"/>
      <c r="AE1206" s="29"/>
      <c r="AF1206" s="28"/>
      <c r="AG1206" s="29"/>
      <c r="AH1206" s="72"/>
      <c r="AI1206" s="29"/>
      <c r="AJ1206" s="29"/>
      <c r="AX1206" s="29"/>
      <c r="BH1206" s="29"/>
      <c r="BI1206" s="29"/>
      <c r="BW1206" s="29"/>
      <c r="CW1206" s="29"/>
      <c r="CX1206" s="29"/>
    </row>
    <row r="1207" spans="1:102">
      <c r="A1207" s="29"/>
      <c r="AD1207" s="29"/>
      <c r="AE1207" s="29"/>
      <c r="AF1207" s="28"/>
      <c r="AG1207" s="29"/>
      <c r="AH1207" s="72"/>
      <c r="AI1207" s="29"/>
      <c r="AJ1207" s="29"/>
      <c r="AX1207" s="29"/>
      <c r="BH1207" s="29"/>
      <c r="BI1207" s="29"/>
      <c r="BW1207" s="29"/>
      <c r="CW1207" s="29"/>
      <c r="CX1207" s="29"/>
    </row>
    <row r="1208" spans="1:102">
      <c r="A1208" s="29"/>
      <c r="AD1208" s="29"/>
      <c r="AE1208" s="29"/>
      <c r="AF1208" s="28"/>
      <c r="AG1208" s="29"/>
      <c r="AH1208" s="72"/>
      <c r="AI1208" s="29"/>
      <c r="AJ1208" s="29"/>
      <c r="AX1208" s="29"/>
      <c r="BH1208" s="29"/>
      <c r="BI1208" s="29"/>
      <c r="BW1208" s="29"/>
      <c r="CW1208" s="29"/>
      <c r="CX1208" s="29"/>
    </row>
    <row r="1209" spans="1:102">
      <c r="A1209" s="29"/>
      <c r="AD1209" s="29"/>
      <c r="AE1209" s="29"/>
      <c r="AF1209" s="28"/>
      <c r="AG1209" s="29"/>
      <c r="AH1209" s="72"/>
      <c r="AI1209" s="29"/>
      <c r="AJ1209" s="29"/>
      <c r="AX1209" s="29"/>
      <c r="BH1209" s="29"/>
      <c r="BI1209" s="29"/>
      <c r="BW1209" s="29"/>
      <c r="CW1209" s="29"/>
      <c r="CX1209" s="29"/>
    </row>
    <row r="1210" spans="1:102">
      <c r="A1210" s="29"/>
      <c r="AD1210" s="29"/>
      <c r="AE1210" s="29"/>
      <c r="AF1210" s="28"/>
      <c r="AG1210" s="29"/>
      <c r="AH1210" s="72"/>
      <c r="AI1210" s="29"/>
      <c r="AJ1210" s="29"/>
      <c r="AX1210" s="29"/>
      <c r="BH1210" s="29"/>
      <c r="BI1210" s="29"/>
      <c r="BW1210" s="29"/>
      <c r="CW1210" s="29"/>
      <c r="CX1210" s="29"/>
    </row>
    <row r="1211" spans="1:102">
      <c r="A1211" s="29"/>
      <c r="AD1211" s="29"/>
      <c r="AE1211" s="29"/>
      <c r="AF1211" s="28"/>
      <c r="AG1211" s="29"/>
      <c r="AH1211" s="72"/>
      <c r="AI1211" s="29"/>
      <c r="AJ1211" s="29"/>
      <c r="AX1211" s="29"/>
      <c r="BH1211" s="29"/>
      <c r="BI1211" s="29"/>
      <c r="BW1211" s="29"/>
      <c r="CW1211" s="29"/>
      <c r="CX1211" s="29"/>
    </row>
    <row r="1212" spans="1:102">
      <c r="A1212" s="29"/>
      <c r="AD1212" s="29"/>
      <c r="AE1212" s="29"/>
      <c r="AF1212" s="28"/>
      <c r="AG1212" s="29"/>
      <c r="AH1212" s="72"/>
      <c r="AI1212" s="29"/>
      <c r="AJ1212" s="29"/>
      <c r="AX1212" s="29"/>
      <c r="BH1212" s="29"/>
      <c r="BI1212" s="29"/>
      <c r="BW1212" s="29"/>
      <c r="CW1212" s="29"/>
      <c r="CX1212" s="29"/>
    </row>
    <row r="1213" spans="1:102">
      <c r="A1213" s="29"/>
      <c r="AD1213" s="29"/>
      <c r="AE1213" s="29"/>
      <c r="AF1213" s="28"/>
      <c r="AG1213" s="29"/>
      <c r="AH1213" s="72"/>
      <c r="AI1213" s="29"/>
      <c r="AJ1213" s="29"/>
      <c r="AX1213" s="29"/>
      <c r="BH1213" s="29"/>
      <c r="BI1213" s="29"/>
      <c r="BW1213" s="29"/>
      <c r="CW1213" s="29"/>
      <c r="CX1213" s="29"/>
    </row>
    <row r="1214" spans="1:102">
      <c r="A1214" s="29"/>
      <c r="AD1214" s="29"/>
      <c r="AE1214" s="29"/>
      <c r="AF1214" s="28"/>
      <c r="AG1214" s="29"/>
      <c r="AH1214" s="72"/>
      <c r="AI1214" s="29"/>
      <c r="AJ1214" s="29"/>
      <c r="AX1214" s="29"/>
      <c r="BH1214" s="29"/>
      <c r="BI1214" s="29"/>
      <c r="BW1214" s="29"/>
      <c r="CW1214" s="29"/>
      <c r="CX1214" s="29"/>
    </row>
    <row r="1215" spans="1:102">
      <c r="A1215" s="29"/>
      <c r="AD1215" s="29"/>
      <c r="AE1215" s="29"/>
      <c r="AF1215" s="28"/>
      <c r="AG1215" s="29"/>
      <c r="AH1215" s="72"/>
      <c r="AI1215" s="29"/>
      <c r="AJ1215" s="29"/>
      <c r="AX1215" s="29"/>
      <c r="BH1215" s="29"/>
      <c r="BI1215" s="29"/>
      <c r="BW1215" s="29"/>
      <c r="CW1215" s="29"/>
      <c r="CX1215" s="29"/>
    </row>
    <row r="1216" spans="1:102">
      <c r="A1216" s="29"/>
      <c r="AD1216" s="29"/>
      <c r="AE1216" s="29"/>
      <c r="AF1216" s="28"/>
      <c r="AG1216" s="29"/>
      <c r="AH1216" s="72"/>
      <c r="AI1216" s="29"/>
      <c r="AJ1216" s="29"/>
      <c r="AX1216" s="29"/>
      <c r="BH1216" s="29"/>
      <c r="BI1216" s="29"/>
      <c r="BW1216" s="29"/>
      <c r="CW1216" s="29"/>
      <c r="CX1216" s="29"/>
    </row>
    <row r="1217" spans="1:102">
      <c r="A1217" s="29"/>
      <c r="AD1217" s="29"/>
      <c r="AE1217" s="29"/>
      <c r="AF1217" s="28"/>
      <c r="AG1217" s="29"/>
      <c r="AH1217" s="72"/>
      <c r="AI1217" s="29"/>
      <c r="AJ1217" s="29"/>
      <c r="AX1217" s="29"/>
      <c r="BH1217" s="29"/>
      <c r="BI1217" s="29"/>
      <c r="BW1217" s="29"/>
      <c r="CW1217" s="29"/>
      <c r="CX1217" s="29"/>
    </row>
    <row r="1218" spans="1:102">
      <c r="A1218" s="29"/>
      <c r="AD1218" s="29"/>
      <c r="AE1218" s="29"/>
      <c r="AF1218" s="28"/>
      <c r="AG1218" s="29"/>
      <c r="AH1218" s="72"/>
      <c r="AI1218" s="29"/>
      <c r="AJ1218" s="29"/>
      <c r="AX1218" s="29"/>
      <c r="BH1218" s="29"/>
      <c r="BI1218" s="29"/>
      <c r="BW1218" s="29"/>
      <c r="CW1218" s="29"/>
      <c r="CX1218" s="29"/>
    </row>
    <row r="1219" spans="1:102">
      <c r="A1219" s="29"/>
      <c r="AD1219" s="29"/>
      <c r="AE1219" s="29"/>
      <c r="AF1219" s="28"/>
      <c r="AG1219" s="29"/>
      <c r="AH1219" s="72"/>
      <c r="AI1219" s="29"/>
      <c r="AJ1219" s="29"/>
      <c r="AX1219" s="29"/>
      <c r="BH1219" s="29"/>
      <c r="BI1219" s="29"/>
      <c r="BW1219" s="29"/>
      <c r="CW1219" s="29"/>
      <c r="CX1219" s="29"/>
    </row>
    <row r="1220" spans="1:102">
      <c r="A1220" s="29"/>
      <c r="AD1220" s="29"/>
      <c r="AE1220" s="29"/>
      <c r="AF1220" s="28"/>
      <c r="AG1220" s="29"/>
      <c r="AH1220" s="72"/>
      <c r="AI1220" s="29"/>
      <c r="AJ1220" s="29"/>
      <c r="AX1220" s="29"/>
      <c r="BH1220" s="29"/>
      <c r="BI1220" s="29"/>
      <c r="BW1220" s="29"/>
      <c r="CW1220" s="29"/>
      <c r="CX1220" s="29"/>
    </row>
    <row r="1221" spans="1:102">
      <c r="A1221" s="29"/>
      <c r="AD1221" s="29"/>
      <c r="AE1221" s="29"/>
      <c r="AF1221" s="28"/>
      <c r="AG1221" s="29"/>
      <c r="AH1221" s="72"/>
      <c r="AI1221" s="29"/>
      <c r="AJ1221" s="29"/>
      <c r="AX1221" s="29"/>
      <c r="BH1221" s="29"/>
      <c r="BI1221" s="29"/>
      <c r="BW1221" s="29"/>
      <c r="CW1221" s="29"/>
      <c r="CX1221" s="29"/>
    </row>
    <row r="1222" spans="1:102">
      <c r="A1222" s="29"/>
      <c r="AD1222" s="29"/>
      <c r="AE1222" s="29"/>
      <c r="AF1222" s="28"/>
      <c r="AG1222" s="29"/>
      <c r="AH1222" s="72"/>
      <c r="AI1222" s="29"/>
      <c r="AJ1222" s="29"/>
      <c r="AX1222" s="29"/>
      <c r="BH1222" s="29"/>
      <c r="BI1222" s="29"/>
      <c r="BW1222" s="29"/>
      <c r="CW1222" s="29"/>
      <c r="CX1222" s="29"/>
    </row>
    <row r="1223" spans="1:102">
      <c r="A1223" s="29"/>
      <c r="AD1223" s="29"/>
      <c r="AE1223" s="29"/>
      <c r="AF1223" s="28"/>
      <c r="AG1223" s="29"/>
      <c r="AH1223" s="72"/>
      <c r="AI1223" s="29"/>
      <c r="AJ1223" s="29"/>
      <c r="AX1223" s="29"/>
      <c r="BH1223" s="29"/>
      <c r="BI1223" s="29"/>
      <c r="BW1223" s="29"/>
      <c r="CW1223" s="29"/>
      <c r="CX1223" s="29"/>
    </row>
    <row r="1224" spans="1:102">
      <c r="A1224" s="29"/>
      <c r="AD1224" s="29"/>
      <c r="AE1224" s="29"/>
      <c r="AF1224" s="28"/>
      <c r="AG1224" s="29"/>
      <c r="AH1224" s="72"/>
      <c r="AI1224" s="29"/>
      <c r="AJ1224" s="29"/>
      <c r="AX1224" s="29"/>
      <c r="BH1224" s="29"/>
      <c r="BI1224" s="29"/>
      <c r="BW1224" s="29"/>
      <c r="CW1224" s="29"/>
      <c r="CX1224" s="29"/>
    </row>
    <row r="1225" spans="1:102">
      <c r="A1225" s="29"/>
      <c r="AD1225" s="29"/>
      <c r="AE1225" s="29"/>
      <c r="AF1225" s="28"/>
      <c r="AG1225" s="29"/>
      <c r="AH1225" s="72"/>
      <c r="AI1225" s="29"/>
      <c r="AJ1225" s="29"/>
      <c r="AX1225" s="29"/>
      <c r="BH1225" s="29"/>
      <c r="BI1225" s="29"/>
      <c r="BW1225" s="29"/>
      <c r="CW1225" s="29"/>
      <c r="CX1225" s="29"/>
    </row>
    <row r="1226" spans="1:102">
      <c r="A1226" s="29"/>
      <c r="AD1226" s="29"/>
      <c r="AE1226" s="29"/>
      <c r="AF1226" s="28"/>
      <c r="AG1226" s="29"/>
      <c r="AH1226" s="72"/>
      <c r="AI1226" s="29"/>
      <c r="AJ1226" s="29"/>
      <c r="AX1226" s="29"/>
      <c r="BH1226" s="29"/>
      <c r="BI1226" s="29"/>
      <c r="BW1226" s="29"/>
      <c r="CW1226" s="29"/>
      <c r="CX1226" s="29"/>
    </row>
    <row r="1227" spans="1:102">
      <c r="A1227" s="29"/>
      <c r="AD1227" s="29"/>
      <c r="AE1227" s="29"/>
      <c r="AF1227" s="28"/>
      <c r="AG1227" s="29"/>
      <c r="AH1227" s="72"/>
      <c r="AI1227" s="29"/>
      <c r="AJ1227" s="29"/>
      <c r="AX1227" s="29"/>
      <c r="BH1227" s="29"/>
      <c r="BI1227" s="29"/>
      <c r="BW1227" s="29"/>
      <c r="CW1227" s="29"/>
      <c r="CX1227" s="29"/>
    </row>
    <row r="1228" spans="1:102">
      <c r="A1228" s="29"/>
      <c r="AD1228" s="29"/>
      <c r="AE1228" s="29"/>
      <c r="AF1228" s="28"/>
      <c r="AG1228" s="29"/>
      <c r="AH1228" s="72"/>
      <c r="AI1228" s="29"/>
      <c r="AJ1228" s="29"/>
      <c r="AX1228" s="29"/>
      <c r="BH1228" s="29"/>
      <c r="BI1228" s="29"/>
      <c r="BW1228" s="29"/>
      <c r="CW1228" s="29"/>
      <c r="CX1228" s="29"/>
    </row>
    <row r="1229" spans="1:102">
      <c r="A1229" s="29"/>
      <c r="AD1229" s="29"/>
      <c r="AE1229" s="29"/>
      <c r="AF1229" s="28"/>
      <c r="AG1229" s="29"/>
      <c r="AH1229" s="72"/>
      <c r="AI1229" s="29"/>
      <c r="AJ1229" s="29"/>
      <c r="AX1229" s="29"/>
      <c r="BH1229" s="29"/>
      <c r="BI1229" s="29"/>
      <c r="BW1229" s="29"/>
      <c r="CW1229" s="29"/>
      <c r="CX1229" s="29"/>
    </row>
    <row r="1230" spans="1:102">
      <c r="A1230" s="29"/>
      <c r="AD1230" s="29"/>
      <c r="AE1230" s="29"/>
      <c r="AF1230" s="28"/>
      <c r="AG1230" s="29"/>
      <c r="AH1230" s="72"/>
      <c r="AI1230" s="29"/>
      <c r="AJ1230" s="29"/>
      <c r="AX1230" s="29"/>
      <c r="BH1230" s="29"/>
      <c r="BI1230" s="29"/>
      <c r="BW1230" s="29"/>
      <c r="CW1230" s="29"/>
      <c r="CX1230" s="29"/>
    </row>
    <row r="1231" spans="1:102">
      <c r="A1231" s="29"/>
      <c r="AD1231" s="29"/>
      <c r="AE1231" s="29"/>
      <c r="AF1231" s="28"/>
      <c r="AG1231" s="29"/>
      <c r="AH1231" s="72"/>
      <c r="AI1231" s="29"/>
      <c r="AJ1231" s="29"/>
      <c r="AX1231" s="29"/>
      <c r="BH1231" s="29"/>
      <c r="BI1231" s="29"/>
      <c r="BW1231" s="29"/>
      <c r="CW1231" s="29"/>
      <c r="CX1231" s="29"/>
    </row>
    <row r="1232" spans="1:102">
      <c r="A1232" s="29"/>
      <c r="AD1232" s="29"/>
      <c r="AE1232" s="29"/>
      <c r="AF1232" s="28"/>
      <c r="AG1232" s="29"/>
      <c r="AH1232" s="72"/>
      <c r="AI1232" s="29"/>
      <c r="AJ1232" s="29"/>
      <c r="AX1232" s="29"/>
      <c r="BH1232" s="29"/>
      <c r="BI1232" s="29"/>
      <c r="BW1232" s="29"/>
      <c r="CW1232" s="29"/>
      <c r="CX1232" s="29"/>
    </row>
    <row r="1233" spans="1:102">
      <c r="A1233" s="29"/>
      <c r="AD1233" s="29"/>
      <c r="AE1233" s="29"/>
      <c r="AF1233" s="28"/>
      <c r="AG1233" s="29"/>
      <c r="AH1233" s="72"/>
      <c r="AI1233" s="29"/>
      <c r="AJ1233" s="29"/>
      <c r="AX1233" s="29"/>
      <c r="BH1233" s="29"/>
      <c r="BI1233" s="29"/>
      <c r="BW1233" s="29"/>
      <c r="CW1233" s="29"/>
      <c r="CX1233" s="29"/>
    </row>
    <row r="1234" spans="1:102">
      <c r="A1234" s="29"/>
      <c r="AD1234" s="29"/>
      <c r="AE1234" s="29"/>
      <c r="AF1234" s="28"/>
      <c r="AG1234" s="29"/>
      <c r="AH1234" s="72"/>
      <c r="AI1234" s="29"/>
      <c r="AJ1234" s="29"/>
      <c r="AX1234" s="29"/>
      <c r="BH1234" s="29"/>
      <c r="BI1234" s="29"/>
      <c r="BW1234" s="29"/>
      <c r="CW1234" s="29"/>
      <c r="CX1234" s="29"/>
    </row>
  </sheetData>
  <mergeCells count="22">
    <mergeCell ref="AJ21:AJ26"/>
    <mergeCell ref="BB2:BC2"/>
    <mergeCell ref="BD2:BE2"/>
    <mergeCell ref="BJ2:BL2"/>
    <mergeCell ref="BM2:BS2"/>
    <mergeCell ref="AK5:AP5"/>
    <mergeCell ref="AR5:AW5"/>
    <mergeCell ref="AR7:AW7"/>
    <mergeCell ref="AK7:AP7"/>
    <mergeCell ref="BU2:CB2"/>
    <mergeCell ref="BH2:BI2"/>
    <mergeCell ref="BB28:BC28"/>
    <mergeCell ref="BD28:BE28"/>
    <mergeCell ref="CW2:DF2"/>
    <mergeCell ref="BP7:BS7"/>
    <mergeCell ref="BV7:BX7"/>
    <mergeCell ref="BY7:CB7"/>
    <mergeCell ref="CQ7:CT7"/>
    <mergeCell ref="CC2:CL2"/>
    <mergeCell ref="CM2:CV2"/>
    <mergeCell ref="CW7:DF7"/>
    <mergeCell ref="CH7:CJ7"/>
  </mergeCells>
  <dataValidations count="2">
    <dataValidation type="list" allowBlank="1" showInputMessage="1" showErrorMessage="1" sqref="CZ540:DA963 CZ470:DA478" xr:uid="{00000000-0002-0000-0000-000000000000}">
      <formula1>lineoffsetkind</formula1>
    </dataValidation>
    <dataValidation type="list" allowBlank="1" showInputMessage="1" showErrorMessage="1" sqref="DF540:DF963 DF470:DF478" xr:uid="{00000000-0002-0000-0000-000001000000}">
      <formula1>routing</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H114"/>
  <sheetViews>
    <sheetView zoomScale="90" zoomScaleNormal="90" zoomScalePageLayoutView="90" workbookViewId="0">
      <selection activeCell="S47" sqref="S47"/>
    </sheetView>
  </sheetViews>
  <sheetFormatPr baseColWidth="10" defaultRowHeight="16"/>
  <cols>
    <col min="1" max="1" width="4.5" style="191" customWidth="1"/>
    <col min="2" max="2" width="30.83203125" style="191" customWidth="1"/>
    <col min="3" max="3" width="6.5" style="191" customWidth="1"/>
    <col min="4" max="4" width="22.1640625" style="191" customWidth="1"/>
    <col min="5" max="10" width="18.33203125" style="191" customWidth="1"/>
    <col min="11" max="18" width="7.1640625" style="191" customWidth="1"/>
    <col min="19" max="19" width="33.1640625" style="191" customWidth="1"/>
    <col min="20" max="20" width="9.6640625" style="192" customWidth="1"/>
    <col min="21" max="21" width="89" style="192" customWidth="1"/>
    <col min="22" max="22" width="1.83203125" style="192" customWidth="1"/>
    <col min="23" max="23" width="88" style="192" customWidth="1"/>
    <col min="24" max="27" width="5.6640625" style="191" customWidth="1"/>
    <col min="28" max="28" width="10.1640625" style="191" customWidth="1"/>
    <col min="29" max="29" width="93.1640625" style="191" customWidth="1"/>
    <col min="30" max="30" width="31.5" style="191" customWidth="1"/>
    <col min="31" max="31" width="23.83203125" style="191" customWidth="1"/>
    <col min="32" max="32" width="18.33203125" style="191" customWidth="1"/>
    <col min="33" max="33" width="44.6640625" style="191" customWidth="1"/>
    <col min="34" max="34" width="17.83203125" style="191" bestFit="1" customWidth="1"/>
    <col min="35" max="16384" width="10.83203125" style="191"/>
  </cols>
  <sheetData>
    <row r="1" spans="1:34" s="187" customFormat="1">
      <c r="B1" s="187" t="s">
        <v>760</v>
      </c>
      <c r="C1" s="187" t="s">
        <v>761</v>
      </c>
      <c r="D1" s="187" t="s">
        <v>762</v>
      </c>
      <c r="E1" s="187" t="s">
        <v>763</v>
      </c>
      <c r="F1" s="187" t="s">
        <v>764</v>
      </c>
      <c r="G1" s="187" t="s">
        <v>765</v>
      </c>
      <c r="H1" s="187" t="s">
        <v>766</v>
      </c>
      <c r="I1" s="187" t="s">
        <v>767</v>
      </c>
      <c r="J1" s="187" t="s">
        <v>768</v>
      </c>
      <c r="K1" s="187" t="s">
        <v>769</v>
      </c>
      <c r="L1" s="187" t="s">
        <v>770</v>
      </c>
      <c r="M1" s="187" t="s">
        <v>771</v>
      </c>
      <c r="N1" s="187" t="s">
        <v>772</v>
      </c>
      <c r="O1" s="187" t="s">
        <v>773</v>
      </c>
      <c r="P1" s="187" t="s">
        <v>774</v>
      </c>
      <c r="Q1" s="187" t="s">
        <v>775</v>
      </c>
      <c r="R1" s="187" t="s">
        <v>776</v>
      </c>
      <c r="S1" s="187" t="s">
        <v>777</v>
      </c>
      <c r="T1" s="188" t="s">
        <v>778</v>
      </c>
      <c r="U1" s="188" t="s">
        <v>779</v>
      </c>
      <c r="V1" s="188"/>
      <c r="W1" s="188" t="s">
        <v>780</v>
      </c>
      <c r="X1" s="189" t="s">
        <v>781</v>
      </c>
      <c r="Y1" s="189" t="s">
        <v>782</v>
      </c>
      <c r="Z1" s="189" t="s">
        <v>783</v>
      </c>
      <c r="AA1" s="190" t="s">
        <v>784</v>
      </c>
      <c r="AB1" s="190" t="s">
        <v>102</v>
      </c>
      <c r="AC1" s="190" t="s">
        <v>785</v>
      </c>
      <c r="AD1" s="190" t="s">
        <v>786</v>
      </c>
      <c r="AE1" s="187" t="s">
        <v>787</v>
      </c>
      <c r="AF1" s="187" t="s">
        <v>788</v>
      </c>
      <c r="AG1" s="187" t="s">
        <v>789</v>
      </c>
      <c r="AH1" s="187" t="s">
        <v>790</v>
      </c>
    </row>
    <row r="2" spans="1:34" s="195" customFormat="1" ht="61" customHeight="1">
      <c r="C2" s="195" t="s">
        <v>791</v>
      </c>
      <c r="D2" s="195" t="s">
        <v>841</v>
      </c>
      <c r="T2" s="196"/>
      <c r="U2" s="196"/>
      <c r="V2" s="196"/>
      <c r="W2" s="197" t="s">
        <v>792</v>
      </c>
      <c r="X2" s="195">
        <v>1000</v>
      </c>
      <c r="Y2" s="195">
        <v>700</v>
      </c>
    </row>
    <row r="5" spans="1:34">
      <c r="A5" s="191">
        <v>1</v>
      </c>
      <c r="B5" s="191" t="s">
        <v>812</v>
      </c>
      <c r="C5" s="194"/>
      <c r="D5" s="191" t="s">
        <v>842</v>
      </c>
      <c r="T5" s="192" t="str">
        <f>IF(D5&lt;&gt;"md","&lt;a href=","")</f>
        <v/>
      </c>
      <c r="U5" s="192" t="str">
        <f>IF(D5&lt;&gt;"md",AE5&amp;AC5&amp;AD5&amp;"""",CHAR(10)&amp;B5)</f>
        <v xml:space="preserve">
###Hierarchy</v>
      </c>
      <c r="W5" s="192" t="str">
        <f>IF(D5&lt;&gt;"md",AF5&amp;AB5&amp;AG5&amp;B5&amp;AH5,"")</f>
        <v/>
      </c>
      <c r="X5" s="193"/>
      <c r="Y5" s="193"/>
      <c r="Z5" s="193"/>
      <c r="AB5" s="191" t="s">
        <v>793</v>
      </c>
      <c r="AC5" s="191" t="str">
        <f t="shared" ref="AC5:AC36" si="0">C5&amp;D5&amp;
IF(E5&lt;&gt;"","&amp;"&amp;E5,"")&amp;
IF(F5&lt;&gt;"","&amp;"&amp;F5,"")&amp;
IF(G5&lt;&gt;"","&amp;"&amp;G5,"")&amp;
IF(H5&lt;&gt;"","&amp;"&amp;H5,"")&amp;
IF(I5&lt;&gt;"","&amp;"&amp;I5,"")&amp;
IF(J5&lt;&gt;"","&amp;"&amp;J5,"")&amp;
IF(K5&lt;&gt;"","&amp;"&amp;K5,"")&amp;
IF(L5&lt;&gt;"","&amp;"&amp;L5,"")&amp;
IF(M5&lt;&gt;"","&amp;"&amp;M5,"")&amp;
IF(N5&lt;&gt;"","&amp;"&amp;N5,"")&amp;
IF(O5&lt;&gt;"","&amp;"&amp;O5,"")&amp;
IF(P5&lt;&gt;"","&amp;"&amp;P5,"")&amp;
IF(Q5&lt;&gt;"","&amp;"&amp;Q5,"")&amp;
IF(R5&lt;&gt;"","&amp;"&amp;R5,"")&amp;
IF(S5&lt;&gt;"","&amp;"&amp;S5,"")</f>
        <v>md</v>
      </c>
      <c r="AD5" s="191" t="str">
        <f t="shared" ref="AD5:AD36" si="1">IF(AA5=1,"&amp;gotoz="&amp;E10,"")&amp;
IF(X5&lt;&gt;"","&amp;panx="&amp;X5,"")&amp;
IF(Y5&lt;&gt;"","&amp;pany="&amp;Y5,"")&amp;
IF(Z5&lt;&gt;"","&amp;zoom="&amp;Z5,"")</f>
        <v/>
      </c>
      <c r="AE5" s="191" t="s">
        <v>794</v>
      </c>
      <c r="AF5" s="191" t="s">
        <v>795</v>
      </c>
      <c r="AG5" s="191" t="s">
        <v>796</v>
      </c>
      <c r="AH5" s="191" t="s">
        <v>797</v>
      </c>
    </row>
    <row r="6" spans="1:34">
      <c r="A6" s="191">
        <f>A5+1</f>
        <v>2</v>
      </c>
      <c r="B6" s="191" t="s">
        <v>799</v>
      </c>
      <c r="C6" s="194"/>
      <c r="D6" s="191" t="s">
        <v>887</v>
      </c>
      <c r="S6" s="191" t="s">
        <v>814</v>
      </c>
      <c r="T6" s="192" t="str">
        <f t="shared" ref="T6:T69" si="2">IF(D6&lt;&gt;"md","&lt;a href=","")</f>
        <v>&lt;a href=</v>
      </c>
      <c r="U6" s="192" t="str">
        <f t="shared" ref="U6:U69" si="3">IF(D6&lt;&gt;"md",AE6&amp;AC6&amp;AD6&amp;"""",CHAR(10)&amp;B6)</f>
        <v>"#/?on=Map&amp;panx=1000&amp;pany=1000&amp;zoom=2.0"</v>
      </c>
      <c r="W6" s="192" t="str">
        <f t="shared" ref="W6:W69" si="4">IF(D6&lt;&gt;"md",AF6&amp;AB6&amp;AG6&amp;B6&amp;AH6,"")</f>
        <v>class="slide"&gt;  &lt;span style="color:black; font-size:10px"&gt;Level A&lt;/span&gt; &lt;/a&gt;     &lt;br&gt;</v>
      </c>
      <c r="X6" s="193"/>
      <c r="Y6" s="193"/>
      <c r="Z6" s="193"/>
      <c r="AB6" s="191" t="s">
        <v>793</v>
      </c>
      <c r="AC6" s="191" t="str">
        <f t="shared" si="0"/>
        <v>on=Map&amp;panx=1000&amp;pany=1000&amp;zoom=2.0</v>
      </c>
      <c r="AD6" s="191" t="str">
        <f t="shared" si="1"/>
        <v/>
      </c>
      <c r="AE6" s="191" t="s">
        <v>794</v>
      </c>
      <c r="AF6" s="191" t="s">
        <v>795</v>
      </c>
      <c r="AG6" s="191" t="s">
        <v>796</v>
      </c>
      <c r="AH6" s="191" t="s">
        <v>797</v>
      </c>
    </row>
    <row r="7" spans="1:34">
      <c r="A7" s="191">
        <f t="shared" ref="A7:A70" si="5">A6+1</f>
        <v>3</v>
      </c>
      <c r="B7" s="191" t="s">
        <v>800</v>
      </c>
      <c r="C7" s="194" t="s">
        <v>798</v>
      </c>
      <c r="D7" s="191" t="s">
        <v>804</v>
      </c>
      <c r="E7" s="191" t="s">
        <v>820</v>
      </c>
      <c r="S7" s="191" t="s">
        <v>814</v>
      </c>
      <c r="T7" s="192" t="str">
        <f t="shared" si="2"/>
        <v>&lt;a href=</v>
      </c>
      <c r="U7" s="192" t="str">
        <f t="shared" si="3"/>
        <v>"#/?---&amp;open=n0&amp;closeall=n1&amp;panx=1000&amp;pany=1000&amp;zoom=2.0"</v>
      </c>
      <c r="W7" s="192" t="str">
        <f t="shared" si="4"/>
        <v>class="slide"&gt;  &lt;span style="color:black; font-size:10px"&gt;Level B&lt;/span&gt; &lt;/a&gt;     &lt;br&gt;</v>
      </c>
      <c r="X7" s="193"/>
      <c r="Y7" s="193"/>
      <c r="Z7" s="193"/>
      <c r="AB7" s="191" t="s">
        <v>793</v>
      </c>
      <c r="AC7" s="191" t="str">
        <f t="shared" si="0"/>
        <v>---&amp;open=n0&amp;closeall=n1&amp;panx=1000&amp;pany=1000&amp;zoom=2.0</v>
      </c>
      <c r="AD7" s="191" t="str">
        <f t="shared" si="1"/>
        <v/>
      </c>
      <c r="AE7" s="191" t="s">
        <v>794</v>
      </c>
      <c r="AF7" s="191" t="s">
        <v>795</v>
      </c>
      <c r="AG7" s="191" t="s">
        <v>796</v>
      </c>
      <c r="AH7" s="191" t="s">
        <v>797</v>
      </c>
    </row>
    <row r="8" spans="1:34">
      <c r="A8" s="191">
        <f t="shared" si="5"/>
        <v>4</v>
      </c>
      <c r="B8" s="191" t="s">
        <v>801</v>
      </c>
      <c r="C8" s="194" t="s">
        <v>798</v>
      </c>
      <c r="D8" s="191" t="s">
        <v>804</v>
      </c>
      <c r="E8" s="191" t="s">
        <v>820</v>
      </c>
      <c r="F8" s="191" t="s">
        <v>805</v>
      </c>
      <c r="S8" s="191" t="s">
        <v>813</v>
      </c>
      <c r="T8" s="192" t="str">
        <f t="shared" si="2"/>
        <v>&lt;a href=</v>
      </c>
      <c r="U8" s="192" t="str">
        <f t="shared" si="3"/>
        <v>"#/?---&amp;open=n0&amp;closeall=n1&amp;open=n1&amp;panx=1000&amp;pany=630&amp;zoom=2.5"</v>
      </c>
      <c r="W8" s="192" t="str">
        <f t="shared" si="4"/>
        <v>class="slide"&gt;  &lt;span style="color:black; font-size:10px"&gt;Level C&lt;/span&gt; &lt;/a&gt;     &lt;br&gt;</v>
      </c>
      <c r="X8" s="193"/>
      <c r="Y8" s="193"/>
      <c r="Z8" s="193"/>
      <c r="AB8" s="191" t="s">
        <v>793</v>
      </c>
      <c r="AC8" s="191" t="str">
        <f t="shared" si="0"/>
        <v>---&amp;open=n0&amp;closeall=n1&amp;open=n1&amp;panx=1000&amp;pany=630&amp;zoom=2.5</v>
      </c>
      <c r="AD8" s="191" t="str">
        <f t="shared" si="1"/>
        <v/>
      </c>
      <c r="AE8" s="191" t="s">
        <v>794</v>
      </c>
      <c r="AF8" s="191" t="s">
        <v>795</v>
      </c>
      <c r="AG8" s="191" t="s">
        <v>796</v>
      </c>
      <c r="AH8" s="191" t="s">
        <v>797</v>
      </c>
    </row>
    <row r="9" spans="1:34">
      <c r="A9" s="191">
        <f t="shared" si="5"/>
        <v>5</v>
      </c>
      <c r="B9" s="191" t="s">
        <v>802</v>
      </c>
      <c r="C9" s="194" t="s">
        <v>815</v>
      </c>
      <c r="D9" s="191" t="s">
        <v>804</v>
      </c>
      <c r="E9" s="191" t="s">
        <v>805</v>
      </c>
      <c r="F9" s="191" t="s">
        <v>816</v>
      </c>
      <c r="G9" s="191" t="s">
        <v>819</v>
      </c>
      <c r="H9" s="191" t="s">
        <v>818</v>
      </c>
      <c r="I9" s="191" t="s">
        <v>817</v>
      </c>
      <c r="S9" s="191" t="s">
        <v>813</v>
      </c>
      <c r="T9" s="192" t="str">
        <f t="shared" si="2"/>
        <v>&lt;a href=</v>
      </c>
      <c r="U9" s="192" t="str">
        <f t="shared" si="3"/>
        <v>"#/?+++&amp;open=n0&amp;open=n1&amp;open=n1-1&amp;open=n1-2&amp;open=n1-3&amp;open=n1-4&amp;panx=1000&amp;pany=630&amp;zoom=2.5"</v>
      </c>
      <c r="W9" s="192" t="str">
        <f t="shared" si="4"/>
        <v>class="slide"&gt;  &lt;span style="color:black; font-size:10px"&gt;Level D&lt;/span&gt; &lt;/a&gt;     &lt;br&gt;</v>
      </c>
      <c r="X9" s="193"/>
      <c r="Y9" s="193"/>
      <c r="Z9" s="193"/>
      <c r="AB9" s="191" t="s">
        <v>793</v>
      </c>
      <c r="AC9" s="191" t="str">
        <f t="shared" si="0"/>
        <v>+++&amp;open=n0&amp;open=n1&amp;open=n1-1&amp;open=n1-2&amp;open=n1-3&amp;open=n1-4&amp;panx=1000&amp;pany=630&amp;zoom=2.5</v>
      </c>
      <c r="AD9" s="191" t="str">
        <f t="shared" si="1"/>
        <v/>
      </c>
      <c r="AE9" s="191" t="s">
        <v>794</v>
      </c>
      <c r="AF9" s="191" t="s">
        <v>795</v>
      </c>
      <c r="AG9" s="191" t="s">
        <v>796</v>
      </c>
      <c r="AH9" s="191" t="s">
        <v>797</v>
      </c>
    </row>
    <row r="10" spans="1:34">
      <c r="A10" s="191">
        <f t="shared" si="5"/>
        <v>6</v>
      </c>
      <c r="B10" s="191" t="s">
        <v>803</v>
      </c>
      <c r="C10" s="194" t="s">
        <v>815</v>
      </c>
      <c r="D10" s="191" t="s">
        <v>804</v>
      </c>
      <c r="E10" s="191" t="s">
        <v>805</v>
      </c>
      <c r="F10" s="191" t="s">
        <v>807</v>
      </c>
      <c r="G10" s="191" t="s">
        <v>806</v>
      </c>
      <c r="H10" s="191" t="s">
        <v>808</v>
      </c>
      <c r="I10" s="191" t="s">
        <v>809</v>
      </c>
      <c r="S10" s="191" t="s">
        <v>813</v>
      </c>
      <c r="T10" s="192" t="str">
        <f t="shared" si="2"/>
        <v>&lt;a href=</v>
      </c>
      <c r="U10" s="192" t="str">
        <f t="shared" si="3"/>
        <v>"#/?+++&amp;open=n0&amp;open=n1&amp;openall=n1-1&amp;openall=n1-2&amp;openall=n1-3&amp;openall=n1-4&amp;panx=1000&amp;pany=630&amp;zoom=2.5"</v>
      </c>
      <c r="W10" s="192" t="str">
        <f t="shared" si="4"/>
        <v>class="slide"&gt;  &lt;span style="color:black; font-size:10px"&gt;Level E&lt;/span&gt; &lt;/a&gt;     &lt;br&gt;</v>
      </c>
      <c r="X10" s="193"/>
      <c r="Y10" s="193"/>
      <c r="Z10" s="193"/>
      <c r="AB10" s="191" t="s">
        <v>793</v>
      </c>
      <c r="AC10" s="191" t="str">
        <f t="shared" si="0"/>
        <v>+++&amp;open=n0&amp;open=n1&amp;openall=n1-1&amp;openall=n1-2&amp;openall=n1-3&amp;openall=n1-4&amp;panx=1000&amp;pany=630&amp;zoom=2.5</v>
      </c>
      <c r="AD10" s="191" t="str">
        <f t="shared" si="1"/>
        <v/>
      </c>
      <c r="AE10" s="191" t="s">
        <v>794</v>
      </c>
      <c r="AF10" s="191" t="s">
        <v>795</v>
      </c>
      <c r="AG10" s="191" t="s">
        <v>796</v>
      </c>
      <c r="AH10" s="191" t="s">
        <v>797</v>
      </c>
    </row>
    <row r="11" spans="1:34">
      <c r="A11" s="191">
        <f t="shared" si="5"/>
        <v>7</v>
      </c>
      <c r="B11" s="191" t="s">
        <v>799</v>
      </c>
      <c r="C11" s="194"/>
      <c r="D11" s="191" t="s">
        <v>887</v>
      </c>
      <c r="S11" s="191" t="s">
        <v>814</v>
      </c>
      <c r="T11" s="192" t="str">
        <f t="shared" si="2"/>
        <v>&lt;a href=</v>
      </c>
      <c r="U11" s="192" t="str">
        <f t="shared" si="3"/>
        <v>"#/?on=Map&amp;panx=1000&amp;pany=1000&amp;zoom=2.0"</v>
      </c>
      <c r="W11" s="192" t="str">
        <f t="shared" si="4"/>
        <v>class="slide"&gt;  &lt;span style="color:black; font-size:10px"&gt;Level A&lt;/span&gt; &lt;/a&gt;     &lt;br&gt;</v>
      </c>
      <c r="X11" s="193"/>
      <c r="Y11" s="193"/>
      <c r="Z11" s="193"/>
      <c r="AB11" s="191" t="s">
        <v>793</v>
      </c>
      <c r="AC11" s="191" t="str">
        <f t="shared" si="0"/>
        <v>on=Map&amp;panx=1000&amp;pany=1000&amp;zoom=2.0</v>
      </c>
      <c r="AD11" s="191" t="str">
        <f t="shared" si="1"/>
        <v/>
      </c>
      <c r="AE11" s="191" t="s">
        <v>794</v>
      </c>
      <c r="AF11" s="191" t="s">
        <v>795</v>
      </c>
      <c r="AG11" s="191" t="s">
        <v>796</v>
      </c>
      <c r="AH11" s="191" t="s">
        <v>797</v>
      </c>
    </row>
    <row r="12" spans="1:34">
      <c r="A12" s="191">
        <f t="shared" si="5"/>
        <v>8</v>
      </c>
      <c r="B12" s="191" t="s">
        <v>824</v>
      </c>
      <c r="C12" s="194" t="s">
        <v>798</v>
      </c>
      <c r="D12" s="191" t="s">
        <v>887</v>
      </c>
      <c r="E12" s="191" t="s">
        <v>821</v>
      </c>
      <c r="S12" s="191" t="s">
        <v>822</v>
      </c>
      <c r="T12" s="192" t="str">
        <f t="shared" si="2"/>
        <v>&lt;a href=</v>
      </c>
      <c r="U12" s="192" t="str">
        <f t="shared" si="3"/>
        <v>"#/?---&amp;on=Map&amp;openall=n0&amp;panx=1000&amp;pany=1000&amp;zoom=1.2"</v>
      </c>
      <c r="W12" s="192" t="str">
        <f t="shared" si="4"/>
        <v>class="slide"&gt;  &lt;span style="color:black; font-size:10px"&gt;Open All A&lt;/span&gt; &lt;/a&gt;     &lt;br&gt;</v>
      </c>
      <c r="X12" s="193"/>
      <c r="Y12" s="193"/>
      <c r="Z12" s="193"/>
      <c r="AB12" s="191" t="s">
        <v>793</v>
      </c>
      <c r="AC12" s="191" t="str">
        <f t="shared" si="0"/>
        <v>---&amp;on=Map&amp;openall=n0&amp;panx=1000&amp;pany=1000&amp;zoom=1.2</v>
      </c>
      <c r="AD12" s="191" t="str">
        <f t="shared" si="1"/>
        <v/>
      </c>
      <c r="AE12" s="191" t="s">
        <v>794</v>
      </c>
      <c r="AF12" s="191" t="s">
        <v>795</v>
      </c>
      <c r="AG12" s="191" t="s">
        <v>796</v>
      </c>
      <c r="AH12" s="191" t="s">
        <v>797</v>
      </c>
    </row>
    <row r="13" spans="1:34">
      <c r="A13" s="191">
        <f t="shared" si="5"/>
        <v>9</v>
      </c>
      <c r="B13" s="191" t="s">
        <v>823</v>
      </c>
      <c r="C13" s="194" t="s">
        <v>798</v>
      </c>
      <c r="D13" s="191" t="s">
        <v>887</v>
      </c>
      <c r="E13" s="191" t="s">
        <v>852</v>
      </c>
      <c r="S13" s="191" t="s">
        <v>822</v>
      </c>
      <c r="T13" s="192" t="str">
        <f t="shared" si="2"/>
        <v>&lt;a href=</v>
      </c>
      <c r="U13" s="192" t="str">
        <f t="shared" si="3"/>
        <v>"#/?---&amp;on=Map&amp;closeall=n0&amp;panx=1000&amp;pany=1000&amp;zoom=1.2"</v>
      </c>
      <c r="W13" s="192" t="str">
        <f t="shared" si="4"/>
        <v>class="slide"&gt;  &lt;span style="color:black; font-size:10px"&gt;Close All A&lt;/span&gt; &lt;/a&gt;     &lt;br&gt;</v>
      </c>
      <c r="X13" s="193"/>
      <c r="Y13" s="193"/>
      <c r="Z13" s="193"/>
      <c r="AB13" s="191" t="s">
        <v>793</v>
      </c>
      <c r="AC13" s="191" t="str">
        <f t="shared" si="0"/>
        <v>---&amp;on=Map&amp;closeall=n0&amp;panx=1000&amp;pany=1000&amp;zoom=1.2</v>
      </c>
      <c r="AD13" s="191" t="str">
        <f t="shared" si="1"/>
        <v/>
      </c>
      <c r="AE13" s="191" t="s">
        <v>794</v>
      </c>
      <c r="AF13" s="191" t="s">
        <v>795</v>
      </c>
      <c r="AG13" s="191" t="s">
        <v>796</v>
      </c>
      <c r="AH13" s="191" t="s">
        <v>797</v>
      </c>
    </row>
    <row r="14" spans="1:34">
      <c r="A14" s="191">
        <f t="shared" si="5"/>
        <v>10</v>
      </c>
      <c r="B14" s="191" t="s">
        <v>839</v>
      </c>
      <c r="C14" s="194"/>
      <c r="D14" s="191" t="s">
        <v>842</v>
      </c>
      <c r="S14" s="191" t="s">
        <v>822</v>
      </c>
      <c r="T14" s="192" t="str">
        <f t="shared" si="2"/>
        <v/>
      </c>
      <c r="U14" s="192" t="str">
        <f t="shared" si="3"/>
        <v xml:space="preserve">
###Influences &amp; Flows</v>
      </c>
      <c r="W14" s="192" t="str">
        <f t="shared" si="4"/>
        <v/>
      </c>
      <c r="X14" s="193"/>
      <c r="Y14" s="193"/>
      <c r="Z14" s="193"/>
      <c r="AB14" s="191" t="s">
        <v>793</v>
      </c>
      <c r="AC14" s="191" t="str">
        <f t="shared" si="0"/>
        <v>md&amp;panx=1000&amp;pany=1000&amp;zoom=1.2</v>
      </c>
      <c r="AD14" s="191" t="str">
        <f t="shared" si="1"/>
        <v/>
      </c>
      <c r="AE14" s="191" t="s">
        <v>794</v>
      </c>
      <c r="AF14" s="191" t="s">
        <v>795</v>
      </c>
      <c r="AG14" s="191" t="s">
        <v>796</v>
      </c>
      <c r="AH14" s="191" t="s">
        <v>797</v>
      </c>
    </row>
    <row r="15" spans="1:34">
      <c r="A15" s="191">
        <f>A14+1</f>
        <v>11</v>
      </c>
      <c r="B15" s="191" t="s">
        <v>843</v>
      </c>
      <c r="C15" s="194" t="s">
        <v>798</v>
      </c>
      <c r="D15" s="191" t="s">
        <v>887</v>
      </c>
      <c r="E15" s="191" t="s">
        <v>844</v>
      </c>
      <c r="S15" s="191" t="s">
        <v>853</v>
      </c>
      <c r="T15" s="192" t="str">
        <f t="shared" si="2"/>
        <v>&lt;a href=</v>
      </c>
      <c r="U15" s="192" t="str">
        <f t="shared" si="3"/>
        <v>"#/?---&amp;on=Map&amp;sequence=n1,1,7&amp;panx=1000&amp;pany=1000&amp;zoom=2.4"</v>
      </c>
      <c r="W15" s="192" t="str">
        <f t="shared" si="4"/>
        <v>class="slide"&gt;  &lt;span style="color:black; font-size:10px"&gt;Chain of B's&lt;/span&gt; &lt;/a&gt;     &lt;br&gt;</v>
      </c>
      <c r="X15" s="193"/>
      <c r="Y15" s="193"/>
      <c r="Z15" s="193"/>
      <c r="AB15" s="191" t="s">
        <v>793</v>
      </c>
      <c r="AC15" s="191" t="str">
        <f t="shared" si="0"/>
        <v>---&amp;on=Map&amp;sequence=n1,1,7&amp;panx=1000&amp;pany=1000&amp;zoom=2.4</v>
      </c>
      <c r="AD15" s="191" t="str">
        <f t="shared" si="1"/>
        <v/>
      </c>
      <c r="AE15" s="191" t="s">
        <v>794</v>
      </c>
      <c r="AF15" s="191" t="s">
        <v>795</v>
      </c>
      <c r="AG15" s="191" t="s">
        <v>796</v>
      </c>
      <c r="AH15" s="191" t="s">
        <v>797</v>
      </c>
    </row>
    <row r="16" spans="1:34">
      <c r="A16" s="191">
        <f t="shared" si="5"/>
        <v>12</v>
      </c>
      <c r="B16" s="191" t="s">
        <v>845</v>
      </c>
      <c r="C16" s="194" t="s">
        <v>815</v>
      </c>
      <c r="D16" s="191" t="s">
        <v>887</v>
      </c>
      <c r="E16" s="191" t="s">
        <v>854</v>
      </c>
      <c r="S16" s="191" t="s">
        <v>853</v>
      </c>
      <c r="T16" s="192" t="str">
        <f t="shared" si="2"/>
        <v>&lt;a href=</v>
      </c>
      <c r="U16" s="192" t="str">
        <f t="shared" si="3"/>
        <v>"#/?+++&amp;on=Map&amp;unsequence=n8,0.4,8&amp;panx=1000&amp;pany=1000&amp;zoom=2.4"</v>
      </c>
      <c r="W16" s="192" t="str">
        <f t="shared" si="4"/>
        <v>class="slide"&gt;  &lt;span style="color:black; font-size:10px"&gt;Unchain B's&lt;/span&gt; &lt;/a&gt;     &lt;br&gt;</v>
      </c>
      <c r="X16" s="193"/>
      <c r="Y16" s="193"/>
      <c r="Z16" s="193"/>
      <c r="AB16" s="191" t="s">
        <v>793</v>
      </c>
      <c r="AC16" s="191" t="str">
        <f t="shared" si="0"/>
        <v>+++&amp;on=Map&amp;unsequence=n8,0.4,8&amp;panx=1000&amp;pany=1000&amp;zoom=2.4</v>
      </c>
      <c r="AD16" s="191" t="str">
        <f t="shared" si="1"/>
        <v/>
      </c>
      <c r="AE16" s="191" t="s">
        <v>794</v>
      </c>
      <c r="AF16" s="191" t="s">
        <v>795</v>
      </c>
      <c r="AG16" s="191" t="s">
        <v>796</v>
      </c>
      <c r="AH16" s="191" t="s">
        <v>797</v>
      </c>
    </row>
    <row r="17" spans="1:34">
      <c r="A17" s="191">
        <f t="shared" si="5"/>
        <v>13</v>
      </c>
      <c r="B17" s="191" t="s">
        <v>840</v>
      </c>
      <c r="C17" s="194"/>
      <c r="D17" s="191" t="s">
        <v>842</v>
      </c>
      <c r="T17" s="192" t="str">
        <f t="shared" si="2"/>
        <v/>
      </c>
      <c r="U17" s="192" t="str">
        <f t="shared" si="3"/>
        <v xml:space="preserve">
###Individual Elements</v>
      </c>
      <c r="W17" s="192" t="str">
        <f t="shared" si="4"/>
        <v/>
      </c>
      <c r="X17" s="193"/>
      <c r="Y17" s="193"/>
      <c r="Z17" s="193"/>
      <c r="AB17" s="191" t="s">
        <v>793</v>
      </c>
      <c r="AC17" s="191" t="str">
        <f t="shared" si="0"/>
        <v>md</v>
      </c>
      <c r="AD17" s="191" t="str">
        <f t="shared" si="1"/>
        <v/>
      </c>
      <c r="AE17" s="191" t="s">
        <v>794</v>
      </c>
      <c r="AF17" s="191" t="s">
        <v>795</v>
      </c>
      <c r="AG17" s="191" t="s">
        <v>796</v>
      </c>
      <c r="AH17" s="191" t="s">
        <v>797</v>
      </c>
    </row>
    <row r="18" spans="1:34">
      <c r="A18" s="191">
        <f t="shared" si="5"/>
        <v>14</v>
      </c>
      <c r="B18" s="191" t="s">
        <v>826</v>
      </c>
      <c r="C18" s="194" t="s">
        <v>798</v>
      </c>
      <c r="D18" s="191" t="s">
        <v>887</v>
      </c>
      <c r="E18" s="191" t="s">
        <v>825</v>
      </c>
      <c r="S18" s="191" t="s">
        <v>822</v>
      </c>
      <c r="T18" s="192" t="str">
        <f t="shared" si="2"/>
        <v>&lt;a href=</v>
      </c>
      <c r="U18" s="192" t="str">
        <f t="shared" si="3"/>
        <v>"#/?---&amp;on=Map&amp;classOn=odd&amp;panx=1000&amp;pany=1000&amp;zoom=1.2"</v>
      </c>
      <c r="W18" s="192" t="str">
        <f t="shared" si="4"/>
        <v>class="slide"&gt;  &lt;span style="color:black; font-size:10px"&gt;Odd On&lt;/span&gt; &lt;/a&gt;     &lt;br&gt;</v>
      </c>
      <c r="X18" s="193"/>
      <c r="Y18" s="193"/>
      <c r="Z18" s="193"/>
      <c r="AB18" s="191" t="s">
        <v>793</v>
      </c>
      <c r="AC18" s="191" t="str">
        <f t="shared" si="0"/>
        <v>---&amp;on=Map&amp;classOn=odd&amp;panx=1000&amp;pany=1000&amp;zoom=1.2</v>
      </c>
      <c r="AD18" s="191" t="str">
        <f t="shared" si="1"/>
        <v/>
      </c>
      <c r="AE18" s="191" t="s">
        <v>794</v>
      </c>
      <c r="AF18" s="191" t="s">
        <v>795</v>
      </c>
      <c r="AG18" s="191" t="s">
        <v>796</v>
      </c>
      <c r="AH18" s="191" t="s">
        <v>797</v>
      </c>
    </row>
    <row r="19" spans="1:34">
      <c r="A19" s="191">
        <f t="shared" si="5"/>
        <v>15</v>
      </c>
      <c r="B19" s="191" t="s">
        <v>827</v>
      </c>
      <c r="C19" s="194" t="s">
        <v>798</v>
      </c>
      <c r="D19" s="191" t="s">
        <v>887</v>
      </c>
      <c r="E19" s="191" t="s">
        <v>830</v>
      </c>
      <c r="S19" s="191" t="s">
        <v>822</v>
      </c>
      <c r="T19" s="192" t="str">
        <f t="shared" si="2"/>
        <v>&lt;a href=</v>
      </c>
      <c r="U19" s="192" t="str">
        <f t="shared" si="3"/>
        <v>"#/?---&amp;on=Map&amp;classOff=odd&amp;panx=1000&amp;pany=1000&amp;zoom=1.2"</v>
      </c>
      <c r="W19" s="192" t="str">
        <f t="shared" si="4"/>
        <v>class="slide"&gt;  &lt;span style="color:black; font-size:10px"&gt;Odd Off&lt;/span&gt; &lt;/a&gt;     &lt;br&gt;</v>
      </c>
      <c r="X19" s="193"/>
      <c r="Y19" s="193"/>
      <c r="Z19" s="193"/>
      <c r="AB19" s="191" t="s">
        <v>793</v>
      </c>
      <c r="AC19" s="191" t="str">
        <f t="shared" si="0"/>
        <v>---&amp;on=Map&amp;classOff=odd&amp;panx=1000&amp;pany=1000&amp;zoom=1.2</v>
      </c>
      <c r="AD19" s="191" t="str">
        <f t="shared" si="1"/>
        <v/>
      </c>
      <c r="AE19" s="191" t="s">
        <v>794</v>
      </c>
      <c r="AF19" s="191" t="s">
        <v>795</v>
      </c>
      <c r="AG19" s="191" t="s">
        <v>796</v>
      </c>
      <c r="AH19" s="191" t="s">
        <v>797</v>
      </c>
    </row>
    <row r="20" spans="1:34">
      <c r="A20" s="191">
        <f t="shared" si="5"/>
        <v>16</v>
      </c>
      <c r="B20" s="191" t="s">
        <v>828</v>
      </c>
      <c r="C20" s="194" t="s">
        <v>798</v>
      </c>
      <c r="D20" s="191" t="s">
        <v>887</v>
      </c>
      <c r="E20" s="191" t="s">
        <v>831</v>
      </c>
      <c r="S20" s="191" t="s">
        <v>822</v>
      </c>
      <c r="T20" s="192" t="str">
        <f t="shared" si="2"/>
        <v>&lt;a href=</v>
      </c>
      <c r="U20" s="192" t="str">
        <f t="shared" si="3"/>
        <v>"#/?---&amp;on=Map&amp;classOn=even&amp;panx=1000&amp;pany=1000&amp;zoom=1.2"</v>
      </c>
      <c r="W20" s="192" t="str">
        <f t="shared" si="4"/>
        <v>class="slide"&gt;  &lt;span style="color:black; font-size:10px"&gt;Even On&lt;/span&gt; &lt;/a&gt;     &lt;br&gt;</v>
      </c>
      <c r="X20" s="193"/>
      <c r="Y20" s="193"/>
      <c r="Z20" s="193"/>
      <c r="AB20" s="191" t="s">
        <v>793</v>
      </c>
      <c r="AC20" s="191" t="str">
        <f t="shared" si="0"/>
        <v>---&amp;on=Map&amp;classOn=even&amp;panx=1000&amp;pany=1000&amp;zoom=1.2</v>
      </c>
      <c r="AD20" s="191" t="str">
        <f t="shared" si="1"/>
        <v/>
      </c>
      <c r="AE20" s="191" t="s">
        <v>794</v>
      </c>
      <c r="AF20" s="191" t="s">
        <v>795</v>
      </c>
      <c r="AG20" s="191" t="s">
        <v>796</v>
      </c>
      <c r="AH20" s="191" t="s">
        <v>797</v>
      </c>
    </row>
    <row r="21" spans="1:34">
      <c r="A21" s="191">
        <f t="shared" si="5"/>
        <v>17</v>
      </c>
      <c r="B21" s="191" t="s">
        <v>829</v>
      </c>
      <c r="C21" s="194" t="s">
        <v>798</v>
      </c>
      <c r="D21" s="191" t="s">
        <v>887</v>
      </c>
      <c r="E21" s="191" t="s">
        <v>832</v>
      </c>
      <c r="S21" s="191" t="s">
        <v>822</v>
      </c>
      <c r="T21" s="192" t="str">
        <f t="shared" si="2"/>
        <v>&lt;a href=</v>
      </c>
      <c r="U21" s="192" t="str">
        <f t="shared" si="3"/>
        <v>"#/?---&amp;on=Map&amp;classOff=even&amp;panx=1000&amp;pany=1000&amp;zoom=1.2"</v>
      </c>
      <c r="W21" s="192" t="str">
        <f t="shared" si="4"/>
        <v>class="slide"&gt;  &lt;span style="color:black; font-size:10px"&gt;Even Off&lt;/span&gt; &lt;/a&gt;     &lt;br&gt;</v>
      </c>
      <c r="X21" s="193"/>
      <c r="Y21" s="193"/>
      <c r="Z21" s="193"/>
      <c r="AB21" s="191" t="s">
        <v>793</v>
      </c>
      <c r="AC21" s="191" t="str">
        <f t="shared" si="0"/>
        <v>---&amp;on=Map&amp;classOff=even&amp;panx=1000&amp;pany=1000&amp;zoom=1.2</v>
      </c>
      <c r="AD21" s="191" t="str">
        <f t="shared" si="1"/>
        <v/>
      </c>
      <c r="AE21" s="191" t="s">
        <v>794</v>
      </c>
      <c r="AF21" s="191" t="s">
        <v>795</v>
      </c>
      <c r="AG21" s="191" t="s">
        <v>796</v>
      </c>
      <c r="AH21" s="191" t="s">
        <v>797</v>
      </c>
    </row>
    <row r="22" spans="1:34">
      <c r="A22" s="191">
        <f t="shared" si="5"/>
        <v>18</v>
      </c>
      <c r="B22" s="191" t="s">
        <v>833</v>
      </c>
      <c r="C22" s="194" t="s">
        <v>798</v>
      </c>
      <c r="D22" s="191" t="s">
        <v>887</v>
      </c>
      <c r="E22" s="191" t="s">
        <v>834</v>
      </c>
      <c r="S22" s="191" t="s">
        <v>822</v>
      </c>
      <c r="T22" s="192" t="str">
        <f t="shared" si="2"/>
        <v>&lt;a href=</v>
      </c>
      <c r="U22" s="192" t="str">
        <f t="shared" si="3"/>
        <v>"#/?---&amp;on=Map&amp;cascadeOpen=n0,1.2,3&amp;panx=1000&amp;pany=1000&amp;zoom=1.2"</v>
      </c>
      <c r="W22" s="192" t="str">
        <f t="shared" si="4"/>
        <v>class="slide"&gt;  &lt;span style="color:black; font-size:10px"&gt;Cascde 3 Levels&lt;/span&gt; &lt;/a&gt;     &lt;br&gt;</v>
      </c>
      <c r="X22" s="193"/>
      <c r="Y22" s="193"/>
      <c r="Z22" s="193"/>
      <c r="AB22" s="191" t="s">
        <v>793</v>
      </c>
      <c r="AC22" s="191" t="str">
        <f t="shared" si="0"/>
        <v>---&amp;on=Map&amp;cascadeOpen=n0,1.2,3&amp;panx=1000&amp;pany=1000&amp;zoom=1.2</v>
      </c>
      <c r="AD22" s="191" t="str">
        <f t="shared" si="1"/>
        <v/>
      </c>
      <c r="AE22" s="191" t="s">
        <v>794</v>
      </c>
      <c r="AF22" s="191" t="s">
        <v>795</v>
      </c>
      <c r="AG22" s="191" t="s">
        <v>796</v>
      </c>
      <c r="AH22" s="191" t="s">
        <v>797</v>
      </c>
    </row>
    <row r="23" spans="1:34">
      <c r="A23" s="191">
        <f t="shared" si="5"/>
        <v>19</v>
      </c>
      <c r="B23" s="191" t="s">
        <v>835</v>
      </c>
      <c r="C23" s="194" t="s">
        <v>815</v>
      </c>
      <c r="D23" s="191" t="s">
        <v>846</v>
      </c>
      <c r="S23" s="191" t="s">
        <v>822</v>
      </c>
      <c r="T23" s="192" t="str">
        <f t="shared" si="2"/>
        <v>&lt;a href=</v>
      </c>
      <c r="U23" s="192" t="str">
        <f t="shared" si="3"/>
        <v>"#/?+++&amp;fade='.connection',1,f,0.0&amp;panx=1000&amp;pany=1000&amp;zoom=1.2"</v>
      </c>
      <c r="W23" s="192" t="str">
        <f t="shared" si="4"/>
        <v>class="slide"&gt;  &lt;span style="color:black; font-size:10px"&gt;Connections Off&lt;/span&gt; &lt;/a&gt;     &lt;br&gt;</v>
      </c>
      <c r="X23" s="193"/>
      <c r="Y23" s="193"/>
      <c r="Z23" s="193"/>
      <c r="AB23" s="191" t="s">
        <v>793</v>
      </c>
      <c r="AC23" s="191" t="str">
        <f t="shared" si="0"/>
        <v>+++&amp;fade='.connection',1,f,0.0&amp;panx=1000&amp;pany=1000&amp;zoom=1.2</v>
      </c>
      <c r="AD23" s="191" t="str">
        <f t="shared" si="1"/>
        <v/>
      </c>
      <c r="AE23" s="191" t="s">
        <v>794</v>
      </c>
      <c r="AF23" s="191" t="s">
        <v>795</v>
      </c>
      <c r="AG23" s="191" t="s">
        <v>796</v>
      </c>
      <c r="AH23" s="191" t="s">
        <v>797</v>
      </c>
    </row>
    <row r="24" spans="1:34">
      <c r="A24" s="191">
        <f t="shared" si="5"/>
        <v>20</v>
      </c>
      <c r="B24" s="191" t="s">
        <v>836</v>
      </c>
      <c r="C24" s="194" t="s">
        <v>815</v>
      </c>
      <c r="D24" s="191" t="s">
        <v>847</v>
      </c>
      <c r="S24" s="191" t="s">
        <v>822</v>
      </c>
      <c r="T24" s="192" t="str">
        <f t="shared" si="2"/>
        <v>&lt;a href=</v>
      </c>
      <c r="U24" s="192" t="str">
        <f t="shared" si="3"/>
        <v>"#/?+++&amp;fade='.partof',1,f,0.0&amp;panx=1000&amp;pany=1000&amp;zoom=1.2"</v>
      </c>
      <c r="W24" s="192" t="str">
        <f t="shared" si="4"/>
        <v>class="slide"&gt;  &lt;span style="color:black; font-size:10px"&gt;Part-of Off&lt;/span&gt; &lt;/a&gt;     &lt;br&gt;</v>
      </c>
      <c r="X24" s="193"/>
      <c r="Y24" s="193"/>
      <c r="Z24" s="193"/>
      <c r="AB24" s="191" t="s">
        <v>793</v>
      </c>
      <c r="AC24" s="191" t="str">
        <f t="shared" si="0"/>
        <v>+++&amp;fade='.partof',1,f,0.0&amp;panx=1000&amp;pany=1000&amp;zoom=1.2</v>
      </c>
      <c r="AD24" s="191" t="str">
        <f t="shared" si="1"/>
        <v/>
      </c>
      <c r="AE24" s="191" t="s">
        <v>794</v>
      </c>
      <c r="AF24" s="191" t="s">
        <v>795</v>
      </c>
      <c r="AG24" s="191" t="s">
        <v>796</v>
      </c>
      <c r="AH24" s="191" t="s">
        <v>797</v>
      </c>
    </row>
    <row r="25" spans="1:34">
      <c r="A25" s="191">
        <f>A23+1</f>
        <v>20</v>
      </c>
      <c r="B25" s="191" t="s">
        <v>837</v>
      </c>
      <c r="C25" s="194" t="s">
        <v>815</v>
      </c>
      <c r="D25" s="191" t="s">
        <v>848</v>
      </c>
      <c r="S25" s="191" t="s">
        <v>822</v>
      </c>
      <c r="T25" s="192" t="str">
        <f t="shared" si="2"/>
        <v>&lt;a href=</v>
      </c>
      <c r="U25" s="192" t="str">
        <f t="shared" si="3"/>
        <v>"#/?+++&amp;fade='.label',1,f,0.0&amp;panx=1000&amp;pany=1000&amp;zoom=1.2"</v>
      </c>
      <c r="W25" s="192" t="str">
        <f t="shared" si="4"/>
        <v>class="slide"&gt;  &lt;span style="color:black; font-size:10px"&gt;Lebels Off&lt;/span&gt; &lt;/a&gt;     &lt;br&gt;</v>
      </c>
      <c r="X25" s="193"/>
      <c r="Y25" s="193"/>
      <c r="Z25" s="193"/>
      <c r="AB25" s="191" t="s">
        <v>793</v>
      </c>
      <c r="AC25" s="191" t="str">
        <f t="shared" si="0"/>
        <v>+++&amp;fade='.label',1,f,0.0&amp;panx=1000&amp;pany=1000&amp;zoom=1.2</v>
      </c>
      <c r="AD25" s="191" t="str">
        <f t="shared" si="1"/>
        <v/>
      </c>
      <c r="AE25" s="191" t="s">
        <v>794</v>
      </c>
      <c r="AF25" s="191" t="s">
        <v>795</v>
      </c>
      <c r="AG25" s="191" t="s">
        <v>796</v>
      </c>
      <c r="AH25" s="191" t="s">
        <v>797</v>
      </c>
    </row>
    <row r="26" spans="1:34">
      <c r="A26" s="191">
        <f>A24+1</f>
        <v>21</v>
      </c>
      <c r="B26" s="191" t="s">
        <v>838</v>
      </c>
      <c r="C26" s="194" t="s">
        <v>815</v>
      </c>
      <c r="D26" s="191" t="s">
        <v>851</v>
      </c>
      <c r="E26" s="191" t="s">
        <v>850</v>
      </c>
      <c r="F26" s="191" t="s">
        <v>849</v>
      </c>
      <c r="S26" s="191" t="s">
        <v>822</v>
      </c>
      <c r="T26" s="192" t="str">
        <f t="shared" si="2"/>
        <v>&lt;a href=</v>
      </c>
      <c r="U26" s="192" t="str">
        <f t="shared" si="3"/>
        <v>"#/?+++&amp;fade='.label',1,f,1.0&amp;fade='.partof',1,f,1.0&amp;fade='.connection',1,f,1.0&amp;panx=1000&amp;pany=1000&amp;zoom=1.2"</v>
      </c>
      <c r="W26" s="192" t="str">
        <f t="shared" si="4"/>
        <v>class="slide"&gt;  &lt;span style="color:black; font-size:10px"&gt;All back on&lt;/span&gt; &lt;/a&gt;     &lt;br&gt;</v>
      </c>
      <c r="X26" s="193"/>
      <c r="Y26" s="193"/>
      <c r="Z26" s="193"/>
      <c r="AB26" s="191" t="s">
        <v>793</v>
      </c>
      <c r="AC26" s="191" t="str">
        <f t="shared" si="0"/>
        <v>+++&amp;fade='.label',1,f,1.0&amp;fade='.partof',1,f,1.0&amp;fade='.connection',1,f,1.0&amp;panx=1000&amp;pany=1000&amp;zoom=1.2</v>
      </c>
      <c r="AD26" s="191" t="str">
        <f t="shared" si="1"/>
        <v/>
      </c>
      <c r="AE26" s="191" t="s">
        <v>794</v>
      </c>
      <c r="AF26" s="191" t="s">
        <v>795</v>
      </c>
      <c r="AG26" s="191" t="s">
        <v>796</v>
      </c>
      <c r="AH26" s="191" t="s">
        <v>797</v>
      </c>
    </row>
    <row r="27" spans="1:34">
      <c r="A27" s="191">
        <f t="shared" si="5"/>
        <v>22</v>
      </c>
      <c r="B27" s="191" t="s">
        <v>838</v>
      </c>
      <c r="C27" s="194" t="s">
        <v>815</v>
      </c>
      <c r="D27" s="191" t="s">
        <v>851</v>
      </c>
      <c r="E27" s="191" t="s">
        <v>850</v>
      </c>
      <c r="F27" s="191" t="s">
        <v>849</v>
      </c>
      <c r="S27" s="191" t="s">
        <v>822</v>
      </c>
      <c r="T27" s="192" t="str">
        <f t="shared" si="2"/>
        <v>&lt;a href=</v>
      </c>
      <c r="U27" s="192" t="str">
        <f t="shared" si="3"/>
        <v>"#/?+++&amp;fade='.label',1,f,1.0&amp;fade='.partof',1,f,1.0&amp;fade='.connection',1,f,1.0&amp;panx=1000&amp;pany=1000&amp;zoom=1.2"</v>
      </c>
      <c r="W27" s="192" t="str">
        <f t="shared" si="4"/>
        <v>class="slide"&gt;  &lt;span style="color:black; font-size:10px"&gt;All back on&lt;/span&gt; &lt;/a&gt;     &lt;br&gt;</v>
      </c>
      <c r="X27" s="193"/>
      <c r="Y27" s="193"/>
      <c r="Z27" s="193"/>
      <c r="AB27" s="191" t="s">
        <v>793</v>
      </c>
      <c r="AC27" s="191" t="str">
        <f t="shared" si="0"/>
        <v>+++&amp;fade='.label',1,f,1.0&amp;fade='.partof',1,f,1.0&amp;fade='.connection',1,f,1.0&amp;panx=1000&amp;pany=1000&amp;zoom=1.2</v>
      </c>
      <c r="AD27" s="191" t="str">
        <f t="shared" si="1"/>
        <v/>
      </c>
      <c r="AE27" s="191" t="s">
        <v>794</v>
      </c>
      <c r="AF27" s="191" t="s">
        <v>795</v>
      </c>
      <c r="AG27" s="191" t="s">
        <v>796</v>
      </c>
      <c r="AH27" s="191" t="s">
        <v>797</v>
      </c>
    </row>
    <row r="28" spans="1:34">
      <c r="A28" s="191">
        <f t="shared" si="5"/>
        <v>23</v>
      </c>
      <c r="B28" s="191" t="s">
        <v>855</v>
      </c>
      <c r="C28" s="194"/>
      <c r="D28" s="191" t="s">
        <v>842</v>
      </c>
      <c r="T28" s="192" t="str">
        <f t="shared" si="2"/>
        <v/>
      </c>
      <c r="U28" s="192" t="str">
        <f t="shared" si="3"/>
        <v xml:space="preserve">
###Viewing Elements</v>
      </c>
      <c r="W28" s="192" t="str">
        <f t="shared" si="4"/>
        <v/>
      </c>
      <c r="X28" s="193"/>
      <c r="Y28" s="193"/>
      <c r="Z28" s="193"/>
      <c r="AB28" s="191" t="s">
        <v>793</v>
      </c>
      <c r="AC28" s="191" t="str">
        <f t="shared" si="0"/>
        <v>md</v>
      </c>
      <c r="AD28" s="191" t="str">
        <f t="shared" si="1"/>
        <v/>
      </c>
      <c r="AE28" s="191" t="s">
        <v>794</v>
      </c>
      <c r="AF28" s="191" t="s">
        <v>795</v>
      </c>
      <c r="AG28" s="191" t="s">
        <v>796</v>
      </c>
      <c r="AH28" s="191" t="s">
        <v>797</v>
      </c>
    </row>
    <row r="29" spans="1:34">
      <c r="A29" s="191">
        <f t="shared" si="5"/>
        <v>24</v>
      </c>
      <c r="B29" s="191" t="s">
        <v>856</v>
      </c>
      <c r="C29" s="194" t="s">
        <v>815</v>
      </c>
      <c r="D29" s="191" t="s">
        <v>811</v>
      </c>
      <c r="T29" s="192" t="str">
        <f t="shared" si="2"/>
        <v>&lt;a href=</v>
      </c>
      <c r="U29" s="192" t="str">
        <f t="shared" si="3"/>
        <v>"#/?+++&amp;gotoz=n1"</v>
      </c>
      <c r="W29" s="192" t="str">
        <f t="shared" si="4"/>
        <v>class="slide"&gt;  &lt;span style="color:black; font-size:10px"&gt;Goto B1&lt;/span&gt; &lt;/a&gt;     &lt;br&gt;</v>
      </c>
      <c r="X29" s="193"/>
      <c r="Y29" s="193"/>
      <c r="Z29" s="193"/>
      <c r="AB29" s="191" t="s">
        <v>793</v>
      </c>
      <c r="AC29" s="191" t="str">
        <f t="shared" si="0"/>
        <v>+++&amp;gotoz=n1</v>
      </c>
      <c r="AD29" s="191" t="str">
        <f t="shared" si="1"/>
        <v/>
      </c>
      <c r="AE29" s="191" t="s">
        <v>794</v>
      </c>
      <c r="AF29" s="191" t="s">
        <v>795</v>
      </c>
      <c r="AG29" s="191" t="s">
        <v>796</v>
      </c>
      <c r="AH29" s="191" t="s">
        <v>797</v>
      </c>
    </row>
    <row r="30" spans="1:34">
      <c r="A30" s="191">
        <f t="shared" si="5"/>
        <v>25</v>
      </c>
      <c r="B30" s="191" t="s">
        <v>857</v>
      </c>
      <c r="C30" s="194" t="s">
        <v>815</v>
      </c>
      <c r="D30" s="191" t="s">
        <v>866</v>
      </c>
      <c r="T30" s="192" t="str">
        <f t="shared" si="2"/>
        <v>&lt;a href=</v>
      </c>
      <c r="U30" s="192" t="str">
        <f t="shared" si="3"/>
        <v>"#/?+++&amp;gotoz=n3"</v>
      </c>
      <c r="W30" s="192" t="str">
        <f t="shared" si="4"/>
        <v>class="slide"&gt;  &lt;span style="color:black; font-size:10px"&gt;Goto B3&lt;/span&gt; &lt;/a&gt;     &lt;br&gt;</v>
      </c>
      <c r="X30" s="193"/>
      <c r="Y30" s="193"/>
      <c r="Z30" s="193"/>
      <c r="AB30" s="191" t="s">
        <v>793</v>
      </c>
      <c r="AC30" s="191" t="str">
        <f t="shared" si="0"/>
        <v>+++&amp;gotoz=n3</v>
      </c>
      <c r="AD30" s="191" t="str">
        <f t="shared" si="1"/>
        <v/>
      </c>
      <c r="AE30" s="191" t="s">
        <v>794</v>
      </c>
      <c r="AF30" s="191" t="s">
        <v>795</v>
      </c>
      <c r="AG30" s="191" t="s">
        <v>796</v>
      </c>
      <c r="AH30" s="191" t="s">
        <v>797</v>
      </c>
    </row>
    <row r="31" spans="1:34">
      <c r="A31" s="191">
        <f t="shared" si="5"/>
        <v>26</v>
      </c>
      <c r="B31" s="191" t="s">
        <v>862</v>
      </c>
      <c r="C31" s="194" t="s">
        <v>815</v>
      </c>
      <c r="D31" s="191" t="s">
        <v>867</v>
      </c>
      <c r="T31" s="192" t="str">
        <f t="shared" si="2"/>
        <v>&lt;a href=</v>
      </c>
      <c r="U31" s="192" t="str">
        <f t="shared" si="3"/>
        <v>"#/?+++&amp;gotoz=n5"</v>
      </c>
      <c r="W31" s="192" t="str">
        <f t="shared" si="4"/>
        <v>class="slide"&gt;  &lt;span style="color:black; font-size:10px"&gt;Goto B5&lt;/span&gt; &lt;/a&gt;     &lt;br&gt;</v>
      </c>
      <c r="X31" s="193"/>
      <c r="Y31" s="193"/>
      <c r="Z31" s="193"/>
      <c r="AB31" s="191" t="s">
        <v>793</v>
      </c>
      <c r="AC31" s="191" t="str">
        <f t="shared" si="0"/>
        <v>+++&amp;gotoz=n5</v>
      </c>
      <c r="AD31" s="191" t="str">
        <f t="shared" si="1"/>
        <v/>
      </c>
      <c r="AE31" s="191" t="s">
        <v>794</v>
      </c>
      <c r="AF31" s="191" t="s">
        <v>795</v>
      </c>
      <c r="AG31" s="191" t="s">
        <v>796</v>
      </c>
      <c r="AH31" s="191" t="s">
        <v>797</v>
      </c>
    </row>
    <row r="32" spans="1:34">
      <c r="A32" s="191">
        <f t="shared" si="5"/>
        <v>27</v>
      </c>
      <c r="B32" s="191" t="s">
        <v>863</v>
      </c>
      <c r="C32" s="194" t="s">
        <v>815</v>
      </c>
      <c r="D32" s="191" t="s">
        <v>868</v>
      </c>
      <c r="T32" s="192" t="str">
        <f t="shared" si="2"/>
        <v>&lt;a href=</v>
      </c>
      <c r="U32" s="192" t="str">
        <f t="shared" si="3"/>
        <v>"#/?+++&amp;gotoz=n7"</v>
      </c>
      <c r="W32" s="192" t="str">
        <f t="shared" si="4"/>
        <v>class="slide"&gt;  &lt;span style="color:black; font-size:10px"&gt;Goto B7&lt;/span&gt; &lt;/a&gt;     &lt;br&gt;</v>
      </c>
      <c r="X32" s="193"/>
      <c r="Y32" s="193"/>
      <c r="Z32" s="193"/>
      <c r="AB32" s="191" t="s">
        <v>793</v>
      </c>
      <c r="AC32" s="191" t="str">
        <f t="shared" si="0"/>
        <v>+++&amp;gotoz=n7</v>
      </c>
      <c r="AD32" s="191" t="str">
        <f t="shared" si="1"/>
        <v/>
      </c>
      <c r="AE32" s="191" t="s">
        <v>794</v>
      </c>
      <c r="AF32" s="191" t="s">
        <v>795</v>
      </c>
      <c r="AG32" s="191" t="s">
        <v>796</v>
      </c>
      <c r="AH32" s="191" t="s">
        <v>797</v>
      </c>
    </row>
    <row r="33" spans="1:34">
      <c r="A33" s="191">
        <f t="shared" si="5"/>
        <v>28</v>
      </c>
      <c r="B33" s="191" t="s">
        <v>858</v>
      </c>
      <c r="C33" s="194" t="s">
        <v>815</v>
      </c>
      <c r="D33" s="191" t="s">
        <v>810</v>
      </c>
      <c r="T33" s="192" t="str">
        <f t="shared" si="2"/>
        <v>&lt;a href=</v>
      </c>
      <c r="U33" s="192" t="str">
        <f t="shared" si="3"/>
        <v>"#/?+++&amp;gotoz=n0"</v>
      </c>
      <c r="W33" s="192" t="str">
        <f t="shared" si="4"/>
        <v>class="slide"&gt;  &lt;span style="color:black; font-size:10px"&gt;Zoom all&lt;/span&gt; &lt;/a&gt;     &lt;br&gt;</v>
      </c>
      <c r="X33" s="193"/>
      <c r="Y33" s="193"/>
      <c r="Z33" s="193"/>
      <c r="AB33" s="191" t="s">
        <v>793</v>
      </c>
      <c r="AC33" s="191" t="str">
        <f t="shared" si="0"/>
        <v>+++&amp;gotoz=n0</v>
      </c>
      <c r="AD33" s="191" t="str">
        <f t="shared" si="1"/>
        <v/>
      </c>
      <c r="AE33" s="191" t="s">
        <v>794</v>
      </c>
      <c r="AF33" s="191" t="s">
        <v>795</v>
      </c>
      <c r="AG33" s="191" t="s">
        <v>796</v>
      </c>
      <c r="AH33" s="191" t="s">
        <v>797</v>
      </c>
    </row>
    <row r="34" spans="1:34">
      <c r="A34" s="191">
        <f t="shared" si="5"/>
        <v>29</v>
      </c>
      <c r="B34" s="191" t="s">
        <v>859</v>
      </c>
      <c r="C34" s="194" t="s">
        <v>815</v>
      </c>
      <c r="D34" s="191" t="s">
        <v>875</v>
      </c>
      <c r="T34" s="192" t="str">
        <f t="shared" si="2"/>
        <v>&lt;a href=</v>
      </c>
      <c r="U34" s="192" t="str">
        <f t="shared" si="3"/>
        <v>"#/?+++&amp;togglehlt=n1"</v>
      </c>
      <c r="W34" s="192" t="str">
        <f t="shared" si="4"/>
        <v>class="slide"&gt;  &lt;span style="color:black; font-size:10px"&gt;Highlight B1&lt;/span&gt; &lt;/a&gt;     &lt;br&gt;</v>
      </c>
      <c r="X34" s="193"/>
      <c r="Y34" s="193"/>
      <c r="Z34" s="193"/>
      <c r="AB34" s="191" t="s">
        <v>793</v>
      </c>
      <c r="AC34" s="191" t="str">
        <f t="shared" si="0"/>
        <v>+++&amp;togglehlt=n1</v>
      </c>
      <c r="AD34" s="191" t="str">
        <f t="shared" si="1"/>
        <v/>
      </c>
      <c r="AE34" s="191" t="s">
        <v>794</v>
      </c>
      <c r="AF34" s="191" t="s">
        <v>795</v>
      </c>
      <c r="AG34" s="191" t="s">
        <v>796</v>
      </c>
      <c r="AH34" s="191" t="s">
        <v>797</v>
      </c>
    </row>
    <row r="35" spans="1:34">
      <c r="A35" s="191">
        <f t="shared" si="5"/>
        <v>30</v>
      </c>
      <c r="B35" s="191" t="s">
        <v>860</v>
      </c>
      <c r="C35" s="194" t="s">
        <v>815</v>
      </c>
      <c r="D35" s="191" t="s">
        <v>876</v>
      </c>
      <c r="T35" s="192" t="str">
        <f t="shared" si="2"/>
        <v>&lt;a href=</v>
      </c>
      <c r="U35" s="192" t="str">
        <f t="shared" si="3"/>
        <v>"#/?+++&amp;togglehlt=n3"</v>
      </c>
      <c r="W35" s="192" t="str">
        <f t="shared" si="4"/>
        <v>class="slide"&gt;  &lt;span style="color:black; font-size:10px"&gt;Highlight B3&lt;/span&gt; &lt;/a&gt;     &lt;br&gt;</v>
      </c>
      <c r="X35" s="193"/>
      <c r="Y35" s="193"/>
      <c r="Z35" s="193"/>
      <c r="AB35" s="191" t="s">
        <v>793</v>
      </c>
      <c r="AC35" s="191" t="str">
        <f t="shared" si="0"/>
        <v>+++&amp;togglehlt=n3</v>
      </c>
      <c r="AD35" s="191" t="str">
        <f t="shared" si="1"/>
        <v/>
      </c>
      <c r="AE35" s="191" t="s">
        <v>794</v>
      </c>
      <c r="AF35" s="191" t="s">
        <v>795</v>
      </c>
      <c r="AG35" s="191" t="s">
        <v>796</v>
      </c>
      <c r="AH35" s="191" t="s">
        <v>797</v>
      </c>
    </row>
    <row r="36" spans="1:34">
      <c r="A36" s="191">
        <f t="shared" si="5"/>
        <v>31</v>
      </c>
      <c r="B36" s="191" t="s">
        <v>864</v>
      </c>
      <c r="C36" s="194" t="s">
        <v>815</v>
      </c>
      <c r="D36" s="191" t="s">
        <v>877</v>
      </c>
      <c r="T36" s="192" t="str">
        <f t="shared" si="2"/>
        <v>&lt;a href=</v>
      </c>
      <c r="U36" s="192" t="str">
        <f t="shared" si="3"/>
        <v>"#/?+++&amp;togglehlt=n5"</v>
      </c>
      <c r="W36" s="192" t="str">
        <f t="shared" si="4"/>
        <v>class="slide"&gt;  &lt;span style="color:black; font-size:10px"&gt;Highlight B5&lt;/span&gt; &lt;/a&gt;     &lt;br&gt;</v>
      </c>
      <c r="X36" s="193"/>
      <c r="Y36" s="193"/>
      <c r="Z36" s="193"/>
      <c r="AB36" s="191" t="s">
        <v>793</v>
      </c>
      <c r="AC36" s="191" t="str">
        <f t="shared" si="0"/>
        <v>+++&amp;togglehlt=n5</v>
      </c>
      <c r="AD36" s="191" t="str">
        <f t="shared" si="1"/>
        <v/>
      </c>
      <c r="AE36" s="191" t="s">
        <v>794</v>
      </c>
      <c r="AF36" s="191" t="s">
        <v>795</v>
      </c>
      <c r="AG36" s="191" t="s">
        <v>796</v>
      </c>
      <c r="AH36" s="191" t="s">
        <v>797</v>
      </c>
    </row>
    <row r="37" spans="1:34">
      <c r="A37" s="191">
        <f t="shared" si="5"/>
        <v>32</v>
      </c>
      <c r="B37" s="191" t="s">
        <v>865</v>
      </c>
      <c r="C37" s="194" t="s">
        <v>815</v>
      </c>
      <c r="D37" s="191" t="s">
        <v>878</v>
      </c>
      <c r="T37" s="192" t="str">
        <f t="shared" si="2"/>
        <v>&lt;a href=</v>
      </c>
      <c r="U37" s="192" t="str">
        <f t="shared" si="3"/>
        <v>"#/?+++&amp;togglehlt=n7"</v>
      </c>
      <c r="W37" s="192" t="str">
        <f t="shared" si="4"/>
        <v>class="slide"&gt;  &lt;span style="color:black; font-size:10px"&gt;Highlight B7&lt;/span&gt; &lt;/a&gt;     &lt;br&gt;</v>
      </c>
      <c r="X37" s="193"/>
      <c r="Y37" s="193"/>
      <c r="Z37" s="193"/>
      <c r="AB37" s="191" t="s">
        <v>793</v>
      </c>
      <c r="AC37" s="191" t="str">
        <f t="shared" ref="AC37:AC68" si="6">C37&amp;D37&amp;
IF(E37&lt;&gt;"","&amp;"&amp;E37,"")&amp;
IF(F37&lt;&gt;"","&amp;"&amp;F37,"")&amp;
IF(G37&lt;&gt;"","&amp;"&amp;G37,"")&amp;
IF(H37&lt;&gt;"","&amp;"&amp;H37,"")&amp;
IF(I37&lt;&gt;"","&amp;"&amp;I37,"")&amp;
IF(J37&lt;&gt;"","&amp;"&amp;J37,"")&amp;
IF(K37&lt;&gt;"","&amp;"&amp;K37,"")&amp;
IF(L37&lt;&gt;"","&amp;"&amp;L37,"")&amp;
IF(M37&lt;&gt;"","&amp;"&amp;M37,"")&amp;
IF(N37&lt;&gt;"","&amp;"&amp;N37,"")&amp;
IF(O37&lt;&gt;"","&amp;"&amp;O37,"")&amp;
IF(P37&lt;&gt;"","&amp;"&amp;P37,"")&amp;
IF(Q37&lt;&gt;"","&amp;"&amp;Q37,"")&amp;
IF(R37&lt;&gt;"","&amp;"&amp;R37,"")&amp;
IF(S37&lt;&gt;"","&amp;"&amp;S37,"")</f>
        <v>+++&amp;togglehlt=n7</v>
      </c>
      <c r="AD37" s="191" t="str">
        <f t="shared" ref="AD37:AD68" si="7">IF(AA37=1,"&amp;gotoz="&amp;E42,"")&amp;
IF(X37&lt;&gt;"","&amp;panx="&amp;X37,"")&amp;
IF(Y37&lt;&gt;"","&amp;pany="&amp;Y37,"")&amp;
IF(Z37&lt;&gt;"","&amp;zoom="&amp;Z37,"")</f>
        <v/>
      </c>
      <c r="AE37" s="191" t="s">
        <v>794</v>
      </c>
      <c r="AF37" s="191" t="s">
        <v>795</v>
      </c>
      <c r="AG37" s="191" t="s">
        <v>796</v>
      </c>
      <c r="AH37" s="191" t="s">
        <v>797</v>
      </c>
    </row>
    <row r="38" spans="1:34">
      <c r="A38" s="191">
        <f t="shared" si="5"/>
        <v>33</v>
      </c>
      <c r="B38" s="191" t="s">
        <v>861</v>
      </c>
      <c r="C38" s="194" t="s">
        <v>815</v>
      </c>
      <c r="D38" s="191" t="s">
        <v>869</v>
      </c>
      <c r="T38" s="192" t="str">
        <f t="shared" si="2"/>
        <v>&lt;a href=</v>
      </c>
      <c r="U38" s="192" t="str">
        <f t="shared" si="3"/>
        <v>"#/?+++&amp;unhlt=all"</v>
      </c>
      <c r="W38" s="192" t="str">
        <f t="shared" si="4"/>
        <v>class="slide"&gt;  &lt;span style="color:black; font-size:10px"&gt;Unhighlight&lt;/span&gt; &lt;/a&gt;     &lt;br&gt;</v>
      </c>
      <c r="X38" s="193"/>
      <c r="Y38" s="193"/>
      <c r="Z38" s="193"/>
      <c r="AB38" s="191" t="s">
        <v>793</v>
      </c>
      <c r="AC38" s="191" t="str">
        <f t="shared" si="6"/>
        <v>+++&amp;unhlt=all</v>
      </c>
      <c r="AD38" s="191" t="str">
        <f t="shared" si="7"/>
        <v/>
      </c>
      <c r="AE38" s="191" t="s">
        <v>794</v>
      </c>
      <c r="AF38" s="191" t="s">
        <v>795</v>
      </c>
      <c r="AG38" s="191" t="s">
        <v>796</v>
      </c>
      <c r="AH38" s="191" t="s">
        <v>797</v>
      </c>
    </row>
    <row r="39" spans="1:34">
      <c r="A39" s="191">
        <f t="shared" si="5"/>
        <v>34</v>
      </c>
      <c r="B39" s="191" t="s">
        <v>870</v>
      </c>
      <c r="C39" s="194" t="s">
        <v>815</v>
      </c>
      <c r="D39" s="191" t="s">
        <v>879</v>
      </c>
      <c r="T39" s="192" t="str">
        <f t="shared" si="2"/>
        <v>&lt;a href=</v>
      </c>
      <c r="U39" s="192" t="str">
        <f t="shared" si="3"/>
        <v>"#/?+++&amp;circle=n1,60"</v>
      </c>
      <c r="W39" s="192" t="str">
        <f t="shared" si="4"/>
        <v>class="slide"&gt;  &lt;span style="color:black; font-size:10px"&gt;Circle B1&lt;/span&gt; &lt;/a&gt;     &lt;br&gt;</v>
      </c>
      <c r="X39" s="193"/>
      <c r="Y39" s="193"/>
      <c r="Z39" s="193"/>
      <c r="AB39" s="191" t="s">
        <v>793</v>
      </c>
      <c r="AC39" s="191" t="str">
        <f t="shared" si="6"/>
        <v>+++&amp;circle=n1,60</v>
      </c>
      <c r="AD39" s="191" t="str">
        <f t="shared" si="7"/>
        <v/>
      </c>
      <c r="AE39" s="191" t="s">
        <v>794</v>
      </c>
      <c r="AF39" s="191" t="s">
        <v>795</v>
      </c>
      <c r="AG39" s="191" t="s">
        <v>796</v>
      </c>
      <c r="AH39" s="191" t="s">
        <v>797</v>
      </c>
    </row>
    <row r="40" spans="1:34">
      <c r="A40" s="191">
        <f t="shared" si="5"/>
        <v>35</v>
      </c>
      <c r="B40" s="191" t="s">
        <v>871</v>
      </c>
      <c r="C40" s="194" t="s">
        <v>815</v>
      </c>
      <c r="D40" s="191" t="s">
        <v>880</v>
      </c>
      <c r="T40" s="192" t="str">
        <f t="shared" si="2"/>
        <v>&lt;a href=</v>
      </c>
      <c r="U40" s="192" t="str">
        <f t="shared" si="3"/>
        <v>"#/?+++&amp;circle=n3,60"</v>
      </c>
      <c r="W40" s="192" t="str">
        <f t="shared" si="4"/>
        <v>class="slide"&gt;  &lt;span style="color:black; font-size:10px"&gt;Circle B3&lt;/span&gt; &lt;/a&gt;     &lt;br&gt;</v>
      </c>
      <c r="X40" s="193"/>
      <c r="Y40" s="193"/>
      <c r="Z40" s="193"/>
      <c r="AB40" s="191" t="s">
        <v>793</v>
      </c>
      <c r="AC40" s="191" t="str">
        <f t="shared" si="6"/>
        <v>+++&amp;circle=n3,60</v>
      </c>
      <c r="AD40" s="191" t="str">
        <f t="shared" si="7"/>
        <v/>
      </c>
      <c r="AE40" s="191" t="s">
        <v>794</v>
      </c>
      <c r="AF40" s="191" t="s">
        <v>795</v>
      </c>
      <c r="AG40" s="191" t="s">
        <v>796</v>
      </c>
      <c r="AH40" s="191" t="s">
        <v>797</v>
      </c>
    </row>
    <row r="41" spans="1:34">
      <c r="A41" s="191">
        <f t="shared" si="5"/>
        <v>36</v>
      </c>
      <c r="B41" s="191" t="s">
        <v>872</v>
      </c>
      <c r="C41" s="194" t="s">
        <v>815</v>
      </c>
      <c r="D41" s="191" t="s">
        <v>881</v>
      </c>
      <c r="T41" s="192" t="str">
        <f t="shared" si="2"/>
        <v>&lt;a href=</v>
      </c>
      <c r="U41" s="192" t="str">
        <f t="shared" si="3"/>
        <v>"#/?+++&amp;circle=n5,60"</v>
      </c>
      <c r="W41" s="192" t="str">
        <f t="shared" si="4"/>
        <v>class="slide"&gt;  &lt;span style="color:black; font-size:10px"&gt;Circel B5&lt;/span&gt; &lt;/a&gt;     &lt;br&gt;</v>
      </c>
      <c r="X41" s="193"/>
      <c r="Y41" s="193"/>
      <c r="Z41" s="193"/>
      <c r="AB41" s="191" t="s">
        <v>793</v>
      </c>
      <c r="AC41" s="191" t="str">
        <f t="shared" si="6"/>
        <v>+++&amp;circle=n5,60</v>
      </c>
      <c r="AD41" s="191" t="str">
        <f t="shared" si="7"/>
        <v/>
      </c>
      <c r="AE41" s="191" t="s">
        <v>794</v>
      </c>
      <c r="AF41" s="191" t="s">
        <v>795</v>
      </c>
      <c r="AG41" s="191" t="s">
        <v>796</v>
      </c>
      <c r="AH41" s="191" t="s">
        <v>797</v>
      </c>
    </row>
    <row r="42" spans="1:34">
      <c r="A42" s="191">
        <f t="shared" si="5"/>
        <v>37</v>
      </c>
      <c r="B42" s="191" t="s">
        <v>873</v>
      </c>
      <c r="C42" s="194" t="s">
        <v>815</v>
      </c>
      <c r="D42" s="191" t="s">
        <v>882</v>
      </c>
      <c r="T42" s="192" t="str">
        <f t="shared" si="2"/>
        <v>&lt;a href=</v>
      </c>
      <c r="U42" s="192" t="str">
        <f t="shared" si="3"/>
        <v>"#/?+++&amp;circle=n7,60"</v>
      </c>
      <c r="W42" s="192" t="str">
        <f t="shared" si="4"/>
        <v>class="slide"&gt;  &lt;span style="color:black; font-size:10px"&gt;Crcle B7&lt;/span&gt; &lt;/a&gt;     &lt;br&gt;</v>
      </c>
      <c r="X42" s="193"/>
      <c r="Y42" s="193"/>
      <c r="Z42" s="193"/>
      <c r="AB42" s="191" t="s">
        <v>793</v>
      </c>
      <c r="AC42" s="191" t="str">
        <f t="shared" si="6"/>
        <v>+++&amp;circle=n7,60</v>
      </c>
      <c r="AD42" s="191" t="str">
        <f t="shared" si="7"/>
        <v/>
      </c>
      <c r="AE42" s="191" t="s">
        <v>794</v>
      </c>
      <c r="AF42" s="191" t="s">
        <v>795</v>
      </c>
      <c r="AG42" s="191" t="s">
        <v>796</v>
      </c>
      <c r="AH42" s="191" t="s">
        <v>797</v>
      </c>
    </row>
    <row r="43" spans="1:34">
      <c r="A43" s="191">
        <f t="shared" si="5"/>
        <v>38</v>
      </c>
      <c r="B43" s="191" t="s">
        <v>874</v>
      </c>
      <c r="C43" s="194" t="s">
        <v>815</v>
      </c>
      <c r="D43" s="191" t="s">
        <v>883</v>
      </c>
      <c r="E43" s="191" t="s">
        <v>884</v>
      </c>
      <c r="F43" s="191" t="s">
        <v>885</v>
      </c>
      <c r="G43" s="191" t="s">
        <v>886</v>
      </c>
      <c r="T43" s="192" t="str">
        <f t="shared" si="2"/>
        <v>&lt;a href=</v>
      </c>
      <c r="U43" s="192" t="str">
        <f t="shared" si="3"/>
        <v>"#/?+++&amp;circle=n2,60&amp;circle=n4,60&amp;circle=n6,60&amp;circle=n8,60"</v>
      </c>
      <c r="W43" s="192" t="str">
        <f t="shared" si="4"/>
        <v>class="slide"&gt;  &lt;span style="color:black; font-size:10px"&gt;Circel Even B's&lt;/span&gt; &lt;/a&gt;     &lt;br&gt;</v>
      </c>
      <c r="X43" s="193"/>
      <c r="Y43" s="193"/>
      <c r="Z43" s="193"/>
      <c r="AB43" s="191" t="s">
        <v>793</v>
      </c>
      <c r="AC43" s="191" t="str">
        <f t="shared" si="6"/>
        <v>+++&amp;circle=n2,60&amp;circle=n4,60&amp;circle=n6,60&amp;circle=n8,60</v>
      </c>
      <c r="AD43" s="191" t="str">
        <f t="shared" si="7"/>
        <v/>
      </c>
      <c r="AE43" s="191" t="s">
        <v>794</v>
      </c>
      <c r="AF43" s="191" t="s">
        <v>795</v>
      </c>
      <c r="AG43" s="191" t="s">
        <v>796</v>
      </c>
      <c r="AH43" s="191" t="s">
        <v>797</v>
      </c>
    </row>
    <row r="44" spans="1:34">
      <c r="A44" s="191">
        <f t="shared" si="5"/>
        <v>39</v>
      </c>
      <c r="B44" s="191" t="s">
        <v>888</v>
      </c>
      <c r="C44" s="194"/>
      <c r="D44" s="191" t="s">
        <v>842</v>
      </c>
      <c r="T44" s="192" t="str">
        <f t="shared" si="2"/>
        <v/>
      </c>
      <c r="U44" s="192" t="str">
        <f t="shared" si="3"/>
        <v xml:space="preserve">
###Quantitative</v>
      </c>
      <c r="W44" s="192" t="str">
        <f t="shared" si="4"/>
        <v/>
      </c>
      <c r="X44" s="193"/>
      <c r="Y44" s="193"/>
      <c r="Z44" s="193"/>
      <c r="AB44" s="191" t="s">
        <v>793</v>
      </c>
      <c r="AC44" s="191" t="str">
        <f t="shared" si="6"/>
        <v>md</v>
      </c>
      <c r="AD44" s="191" t="str">
        <f t="shared" si="7"/>
        <v/>
      </c>
      <c r="AE44" s="191" t="s">
        <v>794</v>
      </c>
      <c r="AF44" s="191" t="s">
        <v>795</v>
      </c>
      <c r="AG44" s="191" t="s">
        <v>796</v>
      </c>
      <c r="AH44" s="191" t="s">
        <v>797</v>
      </c>
    </row>
    <row r="45" spans="1:34">
      <c r="A45" s="191">
        <f t="shared" si="5"/>
        <v>40</v>
      </c>
      <c r="B45" s="191" t="s">
        <v>898</v>
      </c>
      <c r="C45" s="194"/>
      <c r="D45" s="191" t="s">
        <v>887</v>
      </c>
      <c r="E45" s="191" t="s">
        <v>889</v>
      </c>
      <c r="S45" s="191" t="s">
        <v>822</v>
      </c>
      <c r="T45" s="192" t="str">
        <f t="shared" si="2"/>
        <v>&lt;a href=</v>
      </c>
      <c r="U45" s="192" t="str">
        <f t="shared" si="3"/>
        <v>"#/?on=Map&amp;staggerKind=on,n1,0.05,n2,0.05,n3,0.05,n4,0.05,n5,0.05,n6,0.05,n7,0.05,n8,0.05&amp;panx=1000&amp;pany=1000&amp;zoom=1.2"</v>
      </c>
      <c r="W45" s="192" t="str">
        <f t="shared" si="4"/>
        <v>class="slide"&gt;  &lt;span style="color:black; font-size:10px"&gt;Show B's&lt;/span&gt; &lt;/a&gt;     &lt;br&gt;</v>
      </c>
      <c r="X45" s="193"/>
      <c r="Y45" s="193"/>
      <c r="Z45" s="193"/>
      <c r="AB45" s="191" t="s">
        <v>793</v>
      </c>
      <c r="AC45" s="191" t="str">
        <f t="shared" si="6"/>
        <v>on=Map&amp;staggerKind=on,n1,0.05,n2,0.05,n3,0.05,n4,0.05,n5,0.05,n6,0.05,n7,0.05,n8,0.05&amp;panx=1000&amp;pany=1000&amp;zoom=1.2</v>
      </c>
      <c r="AD45" s="191" t="str">
        <f t="shared" si="7"/>
        <v/>
      </c>
      <c r="AE45" s="191" t="s">
        <v>794</v>
      </c>
      <c r="AF45" s="191" t="s">
        <v>795</v>
      </c>
      <c r="AG45" s="191" t="s">
        <v>796</v>
      </c>
      <c r="AH45" s="191" t="s">
        <v>797</v>
      </c>
    </row>
    <row r="46" spans="1:34">
      <c r="A46" s="191">
        <f t="shared" si="5"/>
        <v>41</v>
      </c>
      <c r="B46" s="191" t="s">
        <v>899</v>
      </c>
      <c r="C46" s="194" t="s">
        <v>815</v>
      </c>
      <c r="D46" s="191" t="s">
        <v>887</v>
      </c>
      <c r="E46" s="191" t="s">
        <v>890</v>
      </c>
      <c r="S46" s="191" t="s">
        <v>891</v>
      </c>
      <c r="T46" s="192" t="str">
        <f t="shared" si="2"/>
        <v>&lt;a href=</v>
      </c>
      <c r="U46" s="192" t="str">
        <f t="shared" si="3"/>
        <v>"#/?+++&amp;on=Map&amp;open=BarChart&amp;panx=1000&amp;pany=1265&amp;zoom=1.2"</v>
      </c>
      <c r="W46" s="192" t="str">
        <f t="shared" si="4"/>
        <v>class="slide"&gt;  &lt;span style="color:black; font-size:10px"&gt;Show Bar Chart&lt;/span&gt; &lt;/a&gt;     &lt;br&gt;</v>
      </c>
      <c r="X46" s="193"/>
      <c r="Y46" s="193"/>
      <c r="Z46" s="193"/>
      <c r="AB46" s="191" t="s">
        <v>793</v>
      </c>
      <c r="AC46" s="191" t="str">
        <f t="shared" si="6"/>
        <v>+++&amp;on=Map&amp;open=BarChart&amp;panx=1000&amp;pany=1265&amp;zoom=1.2</v>
      </c>
      <c r="AD46" s="191" t="str">
        <f t="shared" si="7"/>
        <v/>
      </c>
      <c r="AE46" s="191" t="s">
        <v>794</v>
      </c>
      <c r="AF46" s="191" t="s">
        <v>795</v>
      </c>
      <c r="AG46" s="191" t="s">
        <v>796</v>
      </c>
      <c r="AH46" s="191" t="s">
        <v>797</v>
      </c>
    </row>
    <row r="47" spans="1:34">
      <c r="A47" s="191">
        <f t="shared" si="5"/>
        <v>42</v>
      </c>
      <c r="B47" s="191" t="s">
        <v>900</v>
      </c>
      <c r="C47" s="194" t="s">
        <v>815</v>
      </c>
      <c r="D47" s="191" t="s">
        <v>887</v>
      </c>
      <c r="E47" s="191" t="s">
        <v>893</v>
      </c>
      <c r="S47" s="191" t="s">
        <v>891</v>
      </c>
      <c r="T47" s="192" t="str">
        <f t="shared" si="2"/>
        <v>&lt;a href=</v>
      </c>
      <c r="U47" s="192" t="str">
        <f t="shared" si="3"/>
        <v>"#/?+++&amp;on=Map&amp;size=n1,2,1.8,1.8&amp;size=n2,2,0.8,0.8&amp;size=n3,2,0.6,0.6&amp;size=n4,2,1.6,1.6&amp;size=n5,2,1.2,1.2&amp;size=n6,2,0.5,0.5&amp;size=n7,2,1.1,1.1&amp;size=n8,2,0.7,0.7&amp;panx=1000&amp;pany=1265&amp;zoom=1.2"</v>
      </c>
      <c r="W47" s="192" t="str">
        <f t="shared" si="4"/>
        <v>class="slide"&gt;  &lt;span style="color:black; font-size:10px"&gt;Size B's&lt;/span&gt; &lt;/a&gt;     &lt;br&gt;</v>
      </c>
      <c r="X47" s="193"/>
      <c r="Y47" s="193"/>
      <c r="Z47" s="193"/>
      <c r="AB47" s="191" t="s">
        <v>793</v>
      </c>
      <c r="AC47" s="191" t="str">
        <f t="shared" si="6"/>
        <v>+++&amp;on=Map&amp;size=n1,2,1.8,1.8&amp;size=n2,2,0.8,0.8&amp;size=n3,2,0.6,0.6&amp;size=n4,2,1.6,1.6&amp;size=n5,2,1.2,1.2&amp;size=n6,2,0.5,0.5&amp;size=n7,2,1.1,1.1&amp;size=n8,2,0.7,0.7&amp;panx=1000&amp;pany=1265&amp;zoom=1.2</v>
      </c>
      <c r="AD47" s="191" t="str">
        <f t="shared" si="7"/>
        <v/>
      </c>
      <c r="AE47" s="191" t="s">
        <v>794</v>
      </c>
      <c r="AF47" s="191" t="s">
        <v>795</v>
      </c>
      <c r="AG47" s="191" t="s">
        <v>796</v>
      </c>
      <c r="AH47" s="191" t="s">
        <v>797</v>
      </c>
    </row>
    <row r="48" spans="1:34">
      <c r="A48" s="191">
        <f t="shared" si="5"/>
        <v>43</v>
      </c>
      <c r="B48" s="191" t="s">
        <v>901</v>
      </c>
      <c r="C48" s="194" t="s">
        <v>815</v>
      </c>
      <c r="D48" s="191" t="s">
        <v>887</v>
      </c>
      <c r="E48" s="191" t="s">
        <v>894</v>
      </c>
      <c r="S48" s="191" t="s">
        <v>891</v>
      </c>
      <c r="T48" s="192" t="str">
        <f t="shared" si="2"/>
        <v>&lt;a href=</v>
      </c>
      <c r="U48" s="192" t="str">
        <f t="shared" si="3"/>
        <v>"#/?+++&amp;on=Map&amp;size=Bar1,2,1,1.8,50,100,50,100&amp;size=Bar2,2,1,0.8,50,100&amp;size=Bar3,2,1,0.6,50,100&amp;size=Bar4,2,1,1.6,50,100&amp;size=Bar5,2,1,1.2,50,100&amp;size=Bar6,2,1,0.5,50,100&amp;size=Bar7,2,1,1.1,50,100&amp;size=Bar8,2,1,0.7,50,100&amp;panx=1000&amp;pany=1265&amp;zoom=1.2"</v>
      </c>
      <c r="W48" s="192" t="str">
        <f t="shared" si="4"/>
        <v>class="slide"&gt;  &lt;span style="color:black; font-size:10px"&gt;Size Bars&lt;/span&gt; &lt;/a&gt;     &lt;br&gt;</v>
      </c>
      <c r="X48" s="193"/>
      <c r="Y48" s="193"/>
      <c r="Z48" s="193"/>
      <c r="AB48" s="191" t="s">
        <v>793</v>
      </c>
      <c r="AC48" s="191" t="str">
        <f t="shared" si="6"/>
        <v>+++&amp;on=Map&amp;size=Bar1,2,1,1.8,50,100,50,100&amp;size=Bar2,2,1,0.8,50,100&amp;size=Bar3,2,1,0.6,50,100&amp;size=Bar4,2,1,1.6,50,100&amp;size=Bar5,2,1,1.2,50,100&amp;size=Bar6,2,1,0.5,50,100&amp;size=Bar7,2,1,1.1,50,100&amp;size=Bar8,2,1,0.7,50,100&amp;panx=1000&amp;pany=1265&amp;zoom=1.2</v>
      </c>
      <c r="AD48" s="191" t="str">
        <f t="shared" si="7"/>
        <v/>
      </c>
      <c r="AE48" s="191" t="s">
        <v>794</v>
      </c>
      <c r="AF48" s="191" t="s">
        <v>795</v>
      </c>
      <c r="AG48" s="191" t="s">
        <v>796</v>
      </c>
      <c r="AH48" s="191" t="s">
        <v>797</v>
      </c>
    </row>
    <row r="49" spans="1:34">
      <c r="A49" s="191">
        <f t="shared" si="5"/>
        <v>44</v>
      </c>
      <c r="B49" s="191" t="s">
        <v>902</v>
      </c>
      <c r="C49" s="194" t="s">
        <v>815</v>
      </c>
      <c r="D49" s="191" t="s">
        <v>887</v>
      </c>
      <c r="E49" s="191" t="s">
        <v>895</v>
      </c>
      <c r="S49" s="191" t="s">
        <v>891</v>
      </c>
      <c r="T49" s="192" t="str">
        <f t="shared" si="2"/>
        <v>&lt;a href=</v>
      </c>
      <c r="U49" s="192" t="str">
        <f t="shared" si="3"/>
        <v>"#/?+++&amp;on=Map&amp;size=n1,2,1.0,1.0&amp;size=n2,2,1.0,1.0&amp;size=n3,2,1.0,1.0&amp;size=n4,2,1.0,1.0&amp;size=n5,2,1.0,1.0&amp;size=n6,2,1.0,1.0&amp;size=n7,2,1.0,1.0&amp;size=n8,2,1.0,1.0&amp;panx=1000&amp;pany=1265&amp;zoom=1.2"</v>
      </c>
      <c r="W49" s="192" t="str">
        <f t="shared" si="4"/>
        <v>class="slide"&gt;  &lt;span style="color:black; font-size:10px"&gt;Unsize B's&lt;/span&gt; &lt;/a&gt;     &lt;br&gt;</v>
      </c>
      <c r="X49" s="193"/>
      <c r="Y49" s="193"/>
      <c r="Z49" s="193"/>
      <c r="AB49" s="191" t="s">
        <v>793</v>
      </c>
      <c r="AC49" s="191" t="str">
        <f t="shared" si="6"/>
        <v>+++&amp;on=Map&amp;size=n1,2,1.0,1.0&amp;size=n2,2,1.0,1.0&amp;size=n3,2,1.0,1.0&amp;size=n4,2,1.0,1.0&amp;size=n5,2,1.0,1.0&amp;size=n6,2,1.0,1.0&amp;size=n7,2,1.0,1.0&amp;size=n8,2,1.0,1.0&amp;panx=1000&amp;pany=1265&amp;zoom=1.2</v>
      </c>
      <c r="AD49" s="191" t="str">
        <f t="shared" si="7"/>
        <v/>
      </c>
      <c r="AE49" s="191" t="s">
        <v>794</v>
      </c>
      <c r="AF49" s="191" t="s">
        <v>795</v>
      </c>
      <c r="AG49" s="191" t="s">
        <v>796</v>
      </c>
      <c r="AH49" s="191" t="s">
        <v>797</v>
      </c>
    </row>
    <row r="50" spans="1:34">
      <c r="A50" s="191">
        <f t="shared" si="5"/>
        <v>45</v>
      </c>
      <c r="B50" s="191" t="s">
        <v>903</v>
      </c>
      <c r="C50" s="194" t="s">
        <v>815</v>
      </c>
      <c r="D50" s="191" t="s">
        <v>887</v>
      </c>
      <c r="E50" s="191" t="s">
        <v>896</v>
      </c>
      <c r="S50" s="191" t="s">
        <v>891</v>
      </c>
      <c r="T50" s="192" t="str">
        <f t="shared" si="2"/>
        <v>&lt;a href=</v>
      </c>
      <c r="U50" s="192" t="str">
        <f t="shared" si="3"/>
        <v>"#/?+++&amp;on=Map&amp;size=Bar1,2,1.0,1.0,50,100&amp;size=Bar2,2,1.0,1.0,50,100&amp;size=Bar3,2,1.0,1.0,50,100&amp;size=Bar4,2,1.0,1.0,50,100&amp;size=Bar5,2,1.0,1.0,50,100&amp;size=Bar6,2,1.0,1.0,50,100&amp;size=Bar7,2,1.0,1.0,50,100&amp;size=Bar8,2,1.0,1.0,50,100&amp;panx=1000&amp;pany=1265&amp;zoom=1.2"</v>
      </c>
      <c r="W50" s="192" t="str">
        <f t="shared" si="4"/>
        <v>class="slide"&gt;  &lt;span style="color:black; font-size:10px"&gt;Unsize Bars&lt;/span&gt; &lt;/a&gt;     &lt;br&gt;</v>
      </c>
      <c r="X50" s="193"/>
      <c r="Y50" s="193"/>
      <c r="Z50" s="193"/>
      <c r="AB50" s="191" t="s">
        <v>793</v>
      </c>
      <c r="AC50" s="191" t="str">
        <f t="shared" si="6"/>
        <v>+++&amp;on=Map&amp;size=Bar1,2,1.0,1.0,50,100&amp;size=Bar2,2,1.0,1.0,50,100&amp;size=Bar3,2,1.0,1.0,50,100&amp;size=Bar4,2,1.0,1.0,50,100&amp;size=Bar5,2,1.0,1.0,50,100&amp;size=Bar6,2,1.0,1.0,50,100&amp;size=Bar7,2,1.0,1.0,50,100&amp;size=Bar8,2,1.0,1.0,50,100&amp;panx=1000&amp;pany=1265&amp;zoom=1.2</v>
      </c>
      <c r="AD50" s="191" t="str">
        <f t="shared" si="7"/>
        <v/>
      </c>
      <c r="AE50" s="191" t="s">
        <v>794</v>
      </c>
      <c r="AF50" s="191" t="s">
        <v>795</v>
      </c>
      <c r="AG50" s="191" t="s">
        <v>796</v>
      </c>
      <c r="AH50" s="191" t="s">
        <v>797</v>
      </c>
    </row>
    <row r="51" spans="1:34">
      <c r="A51" s="191">
        <f t="shared" si="5"/>
        <v>46</v>
      </c>
      <c r="B51" s="191" t="s">
        <v>904</v>
      </c>
      <c r="C51" s="194" t="s">
        <v>815</v>
      </c>
      <c r="D51" s="191" t="s">
        <v>887</v>
      </c>
      <c r="E51" s="191" t="s">
        <v>892</v>
      </c>
      <c r="S51" s="191" t="s">
        <v>897</v>
      </c>
      <c r="T51" s="192" t="str">
        <f t="shared" si="2"/>
        <v>&lt;a href=</v>
      </c>
      <c r="U51" s="192" t="str">
        <f t="shared" si="3"/>
        <v>"#/?+++&amp;on=Map&amp;close=BarChart&amp;panx=1000&amp;pany=1005&amp;zoom=1.2"</v>
      </c>
      <c r="W51" s="192" t="str">
        <f t="shared" si="4"/>
        <v>class="slide"&gt;  &lt;span style="color:black; font-size:10px"&gt;Hide Bar Chart&lt;/span&gt; &lt;/a&gt;     &lt;br&gt;</v>
      </c>
      <c r="X51" s="193"/>
      <c r="Y51" s="193"/>
      <c r="Z51" s="193"/>
      <c r="AB51" s="191" t="s">
        <v>793</v>
      </c>
      <c r="AC51" s="191" t="str">
        <f t="shared" si="6"/>
        <v>+++&amp;on=Map&amp;close=BarChart&amp;panx=1000&amp;pany=1005&amp;zoom=1.2</v>
      </c>
      <c r="AD51" s="191" t="str">
        <f t="shared" si="7"/>
        <v/>
      </c>
      <c r="AE51" s="191" t="s">
        <v>794</v>
      </c>
      <c r="AF51" s="191" t="s">
        <v>795</v>
      </c>
      <c r="AG51" s="191" t="s">
        <v>796</v>
      </c>
      <c r="AH51" s="191" t="s">
        <v>797</v>
      </c>
    </row>
    <row r="52" spans="1:34">
      <c r="A52" s="191">
        <f t="shared" si="5"/>
        <v>47</v>
      </c>
      <c r="C52" s="194" t="s">
        <v>798</v>
      </c>
      <c r="T52" s="192" t="str">
        <f t="shared" si="2"/>
        <v>&lt;a href=</v>
      </c>
      <c r="U52" s="192" t="str">
        <f t="shared" si="3"/>
        <v>"#/?---&amp;"</v>
      </c>
      <c r="W52" s="192" t="str">
        <f t="shared" si="4"/>
        <v>class="slide"&gt;  &lt;span style="color:black; font-size:10px"&gt;&lt;/span&gt; &lt;/a&gt;     &lt;br&gt;</v>
      </c>
      <c r="X52" s="193"/>
      <c r="Y52" s="193"/>
      <c r="Z52" s="193"/>
      <c r="AB52" s="191" t="s">
        <v>793</v>
      </c>
      <c r="AC52" s="191" t="str">
        <f t="shared" si="6"/>
        <v>---&amp;</v>
      </c>
      <c r="AD52" s="191" t="str">
        <f t="shared" si="7"/>
        <v/>
      </c>
      <c r="AE52" s="191" t="s">
        <v>794</v>
      </c>
      <c r="AF52" s="191" t="s">
        <v>795</v>
      </c>
      <c r="AG52" s="191" t="s">
        <v>796</v>
      </c>
      <c r="AH52" s="191" t="s">
        <v>797</v>
      </c>
    </row>
    <row r="53" spans="1:34">
      <c r="A53" s="191">
        <f t="shared" si="5"/>
        <v>48</v>
      </c>
      <c r="C53" s="194" t="s">
        <v>798</v>
      </c>
      <c r="T53" s="192" t="str">
        <f t="shared" si="2"/>
        <v>&lt;a href=</v>
      </c>
      <c r="U53" s="192" t="str">
        <f t="shared" si="3"/>
        <v>"#/?---&amp;"</v>
      </c>
      <c r="W53" s="192" t="str">
        <f t="shared" si="4"/>
        <v>class="slide"&gt;  &lt;span style="color:black; font-size:10px"&gt;&lt;/span&gt; &lt;/a&gt;     &lt;br&gt;</v>
      </c>
      <c r="X53" s="193"/>
      <c r="Y53" s="193"/>
      <c r="Z53" s="193"/>
      <c r="AB53" s="191" t="s">
        <v>793</v>
      </c>
      <c r="AC53" s="191" t="str">
        <f t="shared" si="6"/>
        <v>---&amp;</v>
      </c>
      <c r="AD53" s="191" t="str">
        <f t="shared" si="7"/>
        <v/>
      </c>
      <c r="AE53" s="191" t="s">
        <v>794</v>
      </c>
      <c r="AF53" s="191" t="s">
        <v>795</v>
      </c>
      <c r="AG53" s="191" t="s">
        <v>796</v>
      </c>
      <c r="AH53" s="191" t="s">
        <v>797</v>
      </c>
    </row>
    <row r="54" spans="1:34">
      <c r="A54" s="191">
        <f t="shared" si="5"/>
        <v>49</v>
      </c>
      <c r="C54" s="194" t="s">
        <v>798</v>
      </c>
      <c r="T54" s="192" t="str">
        <f t="shared" si="2"/>
        <v>&lt;a href=</v>
      </c>
      <c r="U54" s="192" t="str">
        <f t="shared" si="3"/>
        <v>"#/?---&amp;"</v>
      </c>
      <c r="W54" s="192" t="str">
        <f t="shared" si="4"/>
        <v>class="slide"&gt;  &lt;span style="color:black; font-size:10px"&gt;&lt;/span&gt; &lt;/a&gt;     &lt;br&gt;</v>
      </c>
      <c r="X54" s="193"/>
      <c r="Y54" s="193"/>
      <c r="Z54" s="193"/>
      <c r="AB54" s="191" t="s">
        <v>793</v>
      </c>
      <c r="AC54" s="191" t="str">
        <f t="shared" si="6"/>
        <v>---&amp;</v>
      </c>
      <c r="AD54" s="191" t="str">
        <f t="shared" si="7"/>
        <v/>
      </c>
      <c r="AE54" s="191" t="s">
        <v>794</v>
      </c>
      <c r="AF54" s="191" t="s">
        <v>795</v>
      </c>
      <c r="AG54" s="191" t="s">
        <v>796</v>
      </c>
      <c r="AH54" s="191" t="s">
        <v>797</v>
      </c>
    </row>
    <row r="55" spans="1:34">
      <c r="A55" s="191">
        <f t="shared" si="5"/>
        <v>50</v>
      </c>
      <c r="C55" s="194" t="s">
        <v>798</v>
      </c>
      <c r="T55" s="192" t="str">
        <f t="shared" si="2"/>
        <v>&lt;a href=</v>
      </c>
      <c r="U55" s="192" t="str">
        <f t="shared" si="3"/>
        <v>"#/?---&amp;"</v>
      </c>
      <c r="W55" s="192" t="str">
        <f t="shared" si="4"/>
        <v>class="slide"&gt;  &lt;span style="color:black; font-size:10px"&gt;&lt;/span&gt; &lt;/a&gt;     &lt;br&gt;</v>
      </c>
      <c r="X55" s="193"/>
      <c r="Y55" s="193"/>
      <c r="Z55" s="193"/>
      <c r="AB55" s="191" t="s">
        <v>793</v>
      </c>
      <c r="AC55" s="191" t="str">
        <f t="shared" si="6"/>
        <v>---&amp;</v>
      </c>
      <c r="AD55" s="191" t="str">
        <f t="shared" si="7"/>
        <v/>
      </c>
      <c r="AE55" s="191" t="s">
        <v>794</v>
      </c>
      <c r="AF55" s="191" t="s">
        <v>795</v>
      </c>
      <c r="AG55" s="191" t="s">
        <v>796</v>
      </c>
      <c r="AH55" s="191" t="s">
        <v>797</v>
      </c>
    </row>
    <row r="56" spans="1:34">
      <c r="A56" s="191">
        <f t="shared" si="5"/>
        <v>51</v>
      </c>
      <c r="C56" s="194" t="s">
        <v>798</v>
      </c>
      <c r="T56" s="192" t="str">
        <f t="shared" si="2"/>
        <v>&lt;a href=</v>
      </c>
      <c r="U56" s="192" t="str">
        <f t="shared" si="3"/>
        <v>"#/?---&amp;"</v>
      </c>
      <c r="W56" s="192" t="str">
        <f t="shared" si="4"/>
        <v>class="slide"&gt;  &lt;span style="color:black; font-size:10px"&gt;&lt;/span&gt; &lt;/a&gt;     &lt;br&gt;</v>
      </c>
      <c r="X56" s="193"/>
      <c r="Y56" s="193"/>
      <c r="Z56" s="193"/>
      <c r="AB56" s="191" t="s">
        <v>793</v>
      </c>
      <c r="AC56" s="191" t="str">
        <f t="shared" si="6"/>
        <v>---&amp;</v>
      </c>
      <c r="AD56" s="191" t="str">
        <f t="shared" si="7"/>
        <v/>
      </c>
      <c r="AE56" s="191" t="s">
        <v>794</v>
      </c>
      <c r="AF56" s="191" t="s">
        <v>795</v>
      </c>
      <c r="AG56" s="191" t="s">
        <v>796</v>
      </c>
      <c r="AH56" s="191" t="s">
        <v>797</v>
      </c>
    </row>
    <row r="57" spans="1:34">
      <c r="A57" s="191">
        <f t="shared" si="5"/>
        <v>52</v>
      </c>
      <c r="C57" s="194" t="s">
        <v>798</v>
      </c>
      <c r="T57" s="192" t="str">
        <f t="shared" si="2"/>
        <v>&lt;a href=</v>
      </c>
      <c r="U57" s="192" t="str">
        <f t="shared" si="3"/>
        <v>"#/?---&amp;"</v>
      </c>
      <c r="W57" s="192" t="str">
        <f t="shared" si="4"/>
        <v>class="slide"&gt;  &lt;span style="color:black; font-size:10px"&gt;&lt;/span&gt; &lt;/a&gt;     &lt;br&gt;</v>
      </c>
      <c r="X57" s="193"/>
      <c r="Y57" s="193"/>
      <c r="Z57" s="193"/>
      <c r="AB57" s="191" t="s">
        <v>793</v>
      </c>
      <c r="AC57" s="191" t="str">
        <f t="shared" si="6"/>
        <v>---&amp;</v>
      </c>
      <c r="AD57" s="191" t="str">
        <f t="shared" si="7"/>
        <v/>
      </c>
      <c r="AE57" s="191" t="s">
        <v>794</v>
      </c>
      <c r="AF57" s="191" t="s">
        <v>795</v>
      </c>
      <c r="AG57" s="191" t="s">
        <v>796</v>
      </c>
      <c r="AH57" s="191" t="s">
        <v>797</v>
      </c>
    </row>
    <row r="58" spans="1:34">
      <c r="A58" s="191">
        <f t="shared" si="5"/>
        <v>53</v>
      </c>
      <c r="C58" s="194" t="s">
        <v>798</v>
      </c>
      <c r="T58" s="192" t="str">
        <f t="shared" si="2"/>
        <v>&lt;a href=</v>
      </c>
      <c r="U58" s="192" t="str">
        <f t="shared" si="3"/>
        <v>"#/?---&amp;"</v>
      </c>
      <c r="W58" s="192" t="str">
        <f t="shared" si="4"/>
        <v>class="slide"&gt;  &lt;span style="color:black; font-size:10px"&gt;&lt;/span&gt; &lt;/a&gt;     &lt;br&gt;</v>
      </c>
      <c r="X58" s="193"/>
      <c r="Y58" s="193"/>
      <c r="Z58" s="193"/>
      <c r="AB58" s="191" t="s">
        <v>793</v>
      </c>
      <c r="AC58" s="191" t="str">
        <f t="shared" si="6"/>
        <v>---&amp;</v>
      </c>
      <c r="AD58" s="191" t="str">
        <f t="shared" si="7"/>
        <v/>
      </c>
      <c r="AE58" s="191" t="s">
        <v>794</v>
      </c>
      <c r="AF58" s="191" t="s">
        <v>795</v>
      </c>
      <c r="AG58" s="191" t="s">
        <v>796</v>
      </c>
      <c r="AH58" s="191" t="s">
        <v>797</v>
      </c>
    </row>
    <row r="59" spans="1:34">
      <c r="A59" s="191">
        <f t="shared" si="5"/>
        <v>54</v>
      </c>
      <c r="C59" s="194" t="s">
        <v>798</v>
      </c>
      <c r="T59" s="192" t="str">
        <f t="shared" si="2"/>
        <v>&lt;a href=</v>
      </c>
      <c r="U59" s="192" t="str">
        <f t="shared" si="3"/>
        <v>"#/?---&amp;"</v>
      </c>
      <c r="W59" s="192" t="str">
        <f t="shared" si="4"/>
        <v>class="slide"&gt;  &lt;span style="color:black; font-size:10px"&gt;&lt;/span&gt; &lt;/a&gt;     &lt;br&gt;</v>
      </c>
      <c r="X59" s="193"/>
      <c r="Y59" s="193"/>
      <c r="Z59" s="193"/>
      <c r="AB59" s="191" t="s">
        <v>793</v>
      </c>
      <c r="AC59" s="191" t="str">
        <f t="shared" si="6"/>
        <v>---&amp;</v>
      </c>
      <c r="AD59" s="191" t="str">
        <f t="shared" si="7"/>
        <v/>
      </c>
      <c r="AE59" s="191" t="s">
        <v>794</v>
      </c>
      <c r="AF59" s="191" t="s">
        <v>795</v>
      </c>
      <c r="AG59" s="191" t="s">
        <v>796</v>
      </c>
      <c r="AH59" s="191" t="s">
        <v>797</v>
      </c>
    </row>
    <row r="60" spans="1:34">
      <c r="A60" s="191">
        <f t="shared" si="5"/>
        <v>55</v>
      </c>
      <c r="C60" s="194" t="s">
        <v>798</v>
      </c>
      <c r="T60" s="192" t="str">
        <f t="shared" si="2"/>
        <v>&lt;a href=</v>
      </c>
      <c r="U60" s="192" t="str">
        <f t="shared" si="3"/>
        <v>"#/?---&amp;"</v>
      </c>
      <c r="W60" s="192" t="str">
        <f t="shared" si="4"/>
        <v>class="slide"&gt;  &lt;span style="color:black; font-size:10px"&gt;&lt;/span&gt; &lt;/a&gt;     &lt;br&gt;</v>
      </c>
      <c r="X60" s="193"/>
      <c r="Y60" s="193"/>
      <c r="Z60" s="193"/>
      <c r="AB60" s="191" t="s">
        <v>793</v>
      </c>
      <c r="AC60" s="191" t="str">
        <f t="shared" si="6"/>
        <v>---&amp;</v>
      </c>
      <c r="AD60" s="191" t="str">
        <f t="shared" si="7"/>
        <v/>
      </c>
      <c r="AE60" s="191" t="s">
        <v>794</v>
      </c>
      <c r="AF60" s="191" t="s">
        <v>795</v>
      </c>
      <c r="AG60" s="191" t="s">
        <v>796</v>
      </c>
      <c r="AH60" s="191" t="s">
        <v>797</v>
      </c>
    </row>
    <row r="61" spans="1:34">
      <c r="A61" s="191">
        <f t="shared" si="5"/>
        <v>56</v>
      </c>
      <c r="C61" s="194" t="s">
        <v>798</v>
      </c>
      <c r="T61" s="192" t="str">
        <f t="shared" si="2"/>
        <v>&lt;a href=</v>
      </c>
      <c r="U61" s="192" t="str">
        <f t="shared" si="3"/>
        <v>"#/?---&amp;"</v>
      </c>
      <c r="W61" s="192" t="str">
        <f t="shared" si="4"/>
        <v>class="slide"&gt;  &lt;span style="color:black; font-size:10px"&gt;&lt;/span&gt; &lt;/a&gt;     &lt;br&gt;</v>
      </c>
      <c r="X61" s="193"/>
      <c r="Y61" s="193"/>
      <c r="Z61" s="193"/>
      <c r="AB61" s="191" t="s">
        <v>793</v>
      </c>
      <c r="AC61" s="191" t="str">
        <f t="shared" si="6"/>
        <v>---&amp;</v>
      </c>
      <c r="AD61" s="191" t="str">
        <f t="shared" si="7"/>
        <v/>
      </c>
      <c r="AE61" s="191" t="s">
        <v>794</v>
      </c>
      <c r="AF61" s="191" t="s">
        <v>795</v>
      </c>
      <c r="AG61" s="191" t="s">
        <v>796</v>
      </c>
      <c r="AH61" s="191" t="s">
        <v>797</v>
      </c>
    </row>
    <row r="62" spans="1:34">
      <c r="A62" s="191">
        <f t="shared" si="5"/>
        <v>57</v>
      </c>
      <c r="C62" s="194" t="s">
        <v>798</v>
      </c>
      <c r="T62" s="192" t="str">
        <f t="shared" si="2"/>
        <v>&lt;a href=</v>
      </c>
      <c r="U62" s="192" t="str">
        <f t="shared" si="3"/>
        <v>"#/?---&amp;"</v>
      </c>
      <c r="W62" s="192" t="str">
        <f t="shared" si="4"/>
        <v>class="slide"&gt;  &lt;span style="color:black; font-size:10px"&gt;&lt;/span&gt; &lt;/a&gt;     &lt;br&gt;</v>
      </c>
      <c r="X62" s="193"/>
      <c r="Y62" s="193"/>
      <c r="Z62" s="193"/>
      <c r="AB62" s="191" t="s">
        <v>793</v>
      </c>
      <c r="AC62" s="191" t="str">
        <f t="shared" si="6"/>
        <v>---&amp;</v>
      </c>
      <c r="AD62" s="191" t="str">
        <f t="shared" si="7"/>
        <v/>
      </c>
      <c r="AE62" s="191" t="s">
        <v>794</v>
      </c>
      <c r="AF62" s="191" t="s">
        <v>795</v>
      </c>
      <c r="AG62" s="191" t="s">
        <v>796</v>
      </c>
      <c r="AH62" s="191" t="s">
        <v>797</v>
      </c>
    </row>
    <row r="63" spans="1:34">
      <c r="A63" s="191">
        <f t="shared" si="5"/>
        <v>58</v>
      </c>
      <c r="C63" s="194" t="s">
        <v>798</v>
      </c>
      <c r="T63" s="192" t="str">
        <f t="shared" si="2"/>
        <v>&lt;a href=</v>
      </c>
      <c r="U63" s="192" t="str">
        <f t="shared" si="3"/>
        <v>"#/?---&amp;"</v>
      </c>
      <c r="W63" s="192" t="str">
        <f t="shared" si="4"/>
        <v>class="slide"&gt;  &lt;span style="color:black; font-size:10px"&gt;&lt;/span&gt; &lt;/a&gt;     &lt;br&gt;</v>
      </c>
      <c r="X63" s="193"/>
      <c r="Y63" s="193"/>
      <c r="Z63" s="193"/>
      <c r="AB63" s="191" t="s">
        <v>793</v>
      </c>
      <c r="AC63" s="191" t="str">
        <f t="shared" si="6"/>
        <v>---&amp;</v>
      </c>
      <c r="AD63" s="191" t="str">
        <f t="shared" si="7"/>
        <v/>
      </c>
      <c r="AE63" s="191" t="s">
        <v>794</v>
      </c>
      <c r="AF63" s="191" t="s">
        <v>795</v>
      </c>
      <c r="AG63" s="191" t="s">
        <v>796</v>
      </c>
      <c r="AH63" s="191" t="s">
        <v>797</v>
      </c>
    </row>
    <row r="64" spans="1:34">
      <c r="A64" s="191">
        <f t="shared" si="5"/>
        <v>59</v>
      </c>
      <c r="C64" s="194" t="s">
        <v>798</v>
      </c>
      <c r="T64" s="192" t="str">
        <f t="shared" si="2"/>
        <v>&lt;a href=</v>
      </c>
      <c r="U64" s="192" t="str">
        <f t="shared" si="3"/>
        <v>"#/?---&amp;"</v>
      </c>
      <c r="W64" s="192" t="str">
        <f t="shared" si="4"/>
        <v>class="slide"&gt;  &lt;span style="color:black; font-size:10px"&gt;&lt;/span&gt; &lt;/a&gt;     &lt;br&gt;</v>
      </c>
      <c r="X64" s="193"/>
      <c r="Y64" s="193"/>
      <c r="Z64" s="193"/>
      <c r="AB64" s="191" t="s">
        <v>793</v>
      </c>
      <c r="AC64" s="191" t="str">
        <f t="shared" si="6"/>
        <v>---&amp;</v>
      </c>
      <c r="AD64" s="191" t="str">
        <f t="shared" si="7"/>
        <v/>
      </c>
      <c r="AE64" s="191" t="s">
        <v>794</v>
      </c>
      <c r="AF64" s="191" t="s">
        <v>795</v>
      </c>
      <c r="AG64" s="191" t="s">
        <v>796</v>
      </c>
      <c r="AH64" s="191" t="s">
        <v>797</v>
      </c>
    </row>
    <row r="65" spans="1:34">
      <c r="A65" s="191">
        <f t="shared" si="5"/>
        <v>60</v>
      </c>
      <c r="C65" s="194" t="s">
        <v>798</v>
      </c>
      <c r="T65" s="192" t="str">
        <f t="shared" si="2"/>
        <v>&lt;a href=</v>
      </c>
      <c r="U65" s="192" t="str">
        <f t="shared" si="3"/>
        <v>"#/?---&amp;"</v>
      </c>
      <c r="W65" s="192" t="str">
        <f t="shared" si="4"/>
        <v>class="slide"&gt;  &lt;span style="color:black; font-size:10px"&gt;&lt;/span&gt; &lt;/a&gt;     &lt;br&gt;</v>
      </c>
      <c r="X65" s="193"/>
      <c r="Y65" s="193"/>
      <c r="Z65" s="193"/>
      <c r="AB65" s="191" t="s">
        <v>793</v>
      </c>
      <c r="AC65" s="191" t="str">
        <f t="shared" si="6"/>
        <v>---&amp;</v>
      </c>
      <c r="AD65" s="191" t="str">
        <f t="shared" si="7"/>
        <v/>
      </c>
      <c r="AE65" s="191" t="s">
        <v>794</v>
      </c>
      <c r="AF65" s="191" t="s">
        <v>795</v>
      </c>
      <c r="AG65" s="191" t="s">
        <v>796</v>
      </c>
      <c r="AH65" s="191" t="s">
        <v>797</v>
      </c>
    </row>
    <row r="66" spans="1:34">
      <c r="A66" s="191">
        <f t="shared" si="5"/>
        <v>61</v>
      </c>
      <c r="C66" s="194" t="s">
        <v>798</v>
      </c>
      <c r="T66" s="192" t="str">
        <f t="shared" si="2"/>
        <v>&lt;a href=</v>
      </c>
      <c r="U66" s="192" t="str">
        <f t="shared" si="3"/>
        <v>"#/?---&amp;"</v>
      </c>
      <c r="W66" s="192" t="str">
        <f t="shared" si="4"/>
        <v>class="slide"&gt;  &lt;span style="color:black; font-size:10px"&gt;&lt;/span&gt; &lt;/a&gt;     &lt;br&gt;</v>
      </c>
      <c r="X66" s="193"/>
      <c r="Y66" s="193"/>
      <c r="Z66" s="193"/>
      <c r="AB66" s="191" t="s">
        <v>793</v>
      </c>
      <c r="AC66" s="191" t="str">
        <f t="shared" si="6"/>
        <v>---&amp;</v>
      </c>
      <c r="AD66" s="191" t="str">
        <f t="shared" si="7"/>
        <v/>
      </c>
      <c r="AE66" s="191" t="s">
        <v>794</v>
      </c>
      <c r="AF66" s="191" t="s">
        <v>795</v>
      </c>
      <c r="AG66" s="191" t="s">
        <v>796</v>
      </c>
      <c r="AH66" s="191" t="s">
        <v>797</v>
      </c>
    </row>
    <row r="67" spans="1:34">
      <c r="A67" s="191">
        <f t="shared" si="5"/>
        <v>62</v>
      </c>
      <c r="C67" s="194" t="s">
        <v>798</v>
      </c>
      <c r="T67" s="192" t="str">
        <f t="shared" si="2"/>
        <v>&lt;a href=</v>
      </c>
      <c r="U67" s="192" t="str">
        <f t="shared" si="3"/>
        <v>"#/?---&amp;"</v>
      </c>
      <c r="W67" s="192" t="str">
        <f t="shared" si="4"/>
        <v>class="slide"&gt;  &lt;span style="color:black; font-size:10px"&gt;&lt;/span&gt; &lt;/a&gt;     &lt;br&gt;</v>
      </c>
      <c r="X67" s="193"/>
      <c r="Y67" s="193"/>
      <c r="Z67" s="193"/>
      <c r="AB67" s="191" t="s">
        <v>793</v>
      </c>
      <c r="AC67" s="191" t="str">
        <f t="shared" si="6"/>
        <v>---&amp;</v>
      </c>
      <c r="AD67" s="191" t="str">
        <f t="shared" si="7"/>
        <v/>
      </c>
      <c r="AE67" s="191" t="s">
        <v>794</v>
      </c>
      <c r="AF67" s="191" t="s">
        <v>795</v>
      </c>
      <c r="AG67" s="191" t="s">
        <v>796</v>
      </c>
      <c r="AH67" s="191" t="s">
        <v>797</v>
      </c>
    </row>
    <row r="68" spans="1:34">
      <c r="A68" s="191">
        <f t="shared" si="5"/>
        <v>63</v>
      </c>
      <c r="C68" s="194" t="s">
        <v>798</v>
      </c>
      <c r="T68" s="192" t="str">
        <f t="shared" si="2"/>
        <v>&lt;a href=</v>
      </c>
      <c r="U68" s="192" t="str">
        <f t="shared" si="3"/>
        <v>"#/?---&amp;"</v>
      </c>
      <c r="W68" s="192" t="str">
        <f t="shared" si="4"/>
        <v>class="slide"&gt;  &lt;span style="color:black; font-size:10px"&gt;&lt;/span&gt; &lt;/a&gt;     &lt;br&gt;</v>
      </c>
      <c r="X68" s="193"/>
      <c r="Y68" s="193"/>
      <c r="Z68" s="193"/>
      <c r="AB68" s="191" t="s">
        <v>793</v>
      </c>
      <c r="AC68" s="191" t="str">
        <f t="shared" si="6"/>
        <v>---&amp;</v>
      </c>
      <c r="AD68" s="191" t="str">
        <f t="shared" si="7"/>
        <v/>
      </c>
      <c r="AE68" s="191" t="s">
        <v>794</v>
      </c>
      <c r="AF68" s="191" t="s">
        <v>795</v>
      </c>
      <c r="AG68" s="191" t="s">
        <v>796</v>
      </c>
      <c r="AH68" s="191" t="s">
        <v>797</v>
      </c>
    </row>
    <row r="69" spans="1:34">
      <c r="A69" s="191">
        <f t="shared" si="5"/>
        <v>64</v>
      </c>
      <c r="C69" s="194" t="s">
        <v>798</v>
      </c>
      <c r="T69" s="192" t="str">
        <f t="shared" si="2"/>
        <v>&lt;a href=</v>
      </c>
      <c r="U69" s="192" t="str">
        <f t="shared" si="3"/>
        <v>"#/?---&amp;"</v>
      </c>
      <c r="W69" s="192" t="str">
        <f t="shared" si="4"/>
        <v>class="slide"&gt;  &lt;span style="color:black; font-size:10px"&gt;&lt;/span&gt; &lt;/a&gt;     &lt;br&gt;</v>
      </c>
      <c r="X69" s="193"/>
      <c r="Y69" s="193"/>
      <c r="Z69" s="193"/>
      <c r="AB69" s="191" t="s">
        <v>793</v>
      </c>
      <c r="AC69" s="191" t="str">
        <f t="shared" ref="AC69:AC101" si="8">C69&amp;D69&amp;
IF(E69&lt;&gt;"","&amp;"&amp;E69,"")&amp;
IF(F69&lt;&gt;"","&amp;"&amp;F69,"")&amp;
IF(G69&lt;&gt;"","&amp;"&amp;G69,"")&amp;
IF(H69&lt;&gt;"","&amp;"&amp;H69,"")&amp;
IF(I69&lt;&gt;"","&amp;"&amp;I69,"")&amp;
IF(J69&lt;&gt;"","&amp;"&amp;J69,"")&amp;
IF(K69&lt;&gt;"","&amp;"&amp;K69,"")&amp;
IF(L69&lt;&gt;"","&amp;"&amp;L69,"")&amp;
IF(M69&lt;&gt;"","&amp;"&amp;M69,"")&amp;
IF(N69&lt;&gt;"","&amp;"&amp;N69,"")&amp;
IF(O69&lt;&gt;"","&amp;"&amp;O69,"")&amp;
IF(P69&lt;&gt;"","&amp;"&amp;P69,"")&amp;
IF(Q69&lt;&gt;"","&amp;"&amp;Q69,"")&amp;
IF(R69&lt;&gt;"","&amp;"&amp;R69,"")&amp;
IF(S69&lt;&gt;"","&amp;"&amp;S69,"")</f>
        <v>---&amp;</v>
      </c>
      <c r="AD69" s="191" t="str">
        <f t="shared" ref="AD69:AD80" si="9">IF(AA69=1,"&amp;gotoz="&amp;E74,"")&amp;
IF(X69&lt;&gt;"","&amp;panx="&amp;X69,"")&amp;
IF(Y69&lt;&gt;"","&amp;pany="&amp;Y69,"")&amp;
IF(Z69&lt;&gt;"","&amp;zoom="&amp;Z69,"")</f>
        <v/>
      </c>
      <c r="AE69" s="191" t="s">
        <v>794</v>
      </c>
      <c r="AF69" s="191" t="s">
        <v>795</v>
      </c>
      <c r="AG69" s="191" t="s">
        <v>796</v>
      </c>
      <c r="AH69" s="191" t="s">
        <v>797</v>
      </c>
    </row>
    <row r="70" spans="1:34">
      <c r="A70" s="191">
        <f t="shared" si="5"/>
        <v>65</v>
      </c>
      <c r="C70" s="194" t="s">
        <v>798</v>
      </c>
      <c r="T70" s="192" t="str">
        <f t="shared" ref="T70:T80" si="10">IF(D70&lt;&gt;"md","&lt;a href=","")</f>
        <v>&lt;a href=</v>
      </c>
      <c r="U70" s="192" t="str">
        <f t="shared" ref="U70:U80" si="11">IF(D70&lt;&gt;"md",AE70&amp;AC70&amp;AD70&amp;"""",CHAR(10)&amp;B70)</f>
        <v>"#/?---&amp;"</v>
      </c>
      <c r="W70" s="192" t="str">
        <f t="shared" ref="W70:W80" si="12">IF(D70&lt;&gt;"md",AF70&amp;AB70&amp;AG70&amp;B70&amp;AH70,"")</f>
        <v>class="slide"&gt;  &lt;span style="color:black; font-size:10px"&gt;&lt;/span&gt; &lt;/a&gt;     &lt;br&gt;</v>
      </c>
      <c r="X70" s="193"/>
      <c r="Y70" s="193"/>
      <c r="Z70" s="193"/>
      <c r="AB70" s="191" t="s">
        <v>793</v>
      </c>
      <c r="AC70" s="191" t="str">
        <f t="shared" si="8"/>
        <v>---&amp;</v>
      </c>
      <c r="AD70" s="191" t="str">
        <f t="shared" si="9"/>
        <v/>
      </c>
      <c r="AE70" s="191" t="s">
        <v>794</v>
      </c>
      <c r="AF70" s="191" t="s">
        <v>795</v>
      </c>
      <c r="AG70" s="191" t="s">
        <v>796</v>
      </c>
      <c r="AH70" s="191" t="s">
        <v>797</v>
      </c>
    </row>
    <row r="71" spans="1:34">
      <c r="A71" s="191">
        <f t="shared" ref="A71:A80" si="13">A70+1</f>
        <v>66</v>
      </c>
      <c r="C71" s="194" t="s">
        <v>798</v>
      </c>
      <c r="T71" s="192" t="str">
        <f t="shared" si="10"/>
        <v>&lt;a href=</v>
      </c>
      <c r="U71" s="192" t="str">
        <f t="shared" si="11"/>
        <v>"#/?---&amp;"</v>
      </c>
      <c r="W71" s="192" t="str">
        <f t="shared" si="12"/>
        <v>class="slide"&gt;  &lt;span style="color:black; font-size:10px"&gt;&lt;/span&gt; &lt;/a&gt;     &lt;br&gt;</v>
      </c>
      <c r="X71" s="193"/>
      <c r="Y71" s="193"/>
      <c r="Z71" s="193"/>
      <c r="AB71" s="191" t="s">
        <v>793</v>
      </c>
      <c r="AC71" s="191" t="str">
        <f t="shared" si="8"/>
        <v>---&amp;</v>
      </c>
      <c r="AD71" s="191" t="str">
        <f t="shared" si="9"/>
        <v/>
      </c>
      <c r="AE71" s="191" t="s">
        <v>794</v>
      </c>
      <c r="AF71" s="191" t="s">
        <v>795</v>
      </c>
      <c r="AG71" s="191" t="s">
        <v>796</v>
      </c>
      <c r="AH71" s="191" t="s">
        <v>797</v>
      </c>
    </row>
    <row r="72" spans="1:34">
      <c r="A72" s="191">
        <f t="shared" si="13"/>
        <v>67</v>
      </c>
      <c r="C72" s="194" t="s">
        <v>798</v>
      </c>
      <c r="T72" s="192" t="str">
        <f t="shared" si="10"/>
        <v>&lt;a href=</v>
      </c>
      <c r="U72" s="192" t="str">
        <f t="shared" si="11"/>
        <v>"#/?---&amp;"</v>
      </c>
      <c r="W72" s="192" t="str">
        <f t="shared" si="12"/>
        <v>class="slide"&gt;  &lt;span style="color:black; font-size:10px"&gt;&lt;/span&gt; &lt;/a&gt;     &lt;br&gt;</v>
      </c>
      <c r="X72" s="193"/>
      <c r="Y72" s="193"/>
      <c r="Z72" s="193"/>
      <c r="AB72" s="191" t="s">
        <v>793</v>
      </c>
      <c r="AC72" s="191" t="str">
        <f t="shared" si="8"/>
        <v>---&amp;</v>
      </c>
      <c r="AD72" s="191" t="str">
        <f t="shared" si="9"/>
        <v/>
      </c>
      <c r="AE72" s="191" t="s">
        <v>794</v>
      </c>
      <c r="AF72" s="191" t="s">
        <v>795</v>
      </c>
      <c r="AG72" s="191" t="s">
        <v>796</v>
      </c>
      <c r="AH72" s="191" t="s">
        <v>797</v>
      </c>
    </row>
    <row r="73" spans="1:34">
      <c r="A73" s="191">
        <f t="shared" si="13"/>
        <v>68</v>
      </c>
      <c r="C73" s="194" t="s">
        <v>798</v>
      </c>
      <c r="T73" s="192" t="str">
        <f t="shared" si="10"/>
        <v>&lt;a href=</v>
      </c>
      <c r="U73" s="192" t="str">
        <f t="shared" si="11"/>
        <v>"#/?---&amp;"</v>
      </c>
      <c r="W73" s="192" t="str">
        <f t="shared" si="12"/>
        <v>class="slide"&gt;  &lt;span style="color:black; font-size:10px"&gt;&lt;/span&gt; &lt;/a&gt;     &lt;br&gt;</v>
      </c>
      <c r="X73" s="193"/>
      <c r="Y73" s="193"/>
      <c r="Z73" s="193"/>
      <c r="AB73" s="191" t="s">
        <v>793</v>
      </c>
      <c r="AC73" s="191" t="str">
        <f t="shared" si="8"/>
        <v>---&amp;</v>
      </c>
      <c r="AD73" s="191" t="str">
        <f t="shared" si="9"/>
        <v/>
      </c>
      <c r="AE73" s="191" t="s">
        <v>794</v>
      </c>
      <c r="AF73" s="191" t="s">
        <v>795</v>
      </c>
      <c r="AG73" s="191" t="s">
        <v>796</v>
      </c>
      <c r="AH73" s="191" t="s">
        <v>797</v>
      </c>
    </row>
    <row r="74" spans="1:34">
      <c r="A74" s="191">
        <f t="shared" si="13"/>
        <v>69</v>
      </c>
      <c r="C74" s="194" t="s">
        <v>798</v>
      </c>
      <c r="T74" s="192" t="str">
        <f t="shared" si="10"/>
        <v>&lt;a href=</v>
      </c>
      <c r="U74" s="192" t="str">
        <f t="shared" si="11"/>
        <v>"#/?---&amp;"</v>
      </c>
      <c r="W74" s="192" t="str">
        <f t="shared" si="12"/>
        <v>class="slide"&gt;  &lt;span style="color:black; font-size:10px"&gt;&lt;/span&gt; &lt;/a&gt;     &lt;br&gt;</v>
      </c>
      <c r="X74" s="193"/>
      <c r="Y74" s="193"/>
      <c r="Z74" s="193"/>
      <c r="AB74" s="191" t="s">
        <v>793</v>
      </c>
      <c r="AC74" s="191" t="str">
        <f t="shared" si="8"/>
        <v>---&amp;</v>
      </c>
      <c r="AD74" s="191" t="str">
        <f t="shared" si="9"/>
        <v/>
      </c>
      <c r="AE74" s="191" t="s">
        <v>794</v>
      </c>
      <c r="AF74" s="191" t="s">
        <v>795</v>
      </c>
      <c r="AG74" s="191" t="s">
        <v>796</v>
      </c>
      <c r="AH74" s="191" t="s">
        <v>797</v>
      </c>
    </row>
    <row r="75" spans="1:34">
      <c r="A75" s="191">
        <f t="shared" si="13"/>
        <v>70</v>
      </c>
      <c r="C75" s="194" t="s">
        <v>798</v>
      </c>
      <c r="T75" s="192" t="str">
        <f t="shared" si="10"/>
        <v>&lt;a href=</v>
      </c>
      <c r="U75" s="192" t="str">
        <f t="shared" si="11"/>
        <v>"#/?---&amp;"</v>
      </c>
      <c r="W75" s="192" t="str">
        <f t="shared" si="12"/>
        <v>class="slide"&gt;  &lt;span style="color:black; font-size:10px"&gt;&lt;/span&gt; &lt;/a&gt;     &lt;br&gt;</v>
      </c>
      <c r="X75" s="193"/>
      <c r="Y75" s="193"/>
      <c r="Z75" s="193"/>
      <c r="AB75" s="191" t="s">
        <v>793</v>
      </c>
      <c r="AC75" s="191" t="str">
        <f t="shared" si="8"/>
        <v>---&amp;</v>
      </c>
      <c r="AD75" s="191" t="str">
        <f t="shared" si="9"/>
        <v/>
      </c>
      <c r="AE75" s="191" t="s">
        <v>794</v>
      </c>
      <c r="AF75" s="191" t="s">
        <v>795</v>
      </c>
      <c r="AG75" s="191" t="s">
        <v>796</v>
      </c>
      <c r="AH75" s="191" t="s">
        <v>797</v>
      </c>
    </row>
    <row r="76" spans="1:34">
      <c r="A76" s="191">
        <f t="shared" si="13"/>
        <v>71</v>
      </c>
      <c r="C76" s="194" t="s">
        <v>798</v>
      </c>
      <c r="T76" s="192" t="str">
        <f t="shared" si="10"/>
        <v>&lt;a href=</v>
      </c>
      <c r="U76" s="192" t="str">
        <f t="shared" si="11"/>
        <v>"#/?---&amp;"</v>
      </c>
      <c r="W76" s="192" t="str">
        <f t="shared" si="12"/>
        <v>class="slide"&gt;  &lt;span style="color:black; font-size:10px"&gt;&lt;/span&gt; &lt;/a&gt;     &lt;br&gt;</v>
      </c>
      <c r="X76" s="193"/>
      <c r="Y76" s="193"/>
      <c r="Z76" s="193"/>
      <c r="AB76" s="191" t="s">
        <v>793</v>
      </c>
      <c r="AC76" s="191" t="str">
        <f t="shared" si="8"/>
        <v>---&amp;</v>
      </c>
      <c r="AD76" s="191" t="str">
        <f t="shared" si="9"/>
        <v/>
      </c>
      <c r="AE76" s="191" t="s">
        <v>794</v>
      </c>
      <c r="AF76" s="191" t="s">
        <v>795</v>
      </c>
      <c r="AG76" s="191" t="s">
        <v>796</v>
      </c>
      <c r="AH76" s="191" t="s">
        <v>797</v>
      </c>
    </row>
    <row r="77" spans="1:34">
      <c r="A77" s="191">
        <f t="shared" si="13"/>
        <v>72</v>
      </c>
      <c r="C77" s="194" t="s">
        <v>798</v>
      </c>
      <c r="T77" s="192" t="str">
        <f t="shared" si="10"/>
        <v>&lt;a href=</v>
      </c>
      <c r="U77" s="192" t="str">
        <f t="shared" si="11"/>
        <v>"#/?---&amp;"</v>
      </c>
      <c r="W77" s="192" t="str">
        <f t="shared" si="12"/>
        <v>class="slide"&gt;  &lt;span style="color:black; font-size:10px"&gt;&lt;/span&gt; &lt;/a&gt;     &lt;br&gt;</v>
      </c>
      <c r="X77" s="193"/>
      <c r="Y77" s="193"/>
      <c r="Z77" s="193"/>
      <c r="AB77" s="191" t="s">
        <v>793</v>
      </c>
      <c r="AC77" s="191" t="str">
        <f t="shared" si="8"/>
        <v>---&amp;</v>
      </c>
      <c r="AD77" s="191" t="str">
        <f t="shared" si="9"/>
        <v/>
      </c>
      <c r="AE77" s="191" t="s">
        <v>794</v>
      </c>
      <c r="AF77" s="191" t="s">
        <v>795</v>
      </c>
      <c r="AG77" s="191" t="s">
        <v>796</v>
      </c>
      <c r="AH77" s="191" t="s">
        <v>797</v>
      </c>
    </row>
    <row r="78" spans="1:34">
      <c r="A78" s="191">
        <f t="shared" si="13"/>
        <v>73</v>
      </c>
      <c r="C78" s="194" t="s">
        <v>798</v>
      </c>
      <c r="T78" s="192" t="str">
        <f t="shared" si="10"/>
        <v>&lt;a href=</v>
      </c>
      <c r="U78" s="192" t="str">
        <f t="shared" si="11"/>
        <v>"#/?---&amp;"</v>
      </c>
      <c r="W78" s="192" t="str">
        <f t="shared" si="12"/>
        <v>class="slide"&gt;  &lt;span style="color:black; font-size:10px"&gt;&lt;/span&gt; &lt;/a&gt;     &lt;br&gt;</v>
      </c>
      <c r="X78" s="193"/>
      <c r="Y78" s="193"/>
      <c r="Z78" s="193"/>
      <c r="AB78" s="191" t="s">
        <v>793</v>
      </c>
      <c r="AC78" s="191" t="str">
        <f t="shared" si="8"/>
        <v>---&amp;</v>
      </c>
      <c r="AD78" s="191" t="str">
        <f t="shared" si="9"/>
        <v/>
      </c>
      <c r="AE78" s="191" t="s">
        <v>794</v>
      </c>
      <c r="AF78" s="191" t="s">
        <v>795</v>
      </c>
      <c r="AG78" s="191" t="s">
        <v>796</v>
      </c>
      <c r="AH78" s="191" t="s">
        <v>797</v>
      </c>
    </row>
    <row r="79" spans="1:34">
      <c r="A79" s="191">
        <f t="shared" si="13"/>
        <v>74</v>
      </c>
      <c r="C79" s="194" t="s">
        <v>798</v>
      </c>
      <c r="T79" s="192" t="str">
        <f t="shared" si="10"/>
        <v>&lt;a href=</v>
      </c>
      <c r="U79" s="192" t="str">
        <f t="shared" si="11"/>
        <v>"#/?---&amp;"</v>
      </c>
      <c r="W79" s="192" t="str">
        <f t="shared" si="12"/>
        <v>class="slide"&gt;  &lt;span style="color:black; font-size:10px"&gt;&lt;/span&gt; &lt;/a&gt;     &lt;br&gt;</v>
      </c>
      <c r="X79" s="193"/>
      <c r="Y79" s="193"/>
      <c r="Z79" s="193"/>
      <c r="AB79" s="191" t="s">
        <v>793</v>
      </c>
      <c r="AC79" s="191" t="str">
        <f t="shared" si="8"/>
        <v>---&amp;</v>
      </c>
      <c r="AD79" s="191" t="str">
        <f t="shared" si="9"/>
        <v/>
      </c>
      <c r="AE79" s="191" t="s">
        <v>794</v>
      </c>
      <c r="AF79" s="191" t="s">
        <v>795</v>
      </c>
      <c r="AG79" s="191" t="s">
        <v>796</v>
      </c>
      <c r="AH79" s="191" t="s">
        <v>797</v>
      </c>
    </row>
    <row r="80" spans="1:34">
      <c r="A80" s="191">
        <f t="shared" si="13"/>
        <v>75</v>
      </c>
      <c r="C80" s="194" t="s">
        <v>798</v>
      </c>
      <c r="T80" s="192" t="str">
        <f t="shared" si="10"/>
        <v>&lt;a href=</v>
      </c>
      <c r="U80" s="192" t="str">
        <f t="shared" si="11"/>
        <v>"#/?---&amp;"</v>
      </c>
      <c r="W80" s="192" t="str">
        <f t="shared" si="12"/>
        <v>class="slide"&gt;  &lt;span style="color:black; font-size:10px"&gt;&lt;/span&gt; &lt;/a&gt;     &lt;br&gt;</v>
      </c>
      <c r="X80" s="193"/>
      <c r="Y80" s="193"/>
      <c r="Z80" s="193"/>
      <c r="AB80" s="191" t="s">
        <v>793</v>
      </c>
      <c r="AC80" s="191" t="str">
        <f t="shared" si="8"/>
        <v>---&amp;</v>
      </c>
      <c r="AD80" s="191" t="str">
        <f t="shared" si="9"/>
        <v/>
      </c>
      <c r="AE80" s="191" t="s">
        <v>794</v>
      </c>
      <c r="AF80" s="191" t="s">
        <v>795</v>
      </c>
      <c r="AG80" s="191" t="s">
        <v>796</v>
      </c>
      <c r="AH80" s="191" t="s">
        <v>797</v>
      </c>
    </row>
    <row r="81" spans="21:29" s="191" customFormat="1">
      <c r="U81" s="192"/>
      <c r="V81" s="192"/>
      <c r="W81" s="192"/>
      <c r="AC81" s="191" t="str">
        <f t="shared" si="8"/>
        <v/>
      </c>
    </row>
    <row r="82" spans="21:29" s="191" customFormat="1">
      <c r="U82" s="192"/>
      <c r="V82" s="192"/>
      <c r="W82" s="192"/>
      <c r="AC82" s="191" t="str">
        <f t="shared" si="8"/>
        <v/>
      </c>
    </row>
    <row r="83" spans="21:29" s="191" customFormat="1">
      <c r="U83" s="192"/>
      <c r="V83" s="192"/>
      <c r="W83" s="192"/>
      <c r="AC83" s="191" t="str">
        <f t="shared" si="8"/>
        <v/>
      </c>
    </row>
    <row r="84" spans="21:29" s="191" customFormat="1">
      <c r="U84" s="192"/>
      <c r="V84" s="192"/>
      <c r="W84" s="192"/>
      <c r="AC84" s="191" t="str">
        <f t="shared" si="8"/>
        <v/>
      </c>
    </row>
    <row r="85" spans="21:29" s="191" customFormat="1">
      <c r="U85" s="192"/>
      <c r="V85" s="192"/>
      <c r="W85" s="192"/>
      <c r="AC85" s="191" t="str">
        <f t="shared" si="8"/>
        <v/>
      </c>
    </row>
    <row r="86" spans="21:29" s="191" customFormat="1">
      <c r="U86" s="192"/>
      <c r="V86" s="192"/>
      <c r="W86" s="192"/>
      <c r="AC86" s="191" t="str">
        <f t="shared" si="8"/>
        <v/>
      </c>
    </row>
    <row r="87" spans="21:29" s="191" customFormat="1">
      <c r="U87" s="192"/>
      <c r="V87" s="192"/>
      <c r="W87" s="192"/>
      <c r="AC87" s="191" t="str">
        <f t="shared" si="8"/>
        <v/>
      </c>
    </row>
    <row r="88" spans="21:29" s="191" customFormat="1">
      <c r="U88" s="192"/>
      <c r="V88" s="192"/>
      <c r="W88" s="192"/>
      <c r="AC88" s="191" t="str">
        <f t="shared" si="8"/>
        <v/>
      </c>
    </row>
    <row r="89" spans="21:29" s="191" customFormat="1">
      <c r="U89" s="192"/>
      <c r="V89" s="192"/>
      <c r="W89" s="192"/>
      <c r="AC89" s="191" t="str">
        <f t="shared" si="8"/>
        <v/>
      </c>
    </row>
    <row r="90" spans="21:29" s="191" customFormat="1">
      <c r="U90" s="192"/>
      <c r="V90" s="192"/>
      <c r="W90" s="192"/>
      <c r="AC90" s="191" t="str">
        <f t="shared" si="8"/>
        <v/>
      </c>
    </row>
    <row r="91" spans="21:29" s="191" customFormat="1">
      <c r="U91" s="192"/>
      <c r="V91" s="192"/>
      <c r="W91" s="192"/>
      <c r="AC91" s="191" t="str">
        <f t="shared" si="8"/>
        <v/>
      </c>
    </row>
    <row r="92" spans="21:29" s="191" customFormat="1">
      <c r="U92" s="192"/>
      <c r="V92" s="192"/>
      <c r="W92" s="192"/>
      <c r="AC92" s="191" t="str">
        <f t="shared" si="8"/>
        <v/>
      </c>
    </row>
    <row r="93" spans="21:29" s="191" customFormat="1">
      <c r="U93" s="192"/>
      <c r="V93" s="192"/>
      <c r="W93" s="192"/>
      <c r="AC93" s="191" t="str">
        <f t="shared" si="8"/>
        <v/>
      </c>
    </row>
    <row r="94" spans="21:29" s="191" customFormat="1">
      <c r="U94" s="192"/>
      <c r="V94" s="192"/>
      <c r="W94" s="192"/>
      <c r="AC94" s="191" t="str">
        <f t="shared" si="8"/>
        <v/>
      </c>
    </row>
    <row r="95" spans="21:29" s="191" customFormat="1">
      <c r="U95" s="192"/>
      <c r="V95" s="192"/>
      <c r="W95" s="192"/>
      <c r="AC95" s="191" t="str">
        <f t="shared" si="8"/>
        <v/>
      </c>
    </row>
    <row r="96" spans="21:29" s="191" customFormat="1">
      <c r="U96" s="192"/>
      <c r="V96" s="192"/>
      <c r="W96" s="192"/>
      <c r="AC96" s="191" t="str">
        <f t="shared" si="8"/>
        <v/>
      </c>
    </row>
    <row r="97" spans="20:29">
      <c r="AC97" s="191" t="str">
        <f t="shared" si="8"/>
        <v/>
      </c>
    </row>
    <row r="98" spans="20:29">
      <c r="AC98" s="191" t="str">
        <f t="shared" si="8"/>
        <v/>
      </c>
    </row>
    <row r="99" spans="20:29">
      <c r="AC99" s="191" t="str">
        <f t="shared" si="8"/>
        <v/>
      </c>
    </row>
    <row r="100" spans="20:29">
      <c r="AC100" s="191" t="str">
        <f t="shared" si="8"/>
        <v/>
      </c>
    </row>
    <row r="101" spans="20:29">
      <c r="T101" s="191"/>
      <c r="U101" s="191"/>
      <c r="V101" s="191"/>
      <c r="W101" s="191"/>
      <c r="AC101" s="191" t="str">
        <f t="shared" si="8"/>
        <v/>
      </c>
    </row>
    <row r="102" spans="20:29">
      <c r="T102" s="191"/>
      <c r="U102" s="191"/>
      <c r="V102" s="191"/>
      <c r="W102" s="191"/>
    </row>
    <row r="103" spans="20:29">
      <c r="T103" s="191"/>
      <c r="U103" s="191"/>
      <c r="V103" s="191"/>
      <c r="W103" s="191"/>
    </row>
    <row r="104" spans="20:29">
      <c r="T104" s="191"/>
      <c r="U104" s="191"/>
      <c r="V104" s="191"/>
      <c r="W104" s="191"/>
    </row>
    <row r="105" spans="20:29">
      <c r="T105" s="191"/>
      <c r="U105" s="191"/>
      <c r="V105" s="191"/>
      <c r="W105" s="191"/>
    </row>
    <row r="106" spans="20:29">
      <c r="T106" s="191"/>
      <c r="U106" s="191"/>
      <c r="V106" s="191"/>
      <c r="W106" s="191"/>
    </row>
    <row r="107" spans="20:29">
      <c r="T107" s="191"/>
      <c r="U107" s="191"/>
      <c r="V107" s="191"/>
      <c r="W107" s="191"/>
    </row>
    <row r="108" spans="20:29">
      <c r="T108" s="191"/>
      <c r="U108" s="191"/>
      <c r="V108" s="191"/>
      <c r="W108" s="191"/>
    </row>
    <row r="109" spans="20:29">
      <c r="T109" s="191"/>
      <c r="U109" s="191"/>
      <c r="V109" s="191"/>
      <c r="W109" s="191"/>
    </row>
    <row r="110" spans="20:29">
      <c r="T110" s="191"/>
      <c r="U110" s="191"/>
      <c r="V110" s="191"/>
      <c r="W110" s="191"/>
    </row>
    <row r="111" spans="20:29">
      <c r="T111" s="191"/>
      <c r="U111" s="191"/>
      <c r="V111" s="191"/>
      <c r="W111" s="191"/>
    </row>
    <row r="112" spans="20:29">
      <c r="T112" s="191"/>
      <c r="U112" s="191"/>
      <c r="V112" s="191"/>
      <c r="W112" s="191"/>
    </row>
    <row r="113" spans="20:23">
      <c r="T113" s="191"/>
      <c r="U113" s="191"/>
      <c r="V113" s="191"/>
      <c r="W113" s="191"/>
    </row>
    <row r="114" spans="20:23">
      <c r="T114" s="191"/>
      <c r="U114" s="191"/>
      <c r="V114" s="191"/>
      <c r="W114" s="191"/>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E40"/>
  <sheetViews>
    <sheetView topLeftCell="A10" workbookViewId="0">
      <selection activeCell="B19" sqref="B19"/>
    </sheetView>
  </sheetViews>
  <sheetFormatPr baseColWidth="10" defaultRowHeight="16"/>
  <cols>
    <col min="1" max="1" width="40" style="7" customWidth="1"/>
    <col min="2" max="2" width="89.5" customWidth="1"/>
    <col min="3" max="3" width="41.5" customWidth="1"/>
    <col min="4" max="4" width="43.33203125" customWidth="1"/>
    <col min="5" max="5" width="12.33203125" customWidth="1"/>
  </cols>
  <sheetData>
    <row r="1" spans="1:2" s="3" customFormat="1" ht="25" customHeight="1">
      <c r="A1" s="6"/>
      <c r="B1" s="3" t="s">
        <v>90</v>
      </c>
    </row>
    <row r="10" spans="1:2" ht="27" customHeight="1"/>
    <row r="11" spans="1:2" ht="27" customHeight="1"/>
    <row r="12" spans="1:2" ht="27" customHeight="1"/>
    <row r="13" spans="1:2" ht="27" customHeight="1"/>
    <row r="14" spans="1:2" ht="27" customHeight="1"/>
    <row r="15" spans="1:2" ht="27" customHeight="1"/>
    <row r="16" spans="1:2" ht="27" customHeight="1"/>
    <row r="17" spans="1:5" ht="27" customHeight="1"/>
    <row r="18" spans="1:5" ht="27" customHeight="1"/>
    <row r="19" spans="1:5" ht="27" customHeight="1"/>
    <row r="20" spans="1:5" ht="27" customHeight="1">
      <c r="A20" s="7" t="s">
        <v>91</v>
      </c>
      <c r="B20" t="str">
        <f>C20&amp;Structure!B10&amp;D20</f>
        <v>{ "segment_1": { "id": "Control Calcualtions,  elements": [</v>
      </c>
      <c r="C20" t="s">
        <v>92</v>
      </c>
      <c r="D20" t="s">
        <v>93</v>
      </c>
    </row>
    <row r="21" spans="1:5" ht="27" customHeight="1">
      <c r="B21" t="str">
        <f>C21&amp;Structure!A11&amp;D21&amp;Structure!A11&amp;E21</f>
        <v>{ "type" : "url", "content" : "?+++&amp;gotoz="" } , { "type" : "audio", "content" : "audio/.mp3" },</v>
      </c>
      <c r="C21" t="s">
        <v>94</v>
      </c>
      <c r="D21" t="s">
        <v>95</v>
      </c>
      <c r="E21" t="s">
        <v>96</v>
      </c>
    </row>
    <row r="22" spans="1:5" ht="27" customHeight="1">
      <c r="B22" t="str">
        <f>C22&amp;Structure!A12&amp;D22&amp;Structure!A12&amp;E22</f>
        <v>{ "type" : "url", "content" : "?+++&amp;gotoz="" } , { "type" : "audio", "content" : "audio/.mp3" },</v>
      </c>
      <c r="C22" t="s">
        <v>94</v>
      </c>
      <c r="D22" t="s">
        <v>95</v>
      </c>
      <c r="E22" t="s">
        <v>96</v>
      </c>
    </row>
    <row r="23" spans="1:5" ht="27" customHeight="1">
      <c r="B23" t="str">
        <f>C23&amp;Structure!A13&amp;D23&amp;Structure!A13&amp;E23</f>
        <v>{ "type" : "url", "content" : "?+++&amp;gotoz="" } , { "type" : "audio", "content" : "audio/.mp3" },</v>
      </c>
      <c r="C23" t="s">
        <v>94</v>
      </c>
      <c r="D23" t="s">
        <v>95</v>
      </c>
      <c r="E23" t="s">
        <v>96</v>
      </c>
    </row>
    <row r="24" spans="1:5" ht="27" customHeight="1">
      <c r="B24" t="str">
        <f>C24&amp;Structure!A14&amp;D24&amp;Structure!A14&amp;E24</f>
        <v>{ "type" : "url", "content" : "?+++&amp;gotoz="" } , { "type" : "audio", "content" : "audio/.mp3" },</v>
      </c>
      <c r="C24" t="s">
        <v>94</v>
      </c>
      <c r="D24" t="s">
        <v>95</v>
      </c>
      <c r="E24" t="s">
        <v>96</v>
      </c>
    </row>
    <row r="25" spans="1:5" ht="27" customHeight="1">
      <c r="B25" t="str">
        <f>C25&amp;Structure!A15&amp;D25&amp;Structure!A15&amp;E25</f>
        <v>{ "type" : "url", "content" : "?+++&amp;gotoz="" } , { "type" : "audio", "content" : "audio/.mp3" },</v>
      </c>
      <c r="C25" t="s">
        <v>94</v>
      </c>
      <c r="D25" t="s">
        <v>95</v>
      </c>
      <c r="E25" t="s">
        <v>96</v>
      </c>
    </row>
    <row r="26" spans="1:5" ht="27" customHeight="1">
      <c r="B26" t="str">
        <f>C26&amp;Structure!A16&amp;D26&amp;Structure!A16&amp;E26</f>
        <v>{ "type" : "url", "content" : "?+++&amp;gotoz="" } , { "type" : "audio", "content" : "audio/.mp3" },</v>
      </c>
      <c r="C26" t="s">
        <v>94</v>
      </c>
      <c r="D26" t="s">
        <v>95</v>
      </c>
      <c r="E26" t="s">
        <v>96</v>
      </c>
    </row>
    <row r="27" spans="1:5" ht="27" customHeight="1">
      <c r="B27" t="str">
        <f>C27&amp;Structure!A17&amp;D27&amp;Structure!A17&amp;E27</f>
        <v>{ "type" : "url", "content" : "?+++&amp;gotoz="" } , { "type" : "audio", "content" : "audio/.mp3" },</v>
      </c>
      <c r="C27" t="s">
        <v>94</v>
      </c>
      <c r="D27" t="s">
        <v>95</v>
      </c>
      <c r="E27" t="s">
        <v>96</v>
      </c>
    </row>
    <row r="28" spans="1:5" ht="27" customHeight="1">
      <c r="B28" t="str">
        <f>C28&amp;Structure!A18&amp;D28&amp;Structure!A18&amp;E28</f>
        <v>{ "type" : "url", "content" : "?+++&amp;gotoz="" } , { "type" : "audio", "content" : "audio/.mp3" },</v>
      </c>
      <c r="C28" t="s">
        <v>94</v>
      </c>
      <c r="D28" t="s">
        <v>95</v>
      </c>
      <c r="E28" t="s">
        <v>96</v>
      </c>
    </row>
    <row r="29" spans="1:5" ht="27" customHeight="1">
      <c r="B29" t="str">
        <f>C29&amp;Structure!A19&amp;D29&amp;Structure!A19&amp;E29</f>
        <v>{ "type" : "url", "content" : "?+++&amp;gotoz="" } , { "type" : "audio", "content" : "audio/.mp3" },</v>
      </c>
      <c r="C29" t="s">
        <v>94</v>
      </c>
      <c r="D29" t="s">
        <v>95</v>
      </c>
      <c r="E29" t="s">
        <v>96</v>
      </c>
    </row>
    <row r="30" spans="1:5" ht="53" customHeight="1">
      <c r="B30" t="e">
        <f>C30&amp;Structure!#REF!&amp;D30&amp;Structure!#REF!&amp;E30</f>
        <v>#REF!</v>
      </c>
      <c r="C30" t="s">
        <v>94</v>
      </c>
      <c r="D30" t="s">
        <v>95</v>
      </c>
      <c r="E30" t="s">
        <v>96</v>
      </c>
    </row>
    <row r="31" spans="1:5">
      <c r="B31" t="e">
        <f>C31&amp;Structure!#REF!&amp;D31&amp;Structure!#REF!&amp;E31</f>
        <v>#REF!</v>
      </c>
      <c r="C31" t="s">
        <v>94</v>
      </c>
      <c r="D31" t="s">
        <v>95</v>
      </c>
      <c r="E31" t="s">
        <v>96</v>
      </c>
    </row>
    <row r="32" spans="1:5">
      <c r="B32" t="e">
        <f>C32&amp;Structure!#REF!&amp;D32&amp;Structure!#REF!&amp;E32</f>
        <v>#REF!</v>
      </c>
      <c r="C32" t="s">
        <v>94</v>
      </c>
      <c r="D32" t="s">
        <v>95</v>
      </c>
      <c r="E32" t="s">
        <v>96</v>
      </c>
    </row>
    <row r="33" spans="1:5">
      <c r="B33" t="e">
        <f>C33&amp;Structure!#REF!&amp;D33&amp;Structure!#REF!&amp;E33</f>
        <v>#REF!</v>
      </c>
      <c r="C33" t="s">
        <v>94</v>
      </c>
      <c r="D33" t="s">
        <v>95</v>
      </c>
      <c r="E33" t="s">
        <v>96</v>
      </c>
    </row>
    <row r="34" spans="1:5">
      <c r="B34" t="e">
        <f>C34&amp;Structure!#REF!&amp;D34&amp;Structure!#REF!&amp;E34</f>
        <v>#REF!</v>
      </c>
      <c r="C34" t="s">
        <v>94</v>
      </c>
      <c r="D34" t="s">
        <v>95</v>
      </c>
      <c r="E34" t="s">
        <v>96</v>
      </c>
    </row>
    <row r="35" spans="1:5">
      <c r="B35" t="e">
        <f>C35&amp;Structure!#REF!&amp;D35&amp;Structure!#REF!&amp;E35</f>
        <v>#REF!</v>
      </c>
      <c r="C35" t="s">
        <v>94</v>
      </c>
      <c r="D35" t="s">
        <v>95</v>
      </c>
      <c r="E35" t="s">
        <v>96</v>
      </c>
    </row>
    <row r="36" spans="1:5">
      <c r="B36" t="e">
        <f>C36&amp;Structure!#REF!&amp;D36&amp;Structure!#REF!&amp;E36</f>
        <v>#REF!</v>
      </c>
      <c r="C36" t="s">
        <v>94</v>
      </c>
      <c r="D36" t="s">
        <v>95</v>
      </c>
      <c r="E36" t="s">
        <v>96</v>
      </c>
    </row>
    <row r="37" spans="1:5">
      <c r="B37" t="e">
        <f>C37&amp;Structure!#REF!&amp;D37&amp;Structure!#REF!&amp;E37</f>
        <v>#REF!</v>
      </c>
      <c r="C37" t="s">
        <v>94</v>
      </c>
      <c r="D37" t="s">
        <v>95</v>
      </c>
      <c r="E37" t="s">
        <v>96</v>
      </c>
    </row>
    <row r="38" spans="1:5">
      <c r="B38" t="e">
        <f>C38&amp;Structure!#REF!&amp;D38&amp;Structure!#REF!&amp;E38</f>
        <v>#REF!</v>
      </c>
      <c r="C38" t="s">
        <v>94</v>
      </c>
      <c r="D38" t="s">
        <v>95</v>
      </c>
      <c r="E38" t="s">
        <v>96</v>
      </c>
    </row>
    <row r="39" spans="1:5">
      <c r="A39" s="7" t="s">
        <v>97</v>
      </c>
      <c r="B39" t="e">
        <f>C39&amp;Structure!#REF!&amp;D39&amp;Structure!#REF!&amp;E39</f>
        <v>#REF!</v>
      </c>
      <c r="C39" t="s">
        <v>94</v>
      </c>
      <c r="D39" t="s">
        <v>95</v>
      </c>
      <c r="E39" t="s">
        <v>98</v>
      </c>
    </row>
    <row r="40" spans="1:5">
      <c r="A40" s="7" t="s">
        <v>99</v>
      </c>
      <c r="B40" t="s">
        <v>100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25"/>
  <sheetViews>
    <sheetView workbookViewId="0">
      <selection activeCell="B10" sqref="B10:B13"/>
    </sheetView>
  </sheetViews>
  <sheetFormatPr baseColWidth="10" defaultRowHeight="16"/>
  <cols>
    <col min="1" max="1" width="16.6640625" style="3" customWidth="1"/>
    <col min="2" max="2" width="16.1640625" customWidth="1"/>
    <col min="3" max="3" width="113" customWidth="1"/>
    <col min="4" max="4" width="20.83203125" customWidth="1"/>
  </cols>
  <sheetData>
    <row r="1" spans="1:3" s="4" customFormat="1" ht="19">
      <c r="A1" s="4" t="s">
        <v>52</v>
      </c>
      <c r="B1" s="4" t="s">
        <v>51</v>
      </c>
      <c r="C1" s="4" t="s">
        <v>35</v>
      </c>
    </row>
    <row r="3" spans="1:3">
      <c r="A3" s="3" t="s">
        <v>36</v>
      </c>
      <c r="B3" t="s">
        <v>232</v>
      </c>
      <c r="C3" t="s">
        <v>234</v>
      </c>
    </row>
    <row r="4" spans="1:3">
      <c r="B4" t="s">
        <v>233</v>
      </c>
    </row>
    <row r="10" spans="1:3">
      <c r="A10" s="3" t="s">
        <v>102</v>
      </c>
      <c r="B10" t="s">
        <v>235</v>
      </c>
      <c r="C10" t="s">
        <v>236</v>
      </c>
    </row>
    <row r="11" spans="1:3">
      <c r="B11" t="s">
        <v>43</v>
      </c>
      <c r="C11" t="s">
        <v>241</v>
      </c>
    </row>
    <row r="12" spans="1:3">
      <c r="B12" t="s">
        <v>239</v>
      </c>
      <c r="C12" t="s">
        <v>240</v>
      </c>
    </row>
    <row r="13" spans="1:3">
      <c r="B13" t="s">
        <v>20</v>
      </c>
      <c r="C13" t="s">
        <v>242</v>
      </c>
    </row>
    <row r="16" spans="1:3">
      <c r="A16" s="3" t="s">
        <v>206</v>
      </c>
      <c r="B16" t="s">
        <v>71</v>
      </c>
    </row>
    <row r="17" spans="1:2">
      <c r="B17" t="s">
        <v>79</v>
      </c>
    </row>
    <row r="18" spans="1:2">
      <c r="B18" t="s">
        <v>80</v>
      </c>
    </row>
    <row r="21" spans="1:2">
      <c r="A21" s="3" t="s">
        <v>50</v>
      </c>
      <c r="B21" t="s">
        <v>74</v>
      </c>
    </row>
    <row r="22" spans="1:2">
      <c r="B22" t="s">
        <v>75</v>
      </c>
    </row>
    <row r="23" spans="1:2">
      <c r="B23" t="s">
        <v>76</v>
      </c>
    </row>
    <row r="24" spans="1:2">
      <c r="B24" t="s">
        <v>77</v>
      </c>
    </row>
    <row r="25" spans="1:2">
      <c r="B25" t="s">
        <v>78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H19"/>
  <sheetViews>
    <sheetView topLeftCell="B1" workbookViewId="0">
      <selection activeCell="D16" sqref="D16"/>
    </sheetView>
  </sheetViews>
  <sheetFormatPr baseColWidth="10" defaultRowHeight="19"/>
  <cols>
    <col min="1" max="1" width="42.33203125" style="2" customWidth="1"/>
    <col min="2" max="2" width="162" style="1" customWidth="1"/>
    <col min="3" max="16384" width="10.83203125" style="1"/>
  </cols>
  <sheetData>
    <row r="1" spans="1:8" ht="70" customHeight="1"/>
    <row r="2" spans="1:8" ht="70" customHeight="1"/>
    <row r="3" spans="1:8" ht="70" customHeight="1"/>
    <row r="4" spans="1:8" ht="70" customHeight="1">
      <c r="A4" s="2" t="s">
        <v>69</v>
      </c>
      <c r="B4" s="5" t="s">
        <v>70</v>
      </c>
    </row>
    <row r="5" spans="1:8" ht="70" customHeight="1"/>
    <row r="6" spans="1:8" ht="70" customHeight="1">
      <c r="A6" s="2" t="s">
        <v>13</v>
      </c>
      <c r="B6" s="1" t="s">
        <v>14</v>
      </c>
    </row>
    <row r="7" spans="1:8" ht="84" customHeight="1">
      <c r="A7" s="2" t="s">
        <v>58</v>
      </c>
      <c r="B7" s="1" t="s">
        <v>59</v>
      </c>
    </row>
    <row r="8" spans="1:8">
      <c r="A8" s="2" t="s">
        <v>60</v>
      </c>
      <c r="B8" s="1" t="s">
        <v>61</v>
      </c>
    </row>
    <row r="9" spans="1:8">
      <c r="A9" s="2" t="s">
        <v>62</v>
      </c>
      <c r="B9" s="1" t="s">
        <v>63</v>
      </c>
    </row>
    <row r="10" spans="1:8">
      <c r="A10" s="2" t="s">
        <v>72</v>
      </c>
      <c r="B10" s="1" t="s">
        <v>73</v>
      </c>
    </row>
    <row r="11" spans="1:8" ht="17" customHeight="1">
      <c r="F11" s="2" t="s">
        <v>412</v>
      </c>
    </row>
    <row r="12" spans="1:8">
      <c r="A12" s="2" t="s">
        <v>225</v>
      </c>
      <c r="B12" s="1" t="s">
        <v>226</v>
      </c>
      <c r="E12" s="121" t="s">
        <v>266</v>
      </c>
      <c r="F12" s="121" t="s">
        <v>413</v>
      </c>
      <c r="G12" s="121" t="s">
        <v>414</v>
      </c>
      <c r="H12" s="121" t="s">
        <v>415</v>
      </c>
    </row>
    <row r="13" spans="1:8">
      <c r="D13" s="1" t="s">
        <v>11</v>
      </c>
      <c r="E13" s="1">
        <v>0</v>
      </c>
      <c r="F13" s="1">
        <v>1</v>
      </c>
      <c r="G13" s="1">
        <v>1</v>
      </c>
      <c r="H13" s="1">
        <f>G13</f>
        <v>1</v>
      </c>
    </row>
    <row r="14" spans="1:8">
      <c r="D14" s="1" t="s">
        <v>735</v>
      </c>
      <c r="E14" s="1">
        <v>1</v>
      </c>
      <c r="F14" s="1">
        <v>8</v>
      </c>
      <c r="G14" s="1">
        <f>F14*G13</f>
        <v>8</v>
      </c>
      <c r="H14" s="1">
        <f>G14+H13</f>
        <v>9</v>
      </c>
    </row>
    <row r="15" spans="1:8">
      <c r="D15" s="1" t="s">
        <v>736</v>
      </c>
      <c r="E15" s="1">
        <v>2</v>
      </c>
      <c r="F15" s="1">
        <v>4</v>
      </c>
      <c r="G15" s="1">
        <f>F15*G14</f>
        <v>32</v>
      </c>
      <c r="H15" s="1">
        <f t="shared" ref="H15:H19" si="0">G15+H14</f>
        <v>41</v>
      </c>
    </row>
    <row r="16" spans="1:8">
      <c r="D16" s="1" t="s">
        <v>737</v>
      </c>
      <c r="E16" s="1">
        <v>3</v>
      </c>
      <c r="F16" s="1">
        <v>3</v>
      </c>
      <c r="G16" s="1">
        <f>F16*G15</f>
        <v>96</v>
      </c>
      <c r="H16" s="1">
        <f t="shared" si="0"/>
        <v>137</v>
      </c>
    </row>
    <row r="17" spans="4:8">
      <c r="D17" s="1" t="s">
        <v>738</v>
      </c>
      <c r="E17" s="1">
        <v>4</v>
      </c>
      <c r="F17" s="1">
        <v>3</v>
      </c>
      <c r="G17" s="1">
        <f t="shared" ref="G17:G19" si="1">F17*G16</f>
        <v>288</v>
      </c>
      <c r="H17" s="1">
        <f t="shared" si="0"/>
        <v>425</v>
      </c>
    </row>
    <row r="18" spans="4:8">
      <c r="D18" s="1" t="s">
        <v>739</v>
      </c>
      <c r="E18" s="1">
        <v>5</v>
      </c>
      <c r="G18" s="1">
        <f t="shared" si="1"/>
        <v>0</v>
      </c>
      <c r="H18" s="1">
        <f t="shared" si="0"/>
        <v>425</v>
      </c>
    </row>
    <row r="19" spans="4:8">
      <c r="D19" s="1" t="s">
        <v>740</v>
      </c>
      <c r="E19" s="1">
        <v>6</v>
      </c>
      <c r="G19" s="1">
        <f t="shared" si="1"/>
        <v>0</v>
      </c>
      <c r="H19" s="1">
        <f t="shared" si="0"/>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Structure</vt:lpstr>
      <vt:lpstr>Story</vt:lpstr>
      <vt:lpstr>Animation</vt:lpstr>
      <vt:lpstr>Datatypes</vt:lpstr>
      <vt:lpstr>Inststructions</vt:lpstr>
      <vt:lpstr>csvdata</vt:lpstr>
      <vt:lpstr>csvname</vt:lpstr>
      <vt:lpstr>directions</vt:lpstr>
      <vt:lpstr>lineoffsetkind</vt:lpstr>
      <vt:lpstr>routing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Clemens</dc:creator>
  <cp:lastModifiedBy>Marshall Clemens</cp:lastModifiedBy>
  <dcterms:created xsi:type="dcterms:W3CDTF">2015-07-08T14:49:04Z</dcterms:created>
  <dcterms:modified xsi:type="dcterms:W3CDTF">2018-02-13T21:57:39Z</dcterms:modified>
</cp:coreProperties>
</file>