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protogl/protoglProjectStuff/"/>
    </mc:Choice>
  </mc:AlternateContent>
  <xr:revisionPtr revIDLastSave="0" documentId="13_ncr:1_{BED5CA85-5E6F-2341-A26C-EB92C21C15D8}" xr6:coauthVersionLast="34" xr6:coauthVersionMax="34" xr10:uidLastSave="{00000000-0000-0000-0000-000000000000}"/>
  <bookViews>
    <workbookView xWindow="3960" yWindow="2860" windowWidth="45020" windowHeight="28220" tabRatio="500" activeTab="1"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fileRecoveryPr repairLoad="1"/>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11" i="16" l="1"/>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D23"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F20" i="16" l="1"/>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9" i="16"/>
  <c r="AM8" i="16"/>
  <c r="AL8" i="16"/>
  <c r="E8" i="16"/>
  <c r="F7" i="16" s="1"/>
  <c r="A8" i="16"/>
  <c r="AD8" i="16" s="1"/>
  <c r="AE8" i="16" s="1"/>
  <c r="AM7" i="16"/>
  <c r="AL7" i="16"/>
  <c r="A7" i="16"/>
  <c r="AD7" i="16" s="1"/>
  <c r="AE7" i="16" s="1"/>
  <c r="AM6" i="16"/>
  <c r="AL6" i="16"/>
  <c r="AE6" i="16"/>
  <c r="AD6" i="16"/>
  <c r="F6" i="16"/>
  <c r="AM5" i="16"/>
  <c r="AL5" i="16"/>
  <c r="AG5" i="16"/>
  <c r="B5" i="16"/>
  <c r="W5" i="16" s="1"/>
  <c r="W4" i="16"/>
  <c r="W3" i="16"/>
  <c r="AG7" i="16" l="1"/>
  <c r="W7" i="16" s="1"/>
  <c r="A10" i="16"/>
  <c r="AD9" i="16"/>
  <c r="AE9" i="16" s="1"/>
  <c r="AG6" i="16"/>
  <c r="W6" i="16" s="1"/>
  <c r="AG8" i="16" l="1"/>
  <c r="W8" i="16" s="1"/>
  <c r="AD10" i="16"/>
  <c r="AE10" i="16" s="1"/>
  <c r="A11" i="16"/>
  <c r="A12" i="16" l="1"/>
  <c r="AD11" i="16"/>
  <c r="AE11" i="16" s="1"/>
  <c r="AG9" i="16"/>
  <c r="W9" i="16" s="1"/>
  <c r="AG11" i="16" l="1"/>
  <c r="W11" i="16" s="1"/>
  <c r="AD12" i="16"/>
  <c r="AE12" i="16" s="1"/>
  <c r="A13" i="16"/>
  <c r="AG10" i="16"/>
  <c r="W10" i="16" s="1"/>
  <c r="AG12" i="16" l="1"/>
  <c r="W12" i="16" s="1"/>
  <c r="AD13" i="16"/>
  <c r="AE13" i="16" s="1"/>
  <c r="A14" i="16"/>
  <c r="AG13" i="16" l="1"/>
  <c r="W13" i="16" s="1"/>
  <c r="A15" i="16"/>
  <c r="AD14" i="16"/>
  <c r="AE14" i="16" s="1"/>
  <c r="AG14" i="16" l="1"/>
  <c r="W14" i="16" s="1"/>
  <c r="AD15" i="16"/>
  <c r="AE15" i="16" s="1"/>
  <c r="A16" i="16"/>
  <c r="AG15" i="16" l="1"/>
  <c r="W15" i="16" s="1"/>
  <c r="AD16" i="16"/>
  <c r="AE16" i="16" s="1"/>
  <c r="A17" i="16"/>
  <c r="AG16" i="16" l="1"/>
  <c r="W16" i="16" s="1"/>
  <c r="A18" i="16"/>
  <c r="AD17" i="16"/>
  <c r="AE17" i="16" s="1"/>
  <c r="AG17" i="16" l="1"/>
  <c r="W17" i="16" s="1"/>
  <c r="AD18" i="16"/>
  <c r="AE18" i="16" s="1"/>
  <c r="A19" i="16"/>
  <c r="AG18" i="16" l="1"/>
  <c r="W18" i="16" s="1"/>
  <c r="A20" i="16"/>
  <c r="AD19" i="16"/>
  <c r="AE19" i="16" s="1"/>
  <c r="AG19" i="16" l="1"/>
  <c r="W19" i="16" s="1"/>
  <c r="AD20" i="16"/>
  <c r="AE20" i="16" s="1"/>
  <c r="A21" i="16"/>
  <c r="AG20" i="16" l="1"/>
  <c r="W20" i="16" s="1"/>
  <c r="AD21" i="16"/>
  <c r="AE21" i="16" s="1"/>
  <c r="A22" i="16"/>
  <c r="AG21" i="16" l="1"/>
  <c r="W21" i="16" s="1"/>
  <c r="A23" i="16"/>
  <c r="AD22" i="16"/>
  <c r="AE22" i="16" s="1"/>
  <c r="AG22" i="16" l="1"/>
  <c r="W22" i="16" s="1"/>
  <c r="AD23" i="16"/>
  <c r="AE23" i="16" s="1"/>
  <c r="A24" i="16"/>
  <c r="AG23" i="16" l="1"/>
  <c r="W23" i="16" s="1"/>
  <c r="AD24" i="16"/>
  <c r="AE24" i="16" s="1"/>
  <c r="A25" i="16"/>
  <c r="AG24" i="16" l="1"/>
  <c r="W24" i="16" s="1"/>
  <c r="A26" i="16"/>
  <c r="AD25" i="16"/>
  <c r="AE25" i="16" s="1"/>
  <c r="AG25" i="16" l="1"/>
  <c r="W25" i="16" s="1"/>
  <c r="AD26" i="16"/>
  <c r="AE26" i="16" s="1"/>
  <c r="A27" i="16"/>
  <c r="AG26" i="16" l="1"/>
  <c r="W26" i="16" s="1"/>
  <c r="A28" i="16"/>
  <c r="AD27" i="16"/>
  <c r="AE27" i="16" s="1"/>
  <c r="AG27" i="16" l="1"/>
  <c r="W27" i="16" s="1"/>
  <c r="AD28" i="16"/>
  <c r="AE28" i="16" s="1"/>
  <c r="A29" i="16"/>
  <c r="AG28" i="16" l="1"/>
  <c r="W28" i="16" s="1"/>
  <c r="AD29" i="16"/>
  <c r="AE29" i="16" s="1"/>
  <c r="A30" i="16"/>
  <c r="D30" i="16" l="1"/>
  <c r="AG29" i="16"/>
  <c r="W29" i="16" s="1"/>
  <c r="A31" i="16"/>
  <c r="AD30" i="16"/>
  <c r="AE30" i="16" s="1"/>
  <c r="D31" i="16" l="1"/>
  <c r="AG30" i="16"/>
  <c r="AD31" i="16"/>
  <c r="AE31" i="16" s="1"/>
  <c r="A32" i="16"/>
  <c r="D32" i="16" l="1"/>
  <c r="AG31" i="16"/>
  <c r="AD32" i="16"/>
  <c r="AE32" i="16" s="1"/>
  <c r="A33" i="16"/>
  <c r="D33" i="16" l="1"/>
  <c r="AG32" i="16"/>
  <c r="A34" i="16"/>
  <c r="AD33" i="16"/>
  <c r="AE33" i="16" s="1"/>
  <c r="D34" i="16" l="1"/>
  <c r="AG33" i="16"/>
  <c r="AD34" i="16"/>
  <c r="AE34" i="16" s="1"/>
  <c r="A35" i="16"/>
  <c r="D35" i="16" l="1"/>
  <c r="AG34" i="16"/>
  <c r="A36" i="16"/>
  <c r="AD35" i="16"/>
  <c r="AE35" i="16" s="1"/>
  <c r="D36" i="16" l="1"/>
  <c r="AG35" i="16"/>
  <c r="AD36" i="16"/>
  <c r="AE36" i="16" s="1"/>
  <c r="A37" i="16"/>
  <c r="D37" i="16" l="1"/>
  <c r="AG36" i="16"/>
  <c r="AD37" i="16"/>
  <c r="AE37" i="16" s="1"/>
  <c r="A38" i="16"/>
  <c r="D38" i="16" l="1"/>
  <c r="AG37" i="16"/>
  <c r="A39" i="16"/>
  <c r="AD38" i="16"/>
  <c r="AE38" i="16" s="1"/>
  <c r="D39" i="16" l="1"/>
  <c r="AG38" i="16"/>
  <c r="AD39" i="16"/>
  <c r="AE39" i="16" s="1"/>
  <c r="A40" i="16"/>
  <c r="D40" i="16" l="1"/>
  <c r="AG39" i="16"/>
  <c r="AD40" i="16"/>
  <c r="AE40" i="16" s="1"/>
  <c r="A41" i="16"/>
  <c r="D41" i="16" l="1"/>
  <c r="AG40" i="16"/>
  <c r="A42" i="16"/>
  <c r="AD41" i="16"/>
  <c r="AE41" i="16" s="1"/>
  <c r="D42" i="16" l="1"/>
  <c r="AG41" i="16"/>
  <c r="AD42" i="16"/>
  <c r="AE42" i="16" s="1"/>
  <c r="A43" i="16"/>
  <c r="D43" i="16" l="1"/>
  <c r="AG42" i="16"/>
  <c r="A44" i="16"/>
  <c r="AD43" i="16"/>
  <c r="AE43" i="16" s="1"/>
  <c r="D44" i="16" l="1"/>
  <c r="AG43" i="16"/>
  <c r="AD44" i="16"/>
  <c r="AE44" i="16" s="1"/>
  <c r="A45" i="16"/>
  <c r="D45" i="16" l="1"/>
  <c r="AG44" i="16"/>
  <c r="AD45" i="16"/>
  <c r="AE45" i="16" s="1"/>
  <c r="A46" i="16"/>
  <c r="D46" i="16" l="1"/>
  <c r="AG45" i="16"/>
  <c r="A47" i="16"/>
  <c r="AD46" i="16"/>
  <c r="AE46" i="16" s="1"/>
  <c r="D47" i="16" l="1"/>
  <c r="AG46" i="16"/>
  <c r="AD47" i="16"/>
  <c r="AE47" i="16" s="1"/>
  <c r="A48" i="16"/>
  <c r="D48" i="16" l="1"/>
  <c r="AG47" i="16"/>
  <c r="AD48" i="16"/>
  <c r="AE48" i="16" s="1"/>
  <c r="W48" i="16" s="1"/>
  <c r="A49" i="16"/>
  <c r="D49" i="16" l="1"/>
  <c r="AG48" i="16"/>
  <c r="A50" i="16"/>
  <c r="AD49" i="16"/>
  <c r="AE49" i="16" s="1"/>
  <c r="W49" i="16" s="1"/>
  <c r="D50" i="16" l="1"/>
  <c r="AG49" i="16"/>
  <c r="AD50" i="16"/>
  <c r="AE50" i="16" s="1"/>
  <c r="W50" i="16" s="1"/>
  <c r="A51" i="16"/>
  <c r="D51" i="16" l="1"/>
  <c r="AG50" i="16"/>
  <c r="A52" i="16"/>
  <c r="AD51" i="16"/>
  <c r="AE51" i="16" s="1"/>
  <c r="W51" i="16" s="1"/>
  <c r="D52" i="16" l="1"/>
  <c r="AG51" i="16"/>
  <c r="AD52" i="16"/>
  <c r="AE52" i="16" s="1"/>
  <c r="W52" i="16" s="1"/>
  <c r="A53" i="16"/>
  <c r="D53" i="16" l="1"/>
  <c r="AG52" i="16"/>
  <c r="AD53" i="16"/>
  <c r="AE53" i="16" s="1"/>
  <c r="W53" i="16" s="1"/>
  <c r="A54" i="16"/>
  <c r="D54" i="16" l="1"/>
  <c r="AG53" i="16"/>
  <c r="A55" i="16"/>
  <c r="AD54" i="16"/>
  <c r="AE54" i="16" s="1"/>
  <c r="W54" i="16" s="1"/>
  <c r="D55" i="16" l="1"/>
  <c r="AG54" i="16"/>
  <c r="AD55" i="16"/>
  <c r="AE55" i="16" s="1"/>
  <c r="W55" i="16" s="1"/>
  <c r="A56" i="16"/>
  <c r="D56" i="16" l="1"/>
  <c r="AG55" i="16"/>
  <c r="AD56" i="16"/>
  <c r="AE56" i="16" s="1"/>
  <c r="W56" i="16" s="1"/>
  <c r="A57" i="16"/>
  <c r="D57" i="16" l="1"/>
  <c r="AG56" i="16"/>
  <c r="A58" i="16"/>
  <c r="AD57" i="16"/>
  <c r="AE57" i="16" s="1"/>
  <c r="W57" i="16" s="1"/>
  <c r="D58" i="16" l="1"/>
  <c r="AG57" i="16"/>
  <c r="AD58" i="16"/>
  <c r="AE58" i="16" s="1"/>
  <c r="W58" i="16" s="1"/>
  <c r="A59" i="16"/>
  <c r="D59" i="16" l="1"/>
  <c r="AG58" i="16"/>
  <c r="A60" i="16"/>
  <c r="AD59" i="16"/>
  <c r="AE59" i="16" s="1"/>
  <c r="W59" i="16" s="1"/>
  <c r="D60" i="16" l="1"/>
  <c r="AG59" i="16"/>
  <c r="AD60" i="16"/>
  <c r="AE60" i="16" s="1"/>
  <c r="W60" i="16" s="1"/>
  <c r="A61" i="16"/>
  <c r="D61" i="16" l="1"/>
  <c r="AG60" i="16"/>
  <c r="AD61" i="16"/>
  <c r="AE61" i="16" s="1"/>
  <c r="W61" i="16" s="1"/>
  <c r="A62" i="16"/>
  <c r="D62" i="16" l="1"/>
  <c r="AG61" i="16"/>
  <c r="A63" i="16"/>
  <c r="AD62" i="16"/>
  <c r="AE62" i="16" s="1"/>
  <c r="W62" i="16" s="1"/>
  <c r="D63" i="16" l="1"/>
  <c r="AG62" i="16"/>
  <c r="AD63" i="16"/>
  <c r="AE63" i="16" s="1"/>
  <c r="W63" i="16" s="1"/>
  <c r="A64" i="16"/>
  <c r="D64" i="16" l="1"/>
  <c r="AG63" i="16"/>
  <c r="AD64" i="16"/>
  <c r="AE64" i="16" s="1"/>
  <c r="W64" i="16" s="1"/>
  <c r="A65" i="16"/>
  <c r="D65" i="16" l="1"/>
  <c r="AG64" i="16"/>
  <c r="A66" i="16"/>
  <c r="AD65" i="16"/>
  <c r="AE65" i="16" s="1"/>
  <c r="W65" i="16" s="1"/>
  <c r="D66" i="16" l="1"/>
  <c r="AG65" i="16"/>
  <c r="AD66" i="16"/>
  <c r="AE66" i="16" s="1"/>
  <c r="W66" i="16" s="1"/>
  <c r="A67" i="16"/>
  <c r="D67" i="16" l="1"/>
  <c r="AG66" i="16"/>
  <c r="A68" i="16"/>
  <c r="AD67" i="16"/>
  <c r="AE67" i="16" s="1"/>
  <c r="W67" i="16" s="1"/>
  <c r="D68" i="16" l="1"/>
  <c r="AG67" i="16"/>
  <c r="AD68" i="16"/>
  <c r="AE68" i="16" s="1"/>
  <c r="W68" i="16" s="1"/>
  <c r="A69" i="16"/>
  <c r="D69" i="16" l="1"/>
  <c r="AG68" i="16"/>
  <c r="AD69" i="16"/>
  <c r="AE69" i="16" s="1"/>
  <c r="W69" i="16" s="1"/>
  <c r="A70" i="16"/>
  <c r="D70" i="16" l="1"/>
  <c r="AG69" i="16"/>
  <c r="A71" i="16"/>
  <c r="AD70" i="16"/>
  <c r="AE70" i="16" s="1"/>
  <c r="W70" i="16" s="1"/>
  <c r="D71" i="16" l="1"/>
  <c r="AG70" i="16"/>
  <c r="AD71" i="16"/>
  <c r="AE71" i="16" s="1"/>
  <c r="W71" i="16" s="1"/>
  <c r="A72" i="16"/>
  <c r="D72" i="16" l="1"/>
  <c r="AG71" i="16"/>
  <c r="AD72" i="16"/>
  <c r="AE72" i="16" s="1"/>
  <c r="W72" i="16" s="1"/>
  <c r="A73" i="16"/>
  <c r="D73" i="16" l="1"/>
  <c r="AG72" i="16"/>
  <c r="A74" i="16"/>
  <c r="AD73" i="16"/>
  <c r="AE73" i="16" s="1"/>
  <c r="W73" i="16" s="1"/>
  <c r="D74" i="16" l="1"/>
  <c r="AG73" i="16"/>
  <c r="AD74" i="16"/>
  <c r="AE74" i="16" s="1"/>
  <c r="W74" i="16" s="1"/>
  <c r="A75" i="16"/>
  <c r="D75" i="16" l="1"/>
  <c r="AG74" i="16"/>
  <c r="A76" i="16"/>
  <c r="AD75" i="16"/>
  <c r="AE75" i="16" s="1"/>
  <c r="W75" i="16" s="1"/>
  <c r="D76" i="16" l="1"/>
  <c r="AG75" i="16"/>
  <c r="AD76" i="16"/>
  <c r="AE76" i="16" s="1"/>
  <c r="W76" i="16" s="1"/>
  <c r="A77" i="16"/>
  <c r="D77" i="16" l="1"/>
  <c r="AG76" i="16"/>
  <c r="AD77" i="16"/>
  <c r="AE77" i="16" s="1"/>
  <c r="W77" i="16" s="1"/>
  <c r="A78" i="16"/>
  <c r="D78" i="16" l="1"/>
  <c r="AG77" i="16"/>
  <c r="A79" i="16"/>
  <c r="AD78" i="16"/>
  <c r="AE78" i="16" s="1"/>
  <c r="W78" i="16" s="1"/>
  <c r="D79" i="16" l="1"/>
  <c r="AG78" i="16"/>
  <c r="AD79" i="16"/>
  <c r="AE79" i="16" s="1"/>
  <c r="W79" i="16" s="1"/>
  <c r="A80" i="16"/>
  <c r="AD80" i="16" s="1"/>
  <c r="AE80" i="16" s="1"/>
  <c r="W80" i="16" s="1"/>
  <c r="D80" i="16" l="1"/>
  <c r="AG80" i="16" s="1"/>
  <c r="AG79" i="16"/>
  <c r="N820" i="5" l="1"/>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T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S41" i="5"/>
  <c r="Q41" i="5"/>
  <c r="P41" i="5"/>
  <c r="O41" i="5" s="1"/>
  <c r="J41" i="5"/>
  <c r="I41" i="5" s="1"/>
  <c r="R41" i="5" s="1"/>
  <c r="H41" i="5"/>
  <c r="G41" i="5"/>
  <c r="F41" i="5"/>
  <c r="B41" i="5"/>
  <c r="H40" i="5" l="1"/>
  <c r="G40" i="5"/>
  <c r="D40" i="5"/>
  <c r="R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K732" i="11"/>
  <c r="AJ732" i="11"/>
  <c r="AI732" i="11"/>
  <c r="AH732" i="11"/>
  <c r="AK731" i="11"/>
  <c r="AJ731" i="11"/>
  <c r="AI731" i="11"/>
  <c r="AH731" i="11"/>
  <c r="AK730" i="11"/>
  <c r="AJ730" i="11"/>
  <c r="AI730" i="11"/>
  <c r="AH730" i="11"/>
  <c r="AK729" i="11"/>
  <c r="AJ729" i="11"/>
  <c r="AI729" i="11"/>
  <c r="AH729" i="11"/>
  <c r="AK728" i="11"/>
  <c r="AJ728" i="11"/>
  <c r="AI728" i="11"/>
  <c r="AH728" i="11"/>
  <c r="AK727" i="11"/>
  <c r="AJ727" i="11"/>
  <c r="AI727" i="11"/>
  <c r="AH727" i="11"/>
  <c r="AK726" i="11"/>
  <c r="AJ726" i="11"/>
  <c r="AI726" i="11"/>
  <c r="AH726" i="11"/>
  <c r="AK725" i="11"/>
  <c r="AJ725" i="11"/>
  <c r="AI725" i="11"/>
  <c r="AH725" i="11"/>
  <c r="AK724" i="11"/>
  <c r="AJ724" i="11"/>
  <c r="AI724" i="11"/>
  <c r="AH724" i="11"/>
  <c r="AK723" i="11"/>
  <c r="AJ723" i="11"/>
  <c r="AI723" i="11"/>
  <c r="AH723" i="11"/>
  <c r="AK722" i="11"/>
  <c r="AJ722" i="11"/>
  <c r="AI722" i="11"/>
  <c r="AH722" i="11"/>
  <c r="AK721" i="11"/>
  <c r="AJ721" i="11"/>
  <c r="AI721" i="11"/>
  <c r="AH721" i="11"/>
  <c r="AK720" i="11"/>
  <c r="AJ720" i="11"/>
  <c r="AI720" i="11"/>
  <c r="AH720" i="11"/>
  <c r="AK719" i="11"/>
  <c r="AJ719" i="11"/>
  <c r="AI719" i="11"/>
  <c r="AH719" i="11"/>
  <c r="AK718" i="11"/>
  <c r="AJ718" i="11"/>
  <c r="AI718" i="11"/>
  <c r="AH718" i="11"/>
  <c r="AK717" i="11"/>
  <c r="AJ717" i="11"/>
  <c r="AI717" i="11"/>
  <c r="AH717" i="11"/>
  <c r="AK716" i="11"/>
  <c r="AJ716" i="11"/>
  <c r="AI716" i="11"/>
  <c r="AH716" i="11"/>
  <c r="AK715" i="11"/>
  <c r="AJ715" i="11"/>
  <c r="AI715" i="11"/>
  <c r="AH715" i="11"/>
  <c r="AK714" i="11"/>
  <c r="AJ714" i="11"/>
  <c r="AI714" i="11"/>
  <c r="AH714" i="11"/>
  <c r="AK713" i="11"/>
  <c r="AJ713" i="11"/>
  <c r="AI713" i="11"/>
  <c r="AH713" i="11"/>
  <c r="AK712" i="11"/>
  <c r="AJ712" i="11"/>
  <c r="AI712" i="11"/>
  <c r="AH712" i="11"/>
  <c r="AK711" i="11"/>
  <c r="AJ711" i="11"/>
  <c r="AI711" i="11"/>
  <c r="AH711" i="11"/>
  <c r="AK710" i="11"/>
  <c r="AJ710" i="11"/>
  <c r="AI710" i="11"/>
  <c r="AH710" i="11"/>
  <c r="AK709" i="11"/>
  <c r="AJ709" i="11"/>
  <c r="AI709" i="11"/>
  <c r="AH709" i="11"/>
  <c r="AK708" i="11"/>
  <c r="AJ708" i="11"/>
  <c r="AI708" i="11"/>
  <c r="AH708" i="11"/>
  <c r="AK707" i="11"/>
  <c r="AJ707" i="11"/>
  <c r="AI707" i="11"/>
  <c r="AH707" i="11"/>
  <c r="AK706" i="11"/>
  <c r="AJ706" i="11"/>
  <c r="AI706" i="11"/>
  <c r="AH706" i="11"/>
  <c r="AK705" i="11"/>
  <c r="AJ705" i="11"/>
  <c r="AI705" i="11"/>
  <c r="AH705" i="11"/>
  <c r="AK704" i="11"/>
  <c r="AJ704" i="11"/>
  <c r="AI704" i="11"/>
  <c r="AH704" i="11"/>
  <c r="AK703" i="11"/>
  <c r="AJ703" i="11"/>
  <c r="AI703" i="11"/>
  <c r="AH703" i="11"/>
  <c r="AK702" i="11"/>
  <c r="AJ702" i="11"/>
  <c r="AI702" i="11"/>
  <c r="AH702" i="11"/>
  <c r="AK701" i="11"/>
  <c r="AJ701" i="11"/>
  <c r="AI701" i="11"/>
  <c r="AH701" i="11"/>
  <c r="AK700" i="11"/>
  <c r="AJ700" i="11"/>
  <c r="AI700" i="11"/>
  <c r="AH700" i="11"/>
  <c r="AK699" i="11"/>
  <c r="AJ699" i="11"/>
  <c r="AI699" i="11"/>
  <c r="AH699" i="11"/>
  <c r="AK698" i="11"/>
  <c r="AJ698" i="11"/>
  <c r="AI698" i="11"/>
  <c r="AH698" i="11"/>
  <c r="AK697" i="11"/>
  <c r="AJ697" i="11"/>
  <c r="AI697" i="11"/>
  <c r="AH697" i="11"/>
  <c r="AK696" i="11"/>
  <c r="AJ696" i="11"/>
  <c r="AI696" i="11"/>
  <c r="AH696" i="11"/>
  <c r="AK695" i="11"/>
  <c r="AJ695" i="11"/>
  <c r="AI695" i="11"/>
  <c r="AH695" i="11"/>
  <c r="AK694" i="11"/>
  <c r="AJ694" i="11"/>
  <c r="AI694" i="11"/>
  <c r="AH694" i="11"/>
  <c r="AK693" i="11"/>
  <c r="AJ693" i="11"/>
  <c r="AI693" i="11"/>
  <c r="AH693" i="11"/>
  <c r="AK692" i="11"/>
  <c r="AJ692" i="11"/>
  <c r="AI692" i="11"/>
  <c r="AH692" i="11"/>
  <c r="AK691" i="11"/>
  <c r="AJ691" i="11"/>
  <c r="AI691" i="11"/>
  <c r="AH691" i="11"/>
  <c r="AK690" i="11"/>
  <c r="AJ690" i="11"/>
  <c r="AI690" i="11"/>
  <c r="AH690" i="11"/>
  <c r="AK689" i="11"/>
  <c r="AJ689" i="11"/>
  <c r="AI689" i="11"/>
  <c r="AH689" i="11"/>
  <c r="AK688" i="11"/>
  <c r="AJ688" i="11"/>
  <c r="AI688" i="11"/>
  <c r="AH688" i="11"/>
  <c r="AK687" i="11"/>
  <c r="AJ687" i="11"/>
  <c r="AI687" i="11"/>
  <c r="AH687" i="11"/>
  <c r="AK686" i="11"/>
  <c r="AJ686" i="11"/>
  <c r="AI686" i="11"/>
  <c r="AH686" i="11"/>
  <c r="AK685" i="11"/>
  <c r="AJ685" i="11"/>
  <c r="AI685" i="11"/>
  <c r="AH685" i="11"/>
  <c r="AK684" i="11"/>
  <c r="AJ684" i="11"/>
  <c r="AI684" i="11"/>
  <c r="AH684" i="11"/>
  <c r="AK683" i="11"/>
  <c r="AJ683" i="11"/>
  <c r="AI683" i="11"/>
  <c r="AH683" i="11"/>
  <c r="AK682" i="11"/>
  <c r="AJ682" i="11"/>
  <c r="AI682" i="11"/>
  <c r="AH682" i="11"/>
  <c r="AK681" i="11"/>
  <c r="AJ681" i="11"/>
  <c r="AI681" i="11"/>
  <c r="AH681" i="11"/>
  <c r="AK680" i="11"/>
  <c r="AJ680" i="11"/>
  <c r="AI680" i="11"/>
  <c r="AH680" i="11"/>
  <c r="AK679" i="11"/>
  <c r="AJ679" i="11"/>
  <c r="AI679" i="11"/>
  <c r="AH679" i="11"/>
  <c r="AK678" i="11"/>
  <c r="AJ678" i="11"/>
  <c r="AI678" i="11"/>
  <c r="AH678" i="11"/>
  <c r="AK677" i="11"/>
  <c r="AJ677" i="11"/>
  <c r="AI677" i="11"/>
  <c r="AH677" i="11"/>
  <c r="AK676" i="11"/>
  <c r="AJ676" i="11"/>
  <c r="AI676" i="11"/>
  <c r="AH676" i="11"/>
  <c r="AK675" i="11"/>
  <c r="AJ675" i="11"/>
  <c r="AI675" i="11"/>
  <c r="AH675" i="11"/>
  <c r="AK674" i="11"/>
  <c r="AJ674" i="11"/>
  <c r="AI674" i="11"/>
  <c r="AH674" i="11"/>
  <c r="AK673" i="11"/>
  <c r="AJ673" i="11"/>
  <c r="AI673" i="11"/>
  <c r="AH673" i="11"/>
  <c r="AK672" i="11"/>
  <c r="AJ672" i="11"/>
  <c r="AI672" i="11"/>
  <c r="AH672" i="11"/>
  <c r="AK671" i="11"/>
  <c r="AJ671" i="11"/>
  <c r="AI671" i="11"/>
  <c r="AH671" i="11"/>
  <c r="AK670" i="11"/>
  <c r="AJ670" i="11"/>
  <c r="AI670" i="11"/>
  <c r="AH670" i="11"/>
  <c r="AK669" i="11"/>
  <c r="AJ669" i="11"/>
  <c r="AI669" i="11"/>
  <c r="AH669" i="11"/>
  <c r="AK668" i="11"/>
  <c r="AJ668" i="11"/>
  <c r="AI668" i="11"/>
  <c r="AH668" i="11"/>
  <c r="AK667" i="11"/>
  <c r="AJ667" i="11"/>
  <c r="AI667" i="11"/>
  <c r="AH667" i="11"/>
  <c r="AK666" i="11"/>
  <c r="AJ666" i="11"/>
  <c r="AI666" i="11"/>
  <c r="AH666" i="11"/>
  <c r="AK665" i="11"/>
  <c r="AJ665" i="11"/>
  <c r="AI665" i="11"/>
  <c r="AH665" i="11"/>
  <c r="AK664" i="11"/>
  <c r="AJ664" i="11"/>
  <c r="AI664" i="11"/>
  <c r="AH664" i="11"/>
  <c r="AK663" i="11"/>
  <c r="AJ663" i="11"/>
  <c r="AI663" i="11"/>
  <c r="AH663" i="11"/>
  <c r="AK662" i="11"/>
  <c r="AJ662" i="11"/>
  <c r="AI662" i="11"/>
  <c r="AH662" i="11"/>
  <c r="AK661" i="11"/>
  <c r="AJ661" i="11"/>
  <c r="AI661" i="11"/>
  <c r="AH661" i="11"/>
  <c r="AK660" i="11"/>
  <c r="AJ660" i="11"/>
  <c r="AI660" i="11"/>
  <c r="AH660" i="11"/>
  <c r="AK659" i="11"/>
  <c r="AJ659" i="11"/>
  <c r="AI659" i="11"/>
  <c r="AH659" i="11"/>
  <c r="AK658" i="11"/>
  <c r="AJ658" i="11"/>
  <c r="AI658" i="11"/>
  <c r="AH658" i="11"/>
  <c r="AK657" i="11"/>
  <c r="AJ657" i="11"/>
  <c r="AI657" i="11"/>
  <c r="AH657" i="11"/>
  <c r="AK656" i="11"/>
  <c r="AJ656" i="11"/>
  <c r="AI656" i="11"/>
  <c r="AH656" i="11"/>
  <c r="AK655" i="11"/>
  <c r="AJ655" i="11"/>
  <c r="AI655" i="11"/>
  <c r="AH655" i="11"/>
  <c r="AK654" i="11"/>
  <c r="AJ654" i="11"/>
  <c r="AI654" i="11"/>
  <c r="AH654" i="11"/>
  <c r="AK653" i="11"/>
  <c r="AJ653" i="11"/>
  <c r="AI653" i="11"/>
  <c r="AH653" i="11"/>
  <c r="AK652" i="11"/>
  <c r="AJ652" i="11"/>
  <c r="AI652" i="11"/>
  <c r="AH652" i="11"/>
  <c r="AK651" i="11"/>
  <c r="AJ651" i="11"/>
  <c r="AI651" i="11"/>
  <c r="AH651" i="11"/>
  <c r="AK650" i="11"/>
  <c r="AJ650" i="11"/>
  <c r="AI650" i="11"/>
  <c r="AH650" i="11"/>
  <c r="AK649" i="11"/>
  <c r="AJ649" i="11"/>
  <c r="AI649" i="11"/>
  <c r="AH649" i="11"/>
  <c r="AK648" i="11"/>
  <c r="AJ648" i="11"/>
  <c r="AI648" i="11"/>
  <c r="AH648" i="11"/>
  <c r="AK647" i="11"/>
  <c r="AJ647" i="11"/>
  <c r="AI647" i="11"/>
  <c r="AH647" i="11"/>
  <c r="AK646" i="11"/>
  <c r="AJ646" i="11"/>
  <c r="AI646" i="11"/>
  <c r="AH646" i="11"/>
  <c r="AK645" i="11"/>
  <c r="AJ645" i="11"/>
  <c r="AI645" i="11"/>
  <c r="AH645" i="11"/>
  <c r="AK644" i="11"/>
  <c r="AJ644" i="11"/>
  <c r="AI644" i="11"/>
  <c r="AH644" i="11"/>
  <c r="AK643" i="11"/>
  <c r="AJ643" i="11"/>
  <c r="AI643" i="11"/>
  <c r="AH643" i="11"/>
  <c r="AK642" i="11"/>
  <c r="AJ642" i="11"/>
  <c r="AI642" i="11"/>
  <c r="AH642" i="11"/>
  <c r="AK641" i="11"/>
  <c r="AJ641" i="11"/>
  <c r="AI641" i="11"/>
  <c r="AH641" i="11"/>
  <c r="AK640" i="11"/>
  <c r="AJ640" i="11"/>
  <c r="AI640" i="11"/>
  <c r="AH640" i="11"/>
  <c r="AK639" i="11"/>
  <c r="AJ639" i="11"/>
  <c r="AI639" i="11"/>
  <c r="AH639" i="11"/>
  <c r="AK638" i="11"/>
  <c r="AJ638" i="11"/>
  <c r="AI638" i="11"/>
  <c r="AH638" i="11"/>
  <c r="AK637" i="11"/>
  <c r="AJ637" i="11"/>
  <c r="AI637" i="11"/>
  <c r="AH637" i="11"/>
  <c r="AK636" i="11"/>
  <c r="AJ636" i="11"/>
  <c r="AI636" i="11"/>
  <c r="AH636" i="11"/>
  <c r="AK635" i="11"/>
  <c r="AJ635" i="11"/>
  <c r="AI635" i="11"/>
  <c r="AH635" i="11"/>
  <c r="AK634" i="11"/>
  <c r="AJ634" i="11"/>
  <c r="AI634" i="11"/>
  <c r="AH634" i="11"/>
  <c r="AK633" i="11"/>
  <c r="AJ633" i="11"/>
  <c r="AI633" i="11"/>
  <c r="AH633" i="11"/>
  <c r="AK632" i="11"/>
  <c r="AJ632" i="11"/>
  <c r="AI632" i="11"/>
  <c r="AH632" i="11"/>
  <c r="AK631" i="11"/>
  <c r="AJ631" i="11"/>
  <c r="AI631" i="11"/>
  <c r="AH631" i="11"/>
  <c r="AK630" i="11"/>
  <c r="AJ630" i="11"/>
  <c r="AI630" i="11"/>
  <c r="AH630" i="11"/>
  <c r="AG36" i="5"/>
  <c r="C100" i="13" l="1"/>
  <c r="D100" i="13" s="1"/>
  <c r="A100" i="13"/>
  <c r="F100" i="13" s="1"/>
  <c r="C99" i="13"/>
  <c r="D99" i="13" s="1"/>
  <c r="A99" i="13"/>
  <c r="C98" i="13"/>
  <c r="D98" i="13" s="1"/>
  <c r="A98" i="13"/>
  <c r="C97" i="13"/>
  <c r="D97" i="13" s="1"/>
  <c r="A97" i="13"/>
  <c r="C96" i="13"/>
  <c r="D96" i="13" s="1"/>
  <c r="A96" i="13"/>
  <c r="C95" i="13"/>
  <c r="D95" i="13" s="1"/>
  <c r="A95" i="13"/>
  <c r="C94" i="13"/>
  <c r="D94" i="13" s="1"/>
  <c r="A94" i="13"/>
  <c r="C93" i="13"/>
  <c r="D93" i="13" s="1"/>
  <c r="A93" i="13"/>
  <c r="C92" i="13"/>
  <c r="D92" i="13" s="1"/>
  <c r="A92" i="13"/>
  <c r="C91" i="13"/>
  <c r="D91" i="13" s="1"/>
  <c r="A91" i="13"/>
  <c r="C90" i="13"/>
  <c r="D90" i="13" s="1"/>
  <c r="A90" i="13"/>
  <c r="C89" i="13"/>
  <c r="D89" i="13" s="1"/>
  <c r="A89" i="13"/>
  <c r="C88" i="13"/>
  <c r="D88" i="13" s="1"/>
  <c r="A88" i="13"/>
  <c r="C87" i="13"/>
  <c r="D87" i="13" s="1"/>
  <c r="A87" i="13"/>
  <c r="C86" i="13"/>
  <c r="D86" i="13" s="1"/>
  <c r="A86" i="13"/>
  <c r="C85" i="13"/>
  <c r="D85" i="13" s="1"/>
  <c r="A85" i="13"/>
  <c r="C84" i="13"/>
  <c r="D84" i="13" s="1"/>
  <c r="A84" i="13"/>
  <c r="C83" i="13"/>
  <c r="D83" i="13" s="1"/>
  <c r="A83" i="13"/>
  <c r="C82" i="13"/>
  <c r="D82" i="13" s="1"/>
  <c r="A82" i="13"/>
  <c r="C81" i="13"/>
  <c r="D81" i="13" s="1"/>
  <c r="A81" i="13"/>
  <c r="C80" i="13"/>
  <c r="D80" i="13" s="1"/>
  <c r="A80" i="13"/>
  <c r="C79" i="13"/>
  <c r="D79" i="13" s="1"/>
  <c r="A79" i="13"/>
  <c r="C78" i="13"/>
  <c r="D78" i="13" s="1"/>
  <c r="A78" i="13"/>
  <c r="C77" i="13"/>
  <c r="D77" i="13" s="1"/>
  <c r="A77" i="13"/>
  <c r="C76" i="13"/>
  <c r="D76" i="13" s="1"/>
  <c r="A76" i="13"/>
  <c r="C75" i="13"/>
  <c r="D75" i="13" s="1"/>
  <c r="A75" i="13"/>
  <c r="C74" i="13"/>
  <c r="D74" i="13" s="1"/>
  <c r="A74" i="13"/>
  <c r="C73" i="13"/>
  <c r="D73" i="13" s="1"/>
  <c r="A73" i="13"/>
  <c r="C72" i="13"/>
  <c r="D72" i="13" s="1"/>
  <c r="A72" i="13"/>
  <c r="C71" i="13"/>
  <c r="D71" i="13" s="1"/>
  <c r="A71" i="13"/>
  <c r="C70" i="13"/>
  <c r="D70" i="13" s="1"/>
  <c r="A70" i="13"/>
  <c r="C69" i="13"/>
  <c r="D69" i="13" s="1"/>
  <c r="A69" i="13"/>
  <c r="C68" i="13"/>
  <c r="D68" i="13" s="1"/>
  <c r="A68" i="13"/>
  <c r="C67" i="13"/>
  <c r="D67" i="13" s="1"/>
  <c r="A67" i="13"/>
  <c r="C66" i="13"/>
  <c r="D66" i="13" s="1"/>
  <c r="A66" i="13"/>
  <c r="C65" i="13"/>
  <c r="D65" i="13" s="1"/>
  <c r="A65" i="13"/>
  <c r="C64" i="13"/>
  <c r="D64" i="13" s="1"/>
  <c r="A64" i="13"/>
  <c r="C63" i="13"/>
  <c r="D63" i="13" s="1"/>
  <c r="A63" i="13"/>
  <c r="C62" i="13"/>
  <c r="D62" i="13" s="1"/>
  <c r="A62" i="13"/>
  <c r="C61" i="13"/>
  <c r="D61" i="13" s="1"/>
  <c r="A61" i="13"/>
  <c r="C60" i="13"/>
  <c r="D60" i="13" s="1"/>
  <c r="A60" i="13"/>
  <c r="C59" i="13"/>
  <c r="D59" i="13" s="1"/>
  <c r="A59" i="13"/>
  <c r="C58" i="13"/>
  <c r="D58" i="13" s="1"/>
  <c r="A58" i="13"/>
  <c r="C57" i="13"/>
  <c r="D57" i="13" s="1"/>
  <c r="A57" i="13"/>
  <c r="C56" i="13"/>
  <c r="D56" i="13" s="1"/>
  <c r="A56" i="13"/>
  <c r="C55" i="13"/>
  <c r="D55" i="13" s="1"/>
  <c r="A55" i="13"/>
  <c r="C54" i="13"/>
  <c r="D54" i="13" s="1"/>
  <c r="A54" i="13"/>
  <c r="C53" i="13"/>
  <c r="D53" i="13" s="1"/>
  <c r="A53" i="13"/>
  <c r="C52" i="13"/>
  <c r="D52" i="13" s="1"/>
  <c r="A52" i="13"/>
  <c r="C51" i="13"/>
  <c r="D51" i="13" s="1"/>
  <c r="A51" i="13"/>
  <c r="C50" i="13"/>
  <c r="D50" i="13" s="1"/>
  <c r="A50" i="13"/>
  <c r="C49" i="13"/>
  <c r="D49" i="13" s="1"/>
  <c r="A49" i="13"/>
  <c r="C48" i="13"/>
  <c r="D48" i="13" s="1"/>
  <c r="A48" i="13"/>
  <c r="C47" i="13"/>
  <c r="D47" i="13" s="1"/>
  <c r="A47" i="13"/>
  <c r="C46" i="13"/>
  <c r="D46" i="13" s="1"/>
  <c r="A46" i="13"/>
  <c r="C45" i="13"/>
  <c r="D45" i="13" s="1"/>
  <c r="A45" i="13"/>
  <c r="C44" i="13"/>
  <c r="D44" i="13" s="1"/>
  <c r="A44" i="13"/>
  <c r="C43" i="13"/>
  <c r="D43" i="13" s="1"/>
  <c r="A43" i="13"/>
  <c r="C42" i="13"/>
  <c r="D42" i="13" s="1"/>
  <c r="A42" i="13"/>
  <c r="C41" i="13"/>
  <c r="D41" i="13" s="1"/>
  <c r="A41" i="13"/>
  <c r="C40" i="13"/>
  <c r="D40" i="13" s="1"/>
  <c r="A40" i="13"/>
  <c r="C39" i="13"/>
  <c r="D39" i="13" s="1"/>
  <c r="A39" i="13"/>
  <c r="C38" i="13"/>
  <c r="D38" i="13" s="1"/>
  <c r="A38" i="13"/>
  <c r="C37" i="13"/>
  <c r="D37" i="13" s="1"/>
  <c r="A37" i="13"/>
  <c r="C36" i="13"/>
  <c r="D36" i="13" s="1"/>
  <c r="A36" i="13"/>
  <c r="C35" i="13"/>
  <c r="D35" i="13" s="1"/>
  <c r="A35" i="13"/>
  <c r="C34" i="13"/>
  <c r="D34" i="13" s="1"/>
  <c r="A34" i="13"/>
  <c r="C33" i="13"/>
  <c r="D33" i="13" s="1"/>
  <c r="A33" i="13"/>
  <c r="C32" i="13"/>
  <c r="D32" i="13" s="1"/>
  <c r="A32" i="13"/>
  <c r="C31" i="13"/>
  <c r="D31" i="13" s="1"/>
  <c r="A31" i="13"/>
  <c r="C30" i="13"/>
  <c r="D30" i="13" s="1"/>
  <c r="A30" i="13"/>
  <c r="C29" i="13"/>
  <c r="D29" i="13" s="1"/>
  <c r="A29" i="13"/>
  <c r="C28" i="13"/>
  <c r="D28" i="13" s="1"/>
  <c r="A28" i="13"/>
  <c r="C27" i="13"/>
  <c r="D27" i="13" s="1"/>
  <c r="A27" i="13"/>
  <c r="C26" i="13"/>
  <c r="D26" i="13" s="1"/>
  <c r="A26" i="13"/>
  <c r="C25" i="13"/>
  <c r="D25" i="13" s="1"/>
  <c r="A25" i="13"/>
  <c r="C24" i="13"/>
  <c r="D24" i="13" s="1"/>
  <c r="A24" i="13"/>
  <c r="C23" i="13"/>
  <c r="D23" i="13" s="1"/>
  <c r="A23" i="13"/>
  <c r="C22" i="13"/>
  <c r="D22" i="13" s="1"/>
  <c r="A22" i="13"/>
  <c r="C21" i="13"/>
  <c r="D21" i="13" s="1"/>
  <c r="A21" i="13"/>
  <c r="C20" i="13"/>
  <c r="D20" i="13" s="1"/>
  <c r="A20" i="13"/>
  <c r="C19" i="13"/>
  <c r="D19" i="13" s="1"/>
  <c r="A19" i="13"/>
  <c r="C18" i="13"/>
  <c r="D18" i="13" s="1"/>
  <c r="A18" i="13"/>
  <c r="C17" i="13"/>
  <c r="D17" i="13" s="1"/>
  <c r="A17" i="13"/>
  <c r="C16" i="13"/>
  <c r="D16" i="13" s="1"/>
  <c r="A16" i="13"/>
  <c r="C15" i="13"/>
  <c r="D15" i="13" s="1"/>
  <c r="A15" i="13"/>
  <c r="C14" i="13"/>
  <c r="D14" i="13" s="1"/>
  <c r="A14" i="13"/>
  <c r="C13" i="13"/>
  <c r="D13" i="13" s="1"/>
  <c r="A13" i="13"/>
  <c r="C12" i="13"/>
  <c r="D12" i="13" s="1"/>
  <c r="A12" i="13"/>
  <c r="C11" i="13"/>
  <c r="D11" i="13" s="1"/>
  <c r="A11" i="13"/>
  <c r="C10" i="13"/>
  <c r="D10" i="13" s="1"/>
  <c r="A10" i="13"/>
  <c r="C9" i="13"/>
  <c r="D9" i="13" s="1"/>
  <c r="A9" i="13"/>
  <c r="C8" i="13"/>
  <c r="D8" i="13" s="1"/>
  <c r="A8" i="13"/>
  <c r="C7" i="13"/>
  <c r="D7" i="13" s="1"/>
  <c r="A7" i="13"/>
  <c r="C6" i="13"/>
  <c r="A6" i="13"/>
  <c r="F26" i="13" l="1"/>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C213" i="5" s="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C205" i="5" s="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C197" i="5" s="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C189" i="5" s="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182" i="5" s="1"/>
  <c r="AP143" i="11"/>
  <c r="C181" i="5" s="1"/>
  <c r="AO143" i="11"/>
  <c r="E181" i="5" s="1"/>
  <c r="AN143" i="11"/>
  <c r="D181" i="5" s="1"/>
  <c r="AM143" i="11"/>
  <c r="AL143" i="11"/>
  <c r="A181" i="5" s="1"/>
  <c r="AP142" i="11"/>
  <c r="AO142" i="11"/>
  <c r="E180" i="5" s="1"/>
  <c r="AN142" i="11"/>
  <c r="D180" i="5" s="1"/>
  <c r="AM142" i="11"/>
  <c r="AL142" i="11"/>
  <c r="A180" i="5" s="1"/>
  <c r="AP141" i="11"/>
  <c r="AO141" i="11"/>
  <c r="E179" i="5" s="1"/>
  <c r="AN141" i="11"/>
  <c r="D179" i="5" s="1"/>
  <c r="AM141" i="11"/>
  <c r="AL141" i="11"/>
  <c r="A179" i="5" s="1"/>
  <c r="AP140" i="11"/>
  <c r="AO140" i="11"/>
  <c r="E178" i="5" s="1"/>
  <c r="AN140" i="11"/>
  <c r="D178" i="5" s="1"/>
  <c r="AM140" i="11"/>
  <c r="AL140" i="11"/>
  <c r="A178" i="5" s="1"/>
  <c r="AP139" i="11"/>
  <c r="AO139" i="11"/>
  <c r="E177" i="5" s="1"/>
  <c r="AN139" i="11"/>
  <c r="D177" i="5" s="1"/>
  <c r="AM139" i="11"/>
  <c r="AL139" i="11"/>
  <c r="A177" i="5" s="1"/>
  <c r="AP138" i="11"/>
  <c r="AO138" i="11"/>
  <c r="E176" i="5" s="1"/>
  <c r="AN138" i="11"/>
  <c r="D176" i="5" s="1"/>
  <c r="AM138" i="11"/>
  <c r="AL138" i="11"/>
  <c r="A176" i="5" s="1"/>
  <c r="AP137" i="11"/>
  <c r="AO137" i="11"/>
  <c r="E175" i="5" s="1"/>
  <c r="AN137" i="11"/>
  <c r="D175" i="5" s="1"/>
  <c r="AM137" i="11"/>
  <c r="AL137" i="11"/>
  <c r="A175" i="5" s="1"/>
  <c r="AP136" i="11"/>
  <c r="AO136" i="11"/>
  <c r="E174" i="5" s="1"/>
  <c r="AN136" i="11"/>
  <c r="D174" i="5" s="1"/>
  <c r="AM136" i="11"/>
  <c r="AL136" i="11"/>
  <c r="A174" i="5" s="1"/>
  <c r="AP135" i="11"/>
  <c r="AO135" i="11"/>
  <c r="E173" i="5" s="1"/>
  <c r="AN135" i="11"/>
  <c r="D173" i="5" s="1"/>
  <c r="AM135" i="11"/>
  <c r="AL135" i="11"/>
  <c r="A173" i="5" s="1"/>
  <c r="AP134" i="11"/>
  <c r="AO134" i="11"/>
  <c r="E172" i="5" s="1"/>
  <c r="AN134" i="11"/>
  <c r="D172" i="5" s="1"/>
  <c r="AM134" i="11"/>
  <c r="AL134" i="11"/>
  <c r="A172" i="5" s="1"/>
  <c r="AP133" i="11"/>
  <c r="AO133" i="11"/>
  <c r="E171" i="5" s="1"/>
  <c r="AN133" i="11"/>
  <c r="D171" i="5" s="1"/>
  <c r="AM133" i="11"/>
  <c r="AL133" i="11"/>
  <c r="A171" i="5" s="1"/>
  <c r="AP132" i="11"/>
  <c r="AO132" i="11"/>
  <c r="E170" i="5" s="1"/>
  <c r="AN132" i="11"/>
  <c r="D170" i="5" s="1"/>
  <c r="AM132" i="11"/>
  <c r="AL132" i="11"/>
  <c r="A170" i="5" s="1"/>
  <c r="AP131" i="11"/>
  <c r="AO131" i="11"/>
  <c r="E169" i="5" s="1"/>
  <c r="AN131" i="11"/>
  <c r="D169" i="5" s="1"/>
  <c r="AM131" i="11"/>
  <c r="AL131" i="11"/>
  <c r="A169" i="5" s="1"/>
  <c r="AP130" i="11"/>
  <c r="AO130" i="11"/>
  <c r="E168" i="5" s="1"/>
  <c r="AN130" i="11"/>
  <c r="D168" i="5" s="1"/>
  <c r="AM130" i="11"/>
  <c r="AL130" i="11"/>
  <c r="A168" i="5" s="1"/>
  <c r="AP129" i="11"/>
  <c r="AO129" i="11"/>
  <c r="E167" i="5" s="1"/>
  <c r="AN129" i="11"/>
  <c r="D167" i="5" s="1"/>
  <c r="AM129" i="11"/>
  <c r="AL129" i="11"/>
  <c r="A167" i="5" s="1"/>
  <c r="AP128" i="11"/>
  <c r="AO128" i="11"/>
  <c r="E166" i="5" s="1"/>
  <c r="AN128" i="11"/>
  <c r="D166" i="5" s="1"/>
  <c r="AM128" i="11"/>
  <c r="AL128" i="11"/>
  <c r="A166" i="5" s="1"/>
  <c r="AP127" i="11"/>
  <c r="AO127" i="11"/>
  <c r="E165" i="5" s="1"/>
  <c r="AN127" i="11"/>
  <c r="D165" i="5" s="1"/>
  <c r="AM127" i="11"/>
  <c r="AL127" i="11"/>
  <c r="A165" i="5" s="1"/>
  <c r="AP126" i="11"/>
  <c r="AO126" i="11"/>
  <c r="E164" i="5" s="1"/>
  <c r="AN126" i="11"/>
  <c r="D164" i="5" s="1"/>
  <c r="AM126" i="11"/>
  <c r="AL126" i="11"/>
  <c r="A164" i="5" s="1"/>
  <c r="AP125" i="11"/>
  <c r="AO125" i="11"/>
  <c r="E163" i="5" s="1"/>
  <c r="AN125" i="11"/>
  <c r="D163" i="5" s="1"/>
  <c r="AM125" i="11"/>
  <c r="AL125" i="11"/>
  <c r="A163" i="5" s="1"/>
  <c r="AP124" i="11"/>
  <c r="AO124" i="11"/>
  <c r="E162" i="5" s="1"/>
  <c r="AN124" i="11"/>
  <c r="D162" i="5" s="1"/>
  <c r="AM124" i="11"/>
  <c r="AL124" i="11"/>
  <c r="A162" i="5" s="1"/>
  <c r="AP123" i="11"/>
  <c r="AO123" i="11"/>
  <c r="E161" i="5" s="1"/>
  <c r="AN123" i="11"/>
  <c r="D161" i="5" s="1"/>
  <c r="AM123" i="11"/>
  <c r="AL123" i="11"/>
  <c r="A161" i="5" s="1"/>
  <c r="AP122" i="11"/>
  <c r="AO122" i="11"/>
  <c r="E160" i="5" s="1"/>
  <c r="AN122" i="11"/>
  <c r="D160" i="5" s="1"/>
  <c r="AM122" i="11"/>
  <c r="AL122" i="11"/>
  <c r="A160" i="5" s="1"/>
  <c r="AP121" i="11"/>
  <c r="AO121" i="11"/>
  <c r="E159" i="5" s="1"/>
  <c r="AN121" i="11"/>
  <c r="D159" i="5" s="1"/>
  <c r="AM121" i="11"/>
  <c r="AL121" i="11"/>
  <c r="A159" i="5" s="1"/>
  <c r="AP120" i="11"/>
  <c r="AO120" i="11"/>
  <c r="E158" i="5" s="1"/>
  <c r="AN120" i="11"/>
  <c r="D158" i="5" s="1"/>
  <c r="AM120" i="11"/>
  <c r="AL120" i="11"/>
  <c r="A158" i="5" s="1"/>
  <c r="AP119" i="11"/>
  <c r="AO119" i="11"/>
  <c r="E157" i="5" s="1"/>
  <c r="AN119" i="11"/>
  <c r="D157" i="5" s="1"/>
  <c r="AM119" i="11"/>
  <c r="AL119" i="11"/>
  <c r="A157" i="5" s="1"/>
  <c r="AP118" i="11"/>
  <c r="AO118" i="11"/>
  <c r="E156" i="5" s="1"/>
  <c r="AN118" i="11"/>
  <c r="D156" i="5" s="1"/>
  <c r="AM118" i="11"/>
  <c r="AL118" i="11"/>
  <c r="A156" i="5" s="1"/>
  <c r="AP117" i="11"/>
  <c r="AO117" i="11"/>
  <c r="E155" i="5" s="1"/>
  <c r="AN117" i="11"/>
  <c r="D155" i="5" s="1"/>
  <c r="AM117" i="11"/>
  <c r="AL117" i="11"/>
  <c r="A155" i="5" s="1"/>
  <c r="AP116" i="11"/>
  <c r="AO116" i="11"/>
  <c r="E154" i="5" s="1"/>
  <c r="AN116" i="11"/>
  <c r="D154" i="5" s="1"/>
  <c r="AM116" i="11"/>
  <c r="AL116" i="11"/>
  <c r="A154" i="5" s="1"/>
  <c r="AP115" i="11"/>
  <c r="AO115" i="11"/>
  <c r="E153" i="5" s="1"/>
  <c r="AN115" i="11"/>
  <c r="D153" i="5" s="1"/>
  <c r="AM115" i="11"/>
  <c r="AL115" i="11"/>
  <c r="A153" i="5" s="1"/>
  <c r="AP114" i="11"/>
  <c r="AO114" i="11"/>
  <c r="E152" i="5" s="1"/>
  <c r="AN114" i="11"/>
  <c r="D152" i="5" s="1"/>
  <c r="AM114" i="11"/>
  <c r="AL114" i="11"/>
  <c r="A152" i="5" s="1"/>
  <c r="AP113" i="11"/>
  <c r="AO113" i="11"/>
  <c r="E151" i="5" s="1"/>
  <c r="AN113" i="11"/>
  <c r="D151" i="5" s="1"/>
  <c r="AM113" i="11"/>
  <c r="AL113" i="11"/>
  <c r="A151" i="5" s="1"/>
  <c r="AP112" i="11"/>
  <c r="AO112" i="11"/>
  <c r="E150" i="5" s="1"/>
  <c r="AN112" i="11"/>
  <c r="D150" i="5" s="1"/>
  <c r="AM112" i="11"/>
  <c r="AL112" i="11"/>
  <c r="A150" i="5" s="1"/>
  <c r="AP111" i="11"/>
  <c r="C149" i="5" s="1"/>
  <c r="AO111" i="11"/>
  <c r="E149" i="5" s="1"/>
  <c r="AN111" i="11"/>
  <c r="D149" i="5" s="1"/>
  <c r="AM111" i="11"/>
  <c r="AL111" i="11"/>
  <c r="A149" i="5" s="1"/>
  <c r="AP110" i="11"/>
  <c r="AO110" i="11"/>
  <c r="E148" i="5" s="1"/>
  <c r="AN110" i="11"/>
  <c r="D148" i="5" s="1"/>
  <c r="AM110" i="11"/>
  <c r="AL110" i="11"/>
  <c r="A148" i="5" s="1"/>
  <c r="AP109" i="11"/>
  <c r="AO109" i="11"/>
  <c r="E147" i="5" s="1"/>
  <c r="AN109" i="11"/>
  <c r="D147" i="5" s="1"/>
  <c r="AM109" i="11"/>
  <c r="AL109" i="11"/>
  <c r="A147" i="5" s="1"/>
  <c r="AP108" i="11"/>
  <c r="AO108" i="11"/>
  <c r="E146" i="5" s="1"/>
  <c r="AN108" i="11"/>
  <c r="D146" i="5" s="1"/>
  <c r="AM108" i="11"/>
  <c r="AL108" i="11"/>
  <c r="A146" i="5" s="1"/>
  <c r="AP107" i="11"/>
  <c r="AO107" i="11"/>
  <c r="E145" i="5" s="1"/>
  <c r="AN107" i="11"/>
  <c r="D145" i="5" s="1"/>
  <c r="AM107" i="11"/>
  <c r="AL107" i="11"/>
  <c r="A145" i="5" s="1"/>
  <c r="AP106" i="11"/>
  <c r="AO106" i="11"/>
  <c r="E144" i="5" s="1"/>
  <c r="AN106" i="11"/>
  <c r="D144" i="5" s="1"/>
  <c r="AM106" i="11"/>
  <c r="AL106" i="11"/>
  <c r="A144" i="5" s="1"/>
  <c r="AP105" i="11"/>
  <c r="AO105" i="11"/>
  <c r="E143" i="5" s="1"/>
  <c r="AN105" i="11"/>
  <c r="D143" i="5" s="1"/>
  <c r="AM105" i="11"/>
  <c r="AL105" i="11"/>
  <c r="A143" i="5" s="1"/>
  <c r="AP104" i="11"/>
  <c r="AO104" i="11"/>
  <c r="E142" i="5" s="1"/>
  <c r="AN104" i="11"/>
  <c r="D142" i="5" s="1"/>
  <c r="AM104" i="11"/>
  <c r="AL104" i="11"/>
  <c r="A142" i="5" s="1"/>
  <c r="AP103" i="11"/>
  <c r="C141" i="5" s="1"/>
  <c r="AO103" i="11"/>
  <c r="E141" i="5" s="1"/>
  <c r="AN103" i="11"/>
  <c r="D141" i="5" s="1"/>
  <c r="AM103" i="11"/>
  <c r="AL103" i="11"/>
  <c r="A141" i="5" s="1"/>
  <c r="AP102" i="11"/>
  <c r="AO102" i="11"/>
  <c r="E140" i="5" s="1"/>
  <c r="AN102" i="11"/>
  <c r="D140" i="5" s="1"/>
  <c r="AM102" i="11"/>
  <c r="AL102" i="11"/>
  <c r="A140" i="5" s="1"/>
  <c r="AP101" i="11"/>
  <c r="AO101" i="11"/>
  <c r="E139" i="5" s="1"/>
  <c r="AN101" i="11"/>
  <c r="D139" i="5" s="1"/>
  <c r="AM101" i="11"/>
  <c r="AL101" i="11"/>
  <c r="A139" i="5" s="1"/>
  <c r="AP100" i="11"/>
  <c r="AO100" i="11"/>
  <c r="E138" i="5" s="1"/>
  <c r="AN100" i="11"/>
  <c r="D138" i="5" s="1"/>
  <c r="AM100" i="11"/>
  <c r="AL100" i="11"/>
  <c r="A138" i="5" s="1"/>
  <c r="AP99" i="11"/>
  <c r="AO99" i="11"/>
  <c r="E137" i="5" s="1"/>
  <c r="AN99" i="11"/>
  <c r="D137" i="5" s="1"/>
  <c r="AM99" i="11"/>
  <c r="AL99" i="11"/>
  <c r="A137" i="5" s="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C133" i="5" s="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C125" i="5" s="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C117" i="5" s="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C109" i="5" s="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C101" i="5" s="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C93" i="5" s="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C85" i="5" s="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C77" i="5" s="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C69" i="5" s="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C61" i="5" s="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C53" i="5" s="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C45" i="5" s="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192" i="5" l="1"/>
  <c r="C810" i="5"/>
  <c r="AK264" i="11"/>
  <c r="AK267" i="11"/>
  <c r="AK263" i="11"/>
  <c r="AK268" i="11" s="1"/>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BQ768" i="5" s="1"/>
  <c r="AI768" i="5"/>
  <c r="CB767" i="5"/>
  <c r="CA767" i="5"/>
  <c r="BS767" i="5"/>
  <c r="BR767" i="5"/>
  <c r="AJ767" i="5"/>
  <c r="AI767" i="5"/>
  <c r="CB766" i="5"/>
  <c r="CA766" i="5"/>
  <c r="BS766" i="5"/>
  <c r="BR766" i="5"/>
  <c r="AJ766" i="5"/>
  <c r="BQ766" i="5" s="1"/>
  <c r="AI766" i="5"/>
  <c r="CB765" i="5"/>
  <c r="CA765" i="5"/>
  <c r="BS765" i="5"/>
  <c r="BR765" i="5"/>
  <c r="AJ765" i="5"/>
  <c r="BQ765" i="5" s="1"/>
  <c r="AI765" i="5"/>
  <c r="CB764" i="5"/>
  <c r="CA764" i="5"/>
  <c r="BS764" i="5"/>
  <c r="BR764" i="5"/>
  <c r="AJ764" i="5"/>
  <c r="AI764" i="5"/>
  <c r="CB763" i="5"/>
  <c r="CA763" i="5"/>
  <c r="BS763" i="5"/>
  <c r="BR763" i="5"/>
  <c r="AJ763" i="5"/>
  <c r="BQ763" i="5" s="1"/>
  <c r="AI763" i="5"/>
  <c r="CB762" i="5"/>
  <c r="CA762" i="5"/>
  <c r="BS762" i="5"/>
  <c r="BR762" i="5"/>
  <c r="AJ762" i="5"/>
  <c r="BQ762" i="5" s="1"/>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BQ750" i="5" s="1"/>
  <c r="AI750" i="5"/>
  <c r="CB749" i="5"/>
  <c r="CA749" i="5"/>
  <c r="BS749" i="5"/>
  <c r="BR749" i="5"/>
  <c r="AJ749" i="5"/>
  <c r="BQ749" i="5" s="1"/>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BQ741" i="5" s="1"/>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BQ732" i="5" s="1"/>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BP725" i="5" s="1"/>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BQ721" i="5" s="1"/>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BQ696" i="5" s="1"/>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BQ689" i="5" s="1"/>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BQ681" i="5" s="1"/>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BP677" i="5" s="1"/>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BP673" i="5" s="1"/>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BQ669" i="5" s="1"/>
  <c r="AI669" i="5"/>
  <c r="CB668" i="5"/>
  <c r="CA668" i="5"/>
  <c r="BS668" i="5"/>
  <c r="BR668" i="5"/>
  <c r="AJ668" i="5"/>
  <c r="BQ668" i="5" s="1"/>
  <c r="AI668" i="5"/>
  <c r="CB667" i="5"/>
  <c r="CA667" i="5"/>
  <c r="BS667" i="5"/>
  <c r="BR667" i="5"/>
  <c r="AJ667" i="5"/>
  <c r="AI667" i="5"/>
  <c r="CB666" i="5"/>
  <c r="CA666" i="5"/>
  <c r="BS666" i="5"/>
  <c r="BR666" i="5"/>
  <c r="AJ666" i="5"/>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AI651" i="5"/>
  <c r="CB650" i="5"/>
  <c r="CA650" i="5"/>
  <c r="BS650" i="5"/>
  <c r="BR650" i="5"/>
  <c r="AJ650" i="5"/>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AI640" i="5"/>
  <c r="CB639" i="5"/>
  <c r="CA639" i="5"/>
  <c r="BS639" i="5"/>
  <c r="BR639" i="5"/>
  <c r="AJ639" i="5"/>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AI635" i="5"/>
  <c r="CB634" i="5"/>
  <c r="CA634" i="5"/>
  <c r="BS634" i="5"/>
  <c r="BR634" i="5"/>
  <c r="AJ634" i="5"/>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AI627" i="5"/>
  <c r="CB626" i="5"/>
  <c r="CA626" i="5"/>
  <c r="BS626" i="5"/>
  <c r="BR626" i="5"/>
  <c r="AJ626" i="5"/>
  <c r="AI626" i="5"/>
  <c r="CB625" i="5"/>
  <c r="CA625" i="5"/>
  <c r="BS625" i="5"/>
  <c r="BR625" i="5"/>
  <c r="AJ625" i="5"/>
  <c r="AI625" i="5"/>
  <c r="CB624" i="5"/>
  <c r="CA624" i="5"/>
  <c r="BS624" i="5"/>
  <c r="BR624" i="5"/>
  <c r="AJ624" i="5"/>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AI616" i="5"/>
  <c r="CB615" i="5"/>
  <c r="CA615" i="5"/>
  <c r="BS615" i="5"/>
  <c r="BR615" i="5"/>
  <c r="AJ615" i="5"/>
  <c r="AI615" i="5"/>
  <c r="CB614" i="5"/>
  <c r="CA614" i="5"/>
  <c r="BS614" i="5"/>
  <c r="BR614" i="5"/>
  <c r="AJ614" i="5"/>
  <c r="AI614" i="5"/>
  <c r="CB613" i="5"/>
  <c r="CA613" i="5"/>
  <c r="BS613" i="5"/>
  <c r="BR613" i="5"/>
  <c r="AJ613" i="5"/>
  <c r="AI613" i="5"/>
  <c r="CB612" i="5"/>
  <c r="CA612" i="5"/>
  <c r="BS612" i="5"/>
  <c r="BR612" i="5"/>
  <c r="AJ612" i="5"/>
  <c r="AI612" i="5"/>
  <c r="CB611" i="5"/>
  <c r="CA611" i="5"/>
  <c r="BS611" i="5"/>
  <c r="BR611" i="5"/>
  <c r="AJ611" i="5"/>
  <c r="AI611" i="5"/>
  <c r="CB610" i="5"/>
  <c r="CA610" i="5"/>
  <c r="BS610" i="5"/>
  <c r="BR610" i="5"/>
  <c r="AJ610" i="5"/>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AI606" i="5"/>
  <c r="CB605" i="5"/>
  <c r="CA605" i="5"/>
  <c r="BS605" i="5"/>
  <c r="BR605" i="5"/>
  <c r="AJ605" i="5"/>
  <c r="AI605" i="5"/>
  <c r="CB604" i="5"/>
  <c r="CA604" i="5"/>
  <c r="BS604" i="5"/>
  <c r="BR604" i="5"/>
  <c r="AJ604" i="5"/>
  <c r="AI604" i="5"/>
  <c r="CB603" i="5"/>
  <c r="CA603" i="5"/>
  <c r="BS603" i="5"/>
  <c r="BR603" i="5"/>
  <c r="AJ603" i="5"/>
  <c r="AI603" i="5"/>
  <c r="CB602" i="5"/>
  <c r="CA602" i="5"/>
  <c r="BS602" i="5"/>
  <c r="BR602" i="5"/>
  <c r="AJ602" i="5"/>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AI598" i="5"/>
  <c r="CB597" i="5"/>
  <c r="CA597" i="5"/>
  <c r="BS597" i="5"/>
  <c r="BR597" i="5"/>
  <c r="AJ597" i="5"/>
  <c r="AI597" i="5"/>
  <c r="CB596" i="5"/>
  <c r="CA596" i="5"/>
  <c r="BS596" i="5"/>
  <c r="BR596" i="5"/>
  <c r="AJ596" i="5"/>
  <c r="AI596" i="5"/>
  <c r="CB595" i="5"/>
  <c r="CA595" i="5"/>
  <c r="BS595" i="5"/>
  <c r="BR595" i="5"/>
  <c r="AJ595" i="5"/>
  <c r="AI595" i="5"/>
  <c r="CB594" i="5"/>
  <c r="CA594" i="5"/>
  <c r="BS594" i="5"/>
  <c r="BR594" i="5"/>
  <c r="AJ594" i="5"/>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AI588" i="5"/>
  <c r="CB587" i="5"/>
  <c r="CA587" i="5"/>
  <c r="BS587" i="5"/>
  <c r="BR587" i="5"/>
  <c r="AJ587" i="5"/>
  <c r="AI587" i="5"/>
  <c r="CB586" i="5"/>
  <c r="CA586" i="5"/>
  <c r="BS586" i="5"/>
  <c r="BR586" i="5"/>
  <c r="AJ586" i="5"/>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AI580" i="5"/>
  <c r="CB579" i="5"/>
  <c r="CA579" i="5"/>
  <c r="BS579" i="5"/>
  <c r="BR579" i="5"/>
  <c r="AJ579" i="5"/>
  <c r="AI579" i="5"/>
  <c r="CB578" i="5"/>
  <c r="CA578" i="5"/>
  <c r="BS578" i="5"/>
  <c r="BR578" i="5"/>
  <c r="AJ578" i="5"/>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AH168" i="5"/>
  <c r="BL167" i="5"/>
  <c r="BY166" i="5"/>
  <c r="BL166" i="5"/>
  <c r="BL165" i="5"/>
  <c r="BZ164" i="5"/>
  <c r="BL164" i="5"/>
  <c r="BN163" i="5"/>
  <c r="BL163" i="5"/>
  <c r="BZ162" i="5"/>
  <c r="BL162" i="5"/>
  <c r="BL161" i="5"/>
  <c r="BZ160" i="5"/>
  <c r="BL160" i="5"/>
  <c r="AH160" i="5"/>
  <c r="BL159" i="5"/>
  <c r="BY158" i="5"/>
  <c r="BL158" i="5"/>
  <c r="BL157" i="5"/>
  <c r="BL156" i="5"/>
  <c r="BZ155" i="5"/>
  <c r="BY155" i="5"/>
  <c r="BL155" i="5"/>
  <c r="BZ154" i="5"/>
  <c r="BN154" i="5"/>
  <c r="BL154" i="5"/>
  <c r="BL153" i="5"/>
  <c r="AH153" i="5"/>
  <c r="BL152" i="5"/>
  <c r="AH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AH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01" i="5"/>
  <c r="BQ610" i="5"/>
  <c r="BQ589" i="5"/>
  <c r="BQ593" i="5"/>
  <c r="BQ634" i="5"/>
  <c r="BP595" i="5"/>
  <c r="BQ615" i="5"/>
  <c r="BQ596" i="5"/>
  <c r="BP596" i="5"/>
  <c r="BP578" i="5"/>
  <c r="BQ612" i="5"/>
  <c r="BQ613" i="5"/>
  <c r="BP612" i="5"/>
  <c r="BQ586" i="5"/>
  <c r="BP609" i="5"/>
  <c r="BQ633" i="5"/>
  <c r="BP624" i="5"/>
  <c r="BQ609" i="5"/>
  <c r="BQ625" i="5"/>
  <c r="BQ632" i="5"/>
  <c r="BQ614" i="5"/>
  <c r="BQ604" i="5"/>
  <c r="BQ640" i="5"/>
  <c r="BQ585" i="5"/>
  <c r="BQ653" i="5"/>
  <c r="BP587" i="5"/>
  <c r="BP588" i="5"/>
  <c r="BQ588" i="5"/>
  <c r="BP610" i="5"/>
  <c r="BQ627" i="5"/>
  <c r="BQ651" i="5"/>
  <c r="BQ660" i="5"/>
  <c r="BP602" i="5"/>
  <c r="BQ587" i="5"/>
  <c r="BP585" i="5"/>
  <c r="BP611" i="5"/>
  <c r="BP586" i="5"/>
  <c r="BQ650" i="5"/>
  <c r="BP665" i="5"/>
  <c r="BQ626" i="5"/>
  <c r="BQ606" i="5"/>
  <c r="BQ639" i="5"/>
  <c r="BQ659" i="5"/>
  <c r="BQ578" i="5"/>
  <c r="BP580" i="5"/>
  <c r="BQ594" i="5"/>
  <c r="BQ602" i="5"/>
  <c r="BP579" i="5"/>
  <c r="BQ646" i="5"/>
  <c r="BP605" i="5"/>
  <c r="BQ598" i="5"/>
  <c r="BQ657" i="5"/>
  <c r="BP601" i="5"/>
  <c r="BQ645" i="5"/>
  <c r="BQ580" i="5"/>
  <c r="BP604" i="5"/>
  <c r="BQ635" i="5"/>
  <c r="BQ641" i="5"/>
  <c r="BQ661" i="5"/>
  <c r="BQ597" i="5"/>
  <c r="BP594" i="5"/>
  <c r="BP593" i="5"/>
  <c r="BQ605" i="5"/>
  <c r="BP616" i="5"/>
  <c r="BQ666" i="5"/>
  <c r="BQ611" i="5"/>
  <c r="AK265" i="11" l="1"/>
  <c r="AK266" i="11"/>
  <c r="AG326" i="5"/>
  <c r="AG395" i="5"/>
  <c r="AG410" i="5"/>
  <c r="AG555" i="5"/>
  <c r="AG616" i="5"/>
  <c r="AG732" i="5"/>
  <c r="X732" i="5"/>
  <c r="AA732" i="5"/>
  <c r="Z732" i="5"/>
  <c r="Y732" i="5"/>
  <c r="AA739" i="5"/>
  <c r="Z739" i="5"/>
  <c r="Y739" i="5"/>
  <c r="X739" i="5"/>
  <c r="AA755" i="5"/>
  <c r="Z755" i="5"/>
  <c r="Y755" i="5"/>
  <c r="X755" i="5"/>
  <c r="Y760" i="5"/>
  <c r="AA760" i="5"/>
  <c r="X760" i="5"/>
  <c r="Z760" i="5"/>
  <c r="AG768" i="5"/>
  <c r="AA768" i="5"/>
  <c r="Y768" i="5"/>
  <c r="X768" i="5"/>
  <c r="Z768" i="5"/>
  <c r="Z818" i="5"/>
  <c r="AA818" i="5"/>
  <c r="Y818" i="5"/>
  <c r="X818" i="5"/>
  <c r="AG571" i="5"/>
  <c r="AG578" i="5"/>
  <c r="AG675" i="5"/>
  <c r="AA675" i="5"/>
  <c r="Z675" i="5"/>
  <c r="Y675" i="5"/>
  <c r="X675" i="5"/>
  <c r="AG703" i="5"/>
  <c r="AA703" i="5"/>
  <c r="Z703" i="5"/>
  <c r="Y703" i="5"/>
  <c r="X703" i="5"/>
  <c r="AG785" i="5"/>
  <c r="Y785" i="5"/>
  <c r="AA785" i="5"/>
  <c r="Z785" i="5"/>
  <c r="X785" i="5"/>
  <c r="AA791" i="5"/>
  <c r="Z791" i="5"/>
  <c r="Y791" i="5"/>
  <c r="X791" i="5"/>
  <c r="AG129" i="5"/>
  <c r="AG204" i="5"/>
  <c r="AG285" i="5"/>
  <c r="AG317" i="5"/>
  <c r="AG411" i="5"/>
  <c r="AG450" i="5"/>
  <c r="AG667" i="5"/>
  <c r="AA718" i="5"/>
  <c r="Z718" i="5"/>
  <c r="Y718" i="5"/>
  <c r="X718" i="5"/>
  <c r="AG733" i="5"/>
  <c r="AA733" i="5"/>
  <c r="Y733" i="5"/>
  <c r="X733" i="5"/>
  <c r="Z733" i="5"/>
  <c r="Z748" i="5"/>
  <c r="X748" i="5"/>
  <c r="Y748" i="5"/>
  <c r="AA748" i="5"/>
  <c r="AG811" i="5"/>
  <c r="AA811" i="5"/>
  <c r="Z811" i="5"/>
  <c r="Y811" i="5"/>
  <c r="X811" i="5"/>
  <c r="AG210" i="5"/>
  <c r="AG250" i="5"/>
  <c r="AG309" i="5"/>
  <c r="AG470" i="5"/>
  <c r="AA681" i="5"/>
  <c r="Y681" i="5"/>
  <c r="X681" i="5"/>
  <c r="Z681" i="5"/>
  <c r="AG695" i="5"/>
  <c r="Y695" i="5"/>
  <c r="X695" i="5"/>
  <c r="Z695" i="5"/>
  <c r="AA695" i="5"/>
  <c r="Z776" i="5"/>
  <c r="AA776" i="5"/>
  <c r="Y776" i="5"/>
  <c r="X776" i="5"/>
  <c r="AG130" i="5"/>
  <c r="AG318" i="5"/>
  <c r="AG618" i="5"/>
  <c r="AG723" i="5"/>
  <c r="AA723" i="5"/>
  <c r="Y723" i="5"/>
  <c r="X723" i="5"/>
  <c r="Z723" i="5"/>
  <c r="Y746" i="5"/>
  <c r="X746" i="5"/>
  <c r="Z746" i="5"/>
  <c r="AA746" i="5"/>
  <c r="X762" i="5"/>
  <c r="Y762" i="5"/>
  <c r="AA762" i="5"/>
  <c r="Z762" i="5"/>
  <c r="AG181" i="5"/>
  <c r="AG301" i="5"/>
  <c r="AA301" i="5"/>
  <c r="AG403" i="5"/>
  <c r="AG623" i="5"/>
  <c r="AG696" i="5"/>
  <c r="AA696" i="5"/>
  <c r="Z696" i="5"/>
  <c r="Y696" i="5"/>
  <c r="X696" i="5"/>
  <c r="AA701" i="5"/>
  <c r="Z701" i="5"/>
  <c r="Y701" i="5"/>
  <c r="X701" i="5"/>
  <c r="AA716" i="5"/>
  <c r="X716" i="5"/>
  <c r="Z716" i="5"/>
  <c r="Y716" i="5"/>
  <c r="Z754" i="5"/>
  <c r="X754" i="5"/>
  <c r="AA754" i="5"/>
  <c r="Y754" i="5"/>
  <c r="AA813" i="5"/>
  <c r="Z813" i="5"/>
  <c r="Y813" i="5"/>
  <c r="X813" i="5"/>
  <c r="Z820" i="5"/>
  <c r="Y820" i="5"/>
  <c r="X820" i="5"/>
  <c r="AA820" i="5"/>
  <c r="AG334" i="5"/>
  <c r="AG554" i="5"/>
  <c r="AG575" i="5"/>
  <c r="AG687" i="5"/>
  <c r="Y687" i="5"/>
  <c r="X687" i="5"/>
  <c r="AA687" i="5"/>
  <c r="Z687" i="5"/>
  <c r="X693" i="5"/>
  <c r="Z693" i="5"/>
  <c r="AA693" i="5"/>
  <c r="Y693" i="5"/>
  <c r="AG710" i="5"/>
  <c r="Z710" i="5"/>
  <c r="Y710" i="5"/>
  <c r="X710" i="5"/>
  <c r="AA710" i="5"/>
  <c r="X720" i="5"/>
  <c r="Z720" i="5"/>
  <c r="AA720" i="5"/>
  <c r="Y720" i="5"/>
  <c r="AA731" i="5"/>
  <c r="Y731" i="5"/>
  <c r="X731" i="5"/>
  <c r="Z731" i="5"/>
  <c r="AA738" i="5"/>
  <c r="Z738" i="5"/>
  <c r="X738" i="5"/>
  <c r="Y738" i="5"/>
  <c r="AG763" i="5"/>
  <c r="Z763" i="5"/>
  <c r="Y763" i="5"/>
  <c r="AA763" i="5"/>
  <c r="X763" i="5"/>
  <c r="AG800" i="5"/>
  <c r="AA800" i="5"/>
  <c r="Y800" i="5"/>
  <c r="Z800" i="5"/>
  <c r="X800" i="5"/>
  <c r="AA804" i="5"/>
  <c r="Y804" i="5"/>
  <c r="X804" i="5"/>
  <c r="Z804" i="5"/>
  <c r="AG120" i="5"/>
  <c r="AG274" i="5"/>
  <c r="AG284" i="5"/>
  <c r="AA302" i="5"/>
  <c r="AG570" i="5"/>
  <c r="AG594" i="5"/>
  <c r="AG674" i="5"/>
  <c r="AA674" i="5"/>
  <c r="Z674" i="5"/>
  <c r="Y674" i="5"/>
  <c r="X674" i="5"/>
  <c r="Z747" i="5"/>
  <c r="Y747" i="5"/>
  <c r="AA747" i="5"/>
  <c r="X747" i="5"/>
  <c r="BP695" i="5"/>
  <c r="BQ788" i="5"/>
  <c r="BP668" i="5"/>
  <c r="BP820" i="5"/>
  <c r="BP702" i="5"/>
  <c r="BP731" i="5"/>
  <c r="BQ756" i="5"/>
  <c r="BP765" i="5"/>
  <c r="BP770" i="5"/>
  <c r="BQ772" i="5"/>
  <c r="BP754" i="5"/>
  <c r="BQ785" i="5"/>
  <c r="BY682" i="5"/>
  <c r="BN229" i="5"/>
  <c r="BP732" i="5"/>
  <c r="BP742" i="5"/>
  <c r="BQ755" i="5"/>
  <c r="BP806" i="5"/>
  <c r="BP808" i="5"/>
  <c r="BP669" i="5"/>
  <c r="BP815" i="5"/>
  <c r="BQ724" i="5"/>
  <c r="BP796" i="5"/>
  <c r="BQ747" i="5"/>
  <c r="AF577" i="5"/>
  <c r="CC577" i="5" s="1"/>
  <c r="CD577" i="5" s="1"/>
  <c r="BP762" i="5"/>
  <c r="BQ779" i="5"/>
  <c r="BQ797" i="5"/>
  <c r="BY562" i="5"/>
  <c r="BY577" i="5"/>
  <c r="BZ577" i="5"/>
  <c r="BN64" i="5"/>
  <c r="BP720" i="5"/>
  <c r="BQ722" i="5"/>
  <c r="BQ725" i="5"/>
  <c r="BP741" i="5"/>
  <c r="BP746" i="5"/>
  <c r="BQ786" i="5"/>
  <c r="BQ813" i="5"/>
  <c r="BP740" i="5"/>
  <c r="BP696" i="5"/>
  <c r="BP712" i="5"/>
  <c r="BP738" i="5"/>
  <c r="BQ674" i="5"/>
  <c r="BP703" i="5"/>
  <c r="BP794" i="5"/>
  <c r="BQ799" i="5"/>
  <c r="BQ812" i="5"/>
  <c r="BP789" i="5"/>
  <c r="BQ807" i="5"/>
  <c r="BP814" i="5"/>
  <c r="AH44" i="5"/>
  <c r="BQ677" i="5"/>
  <c r="BQ723"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AK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BP698" i="5"/>
  <c r="BQ698" i="5"/>
  <c r="AF562" i="5"/>
  <c r="CC562" i="5" s="1"/>
  <c r="AK562" i="5" s="1"/>
  <c r="BQ697" i="5"/>
  <c r="BP697" i="5"/>
  <c r="BP682" i="5"/>
  <c r="BQ682" i="5"/>
  <c r="BQ687" i="5"/>
  <c r="BP687" i="5"/>
  <c r="BQ771" i="5"/>
  <c r="BP771" i="5"/>
  <c r="BQ675" i="5"/>
  <c r="BP675" i="5"/>
  <c r="BQ676" i="5"/>
  <c r="BP676" i="5"/>
  <c r="BP681" i="5"/>
  <c r="BQ711" i="5"/>
  <c r="BP711" i="5"/>
  <c r="BP713" i="5"/>
  <c r="BQ713" i="5"/>
  <c r="BP757" i="5"/>
  <c r="BQ757" i="5"/>
  <c r="BQ733" i="5"/>
  <c r="BP733" i="5"/>
  <c r="BQ739" i="5"/>
  <c r="BP739" i="5"/>
  <c r="BP688" i="5"/>
  <c r="BQ764" i="5"/>
  <c r="BP764" i="5"/>
  <c r="BP689" i="5"/>
  <c r="BQ690" i="5"/>
  <c r="BP710" i="5"/>
  <c r="BQ804" i="5"/>
  <c r="BP804" i="5"/>
  <c r="BQ787" i="5"/>
  <c r="BP787" i="5"/>
  <c r="BP730" i="5"/>
  <c r="BP734" i="5"/>
  <c r="BP748" i="5"/>
  <c r="BP749" i="5"/>
  <c r="BP763" i="5"/>
  <c r="BP719" i="5"/>
  <c r="BQ811" i="5"/>
  <c r="BP811" i="5"/>
  <c r="BQ773" i="5"/>
  <c r="BP784" i="5"/>
  <c r="BP795" i="5"/>
  <c r="BP768"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CD580"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Q673" i="5"/>
  <c r="BY714" i="5"/>
  <c r="AF714" i="5"/>
  <c r="CC714" i="5" s="1"/>
  <c r="BN714" i="5"/>
  <c r="BZ636" i="5"/>
  <c r="AH638" i="5"/>
  <c r="BN652" i="5"/>
  <c r="BY652" i="5"/>
  <c r="BQ671" i="5"/>
  <c r="BP671" i="5"/>
  <c r="BN698" i="5"/>
  <c r="BY698" i="5"/>
  <c r="BN705" i="5"/>
  <c r="AF705" i="5"/>
  <c r="CC705" i="5" s="1"/>
  <c r="BY705" i="5"/>
  <c r="AG718" i="5"/>
  <c r="AH622" i="5"/>
  <c r="BY628" i="5"/>
  <c r="BN628" i="5"/>
  <c r="AG633" i="5"/>
  <c r="BN644" i="5"/>
  <c r="BY644" i="5"/>
  <c r="AF644" i="5"/>
  <c r="CC644" i="5" s="1"/>
  <c r="CD652" i="5"/>
  <c r="AK652" i="5"/>
  <c r="BQ683" i="5"/>
  <c r="BP683" i="5"/>
  <c r="BQ685" i="5"/>
  <c r="BP685" i="5"/>
  <c r="BZ690" i="5"/>
  <c r="BZ698" i="5"/>
  <c r="AF623" i="5"/>
  <c r="CC623" i="5" s="1"/>
  <c r="BN629" i="5"/>
  <c r="AF631" i="5"/>
  <c r="CC631" i="5" s="1"/>
  <c r="BN637" i="5"/>
  <c r="AF639" i="5"/>
  <c r="CC639" i="5" s="1"/>
  <c r="AG650" i="5"/>
  <c r="AG659" i="5"/>
  <c r="AH672" i="5"/>
  <c r="BY676" i="5"/>
  <c r="BQ679" i="5"/>
  <c r="BP679"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BQ670" i="5"/>
  <c r="BP670" i="5"/>
  <c r="BQ672" i="5"/>
  <c r="BP672" i="5"/>
  <c r="AF676" i="5"/>
  <c r="CC676" i="5" s="1"/>
  <c r="AH680" i="5"/>
  <c r="BZ684" i="5"/>
  <c r="BZ704" i="5"/>
  <c r="BP708" i="5"/>
  <c r="BZ713" i="5"/>
  <c r="AF636" i="5"/>
  <c r="CC636" i="5" s="1"/>
  <c r="BY647" i="5"/>
  <c r="AF647" i="5"/>
  <c r="CC647" i="5" s="1"/>
  <c r="BN647" i="5"/>
  <c r="BY654" i="5"/>
  <c r="AF654" i="5"/>
  <c r="CC654" i="5" s="1"/>
  <c r="BN654" i="5"/>
  <c r="AG666" i="5"/>
  <c r="BY677" i="5"/>
  <c r="BQ678" i="5"/>
  <c r="BP678" i="5"/>
  <c r="BY670" i="5"/>
  <c r="AF670" i="5"/>
  <c r="CC670" i="5" s="1"/>
  <c r="BN670" i="5"/>
  <c r="BZ677" i="5"/>
  <c r="BQ680" i="5"/>
  <c r="BP680" i="5"/>
  <c r="BN690" i="5"/>
  <c r="BY690" i="5"/>
  <c r="BZ692" i="5"/>
  <c r="BQ716" i="5"/>
  <c r="BP716"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BQ693" i="5"/>
  <c r="BP693" i="5"/>
  <c r="AH694" i="5"/>
  <c r="BQ694" i="5"/>
  <c r="BP694" i="5"/>
  <c r="BQ701" i="5"/>
  <c r="BP701" i="5"/>
  <c r="AH702" i="5"/>
  <c r="BN712" i="5"/>
  <c r="BY712" i="5"/>
  <c r="AF648" i="5"/>
  <c r="CC648" i="5" s="1"/>
  <c r="AF656" i="5"/>
  <c r="CC656" i="5" s="1"/>
  <c r="AF664" i="5"/>
  <c r="CC664" i="5" s="1"/>
  <c r="BY691" i="5"/>
  <c r="AF691" i="5"/>
  <c r="CC691" i="5" s="1"/>
  <c r="BN691" i="5"/>
  <c r="BQ692" i="5"/>
  <c r="BP692" i="5"/>
  <c r="BY699" i="5"/>
  <c r="AF699" i="5"/>
  <c r="CC699" i="5" s="1"/>
  <c r="BN699" i="5"/>
  <c r="BQ700" i="5"/>
  <c r="BP700" i="5"/>
  <c r="AH717" i="5"/>
  <c r="AF655" i="5"/>
  <c r="CC655" i="5" s="1"/>
  <c r="AF663" i="5"/>
  <c r="CC663" i="5" s="1"/>
  <c r="AF671" i="5"/>
  <c r="CC671" i="5" s="1"/>
  <c r="AF679" i="5"/>
  <c r="CC679" i="5" s="1"/>
  <c r="BQ684" i="5"/>
  <c r="BP684" i="5"/>
  <c r="BQ704" i="5"/>
  <c r="BP704" i="5"/>
  <c r="AF712" i="5"/>
  <c r="CC712" i="5" s="1"/>
  <c r="AG716" i="5"/>
  <c r="BQ717" i="5"/>
  <c r="BP717" i="5"/>
  <c r="BY681" i="5"/>
  <c r="BQ686" i="5"/>
  <c r="BP686" i="5"/>
  <c r="BY703" i="5"/>
  <c r="BN703" i="5"/>
  <c r="AF703" i="5"/>
  <c r="CC703" i="5" s="1"/>
  <c r="BQ709" i="5"/>
  <c r="BP709" i="5"/>
  <c r="AH721" i="5"/>
  <c r="BY732" i="5"/>
  <c r="BN732" i="5"/>
  <c r="AF732" i="5"/>
  <c r="CC732" i="5" s="1"/>
  <c r="CD735" i="5"/>
  <c r="AK735" i="5"/>
  <c r="BP705" i="5"/>
  <c r="BQ706" i="5"/>
  <c r="BP706" i="5"/>
  <c r="BQ715" i="5"/>
  <c r="BP715" i="5"/>
  <c r="AG720" i="5"/>
  <c r="BN684" i="5"/>
  <c r="AF686" i="5"/>
  <c r="CC686" i="5" s="1"/>
  <c r="BZ687" i="5"/>
  <c r="BQ707" i="5"/>
  <c r="BY709" i="5"/>
  <c r="AF709" i="5"/>
  <c r="CC709" i="5" s="1"/>
  <c r="BZ686" i="5"/>
  <c r="BZ714" i="5"/>
  <c r="BP721" i="5"/>
  <c r="AF684" i="5"/>
  <c r="CC684" i="5" s="1"/>
  <c r="BP691" i="5"/>
  <c r="AF692" i="5"/>
  <c r="CC692" i="5" s="1"/>
  <c r="BP699" i="5"/>
  <c r="AF700" i="5"/>
  <c r="CC700" i="5" s="1"/>
  <c r="BZ705" i="5"/>
  <c r="AH708" i="5"/>
  <c r="BZ715" i="5"/>
  <c r="BQ705" i="5"/>
  <c r="BP707" i="5"/>
  <c r="AF713" i="5"/>
  <c r="CC713" i="5" s="1"/>
  <c r="BQ727" i="5"/>
  <c r="BP727" i="5"/>
  <c r="BQ728" i="5"/>
  <c r="BP728" i="5"/>
  <c r="AH729" i="5"/>
  <c r="BN740" i="5"/>
  <c r="BY740" i="5"/>
  <c r="BY742" i="5"/>
  <c r="AF742" i="5"/>
  <c r="CC742" i="5" s="1"/>
  <c r="BN742" i="5"/>
  <c r="BZ710" i="5"/>
  <c r="AF717" i="5"/>
  <c r="CC717" i="5" s="1"/>
  <c r="BZ726" i="5"/>
  <c r="BQ729" i="5"/>
  <c r="BP729" i="5"/>
  <c r="AF740" i="5"/>
  <c r="CC740" i="5" s="1"/>
  <c r="BZ718" i="5"/>
  <c r="BQ744" i="5"/>
  <c r="BP744" i="5"/>
  <c r="AG747" i="5"/>
  <c r="AG748" i="5"/>
  <c r="BQ759" i="5"/>
  <c r="BP759" i="5"/>
  <c r="AF707" i="5"/>
  <c r="CC707" i="5" s="1"/>
  <c r="BP714" i="5"/>
  <c r="AF715" i="5"/>
  <c r="CC715" i="5" s="1"/>
  <c r="BN718" i="5"/>
  <c r="BZ727" i="5"/>
  <c r="BQ745" i="5"/>
  <c r="BP745" i="5"/>
  <c r="AG746" i="5"/>
  <c r="BQ718" i="5"/>
  <c r="BP718" i="5"/>
  <c r="BZ743" i="5"/>
  <c r="AF722" i="5"/>
  <c r="CC722" i="5" s="1"/>
  <c r="BZ723" i="5"/>
  <c r="AF730" i="5"/>
  <c r="CC730" i="5" s="1"/>
  <c r="BQ736" i="5"/>
  <c r="BP736" i="5"/>
  <c r="BY758" i="5"/>
  <c r="AF758" i="5"/>
  <c r="CC758" i="5" s="1"/>
  <c r="BN758" i="5"/>
  <c r="AF728" i="5"/>
  <c r="CC728" i="5" s="1"/>
  <c r="BZ729" i="5"/>
  <c r="AG731" i="5"/>
  <c r="BQ735" i="5"/>
  <c r="BP735" i="5"/>
  <c r="BZ736" i="5"/>
  <c r="AH737" i="5"/>
  <c r="BQ737" i="5"/>
  <c r="BP737" i="5"/>
  <c r="BQ743" i="5"/>
  <c r="BP743" i="5"/>
  <c r="AF719" i="5"/>
  <c r="CC719" i="5" s="1"/>
  <c r="BP726" i="5"/>
  <c r="BY735" i="5"/>
  <c r="BN735" i="5"/>
  <c r="BZ752" i="5"/>
  <c r="BY764" i="5"/>
  <c r="BN764" i="5"/>
  <c r="AF764" i="5"/>
  <c r="CC764" i="5" s="1"/>
  <c r="BZ771" i="5"/>
  <c r="AF734" i="5"/>
  <c r="CC734" i="5" s="1"/>
  <c r="AG738" i="5"/>
  <c r="AG739" i="5"/>
  <c r="AF741" i="5"/>
  <c r="CC741" i="5" s="1"/>
  <c r="BN736" i="5"/>
  <c r="BN744" i="5"/>
  <c r="AH753" i="5"/>
  <c r="BQ753" i="5"/>
  <c r="BP753" i="5"/>
  <c r="AG754" i="5"/>
  <c r="BZ775" i="5"/>
  <c r="AF737" i="5"/>
  <c r="CC737" i="5" s="1"/>
  <c r="BN743" i="5"/>
  <c r="AH751" i="5"/>
  <c r="AG755" i="5"/>
  <c r="AF736" i="5"/>
  <c r="CC736" i="5" s="1"/>
  <c r="AF744" i="5"/>
  <c r="CC744" i="5" s="1"/>
  <c r="BZ745" i="5"/>
  <c r="AH752" i="5"/>
  <c r="BZ758" i="5"/>
  <c r="AH761" i="5"/>
  <c r="BQ761" i="5"/>
  <c r="BP761" i="5"/>
  <c r="AG762" i="5"/>
  <c r="AF743" i="5"/>
  <c r="CC743" i="5" s="1"/>
  <c r="BY751" i="5"/>
  <c r="AF751" i="5"/>
  <c r="CC751" i="5" s="1"/>
  <c r="BN751" i="5"/>
  <c r="BQ751" i="5"/>
  <c r="BP751" i="5"/>
  <c r="BZ759" i="5"/>
  <c r="BQ760" i="5"/>
  <c r="BP760" i="5"/>
  <c r="BN747" i="5"/>
  <c r="BP750" i="5"/>
  <c r="BQ752" i="5"/>
  <c r="BP752" i="5"/>
  <c r="AG760" i="5"/>
  <c r="BQ769" i="5"/>
  <c r="BP769" i="5"/>
  <c r="BY771" i="5"/>
  <c r="AF771" i="5"/>
  <c r="CC771" i="5" s="1"/>
  <c r="BZ772" i="5"/>
  <c r="BN759" i="5"/>
  <c r="AH767" i="5"/>
  <c r="BQ777" i="5"/>
  <c r="BP777" i="5"/>
  <c r="BY780" i="5"/>
  <c r="AF780" i="5"/>
  <c r="CC780" i="5" s="1"/>
  <c r="BZ787" i="5"/>
  <c r="AF752" i="5"/>
  <c r="CC752" i="5" s="1"/>
  <c r="AF760" i="5"/>
  <c r="CC760" i="5" s="1"/>
  <c r="BY767" i="5"/>
  <c r="AF767" i="5"/>
  <c r="CC767" i="5" s="1"/>
  <c r="AG776" i="5"/>
  <c r="BN780" i="5"/>
  <c r="BP758" i="5"/>
  <c r="AF759" i="5"/>
  <c r="CC759" i="5" s="1"/>
  <c r="BP766" i="5"/>
  <c r="BQ767" i="5"/>
  <c r="BP767" i="5"/>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BQ507" i="5"/>
  <c r="BQ211" i="5"/>
  <c r="BP513" i="5"/>
  <c r="BC65" i="5"/>
  <c r="BP644" i="5"/>
  <c r="BQ320" i="5"/>
  <c r="BP138" i="5"/>
  <c r="BC432" i="5"/>
  <c r="BP630" i="5"/>
  <c r="BC574" i="5"/>
  <c r="BP503" i="5"/>
  <c r="BP80" i="5"/>
  <c r="BQ129" i="5"/>
  <c r="BP360" i="5"/>
  <c r="BP172" i="5"/>
  <c r="BP381" i="5"/>
  <c r="BP296" i="5"/>
  <c r="BP411" i="5"/>
  <c r="BC51" i="5"/>
  <c r="BP163" i="5"/>
  <c r="BC466" i="5"/>
  <c r="BC774" i="5"/>
  <c r="BQ281" i="5"/>
  <c r="BQ278" i="5"/>
  <c r="BC284" i="5"/>
  <c r="BP158" i="5"/>
  <c r="BQ218" i="5"/>
  <c r="BQ154" i="5"/>
  <c r="BQ452" i="5"/>
  <c r="BC69" i="5"/>
  <c r="BC189" i="5"/>
  <c r="BQ265" i="5"/>
  <c r="BC518" i="5"/>
  <c r="BP286" i="5"/>
  <c r="BP617" i="5"/>
  <c r="BP583" i="5"/>
  <c r="BC543" i="5"/>
  <c r="BC152" i="5"/>
  <c r="BQ60" i="5"/>
  <c r="BQ533" i="5"/>
  <c r="BP268" i="5"/>
  <c r="BQ217" i="5"/>
  <c r="BC385" i="5"/>
  <c r="BC595" i="5"/>
  <c r="BP391" i="5"/>
  <c r="BC521" i="5"/>
  <c r="BP315" i="5"/>
  <c r="BC479" i="5"/>
  <c r="BQ617" i="5"/>
  <c r="BC109" i="5"/>
  <c r="BC176" i="5"/>
  <c r="BP380" i="5"/>
  <c r="BC709" i="5"/>
  <c r="BC808" i="5"/>
  <c r="BQ564" i="5"/>
  <c r="BQ70" i="5"/>
  <c r="BC668" i="5"/>
  <c r="BP238" i="5"/>
  <c r="BP386" i="5"/>
  <c r="BC726" i="5"/>
  <c r="BP638" i="5"/>
  <c r="BC575" i="5"/>
  <c r="BP649" i="5"/>
  <c r="BP133" i="5"/>
  <c r="BC633" i="5"/>
  <c r="BP663" i="5"/>
  <c r="BQ280" i="5"/>
  <c r="BQ637" i="5"/>
  <c r="BP47" i="5"/>
  <c r="BQ584" i="5"/>
  <c r="BP421" i="5"/>
  <c r="BQ624" i="5"/>
  <c r="BQ555" i="5"/>
  <c r="BC233" i="5"/>
  <c r="BP325" i="5"/>
  <c r="BQ478" i="5"/>
  <c r="BQ549" i="5"/>
  <c r="BC376" i="5"/>
  <c r="BQ57" i="5"/>
  <c r="BQ665" i="5"/>
  <c r="BQ595" i="5"/>
  <c r="BP111" i="5"/>
  <c r="BC470" i="5"/>
  <c r="BC653" i="5"/>
  <c r="BQ87" i="5"/>
  <c r="BP150" i="5"/>
  <c r="BC375" i="5"/>
  <c r="BP446" i="5"/>
  <c r="BQ171" i="5"/>
  <c r="BC374" i="5"/>
  <c r="BC91" i="5"/>
  <c r="BC150" i="5"/>
  <c r="BC101" i="5"/>
  <c r="BC563" i="5"/>
  <c r="BC275" i="5"/>
  <c r="BP654" i="5"/>
  <c r="BC345" i="5"/>
  <c r="BQ542" i="5"/>
  <c r="BP615" i="5"/>
  <c r="BC111" i="5"/>
  <c r="BC349" i="5"/>
  <c r="BP434" i="5"/>
  <c r="BC104" i="5"/>
  <c r="BP641" i="5"/>
  <c r="BQ130" i="5"/>
  <c r="BC573" i="5"/>
  <c r="BC324" i="5"/>
  <c r="BQ342" i="5"/>
  <c r="BC584" i="5"/>
  <c r="BQ187" i="5"/>
  <c r="BQ252" i="5"/>
  <c r="BQ460" i="5"/>
  <c r="BC83" i="5"/>
  <c r="BP348" i="5"/>
  <c r="BP608" i="5"/>
  <c r="BQ170" i="5"/>
  <c r="BQ135" i="5"/>
  <c r="BC188" i="5"/>
  <c r="BC289" i="5"/>
  <c r="BQ482" i="5"/>
  <c r="BP366" i="5"/>
  <c r="BQ271" i="5"/>
  <c r="BQ279" i="5"/>
  <c r="BP301" i="5"/>
  <c r="BC598" i="5"/>
  <c r="BP323" i="5"/>
  <c r="BC522" i="5"/>
  <c r="BP295" i="5"/>
  <c r="BP524" i="5"/>
  <c r="BQ136" i="5"/>
  <c r="BC701" i="5"/>
  <c r="BP347" i="5"/>
  <c r="BC177" i="5"/>
  <c r="BP282" i="5"/>
  <c r="BC644" i="5"/>
  <c r="BQ582" i="5"/>
  <c r="BC195" i="5"/>
  <c r="BC572" i="5"/>
  <c r="BP516" i="5"/>
  <c r="BP155" i="5"/>
  <c r="BP350" i="5"/>
  <c r="BP414" i="5"/>
  <c r="BQ94" i="5"/>
  <c r="BP647" i="5"/>
  <c r="BP635" i="5"/>
  <c r="BQ363" i="5"/>
  <c r="BC446" i="5"/>
  <c r="BC81" i="5"/>
  <c r="BC637" i="5"/>
  <c r="BC262" i="5"/>
  <c r="BQ583" i="5"/>
  <c r="BP224" i="5"/>
  <c r="BC114" i="5"/>
  <c r="BC319" i="5"/>
  <c r="BC789" i="5"/>
  <c r="BQ412" i="5"/>
  <c r="BP341" i="5"/>
  <c r="BC480" i="5"/>
  <c r="BP88" i="5"/>
  <c r="BQ297" i="5"/>
  <c r="BP68" i="5"/>
  <c r="BC285" i="5"/>
  <c r="BQ391" i="5"/>
  <c r="BQ517" i="5"/>
  <c r="BP112" i="5"/>
  <c r="BC509" i="5"/>
  <c r="BC44" i="5"/>
  <c r="BP65" i="5"/>
  <c r="BP75" i="5"/>
  <c r="BP354" i="5"/>
  <c r="BQ300" i="5"/>
  <c r="BQ236" i="5"/>
  <c r="BC108" i="5"/>
  <c r="BP121" i="5"/>
  <c r="BC645" i="5"/>
  <c r="BP626" i="5"/>
  <c r="BP50" i="5"/>
  <c r="BQ190" i="5"/>
  <c r="BQ664" i="5"/>
  <c r="BQ540" i="5"/>
  <c r="BQ638" i="5"/>
  <c r="BQ468" i="5"/>
  <c r="BQ287" i="5"/>
  <c r="BC630" i="5"/>
  <c r="BP479" i="5"/>
  <c r="BQ436" i="5"/>
  <c r="BC119" i="5"/>
  <c r="BP346" i="5"/>
  <c r="BQ230" i="5"/>
  <c r="BQ73" i="5"/>
  <c r="BQ322" i="5"/>
  <c r="BC351" i="5"/>
  <c r="BC277" i="5"/>
  <c r="BP406" i="5"/>
  <c r="BP153" i="5"/>
  <c r="BC95" i="5"/>
  <c r="BC92" i="5"/>
  <c r="BC457" i="5"/>
  <c r="BP597" i="5"/>
  <c r="BQ649" i="5"/>
  <c r="BQ312" i="5"/>
  <c r="BP646" i="5"/>
  <c r="BC223" i="5"/>
  <c r="BP77" i="5"/>
  <c r="BC145" i="5"/>
  <c r="BC666" i="5"/>
  <c r="BQ453" i="5"/>
  <c r="BP45" i="5"/>
  <c r="BQ404" i="5"/>
  <c r="BC437" i="5"/>
  <c r="BP540" i="5"/>
  <c r="BQ644" i="5"/>
  <c r="BC449" i="5"/>
  <c r="BP330" i="5"/>
  <c r="BC712" i="5"/>
  <c r="BQ590" i="5"/>
  <c r="BC94" i="5"/>
  <c r="BP426" i="5"/>
  <c r="BQ65" i="5"/>
  <c r="BC316" i="5"/>
  <c r="BP120" i="5"/>
  <c r="BC440" i="5"/>
  <c r="BP62" i="5"/>
  <c r="BQ317" i="5"/>
  <c r="BQ386" i="5"/>
  <c r="BC168" i="5"/>
  <c r="BC487" i="5"/>
  <c r="BQ295" i="5"/>
  <c r="BP531" i="5"/>
  <c r="BQ521" i="5"/>
  <c r="BQ361" i="5"/>
  <c r="BQ520" i="5"/>
  <c r="BC199" i="5"/>
  <c r="BQ63" i="5"/>
  <c r="BC287" i="5"/>
  <c r="BQ253" i="5"/>
  <c r="BC544" i="5"/>
  <c r="BQ174" i="5"/>
  <c r="BC711" i="5"/>
  <c r="BC64" i="5"/>
  <c r="BC537" i="5"/>
  <c r="BC503" i="5"/>
  <c r="BP445" i="5"/>
  <c r="BQ90" i="5"/>
  <c r="BQ103" i="5"/>
  <c r="BC200" i="5"/>
  <c r="BP125" i="5"/>
  <c r="BC325" i="5"/>
  <c r="BC657" i="5"/>
  <c r="BQ203" i="5"/>
  <c r="BC117" i="5"/>
  <c r="BC445" i="5"/>
  <c r="BC85" i="5"/>
  <c r="BC615" i="5"/>
  <c r="BP339" i="5"/>
  <c r="BQ393" i="5"/>
  <c r="BP634" i="5"/>
  <c r="BP137" i="5"/>
  <c r="BP326" i="5"/>
  <c r="BQ114" i="5"/>
  <c r="BC571" i="5"/>
  <c r="BC347" i="5"/>
  <c r="BP418" i="5"/>
  <c r="BQ150" i="5"/>
  <c r="BP249" i="5"/>
  <c r="BP233" i="5"/>
  <c r="BC495" i="5"/>
  <c r="BP82" i="5"/>
  <c r="BQ85" i="5"/>
  <c r="BQ431" i="5"/>
  <c r="BQ157" i="5"/>
  <c r="BP509" i="5"/>
  <c r="BQ331" i="5"/>
  <c r="BC48" i="5"/>
  <c r="BQ235" i="5"/>
  <c r="BC725" i="5"/>
  <c r="BQ123" i="5"/>
  <c r="BQ470" i="5"/>
  <c r="BC593" i="5"/>
  <c r="BC498" i="5"/>
  <c r="BP576" i="5"/>
  <c r="BC57" i="5"/>
  <c r="BC396" i="5"/>
  <c r="BP590" i="5"/>
  <c r="BC87" i="5"/>
  <c r="BP489" i="5"/>
  <c r="BC515" i="5"/>
  <c r="BC616" i="5"/>
  <c r="BC562" i="5"/>
  <c r="BQ647" i="5"/>
  <c r="BQ216" i="5"/>
  <c r="BP664" i="5"/>
  <c r="BP164" i="5"/>
  <c r="BQ620" i="5"/>
  <c r="BC618" i="5"/>
  <c r="BQ538" i="5"/>
  <c r="BP96" i="5"/>
  <c r="BP431" i="5"/>
  <c r="BC299" i="5"/>
  <c r="BP343" i="5"/>
  <c r="BC567" i="5"/>
  <c r="BP502" i="5"/>
  <c r="BP221" i="5"/>
  <c r="BC225" i="5"/>
  <c r="BC323" i="5"/>
  <c r="BC328" i="5"/>
  <c r="BP487" i="5"/>
  <c r="BQ206" i="5"/>
  <c r="BC406" i="5"/>
  <c r="BC605" i="5"/>
  <c r="BQ441" i="5"/>
  <c r="BC793" i="5"/>
  <c r="BC691" i="5"/>
  <c r="BP606" i="5"/>
  <c r="BC816" i="5"/>
  <c r="BP234" i="5"/>
  <c r="BC303" i="5"/>
  <c r="BQ554" i="5"/>
  <c r="BQ392" i="5"/>
  <c r="BQ500" i="5"/>
  <c r="BQ622" i="5"/>
  <c r="BP459" i="5"/>
  <c r="BC798" i="5"/>
  <c r="BC337" i="5"/>
  <c r="BQ437" i="5"/>
  <c r="BC534" i="5"/>
  <c r="BP114" i="5"/>
  <c r="BP666" i="5"/>
  <c r="BQ496" i="5"/>
  <c r="BQ663" i="5"/>
  <c r="BC677" i="5"/>
  <c r="BQ146" i="5"/>
  <c r="BC455" i="5"/>
  <c r="BQ459" i="5"/>
  <c r="BC389" i="5"/>
  <c r="BP311" i="5"/>
  <c r="BP277" i="5"/>
  <c r="BP533" i="5"/>
  <c r="BP526" i="5"/>
  <c r="BQ58" i="5"/>
  <c r="BC313" i="5"/>
  <c r="BQ229" i="5"/>
  <c r="BP504" i="5"/>
  <c r="BP632" i="5"/>
  <c r="BC216" i="5"/>
  <c r="BC136" i="5"/>
  <c r="BP412" i="5"/>
  <c r="BC596" i="5"/>
  <c r="BC723" i="5"/>
  <c r="BQ539" i="5"/>
  <c r="BP56" i="5"/>
  <c r="BC42" i="5"/>
  <c r="BP495" i="5"/>
  <c r="BP655" i="5"/>
  <c r="BC733" i="5"/>
  <c r="BC115" i="5"/>
  <c r="BQ228" i="5"/>
  <c r="BC134" i="5"/>
  <c r="BC662" i="5"/>
  <c r="BQ276" i="5"/>
  <c r="BC765" i="5"/>
  <c r="BC213" i="5"/>
  <c r="BC493" i="5"/>
  <c r="BP167" i="5"/>
  <c r="BP179" i="5"/>
  <c r="BQ177" i="5"/>
  <c r="BQ530" i="5"/>
  <c r="BP505" i="5"/>
  <c r="BC103" i="5"/>
  <c r="BP196" i="5"/>
  <c r="BC613" i="5"/>
  <c r="BQ504" i="5"/>
  <c r="BP51" i="5"/>
  <c r="BP467" i="5"/>
  <c r="BQ535" i="5"/>
  <c r="BP382" i="5"/>
  <c r="BC127" i="5"/>
  <c r="BQ138" i="5"/>
  <c r="BC75" i="5"/>
  <c r="BC388" i="5"/>
  <c r="BQ259" i="5"/>
  <c r="BQ329" i="5"/>
  <c r="BQ270" i="5"/>
  <c r="BC265" i="5"/>
  <c r="BC358" i="5"/>
  <c r="BC641" i="5"/>
  <c r="BQ512" i="5"/>
  <c r="BQ222" i="5"/>
  <c r="BQ336" i="5"/>
  <c r="BC748" i="5"/>
  <c r="BQ349" i="5"/>
  <c r="BP225" i="5"/>
  <c r="BC236" i="5"/>
  <c r="BC214" i="5"/>
  <c r="BC206" i="5"/>
  <c r="BC640" i="5"/>
  <c r="BC814" i="5"/>
  <c r="BC128" i="5"/>
  <c r="BC331" i="5"/>
  <c r="BQ100" i="5"/>
  <c r="BQ304" i="5"/>
  <c r="BQ529" i="5"/>
  <c r="BC693" i="5"/>
  <c r="BP213" i="5"/>
  <c r="BC807" i="5"/>
  <c r="BQ591" i="5"/>
  <c r="BC292" i="5"/>
  <c r="BQ74" i="5"/>
  <c r="BP563" i="5"/>
  <c r="BP441" i="5"/>
  <c r="BP258" i="5"/>
  <c r="BP496" i="5"/>
  <c r="BP274" i="5"/>
  <c r="BP364" i="5"/>
  <c r="BQ477" i="5"/>
  <c r="BQ552" i="5"/>
  <c r="BC242" i="5"/>
  <c r="BQ226" i="5"/>
  <c r="BC676" i="5"/>
  <c r="BQ75" i="5"/>
  <c r="BC161" i="5"/>
  <c r="BP183" i="5"/>
  <c r="BQ289" i="5"/>
  <c r="BC420" i="5"/>
  <c r="BC742" i="5"/>
  <c r="BP136" i="5"/>
  <c r="BC322" i="5"/>
  <c r="BC679" i="5"/>
  <c r="BQ454" i="5"/>
  <c r="BC294" i="5"/>
  <c r="BC97" i="5"/>
  <c r="BC597" i="5"/>
  <c r="BP205" i="5"/>
  <c r="BP230" i="5"/>
  <c r="BQ419" i="5"/>
  <c r="BC444" i="5"/>
  <c r="BP191" i="5"/>
  <c r="BC490" i="5"/>
  <c r="BC217" i="5"/>
  <c r="BP269" i="5"/>
  <c r="BQ667" i="5"/>
  <c r="BC215" i="5"/>
  <c r="BP661" i="5"/>
  <c r="BQ526" i="5"/>
  <c r="BP465" i="5"/>
  <c r="BP577" i="5"/>
  <c r="BP428" i="5"/>
  <c r="BC209" i="5"/>
  <c r="BQ127" i="5"/>
  <c r="BQ59" i="5"/>
  <c r="BC154" i="5"/>
  <c r="BC564" i="5"/>
  <c r="BP261" i="5"/>
  <c r="BP486" i="5"/>
  <c r="BP86" i="5"/>
  <c r="BC775" i="5"/>
  <c r="BQ81" i="5"/>
  <c r="BP43" i="5"/>
  <c r="BQ169" i="5"/>
  <c r="BQ326" i="5"/>
  <c r="BC696" i="5"/>
  <c r="BC612" i="5"/>
  <c r="BQ323" i="5"/>
  <c r="BP284" i="5"/>
  <c r="BQ153" i="5"/>
  <c r="BP195" i="5"/>
  <c r="BP642" i="5"/>
  <c r="BP57" i="5"/>
  <c r="BQ311" i="5"/>
  <c r="BC525" i="5"/>
  <c r="BP631" i="5"/>
  <c r="BC552" i="5"/>
  <c r="BQ505" i="5"/>
  <c r="BC559" i="5"/>
  <c r="BQ204" i="5"/>
  <c r="BC577" i="5"/>
  <c r="BC583" i="5"/>
  <c r="BC669" i="5"/>
  <c r="BP246" i="5"/>
  <c r="BC165" i="5"/>
  <c r="BQ303" i="5"/>
  <c r="BQ525" i="5"/>
  <c r="BP473" i="5"/>
  <c r="BC113" i="5"/>
  <c r="BC234" i="5"/>
  <c r="BC530" i="5"/>
  <c r="BQ261" i="5"/>
  <c r="BC252" i="5"/>
  <c r="BC754" i="5"/>
  <c r="BP363" i="5"/>
  <c r="BP299" i="5"/>
  <c r="BQ375" i="5"/>
  <c r="BP410" i="5"/>
  <c r="BP356" i="5"/>
  <c r="BQ380" i="5"/>
  <c r="BP304" i="5"/>
  <c r="BP115" i="5"/>
  <c r="BQ381" i="5"/>
  <c r="BP294" i="5"/>
  <c r="BP651" i="5"/>
  <c r="BQ561" i="5"/>
  <c r="BC436" i="5"/>
  <c r="BP619" i="5"/>
  <c r="BP331" i="5"/>
  <c r="BP275" i="5"/>
  <c r="BC369" i="5"/>
  <c r="BP439" i="5"/>
  <c r="BC806" i="5"/>
  <c r="BC249" i="5"/>
  <c r="BQ113" i="5"/>
  <c r="BQ131" i="5"/>
  <c r="BP500" i="5"/>
  <c r="BC467" i="5"/>
  <c r="BC395" i="5"/>
  <c r="BC523" i="5"/>
  <c r="BQ147" i="5"/>
  <c r="BP625" i="5"/>
  <c r="BC256" i="5"/>
  <c r="BC296" i="5"/>
  <c r="BQ374" i="5"/>
  <c r="BP131" i="5"/>
  <c r="BC60" i="5"/>
  <c r="BC491" i="5"/>
  <c r="BC133" i="5"/>
  <c r="BP402" i="5"/>
  <c r="BQ89" i="5"/>
  <c r="BC547" i="5"/>
  <c r="BQ166" i="5"/>
  <c r="BC106" i="5"/>
  <c r="BP475" i="5"/>
  <c r="BC426" i="5"/>
  <c r="BC536" i="5"/>
  <c r="BC463" i="5"/>
  <c r="BC166" i="5"/>
  <c r="BQ173" i="5"/>
  <c r="BP538" i="5"/>
  <c r="BQ194" i="5"/>
  <c r="BC780" i="5"/>
  <c r="BQ248" i="5"/>
  <c r="BC602" i="5"/>
  <c r="BC718" i="5"/>
  <c r="BP336" i="5"/>
  <c r="BP48" i="5"/>
  <c r="BP152" i="5"/>
  <c r="BC513" i="5"/>
  <c r="BC286" i="5"/>
  <c r="BP276" i="5"/>
  <c r="BP564" i="5"/>
  <c r="BC685" i="5"/>
  <c r="BP145" i="5"/>
  <c r="BC517" i="5"/>
  <c r="BQ547" i="5"/>
  <c r="BP361" i="5"/>
  <c r="BC146" i="5"/>
  <c r="BQ471" i="5"/>
  <c r="BC465" i="5"/>
  <c r="BQ448" i="5"/>
  <c r="BC604" i="5"/>
  <c r="BP118" i="5"/>
  <c r="BC235" i="5"/>
  <c r="BC174" i="5"/>
  <c r="BP614" i="5"/>
  <c r="BC67" i="5"/>
  <c r="BQ288" i="5"/>
  <c r="BQ180" i="5"/>
  <c r="BQ656" i="5"/>
  <c r="BP499" i="5"/>
  <c r="BQ49" i="5"/>
  <c r="BQ137" i="5"/>
  <c r="BP287" i="5"/>
  <c r="BP384" i="5"/>
  <c r="BC191" i="5"/>
  <c r="BP235" i="5"/>
  <c r="BP444" i="5"/>
  <c r="BC471" i="5"/>
  <c r="BQ108" i="5"/>
  <c r="BC401" i="5"/>
  <c r="BP556" i="5"/>
  <c r="BC682" i="5"/>
  <c r="BC453" i="5"/>
  <c r="BQ581" i="5"/>
  <c r="BP97" i="5"/>
  <c r="BC338" i="5"/>
  <c r="BP378" i="5"/>
  <c r="BC99" i="5"/>
  <c r="BC433" i="5"/>
  <c r="BQ357" i="5"/>
  <c r="BC281" i="5"/>
  <c r="BP660" i="5"/>
  <c r="BP650" i="5"/>
  <c r="BP134" i="5"/>
  <c r="BP469" i="5"/>
  <c r="BQ400" i="5"/>
  <c r="BP231" i="5"/>
  <c r="BQ241" i="5"/>
  <c r="BC489" i="5"/>
  <c r="BP302" i="5"/>
  <c r="BP280" i="5"/>
  <c r="BC706" i="5"/>
  <c r="BQ132" i="5"/>
  <c r="BP374" i="5"/>
  <c r="BP440" i="5"/>
  <c r="BC52" i="5"/>
  <c r="BC570" i="5"/>
  <c r="BP42" i="5"/>
  <c r="BP367" i="5"/>
  <c r="BC494" i="5"/>
  <c r="BP442" i="5"/>
  <c r="BQ495" i="5"/>
  <c r="BQ367" i="5"/>
  <c r="BC110" i="5"/>
  <c r="BQ212" i="5"/>
  <c r="BC254" i="5"/>
  <c r="BC221" i="5"/>
  <c r="BQ254" i="5"/>
  <c r="BC642" i="5"/>
  <c r="BP175" i="5"/>
  <c r="BQ316" i="5"/>
  <c r="BP648" i="5"/>
  <c r="BC505" i="5"/>
  <c r="BC635" i="5"/>
  <c r="BQ339" i="5"/>
  <c r="BC417" i="5"/>
  <c r="BC427" i="5"/>
  <c r="BP659" i="5"/>
  <c r="BC719" i="5"/>
  <c r="BP116" i="5"/>
  <c r="BQ365" i="5"/>
  <c r="BQ145" i="5"/>
  <c r="BP219" i="5"/>
  <c r="BP227" i="5"/>
  <c r="BC367" i="5"/>
  <c r="BC229" i="5"/>
  <c r="BP181" i="5"/>
  <c r="BP562" i="5"/>
  <c r="BQ61" i="5"/>
  <c r="BC485" i="5"/>
  <c r="BC194" i="5"/>
  <c r="BC755" i="5"/>
  <c r="BQ518" i="5"/>
  <c r="BC777" i="5"/>
  <c r="BP522" i="5"/>
  <c r="BC297" i="5"/>
  <c r="BC538" i="5"/>
  <c r="BQ161" i="5"/>
  <c r="BQ227" i="5"/>
  <c r="BP148" i="5"/>
  <c r="BP303" i="5"/>
  <c r="BP251" i="5"/>
  <c r="BQ72" i="5"/>
  <c r="BP76" i="5"/>
  <c r="BQ208" i="5"/>
  <c r="BQ56" i="5"/>
  <c r="BP279" i="5"/>
  <c r="BP478" i="5"/>
  <c r="BP204" i="5"/>
  <c r="BP194" i="5"/>
  <c r="BQ293" i="5"/>
  <c r="BC478" i="5"/>
  <c r="BP546" i="5"/>
  <c r="BQ369" i="5"/>
  <c r="BQ272" i="5"/>
  <c r="BC429" i="5"/>
  <c r="BC661" i="5"/>
  <c r="BP310" i="5"/>
  <c r="BC151" i="5"/>
  <c r="BC175" i="5"/>
  <c r="BC70" i="5"/>
  <c r="BC178" i="5"/>
  <c r="BC773" i="5"/>
  <c r="BQ372" i="5"/>
  <c r="BQ519" i="5"/>
  <c r="BQ315" i="5"/>
  <c r="BP377" i="5"/>
  <c r="BP389" i="5"/>
  <c r="BC533" i="5"/>
  <c r="BQ377" i="5"/>
  <c r="BQ306" i="5"/>
  <c r="BQ662" i="5"/>
  <c r="BP433" i="5"/>
  <c r="BP89" i="5"/>
  <c r="BQ351" i="5"/>
  <c r="BC255" i="5"/>
  <c r="BP203" i="5"/>
  <c r="BC788" i="5"/>
  <c r="BP621" i="5"/>
  <c r="BC649" i="5"/>
  <c r="BC43" i="5"/>
  <c r="BQ396" i="5"/>
  <c r="BQ42" i="5"/>
  <c r="BC484" i="5"/>
  <c r="BP291" i="5"/>
  <c r="BC740" i="5"/>
  <c r="BQ416" i="5"/>
  <c r="BP652" i="5"/>
  <c r="BQ424" i="5"/>
  <c r="BP71" i="5"/>
  <c r="BQ621" i="5"/>
  <c r="BP283" i="5"/>
  <c r="BC647" i="5"/>
  <c r="BC403" i="5"/>
  <c r="BP211" i="5"/>
  <c r="BQ383" i="5"/>
  <c r="BQ490" i="5"/>
  <c r="BP253" i="5"/>
  <c r="BP122" i="5"/>
  <c r="BQ642" i="5"/>
  <c r="BP54" i="5"/>
  <c r="BQ560" i="5"/>
  <c r="BP93" i="5"/>
  <c r="BC439" i="5"/>
  <c r="BQ233" i="5"/>
  <c r="BQ573" i="5"/>
  <c r="BQ450" i="5"/>
  <c r="BC390" i="5"/>
  <c r="BP643" i="5"/>
  <c r="BP202" i="5"/>
  <c r="BC350" i="5"/>
  <c r="BC61" i="5"/>
  <c r="BP425" i="5"/>
  <c r="BC504" i="5"/>
  <c r="BQ514" i="5"/>
  <c r="BQ451" i="5"/>
  <c r="BC488" i="5"/>
  <c r="BQ143" i="5"/>
  <c r="BC164" i="5"/>
  <c r="BP510" i="5"/>
  <c r="BP416" i="5"/>
  <c r="BC387" i="5"/>
  <c r="BP613" i="5"/>
  <c r="BQ337" i="5"/>
  <c r="BC201" i="5"/>
  <c r="BC378" i="5"/>
  <c r="BC681" i="5"/>
  <c r="BC222" i="5"/>
  <c r="BC617" i="5"/>
  <c r="BC326" i="5"/>
  <c r="BC306" i="5"/>
  <c r="BC557" i="5"/>
  <c r="BC321" i="5"/>
  <c r="BC400" i="5"/>
  <c r="BP67" i="5"/>
  <c r="BQ282" i="5"/>
  <c r="BC304" i="5"/>
  <c r="BQ79" i="5"/>
  <c r="BP544" i="5"/>
  <c r="BC624" i="5"/>
  <c r="BP210" i="5"/>
  <c r="BQ618" i="5"/>
  <c r="BQ215" i="5"/>
  <c r="BQ655" i="5"/>
  <c r="BC308" i="5"/>
  <c r="BP113" i="5"/>
  <c r="BP645" i="5"/>
  <c r="BP106" i="5"/>
  <c r="BC730" i="5"/>
  <c r="BP542" i="5"/>
  <c r="BC556" i="5"/>
  <c r="BP501" i="5"/>
  <c r="BQ498" i="5"/>
  <c r="BC82" i="5"/>
  <c r="BQ483" i="5"/>
  <c r="BQ102" i="5"/>
  <c r="BQ294" i="5"/>
  <c r="BC760" i="5"/>
  <c r="BP189" i="5"/>
  <c r="BQ214" i="5"/>
  <c r="BC591" i="5"/>
  <c r="BP244" i="5"/>
  <c r="BQ325" i="5"/>
  <c r="BP464" i="5"/>
  <c r="BP166" i="5"/>
  <c r="BQ502" i="5"/>
  <c r="BC45" i="5"/>
  <c r="BQ421" i="5"/>
  <c r="BC139" i="5"/>
  <c r="BQ474" i="5"/>
  <c r="BQ119" i="5"/>
  <c r="BP497" i="5"/>
  <c r="BC187" i="5"/>
  <c r="BP423" i="5"/>
  <c r="BC734" i="5"/>
  <c r="BP528" i="5"/>
  <c r="BC671" i="5"/>
  <c r="BQ313" i="5"/>
  <c r="BC355" i="5"/>
  <c r="BC531" i="5"/>
  <c r="BP405" i="5"/>
  <c r="BP592" i="5"/>
  <c r="BQ515" i="5"/>
  <c r="BP270" i="5"/>
  <c r="BC55" i="5"/>
  <c r="BQ246" i="5"/>
  <c r="BC458" i="5"/>
  <c r="BQ528" i="5"/>
  <c r="BQ524" i="5"/>
  <c r="BQ200" i="5"/>
  <c r="BP393" i="5"/>
  <c r="BQ499" i="5"/>
  <c r="BP81" i="5"/>
  <c r="BQ97" i="5"/>
  <c r="BC192" i="5"/>
  <c r="BC180" i="5"/>
  <c r="BP371" i="5"/>
  <c r="BQ62" i="5"/>
  <c r="BC320" i="5"/>
  <c r="BQ148" i="5"/>
  <c r="BC769" i="5"/>
  <c r="BQ395" i="5"/>
  <c r="BC263" i="5"/>
  <c r="BC282" i="5"/>
  <c r="BC568" i="5"/>
  <c r="BC690" i="5"/>
  <c r="BP168" i="5"/>
  <c r="BQ405" i="5"/>
  <c r="BQ544" i="5"/>
  <c r="BQ298" i="5"/>
  <c r="BQ428" i="5"/>
  <c r="BC762" i="5"/>
  <c r="BC179" i="5"/>
  <c r="BC590" i="5"/>
  <c r="BC524" i="5"/>
  <c r="BQ220" i="5"/>
  <c r="BC461" i="5"/>
  <c r="BC394" i="5"/>
  <c r="BC228" i="5"/>
  <c r="BP620" i="5"/>
  <c r="BP552" i="5"/>
  <c r="BC364" i="5"/>
  <c r="BC528" i="5"/>
  <c r="BC512" i="5"/>
  <c r="BP142" i="5"/>
  <c r="BP197" i="5"/>
  <c r="BP623" i="5"/>
  <c r="BQ243" i="5"/>
  <c r="BC770" i="5"/>
  <c r="BP536" i="5"/>
  <c r="BP388" i="5"/>
  <c r="BC441" i="5"/>
  <c r="BC541" i="5"/>
  <c r="BP370" i="5"/>
  <c r="BP506" i="5"/>
  <c r="BC776" i="5"/>
  <c r="BQ207" i="5"/>
  <c r="BP160" i="5"/>
  <c r="BQ558" i="5"/>
  <c r="BC820" i="5"/>
  <c r="BP483" i="5"/>
  <c r="BQ338" i="5"/>
  <c r="BP216" i="5"/>
  <c r="BC626" i="5"/>
  <c r="BC140" i="5"/>
  <c r="BP413" i="5"/>
  <c r="BQ198" i="5"/>
  <c r="BP404" i="5"/>
  <c r="BP490" i="5"/>
  <c r="BQ510" i="5"/>
  <c r="BQ251" i="5"/>
  <c r="BC606" i="5"/>
  <c r="BQ491" i="5"/>
  <c r="BQ545" i="5"/>
  <c r="BP178" i="5"/>
  <c r="BC269" i="5"/>
  <c r="BC683" i="5"/>
  <c r="BC803" i="5"/>
  <c r="BC62" i="5"/>
  <c r="BQ371" i="5"/>
  <c r="BQ104" i="5"/>
  <c r="BC648" i="5"/>
  <c r="BC481" i="5"/>
  <c r="BC240" i="5"/>
  <c r="BC450" i="5"/>
  <c r="BQ93" i="5"/>
  <c r="BP349" i="5"/>
  <c r="BP529" i="5"/>
  <c r="BP493" i="5"/>
  <c r="BC354" i="5"/>
  <c r="BQ435" i="5"/>
  <c r="BP223" i="5"/>
  <c r="BC638" i="5"/>
  <c r="BC76" i="5"/>
  <c r="BC454" i="5"/>
  <c r="BP272" i="5"/>
  <c r="BQ144" i="5"/>
  <c r="BC153" i="5"/>
  <c r="BQ465" i="5"/>
  <c r="BQ330" i="5"/>
  <c r="BP395" i="5"/>
  <c r="BQ398" i="5"/>
  <c r="BC486" i="5"/>
  <c r="BC581" i="5"/>
  <c r="BC819" i="5"/>
  <c r="BQ267" i="5"/>
  <c r="BC409" i="5"/>
  <c r="BC686" i="5"/>
  <c r="BC259" i="5"/>
  <c r="BP430" i="5"/>
  <c r="BC736" i="5"/>
  <c r="BP314" i="5"/>
  <c r="BQ426" i="5"/>
  <c r="BC741" i="5"/>
  <c r="BC53" i="5"/>
  <c r="BP173" i="5"/>
  <c r="BP60" i="5"/>
  <c r="BC147" i="5"/>
  <c r="BQ43" i="5"/>
  <c r="BP342" i="5"/>
  <c r="BC452" i="5"/>
  <c r="BC253" i="5"/>
  <c r="BQ314" i="5"/>
  <c r="BP300" i="5"/>
  <c r="BP627" i="5"/>
  <c r="BC448" i="5"/>
  <c r="BP443" i="5"/>
  <c r="BC298" i="5"/>
  <c r="BC293" i="5"/>
  <c r="BQ54" i="5"/>
  <c r="BC416" i="5"/>
  <c r="BQ503" i="5"/>
  <c r="BC423" i="5"/>
  <c r="BC569" i="5"/>
  <c r="BQ115" i="5"/>
  <c r="BC56" i="5"/>
  <c r="BC811" i="5"/>
  <c r="BQ531" i="5"/>
  <c r="BP84" i="5"/>
  <c r="BP321" i="5"/>
  <c r="BQ120" i="5"/>
  <c r="BQ553" i="5"/>
  <c r="BQ111" i="5"/>
  <c r="BQ318" i="5"/>
  <c r="BQ536" i="5"/>
  <c r="BP514" i="5"/>
  <c r="BC782" i="5"/>
  <c r="BP351" i="5"/>
  <c r="BC49" i="5"/>
  <c r="BP589" i="5"/>
  <c r="BP639" i="5"/>
  <c r="BC185" i="5"/>
  <c r="BC540" i="5"/>
  <c r="BC343" i="5"/>
  <c r="BP72" i="5"/>
  <c r="BC148" i="5"/>
  <c r="BQ345" i="5"/>
  <c r="BC312" i="5"/>
  <c r="BQ274" i="5"/>
  <c r="BC594" i="5"/>
  <c r="BC737" i="5"/>
  <c r="BP448" i="5"/>
  <c r="BC340" i="5"/>
  <c r="BQ488" i="5"/>
  <c r="BP545" i="5"/>
  <c r="BP87" i="5"/>
  <c r="BQ285" i="5"/>
  <c r="BQ182" i="5"/>
  <c r="BP582" i="5"/>
  <c r="BQ224" i="5"/>
  <c r="BP320" i="5"/>
  <c r="BC763" i="5"/>
  <c r="BP165" i="5"/>
  <c r="BP399" i="5"/>
  <c r="BC421" i="5"/>
  <c r="BQ260" i="5"/>
  <c r="BC735" i="5"/>
  <c r="BP95" i="5"/>
  <c r="BQ69" i="5"/>
  <c r="BP417" i="5"/>
  <c r="BQ269" i="5"/>
  <c r="BP457" i="5"/>
  <c r="BC619" i="5"/>
  <c r="BP214" i="5"/>
  <c r="BC383" i="5"/>
  <c r="BP383" i="5"/>
  <c r="BC352" i="5"/>
  <c r="BC63" i="5"/>
  <c r="BQ508" i="5"/>
  <c r="BQ140" i="5"/>
  <c r="BP162" i="5"/>
  <c r="BP466" i="5"/>
  <c r="BC751" i="5"/>
  <c r="BC295" i="5"/>
  <c r="BP549" i="5"/>
  <c r="BC399" i="5"/>
  <c r="BC694" i="5"/>
  <c r="BQ623" i="5"/>
  <c r="BC346" i="5"/>
  <c r="BC764" i="5"/>
  <c r="BQ446" i="5"/>
  <c r="BP584" i="5"/>
  <c r="BP247" i="5"/>
  <c r="BC239" i="5"/>
  <c r="BQ359" i="5"/>
  <c r="BQ433" i="5"/>
  <c r="BP266" i="5"/>
  <c r="BQ534" i="5"/>
  <c r="BQ527" i="5"/>
  <c r="BC193" i="5"/>
  <c r="BC372" i="5"/>
  <c r="BC660" i="5"/>
  <c r="BQ550" i="5"/>
  <c r="BC702" i="5"/>
  <c r="BQ481" i="5"/>
  <c r="BP559" i="5"/>
  <c r="BC710" i="5"/>
  <c r="BQ414" i="5"/>
  <c r="BQ568" i="5"/>
  <c r="BP105" i="5"/>
  <c r="BQ382" i="5"/>
  <c r="BC772" i="5"/>
  <c r="BC74" i="5"/>
  <c r="BQ484" i="5"/>
  <c r="BC628" i="5"/>
  <c r="BQ574" i="5"/>
  <c r="BC519" i="5"/>
  <c r="BC261" i="5"/>
  <c r="BC278" i="5"/>
  <c r="BP212" i="5"/>
  <c r="BC339" i="5"/>
  <c r="BQ245" i="5"/>
  <c r="BC728" i="5"/>
  <c r="BQ608" i="5"/>
  <c r="BC704" i="5"/>
  <c r="BC697" i="5"/>
  <c r="BC678" i="5"/>
  <c r="BC729" i="5"/>
  <c r="BC419" i="5"/>
  <c r="BC365" i="5"/>
  <c r="BQ95" i="5"/>
  <c r="BC344" i="5"/>
  <c r="BQ346" i="5"/>
  <c r="BQ485" i="5"/>
  <c r="BC607" i="5"/>
  <c r="BC50" i="5"/>
  <c r="BQ164" i="5"/>
  <c r="BP470" i="5"/>
  <c r="BC73" i="5"/>
  <c r="BC330" i="5"/>
  <c r="BP207" i="5"/>
  <c r="BP240" i="5"/>
  <c r="BQ630" i="5"/>
  <c r="BQ92" i="5"/>
  <c r="BP316" i="5"/>
  <c r="BQ172" i="5"/>
  <c r="BC391" i="5"/>
  <c r="BC492" i="5"/>
  <c r="BC705" i="5"/>
  <c r="BQ237" i="5"/>
  <c r="BP379" i="5"/>
  <c r="BP186" i="5"/>
  <c r="BP327" i="5"/>
  <c r="BC731" i="5"/>
  <c r="BC310" i="5"/>
  <c r="BP422" i="5"/>
  <c r="BP569" i="5"/>
  <c r="BQ247" i="5"/>
  <c r="BC580" i="5"/>
  <c r="BQ548" i="5"/>
  <c r="BQ417" i="5"/>
  <c r="BQ397" i="5"/>
  <c r="BQ443" i="5"/>
  <c r="BP507" i="5"/>
  <c r="BC370" i="5"/>
  <c r="BC797" i="5"/>
  <c r="BP574" i="5"/>
  <c r="BP53" i="5"/>
  <c r="BQ355" i="5"/>
  <c r="BP358" i="5"/>
  <c r="BQ376" i="5"/>
  <c r="BC425" i="5"/>
  <c r="BC526" i="5"/>
  <c r="BP450" i="5"/>
  <c r="BC585" i="5"/>
  <c r="BP192" i="5"/>
  <c r="BC198" i="5"/>
  <c r="BP451" i="5"/>
  <c r="BQ406" i="5"/>
  <c r="BP156" i="5"/>
  <c r="BC611" i="5"/>
  <c r="BC622" i="5"/>
  <c r="BC674" i="5"/>
  <c r="BP317" i="5"/>
  <c r="BC758" i="5"/>
  <c r="BC238" i="5"/>
  <c r="BC673" i="5"/>
  <c r="BC359" i="5"/>
  <c r="BC464" i="5"/>
  <c r="BQ427" i="5"/>
  <c r="BP288" i="5"/>
  <c r="BC54" i="5"/>
  <c r="BP292" i="5"/>
  <c r="BQ509" i="5"/>
  <c r="BP453" i="5"/>
  <c r="BP396" i="5"/>
  <c r="BC715" i="5"/>
  <c r="BC424" i="5"/>
  <c r="BC123" i="5"/>
  <c r="BQ175" i="5"/>
  <c r="BQ121" i="5"/>
  <c r="BP104" i="5"/>
  <c r="BQ476" i="5"/>
  <c r="BC651" i="5"/>
  <c r="BP90" i="5"/>
  <c r="BP667" i="5"/>
  <c r="BP359" i="5"/>
  <c r="BP472" i="5"/>
  <c r="BC266" i="5"/>
  <c r="BC529" i="5"/>
  <c r="BC410" i="5"/>
  <c r="BQ239" i="5"/>
  <c r="BQ340" i="5"/>
  <c r="BP398" i="5"/>
  <c r="BQ77" i="5"/>
  <c r="BC245" i="5"/>
  <c r="BC700" i="5"/>
  <c r="BQ192" i="5"/>
  <c r="BP337" i="5"/>
  <c r="BP107" i="5"/>
  <c r="BP169" i="5"/>
  <c r="BQ559" i="5"/>
  <c r="BQ250" i="5"/>
  <c r="BQ399" i="5"/>
  <c r="BP539" i="5"/>
  <c r="BP180" i="5"/>
  <c r="BP521" i="5"/>
  <c r="BC86" i="5"/>
  <c r="BP518" i="5"/>
  <c r="BC163" i="5"/>
  <c r="BC300" i="5"/>
  <c r="BQ652" i="5"/>
  <c r="BP409" i="5"/>
  <c r="BQ463" i="5"/>
  <c r="BQ196" i="5"/>
  <c r="BQ50" i="5"/>
  <c r="BP74" i="5"/>
  <c r="BC511" i="5"/>
  <c r="BP468" i="5"/>
  <c r="BC112" i="5"/>
  <c r="BP127" i="5"/>
  <c r="BC167" i="5"/>
  <c r="BC307" i="5"/>
  <c r="BQ546" i="5"/>
  <c r="BQ333" i="5"/>
  <c r="BC560" i="5"/>
  <c r="BP658" i="5"/>
  <c r="BP85" i="5"/>
  <c r="BQ600" i="5"/>
  <c r="BC283" i="5"/>
  <c r="BQ379" i="5"/>
  <c r="BP185" i="5"/>
  <c r="BP322" i="5"/>
  <c r="BQ107" i="5"/>
  <c r="BP271" i="5"/>
  <c r="BQ447" i="5"/>
  <c r="BP232" i="5"/>
  <c r="BP332" i="5"/>
  <c r="BP476" i="5"/>
  <c r="BQ159" i="5"/>
  <c r="BP143" i="5"/>
  <c r="BC497" i="5"/>
  <c r="BC377" i="5"/>
  <c r="BQ142" i="5"/>
  <c r="BC631" i="5"/>
  <c r="BC232" i="5"/>
  <c r="BC462" i="5"/>
  <c r="BC443" i="5"/>
  <c r="BQ328" i="5"/>
  <c r="BP369" i="5"/>
  <c r="BQ332" i="5"/>
  <c r="BQ225" i="5"/>
  <c r="BC66" i="5"/>
  <c r="BC90" i="5"/>
  <c r="BQ563" i="5"/>
  <c r="BP92" i="5"/>
  <c r="BQ442" i="5"/>
  <c r="BQ455" i="5"/>
  <c r="BQ541" i="5"/>
  <c r="BQ486" i="5"/>
  <c r="BC160" i="5"/>
  <c r="BQ124" i="5"/>
  <c r="BQ489" i="5"/>
  <c r="BC280" i="5"/>
  <c r="BC791" i="5"/>
  <c r="BC412" i="5"/>
  <c r="BQ296" i="5"/>
  <c r="BP407" i="5"/>
  <c r="BQ445" i="5"/>
  <c r="BP575" i="5"/>
  <c r="BP281" i="5"/>
  <c r="BP628" i="5"/>
  <c r="BC586" i="5"/>
  <c r="BP141" i="5"/>
  <c r="BC767" i="5"/>
  <c r="BQ440" i="5"/>
  <c r="BQ362" i="5"/>
  <c r="BP58" i="5"/>
  <c r="BC600" i="5"/>
  <c r="BC469" i="5"/>
  <c r="BP61" i="5"/>
  <c r="BP432" i="5"/>
  <c r="BP519" i="5"/>
  <c r="BQ106" i="5"/>
  <c r="BC315" i="5"/>
  <c r="BQ191" i="5"/>
  <c r="BP149" i="5"/>
  <c r="BP375" i="5"/>
  <c r="BP345" i="5"/>
  <c r="BC621" i="5"/>
  <c r="BQ133" i="5"/>
  <c r="BP130" i="5"/>
  <c r="BP477" i="5"/>
  <c r="BC609" i="5"/>
  <c r="BQ556" i="5"/>
  <c r="BQ466" i="5"/>
  <c r="BC745" i="5"/>
  <c r="BC422" i="5"/>
  <c r="BP511" i="5"/>
  <c r="BQ343" i="5"/>
  <c r="BP512" i="5"/>
  <c r="BP147" i="5"/>
  <c r="BC58" i="5"/>
  <c r="BC654" i="5"/>
  <c r="BC244" i="5"/>
  <c r="BQ199" i="5"/>
  <c r="BC625" i="5"/>
  <c r="BC460" i="5"/>
  <c r="BC801" i="5"/>
  <c r="BC687" i="5"/>
  <c r="BQ83" i="5"/>
  <c r="BP129" i="5"/>
  <c r="BP372" i="5"/>
  <c r="BQ619" i="5"/>
  <c r="BP293" i="5"/>
  <c r="BC565" i="5"/>
  <c r="BC792" i="5"/>
  <c r="BC692" i="5"/>
  <c r="BQ302" i="5"/>
  <c r="BC305" i="5"/>
  <c r="BQ420" i="5"/>
  <c r="BC623" i="5"/>
  <c r="BQ46" i="5"/>
  <c r="BC130" i="5"/>
  <c r="BP455" i="5"/>
  <c r="BQ47" i="5"/>
  <c r="BP151" i="5"/>
  <c r="BC241" i="5"/>
  <c r="BQ86" i="5"/>
  <c r="BP119" i="5"/>
  <c r="BP78" i="5"/>
  <c r="BP471" i="5"/>
  <c r="BP259" i="5"/>
  <c r="BC226" i="5"/>
  <c r="BP607" i="5"/>
  <c r="BQ429" i="5"/>
  <c r="BQ105" i="5"/>
  <c r="BQ358" i="5"/>
  <c r="BQ506" i="5"/>
  <c r="BQ360" i="5"/>
  <c r="BC230" i="5"/>
  <c r="BC184" i="5"/>
  <c r="BQ258" i="5"/>
  <c r="BC317" i="5"/>
  <c r="BC695" i="5"/>
  <c r="BC311" i="5"/>
  <c r="BQ327" i="5"/>
  <c r="BC157" i="5"/>
  <c r="BQ557" i="5"/>
  <c r="BQ492" i="5"/>
  <c r="BP103" i="5"/>
  <c r="BP188" i="5"/>
  <c r="BQ122" i="5"/>
  <c r="BC750" i="5"/>
  <c r="BQ64" i="5"/>
  <c r="BQ658" i="5"/>
  <c r="BQ444" i="5"/>
  <c r="BC248" i="5"/>
  <c r="BC270" i="5"/>
  <c r="BC554" i="5"/>
  <c r="BC708" i="5"/>
  <c r="BQ286" i="5"/>
  <c r="BP265" i="5"/>
  <c r="BQ165" i="5"/>
  <c r="BQ629" i="5"/>
  <c r="BC208" i="5"/>
  <c r="BQ462" i="5"/>
  <c r="BC550" i="5"/>
  <c r="BC451" i="5"/>
  <c r="BP250" i="5"/>
  <c r="BQ643" i="5"/>
  <c r="BP144" i="5"/>
  <c r="BP573" i="5"/>
  <c r="BP46" i="5"/>
  <c r="BC207" i="5"/>
  <c r="BC656" i="5"/>
  <c r="BQ189" i="5"/>
  <c r="BC542" i="5"/>
  <c r="BP424" i="5"/>
  <c r="BC102" i="5"/>
  <c r="BC314" i="5"/>
  <c r="BC477" i="5"/>
  <c r="BP69" i="5"/>
  <c r="BC506" i="5"/>
  <c r="BP241" i="5"/>
  <c r="BC118" i="5"/>
  <c r="BC817" i="5"/>
  <c r="BC799" i="5"/>
  <c r="BP200" i="5"/>
  <c r="BP98" i="5"/>
  <c r="BC250" i="5"/>
  <c r="BQ299" i="5"/>
  <c r="BP255" i="5"/>
  <c r="BC46" i="5"/>
  <c r="BQ240" i="5"/>
  <c r="BQ284" i="5"/>
  <c r="BQ438" i="5"/>
  <c r="BQ168" i="5"/>
  <c r="BP260" i="5"/>
  <c r="BQ572" i="5"/>
  <c r="BC670" i="5"/>
  <c r="BQ423" i="5"/>
  <c r="BC639" i="5"/>
  <c r="BC366" i="5"/>
  <c r="BP245" i="5"/>
  <c r="BC205" i="5"/>
  <c r="BC159" i="5"/>
  <c r="BC473" i="5"/>
  <c r="BP485" i="5"/>
  <c r="BP462" i="5"/>
  <c r="BC520" i="5"/>
  <c r="BP484" i="5"/>
  <c r="BC260" i="5"/>
  <c r="BC381" i="5"/>
  <c r="BP262" i="5"/>
  <c r="BQ577" i="5"/>
  <c r="BC202" i="5"/>
  <c r="BC727" i="5"/>
  <c r="BP491" i="5"/>
  <c r="BC129" i="5"/>
  <c r="BP535" i="5"/>
  <c r="BC135" i="5"/>
  <c r="BP599" i="5"/>
  <c r="BC815" i="5"/>
  <c r="BP248" i="5"/>
  <c r="BP520" i="5"/>
  <c r="BQ44" i="5"/>
  <c r="BC768" i="5"/>
  <c r="BC608" i="5"/>
  <c r="BQ160" i="5"/>
  <c r="BC566" i="5"/>
  <c r="BQ394" i="5"/>
  <c r="BP124" i="5"/>
  <c r="BC144" i="5"/>
  <c r="BP123" i="5"/>
  <c r="BP267" i="5"/>
  <c r="BC368" i="5"/>
  <c r="BC380" i="5"/>
  <c r="BP66" i="5"/>
  <c r="BC812" i="5"/>
  <c r="BP461" i="5"/>
  <c r="BP481" i="5"/>
  <c r="BP289" i="5"/>
  <c r="BC122" i="5"/>
  <c r="BP408" i="5"/>
  <c r="BQ125" i="5"/>
  <c r="BQ532" i="5"/>
  <c r="BC535" i="5"/>
  <c r="BP435" i="5"/>
  <c r="BC599" i="5"/>
  <c r="BQ308" i="5"/>
  <c r="BC137" i="5"/>
  <c r="BP182" i="5"/>
  <c r="BC610" i="5"/>
  <c r="BC472" i="5"/>
  <c r="BQ273" i="5"/>
  <c r="BQ407" i="5"/>
  <c r="BP285" i="5"/>
  <c r="BQ244" i="5"/>
  <c r="BQ457" i="5"/>
  <c r="BC753" i="5"/>
  <c r="BC273" i="5"/>
  <c r="BQ413" i="5"/>
  <c r="BQ628" i="5"/>
  <c r="BC785" i="5"/>
  <c r="BQ84" i="5"/>
  <c r="BQ51" i="5"/>
  <c r="BP70" i="5"/>
  <c r="BQ45" i="5"/>
  <c r="BC386" i="5"/>
  <c r="BC430" i="5"/>
  <c r="BC818" i="5"/>
  <c r="BQ257" i="5"/>
  <c r="BP622" i="5"/>
  <c r="BC258" i="5"/>
  <c r="BC156" i="5"/>
  <c r="BC434" i="5"/>
  <c r="BC335" i="5"/>
  <c r="BC545" i="5"/>
  <c r="BC810" i="5"/>
  <c r="BC655" i="5"/>
  <c r="BQ139" i="5"/>
  <c r="BC483" i="5"/>
  <c r="BP91" i="5"/>
  <c r="BQ163" i="5"/>
  <c r="BC787" i="5"/>
  <c r="BC407" i="5"/>
  <c r="BP73" i="5"/>
  <c r="BP550" i="5"/>
  <c r="BQ209" i="5"/>
  <c r="BP657" i="5"/>
  <c r="BP318" i="5"/>
  <c r="BQ126" i="5"/>
  <c r="BP290" i="5"/>
  <c r="BQ387" i="5"/>
  <c r="BC218" i="5"/>
  <c r="BQ493" i="5"/>
  <c r="BQ118" i="5"/>
  <c r="BC203" i="5"/>
  <c r="BC779" i="5"/>
  <c r="BC318" i="5"/>
  <c r="BP474" i="5"/>
  <c r="BC675" i="5"/>
  <c r="BP55" i="5"/>
  <c r="BQ52" i="5"/>
  <c r="BQ53" i="5"/>
  <c r="BP324" i="5"/>
  <c r="BQ464" i="5"/>
  <c r="BQ567" i="5"/>
  <c r="BP517" i="5"/>
  <c r="BC411" i="5"/>
  <c r="BP553" i="5"/>
  <c r="BP392" i="5"/>
  <c r="BC435" i="5"/>
  <c r="BQ193" i="5"/>
  <c r="BC431" i="5"/>
  <c r="BQ149" i="5"/>
  <c r="BC361" i="5"/>
  <c r="BC353" i="5"/>
  <c r="BC771" i="5"/>
  <c r="BP633" i="5"/>
  <c r="BP159" i="5"/>
  <c r="BP190" i="5"/>
  <c r="BP174" i="5"/>
  <c r="BC800" i="5"/>
  <c r="BC659" i="5"/>
  <c r="BQ116" i="5"/>
  <c r="BP543" i="5"/>
  <c r="BC482" i="5"/>
  <c r="BQ292" i="5"/>
  <c r="BC402" i="5"/>
  <c r="BQ55" i="5"/>
  <c r="BQ201" i="5"/>
  <c r="BP387" i="5"/>
  <c r="BP482" i="5"/>
  <c r="BQ415" i="5"/>
  <c r="BP401" i="5"/>
  <c r="BP305" i="5"/>
  <c r="BC795" i="5"/>
  <c r="BC264" i="5"/>
  <c r="BQ96" i="5"/>
  <c r="BQ167" i="5"/>
  <c r="BC408" i="5"/>
  <c r="BQ219" i="5"/>
  <c r="BC384" i="5"/>
  <c r="BC329" i="5"/>
  <c r="BQ197" i="5"/>
  <c r="BQ151" i="5"/>
  <c r="BC356" i="5"/>
  <c r="BQ378" i="5"/>
  <c r="BC589" i="5"/>
  <c r="BP215" i="5"/>
  <c r="BC744" i="5"/>
  <c r="BP146" i="5"/>
  <c r="BQ82" i="5"/>
  <c r="BC393" i="5"/>
  <c r="BP239" i="5"/>
  <c r="BP177" i="5"/>
  <c r="BQ277" i="5"/>
  <c r="BP306" i="5"/>
  <c r="BQ352" i="5"/>
  <c r="BQ321" i="5"/>
  <c r="BP525" i="5"/>
  <c r="BP110" i="5"/>
  <c r="BP52" i="5"/>
  <c r="BC183" i="5"/>
  <c r="BC84" i="5"/>
  <c r="BQ134" i="5"/>
  <c r="BQ467" i="5"/>
  <c r="BQ186" i="5"/>
  <c r="BC88" i="5"/>
  <c r="BC290" i="5"/>
  <c r="BC664" i="5"/>
  <c r="BP570" i="5"/>
  <c r="BP438" i="5"/>
  <c r="BC212" i="5"/>
  <c r="BQ80" i="5"/>
  <c r="BC614" i="5"/>
  <c r="BP547" i="5"/>
  <c r="BC279" i="5"/>
  <c r="BC652" i="5"/>
  <c r="BC532" i="5"/>
  <c r="BC713" i="5"/>
  <c r="BP222" i="5"/>
  <c r="BQ262" i="5"/>
  <c r="BP256" i="5"/>
  <c r="BC601" i="5"/>
  <c r="BP534" i="5"/>
  <c r="BC121" i="5"/>
  <c r="BP257" i="5"/>
  <c r="BC629" i="5"/>
  <c r="BP333" i="5"/>
  <c r="BC363" i="5"/>
  <c r="BC181" i="5"/>
  <c r="BP420" i="5"/>
  <c r="BP140" i="5"/>
  <c r="BQ162" i="5"/>
  <c r="BP640" i="5"/>
  <c r="BQ636" i="5"/>
  <c r="BQ305" i="5"/>
  <c r="BC516" i="5"/>
  <c r="BP184" i="5"/>
  <c r="BQ511" i="5"/>
  <c r="BQ275" i="5"/>
  <c r="BQ566" i="5"/>
  <c r="BC257" i="5"/>
  <c r="BC405" i="5"/>
  <c r="BC501" i="5"/>
  <c r="BQ430" i="5"/>
  <c r="BC732" i="5"/>
  <c r="BC707" i="5"/>
  <c r="BQ409" i="5"/>
  <c r="BP548" i="5"/>
  <c r="BP228" i="5"/>
  <c r="BC603" i="5"/>
  <c r="BP515" i="5"/>
  <c r="BQ479" i="5"/>
  <c r="BQ432" i="5"/>
  <c r="BP309" i="5"/>
  <c r="BC288" i="5"/>
  <c r="BQ434" i="5"/>
  <c r="BP662" i="5"/>
  <c r="BQ99" i="5"/>
  <c r="BP566" i="5"/>
  <c r="BP254" i="5"/>
  <c r="BC124" i="5"/>
  <c r="BP338" i="5"/>
  <c r="BP154" i="5"/>
  <c r="BQ202" i="5"/>
  <c r="BP353" i="5"/>
  <c r="BQ370" i="5"/>
  <c r="BC805" i="5"/>
  <c r="BC173" i="5"/>
  <c r="BC766" i="5"/>
  <c r="BQ88" i="5"/>
  <c r="BC743" i="5"/>
  <c r="BP352" i="5"/>
  <c r="BQ388" i="5"/>
  <c r="BQ310" i="5"/>
  <c r="BQ348" i="5"/>
  <c r="BQ439" i="5"/>
  <c r="BP171" i="5"/>
  <c r="BP99" i="5"/>
  <c r="BC80" i="5"/>
  <c r="BQ221" i="5"/>
  <c r="BP561" i="5"/>
  <c r="BC237" i="5"/>
  <c r="BP452" i="5"/>
  <c r="BP109" i="5"/>
  <c r="BC138" i="5"/>
  <c r="BC646" i="5"/>
  <c r="BC809" i="5"/>
  <c r="BQ469" i="5"/>
  <c r="BC78" i="5"/>
  <c r="BP429" i="5"/>
  <c r="BC77" i="5"/>
  <c r="BC155" i="5"/>
  <c r="BC761" i="5"/>
  <c r="BQ607" i="5"/>
  <c r="BC96" i="5"/>
  <c r="BC276" i="5"/>
  <c r="BQ334" i="5"/>
  <c r="BC475" i="5"/>
  <c r="BP242" i="5"/>
  <c r="BC721" i="5"/>
  <c r="BC781" i="5"/>
  <c r="BQ268" i="5"/>
  <c r="BC79" i="5"/>
  <c r="BQ184" i="5"/>
  <c r="BP334" i="5"/>
  <c r="BC665" i="5"/>
  <c r="BC739" i="5"/>
  <c r="BP419" i="5"/>
  <c r="BQ48" i="5"/>
  <c r="BQ449" i="5"/>
  <c r="BC546" i="5"/>
  <c r="BP206" i="5"/>
  <c r="BQ66" i="5"/>
  <c r="BQ283" i="5"/>
  <c r="BQ410" i="5"/>
  <c r="BP198" i="5"/>
  <c r="BQ71" i="5"/>
  <c r="BC684" i="5"/>
  <c r="BQ473" i="5"/>
  <c r="BP572" i="5"/>
  <c r="BQ461" i="5"/>
  <c r="BC786" i="5"/>
  <c r="BC796" i="5"/>
  <c r="BC219" i="5"/>
  <c r="BP415" i="5"/>
  <c r="BQ223" i="5"/>
  <c r="BQ576" i="5"/>
  <c r="BC59" i="5"/>
  <c r="BC496" i="5"/>
  <c r="BC716" i="5"/>
  <c r="BP603" i="5"/>
  <c r="BC398" i="5"/>
  <c r="BQ523" i="5"/>
  <c r="BQ290" i="5"/>
  <c r="BQ592" i="5"/>
  <c r="BC650" i="5"/>
  <c r="BP508" i="5"/>
  <c r="BC794" i="5"/>
  <c r="BP362" i="5"/>
  <c r="BP278" i="5"/>
  <c r="BC527" i="5"/>
  <c r="BC341" i="5"/>
  <c r="BC756" i="5"/>
  <c r="BC246" i="5"/>
  <c r="BC204" i="5"/>
  <c r="BQ78" i="5"/>
  <c r="BC499" i="5"/>
  <c r="BP498" i="5"/>
  <c r="BQ156" i="5"/>
  <c r="BQ185" i="5"/>
  <c r="BC561" i="5"/>
  <c r="BP157" i="5"/>
  <c r="BP591" i="5"/>
  <c r="BP312" i="5"/>
  <c r="BC196" i="5"/>
  <c r="BC47" i="5"/>
  <c r="BP273" i="5"/>
  <c r="BQ579" i="5"/>
  <c r="BC336" i="5"/>
  <c r="BP329" i="5"/>
  <c r="BP454" i="5"/>
  <c r="BQ324" i="5"/>
  <c r="BQ487" i="5"/>
  <c r="BQ347" i="5"/>
  <c r="BQ76" i="5"/>
  <c r="BQ408" i="5"/>
  <c r="BP217" i="5"/>
  <c r="BP117" i="5"/>
  <c r="BP557" i="5"/>
  <c r="BQ456" i="5"/>
  <c r="BC724" i="5"/>
  <c r="BC362" i="5"/>
  <c r="BP236" i="5"/>
  <c r="BQ195" i="5"/>
  <c r="BP187" i="5"/>
  <c r="BC507" i="5"/>
  <c r="BC553" i="5"/>
  <c r="BP581" i="5"/>
  <c r="BP437" i="5"/>
  <c r="BC186" i="5"/>
  <c r="BC334" i="5"/>
  <c r="BQ537" i="5"/>
  <c r="BC224" i="5"/>
  <c r="BC508" i="5"/>
  <c r="BC301" i="5"/>
  <c r="BQ179" i="5"/>
  <c r="BQ551" i="5"/>
  <c r="BC397" i="5"/>
  <c r="BP385" i="5"/>
  <c r="BQ411" i="5"/>
  <c r="BC142" i="5"/>
  <c r="BP523" i="5"/>
  <c r="BQ255" i="5"/>
  <c r="BC636" i="5"/>
  <c r="BC539" i="5"/>
  <c r="BQ301" i="5"/>
  <c r="BP101" i="5"/>
  <c r="BQ152" i="5"/>
  <c r="BQ256" i="5"/>
  <c r="BQ266" i="5"/>
  <c r="BP243" i="5"/>
  <c r="BP161" i="5"/>
  <c r="BQ101" i="5"/>
  <c r="BP355" i="5"/>
  <c r="BC141" i="5"/>
  <c r="BQ571" i="5"/>
  <c r="BC802" i="5"/>
  <c r="BC549" i="5"/>
  <c r="BC404" i="5"/>
  <c r="BC190" i="5"/>
  <c r="BP427" i="5"/>
  <c r="BP527" i="5"/>
  <c r="BC132" i="5"/>
  <c r="BP108" i="5"/>
  <c r="BQ599" i="5"/>
  <c r="BQ356" i="5"/>
  <c r="BP229" i="5"/>
  <c r="BC672" i="5"/>
  <c r="BC438" i="5"/>
  <c r="BQ403" i="5"/>
  <c r="BP449" i="5"/>
  <c r="BP492" i="5"/>
  <c r="BC197" i="5"/>
  <c r="BQ183" i="5"/>
  <c r="BQ497" i="5"/>
  <c r="BP79" i="5"/>
  <c r="BP568" i="5"/>
  <c r="BQ501" i="5"/>
  <c r="BC778" i="5"/>
  <c r="BC698" i="5"/>
  <c r="BC143" i="5"/>
  <c r="BC627" i="5"/>
  <c r="BP558" i="5"/>
  <c r="BC414" i="5"/>
  <c r="BC211" i="5"/>
  <c r="BP403" i="5"/>
  <c r="BP59" i="5"/>
  <c r="BQ513" i="5"/>
  <c r="BP447" i="5"/>
  <c r="BC171" i="5"/>
  <c r="BP297" i="5"/>
  <c r="BC415" i="5"/>
  <c r="BC790" i="5"/>
  <c r="BC592" i="5"/>
  <c r="BP537" i="5"/>
  <c r="BC100" i="5"/>
  <c r="BC663" i="5"/>
  <c r="BC747" i="5"/>
  <c r="BC105" i="5"/>
  <c r="BP298" i="5"/>
  <c r="BP170" i="5"/>
  <c r="BC658" i="5"/>
  <c r="BP653" i="5"/>
  <c r="BC126" i="5"/>
  <c r="BQ307" i="5"/>
  <c r="BC371" i="5"/>
  <c r="BP252" i="5"/>
  <c r="BP555" i="5"/>
  <c r="BC231" i="5"/>
  <c r="BP102" i="5"/>
  <c r="BQ117" i="5"/>
  <c r="BQ390" i="5"/>
  <c r="BP209" i="5"/>
  <c r="BP560" i="5"/>
  <c r="BQ210" i="5"/>
  <c r="BC357" i="5"/>
  <c r="BC620" i="5"/>
  <c r="BP458" i="5"/>
  <c r="BQ231" i="5"/>
  <c r="BQ425" i="5"/>
  <c r="BP567" i="5"/>
  <c r="BP128" i="5"/>
  <c r="BQ319" i="5"/>
  <c r="BQ422" i="5"/>
  <c r="BQ364" i="5"/>
  <c r="BQ494" i="5"/>
  <c r="BQ385" i="5"/>
  <c r="BP328" i="5"/>
  <c r="BQ238" i="5"/>
  <c r="BP532" i="5"/>
  <c r="BC268" i="5"/>
  <c r="BP397" i="5"/>
  <c r="BQ309" i="5"/>
  <c r="BC447" i="5"/>
  <c r="BC555" i="5"/>
  <c r="BC579" i="5"/>
  <c r="BQ654" i="5"/>
  <c r="BC813" i="5"/>
  <c r="BQ263" i="5"/>
  <c r="BC302" i="5"/>
  <c r="BQ242" i="5"/>
  <c r="BQ373" i="5"/>
  <c r="BC689" i="5"/>
  <c r="BC251" i="5"/>
  <c r="BQ565" i="5"/>
  <c r="BC717" i="5"/>
  <c r="BC327" i="5"/>
  <c r="BP220" i="5"/>
  <c r="BC722" i="5"/>
  <c r="BQ91" i="5"/>
  <c r="BQ176" i="5"/>
  <c r="BQ158" i="5"/>
  <c r="BP656" i="5"/>
  <c r="BP49" i="5"/>
  <c r="BC804" i="5"/>
  <c r="BP308" i="5"/>
  <c r="BC309" i="5"/>
  <c r="BQ341" i="5"/>
  <c r="BP530" i="5"/>
  <c r="BP368" i="5"/>
  <c r="BC476" i="5"/>
  <c r="BP373" i="5"/>
  <c r="BC752" i="5"/>
  <c r="BC688" i="5"/>
  <c r="BQ616" i="5"/>
  <c r="BC680" i="5"/>
  <c r="BP263" i="5"/>
  <c r="BQ350" i="5"/>
  <c r="BP460" i="5"/>
  <c r="BP618" i="5"/>
  <c r="BQ368" i="5"/>
  <c r="BC643" i="5"/>
  <c r="BP598" i="5"/>
  <c r="BQ344" i="5"/>
  <c r="BC548" i="5"/>
  <c r="BP226" i="5"/>
  <c r="BC442" i="5"/>
  <c r="BQ249" i="5"/>
  <c r="BC551" i="5"/>
  <c r="BQ68" i="5"/>
  <c r="BC116" i="5"/>
  <c r="BQ232" i="5"/>
  <c r="BP64" i="5"/>
  <c r="BC107" i="5"/>
  <c r="BP357" i="5"/>
  <c r="BQ109" i="5"/>
  <c r="BP199" i="5"/>
  <c r="BC738" i="5"/>
  <c r="BP571" i="5"/>
  <c r="BC418" i="5"/>
  <c r="BC468" i="5"/>
  <c r="BC267" i="5"/>
  <c r="BC170" i="5"/>
  <c r="BP135" i="5"/>
  <c r="BC714" i="5"/>
  <c r="BC746" i="5"/>
  <c r="BQ213" i="5"/>
  <c r="BQ562" i="5"/>
  <c r="BQ401" i="5"/>
  <c r="BQ648" i="5"/>
  <c r="BC578" i="5"/>
  <c r="BC587" i="5"/>
  <c r="BC757" i="5"/>
  <c r="BQ353" i="5"/>
  <c r="BC720" i="5"/>
  <c r="BC220" i="5"/>
  <c r="BP394" i="5"/>
  <c r="BC243" i="5"/>
  <c r="BC784" i="5"/>
  <c r="BQ98" i="5"/>
  <c r="BC500" i="5"/>
  <c r="BQ472" i="5"/>
  <c r="BP436" i="5"/>
  <c r="BC576" i="5"/>
  <c r="BP44" i="5"/>
  <c r="BP176" i="5"/>
  <c r="BP480" i="5"/>
  <c r="BC89" i="5"/>
  <c r="BC210" i="5"/>
  <c r="BC634" i="5"/>
  <c r="BP400" i="5"/>
  <c r="BP565" i="5"/>
  <c r="BQ569" i="5"/>
  <c r="BQ291" i="5"/>
  <c r="BC172" i="5"/>
  <c r="BQ522" i="5"/>
  <c r="BP488" i="5"/>
  <c r="BP264" i="5"/>
  <c r="BC68" i="5"/>
  <c r="BC699" i="5"/>
  <c r="BC373" i="5"/>
  <c r="BC428" i="5"/>
  <c r="BC379" i="5"/>
  <c r="BC125" i="5"/>
  <c r="BQ178" i="5"/>
  <c r="BQ516" i="5"/>
  <c r="BC169" i="5"/>
  <c r="BC456" i="5"/>
  <c r="BP139" i="5"/>
  <c r="BC360" i="5"/>
  <c r="BQ418" i="5"/>
  <c r="BC759" i="5"/>
  <c r="BP637" i="5"/>
  <c r="BP636" i="5"/>
  <c r="BQ603" i="5"/>
  <c r="BP494" i="5"/>
  <c r="BP201" i="5"/>
  <c r="BQ458" i="5"/>
  <c r="BP463" i="5"/>
  <c r="BP313" i="5"/>
  <c r="BC749" i="5"/>
  <c r="BP193" i="5"/>
  <c r="BC182" i="5"/>
  <c r="BC149" i="5"/>
  <c r="BQ402" i="5"/>
  <c r="BC588" i="5"/>
  <c r="BC120" i="5"/>
  <c r="BC162" i="5"/>
  <c r="BQ141" i="5"/>
  <c r="BC514" i="5"/>
  <c r="BQ543" i="5"/>
  <c r="BQ475" i="5"/>
  <c r="BP63" i="5"/>
  <c r="BC558" i="5"/>
  <c r="BP554" i="5"/>
  <c r="BQ188" i="5"/>
  <c r="BQ264" i="5"/>
  <c r="BQ480" i="5"/>
  <c r="BP335" i="5"/>
  <c r="BP237" i="5"/>
  <c r="BC392" i="5"/>
  <c r="BQ389" i="5"/>
  <c r="BC382" i="5"/>
  <c r="BP340" i="5"/>
  <c r="BP541" i="5"/>
  <c r="BC582" i="5"/>
  <c r="BP456" i="5"/>
  <c r="BC227" i="5"/>
  <c r="BP307" i="5"/>
  <c r="BP390" i="5"/>
  <c r="BQ67" i="5"/>
  <c r="BC93" i="5"/>
  <c r="BQ335" i="5"/>
  <c r="BP551" i="5"/>
  <c r="BP344" i="5"/>
  <c r="BQ128" i="5"/>
  <c r="BC510" i="5"/>
  <c r="BQ112" i="5"/>
  <c r="BC247" i="5"/>
  <c r="BC342" i="5"/>
  <c r="BC703" i="5"/>
  <c r="BQ155" i="5"/>
  <c r="BP100" i="5"/>
  <c r="BQ234" i="5"/>
  <c r="BC72" i="5"/>
  <c r="BP208" i="5"/>
  <c r="BC158" i="5"/>
  <c r="BP319" i="5"/>
  <c r="BC474" i="5"/>
  <c r="BC459" i="5"/>
  <c r="BP126" i="5"/>
  <c r="BP83" i="5"/>
  <c r="BC332" i="5"/>
  <c r="BC333" i="5"/>
  <c r="BP365" i="5"/>
  <c r="BC71" i="5"/>
  <c r="BP132" i="5"/>
  <c r="BP218" i="5"/>
  <c r="BC98" i="5"/>
  <c r="BQ366" i="5"/>
  <c r="BP376" i="5"/>
  <c r="BC348" i="5"/>
  <c r="BC667" i="5"/>
  <c r="BC271" i="5"/>
  <c r="BC632" i="5"/>
  <c r="BQ110" i="5"/>
  <c r="BC291" i="5"/>
  <c r="BQ354" i="5"/>
  <c r="BP600" i="5"/>
  <c r="BQ631" i="5"/>
  <c r="BC274" i="5"/>
  <c r="BC413" i="5"/>
  <c r="BC272" i="5"/>
  <c r="BQ384" i="5"/>
  <c r="BC783" i="5"/>
  <c r="BC502" i="5"/>
  <c r="BQ181" i="5"/>
  <c r="BP94" i="5"/>
  <c r="BC131" i="5"/>
  <c r="BQ205" i="5"/>
  <c r="BP629" i="5"/>
  <c r="BQ570" i="5"/>
  <c r="BQ575" i="5"/>
  <c r="CD576" i="5" l="1"/>
  <c r="CD813" i="5"/>
  <c r="AK350" i="5"/>
  <c r="AK58" i="5"/>
  <c r="CD500" i="5"/>
  <c r="CD80" i="5"/>
  <c r="AK611" i="5"/>
  <c r="CD687" i="5"/>
  <c r="CE687" i="5" s="1"/>
  <c r="AK149" i="5"/>
  <c r="CD633" i="5"/>
  <c r="CD593" i="5"/>
  <c r="AK464" i="5"/>
  <c r="CD402" i="5"/>
  <c r="AK207" i="5"/>
  <c r="AK669" i="5"/>
  <c r="CD733" i="5"/>
  <c r="CE733" i="5" s="1"/>
  <c r="AK577" i="5"/>
  <c r="CD466" i="5"/>
  <c r="AK756" i="5"/>
  <c r="CD327" i="5"/>
  <c r="CE721" i="5"/>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A676" i="5"/>
  <c r="Z676" i="5"/>
  <c r="Y676" i="5"/>
  <c r="X676" i="5"/>
  <c r="AG801" i="5"/>
  <c r="Y801" i="5"/>
  <c r="AA801" i="5"/>
  <c r="Z801" i="5"/>
  <c r="X801" i="5"/>
  <c r="AG82" i="5"/>
  <c r="AG397" i="5"/>
  <c r="AG280" i="5"/>
  <c r="AG101" i="5"/>
  <c r="AG414" i="5"/>
  <c r="AG352" i="5"/>
  <c r="AG467" i="5"/>
  <c r="AG468" i="5"/>
  <c r="AA807" i="5"/>
  <c r="Z807" i="5"/>
  <c r="Y807" i="5"/>
  <c r="X807" i="5"/>
  <c r="Y782" i="5"/>
  <c r="AA782" i="5"/>
  <c r="Z782" i="5"/>
  <c r="X782" i="5"/>
  <c r="AA735" i="5"/>
  <c r="Y735" i="5"/>
  <c r="X735" i="5"/>
  <c r="Z735" i="5"/>
  <c r="AG604" i="5"/>
  <c r="AG91" i="5"/>
  <c r="AG290" i="5"/>
  <c r="AG405" i="5"/>
  <c r="AG131" i="5"/>
  <c r="AG528" i="5"/>
  <c r="AG85" i="5"/>
  <c r="AG606" i="5"/>
  <c r="AG516" i="5"/>
  <c r="AG665" i="5"/>
  <c r="AG367" i="5"/>
  <c r="AG418" i="5"/>
  <c r="AG177" i="5"/>
  <c r="AA799" i="5"/>
  <c r="Z799" i="5"/>
  <c r="Y799" i="5"/>
  <c r="X799" i="5"/>
  <c r="AG607" i="5"/>
  <c r="AG730" i="5"/>
  <c r="Z730" i="5"/>
  <c r="AA730" i="5"/>
  <c r="Y730" i="5"/>
  <c r="X730" i="5"/>
  <c r="AG454" i="5"/>
  <c r="AK790" i="5"/>
  <c r="AA767" i="5"/>
  <c r="Z767" i="5"/>
  <c r="Y767" i="5"/>
  <c r="X767" i="5"/>
  <c r="AA751" i="5"/>
  <c r="Z751" i="5"/>
  <c r="Y751" i="5"/>
  <c r="X751" i="5"/>
  <c r="AA729" i="5"/>
  <c r="Y729" i="5"/>
  <c r="X729" i="5"/>
  <c r="Z729" i="5"/>
  <c r="AA717" i="5"/>
  <c r="Y717" i="5"/>
  <c r="X717" i="5"/>
  <c r="Z717" i="5"/>
  <c r="AA702" i="5"/>
  <c r="Z702" i="5"/>
  <c r="Y702" i="5"/>
  <c r="X702" i="5"/>
  <c r="AA672" i="5"/>
  <c r="Z672" i="5"/>
  <c r="Y672" i="5"/>
  <c r="X672" i="5"/>
  <c r="AK677" i="5"/>
  <c r="CD617" i="5"/>
  <c r="AL617" i="5" s="1"/>
  <c r="CD333" i="5"/>
  <c r="AL333" i="5" s="1"/>
  <c r="CD114" i="5"/>
  <c r="AL114" i="5" s="1"/>
  <c r="AG734" i="5"/>
  <c r="X734" i="5"/>
  <c r="Y734" i="5"/>
  <c r="AA734" i="5"/>
  <c r="Z734" i="5"/>
  <c r="AA678" i="5"/>
  <c r="Z678" i="5"/>
  <c r="Y678" i="5"/>
  <c r="X678" i="5"/>
  <c r="AA789" i="5"/>
  <c r="Z789" i="5"/>
  <c r="Y789" i="5"/>
  <c r="X789" i="5"/>
  <c r="AG757" i="5"/>
  <c r="AA757" i="5"/>
  <c r="Z757" i="5"/>
  <c r="Y757" i="5"/>
  <c r="X757" i="5"/>
  <c r="AA725" i="5"/>
  <c r="Y725" i="5"/>
  <c r="X725" i="5"/>
  <c r="Z725" i="5"/>
  <c r="AG756" i="5"/>
  <c r="Y756" i="5"/>
  <c r="X756" i="5"/>
  <c r="AA756" i="5"/>
  <c r="Z756" i="5"/>
  <c r="AA700" i="5"/>
  <c r="Z700" i="5"/>
  <c r="Y700" i="5"/>
  <c r="X700" i="5"/>
  <c r="Z779" i="5"/>
  <c r="Y779" i="5"/>
  <c r="AA779" i="5"/>
  <c r="X779" i="5"/>
  <c r="AG533" i="5"/>
  <c r="AG706" i="5"/>
  <c r="AA706" i="5"/>
  <c r="Z706" i="5"/>
  <c r="Y706" i="5"/>
  <c r="X706" i="5"/>
  <c r="AG626" i="5"/>
  <c r="AA689" i="5"/>
  <c r="Y689" i="5"/>
  <c r="X689" i="5"/>
  <c r="Z689"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A704" i="5"/>
  <c r="Z704" i="5"/>
  <c r="Y704" i="5"/>
  <c r="X704" i="5"/>
  <c r="AG688" i="5"/>
  <c r="AA688" i="5"/>
  <c r="Z688" i="5"/>
  <c r="Y688" i="5"/>
  <c r="X688" i="5"/>
  <c r="AG473" i="5"/>
  <c r="AG401" i="5"/>
  <c r="AG336" i="5"/>
  <c r="AG81" i="5"/>
  <c r="AG92" i="5"/>
  <c r="AG598" i="5"/>
  <c r="AG436" i="5"/>
  <c r="AG420" i="5"/>
  <c r="AG404" i="5"/>
  <c r="AA694" i="5"/>
  <c r="Z694" i="5"/>
  <c r="Y694" i="5"/>
  <c r="X694" i="5"/>
  <c r="AG788" i="5"/>
  <c r="Z788" i="5"/>
  <c r="AA788" i="5"/>
  <c r="Y788" i="5"/>
  <c r="X788" i="5"/>
  <c r="AG771" i="5"/>
  <c r="AA771" i="5"/>
  <c r="Z771" i="5"/>
  <c r="Y771" i="5"/>
  <c r="X771" i="5"/>
  <c r="AA691" i="5"/>
  <c r="Z691" i="5"/>
  <c r="X691" i="5"/>
  <c r="Y691" i="5"/>
  <c r="AG557" i="5"/>
  <c r="AG673" i="5"/>
  <c r="AA673" i="5"/>
  <c r="Z673" i="5"/>
  <c r="Y673" i="5"/>
  <c r="X673" i="5"/>
  <c r="AG474" i="5"/>
  <c r="AG232" i="5"/>
  <c r="AG45" i="5"/>
  <c r="AG43" i="5"/>
  <c r="AG206" i="5"/>
  <c r="AG281" i="5"/>
  <c r="AG589" i="5"/>
  <c r="AG587" i="5"/>
  <c r="AG361" i="5"/>
  <c r="AG247" i="5"/>
  <c r="AG262" i="5"/>
  <c r="Y753" i="5"/>
  <c r="AA753" i="5"/>
  <c r="Z753" i="5"/>
  <c r="X753" i="5"/>
  <c r="Y685" i="5"/>
  <c r="X685" i="5"/>
  <c r="AA685" i="5"/>
  <c r="Z685" i="5"/>
  <c r="AG349" i="5"/>
  <c r="AG741" i="5"/>
  <c r="AA741" i="5"/>
  <c r="Z741" i="5"/>
  <c r="Y741" i="5"/>
  <c r="X741" i="5"/>
  <c r="AA669" i="5"/>
  <c r="Z669" i="5"/>
  <c r="Y669" i="5"/>
  <c r="X669" i="5"/>
  <c r="AG551" i="5"/>
  <c r="X772" i="5"/>
  <c r="Z772" i="5"/>
  <c r="AA772" i="5"/>
  <c r="Y772" i="5"/>
  <c r="AG713" i="5"/>
  <c r="X713" i="5"/>
  <c r="AA713" i="5"/>
  <c r="Y713" i="5"/>
  <c r="Z713" i="5"/>
  <c r="AG314" i="5"/>
  <c r="AG311" i="5"/>
  <c r="AG99" i="5"/>
  <c r="AG329" i="5"/>
  <c r="AG51" i="5"/>
  <c r="AG425" i="5"/>
  <c r="AG215" i="5"/>
  <c r="AG97" i="5"/>
  <c r="AG76" i="5"/>
  <c r="Y812" i="5"/>
  <c r="Z812" i="5"/>
  <c r="X812" i="5"/>
  <c r="AA812" i="5"/>
  <c r="AA761" i="5"/>
  <c r="Z761" i="5"/>
  <c r="Y761" i="5"/>
  <c r="X761" i="5"/>
  <c r="Z770" i="5"/>
  <c r="AA770" i="5"/>
  <c r="Y770" i="5"/>
  <c r="X770" i="5"/>
  <c r="AK627" i="5"/>
  <c r="AG289" i="5"/>
  <c r="AG759" i="5"/>
  <c r="AA759" i="5"/>
  <c r="Z759" i="5"/>
  <c r="Y759" i="5"/>
  <c r="X759" i="5"/>
  <c r="AA743" i="5"/>
  <c r="Z743" i="5"/>
  <c r="Y743" i="5"/>
  <c r="X743" i="5"/>
  <c r="AG654" i="5"/>
  <c r="AG781" i="5"/>
  <c r="AA781" i="5"/>
  <c r="Z781" i="5"/>
  <c r="Y781" i="5"/>
  <c r="X781" i="5"/>
  <c r="AG612" i="5"/>
  <c r="AG596" i="5"/>
  <c r="AG574" i="5"/>
  <c r="AG698" i="5"/>
  <c r="AA698" i="5"/>
  <c r="Z698" i="5"/>
  <c r="Y698" i="5"/>
  <c r="X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A728" i="5"/>
  <c r="Z728" i="5"/>
  <c r="Y728" i="5"/>
  <c r="X728" i="5"/>
  <c r="AG595" i="5"/>
  <c r="AG579" i="5"/>
  <c r="AG393" i="5"/>
  <c r="AG231" i="5"/>
  <c r="AG65" i="5"/>
  <c r="AG524" i="5"/>
  <c r="AG303" i="5"/>
  <c r="AA303" i="5"/>
  <c r="AG202" i="5"/>
  <c r="AG138" i="5"/>
  <c r="AG165" i="5"/>
  <c r="AG44" i="5"/>
  <c r="AG758" i="5"/>
  <c r="Y758" i="5"/>
  <c r="X758" i="5"/>
  <c r="Z758" i="5"/>
  <c r="AA758" i="5"/>
  <c r="AG527" i="5"/>
  <c r="AG724" i="5"/>
  <c r="AA724" i="5"/>
  <c r="Z724" i="5"/>
  <c r="Y724" i="5"/>
  <c r="X724" i="5"/>
  <c r="AG320" i="5"/>
  <c r="AG272" i="5"/>
  <c r="AG136" i="5"/>
  <c r="AG525" i="5"/>
  <c r="AG179" i="5"/>
  <c r="AG109" i="5"/>
  <c r="AG313" i="5"/>
  <c r="AG605" i="5"/>
  <c r="AG451" i="5"/>
  <c r="AG121" i="5"/>
  <c r="AG305" i="5"/>
  <c r="AA305" i="5"/>
  <c r="AG744" i="5"/>
  <c r="AA744" i="5"/>
  <c r="Y744" i="5"/>
  <c r="X744" i="5"/>
  <c r="Z744" i="5"/>
  <c r="AG105" i="5"/>
  <c r="AG73" i="5"/>
  <c r="AG146" i="5"/>
  <c r="AG195" i="5"/>
  <c r="AG438" i="5"/>
  <c r="AG736" i="5"/>
  <c r="Y736" i="5"/>
  <c r="Z736" i="5"/>
  <c r="AA736" i="5"/>
  <c r="X736" i="5"/>
  <c r="AG353" i="5"/>
  <c r="AG186" i="5"/>
  <c r="AG647" i="5"/>
  <c r="AA709" i="5"/>
  <c r="Z709" i="5"/>
  <c r="X709" i="5"/>
  <c r="Y709" i="5"/>
  <c r="AG114" i="5"/>
  <c r="AG365" i="5"/>
  <c r="AG345" i="5"/>
  <c r="AG239" i="5"/>
  <c r="AG794" i="5"/>
  <c r="X794" i="5"/>
  <c r="AA794" i="5"/>
  <c r="Y794" i="5"/>
  <c r="Z794" i="5"/>
  <c r="AA708" i="5"/>
  <c r="Z708" i="5"/>
  <c r="Y708" i="5"/>
  <c r="X708" i="5"/>
  <c r="AA721" i="5"/>
  <c r="Y721" i="5"/>
  <c r="X721" i="5"/>
  <c r="Z721" i="5"/>
  <c r="AK380" i="5"/>
  <c r="AG135" i="5"/>
  <c r="CD129" i="5"/>
  <c r="AL129" i="5" s="1"/>
  <c r="AK173" i="5"/>
  <c r="AA783" i="5"/>
  <c r="Z783" i="5"/>
  <c r="Y783" i="5"/>
  <c r="X783" i="5"/>
  <c r="AA727" i="5"/>
  <c r="Y727" i="5"/>
  <c r="X727" i="5"/>
  <c r="Z727" i="5"/>
  <c r="AA711" i="5"/>
  <c r="Y711" i="5"/>
  <c r="X711" i="5"/>
  <c r="Z711" i="5"/>
  <c r="AG611" i="5"/>
  <c r="Y750" i="5"/>
  <c r="X750" i="5"/>
  <c r="AA750" i="5"/>
  <c r="Z750" i="5"/>
  <c r="Y726" i="5"/>
  <c r="X726" i="5"/>
  <c r="AA726" i="5"/>
  <c r="Z726" i="5"/>
  <c r="AG670" i="5"/>
  <c r="AA670" i="5"/>
  <c r="Z670" i="5"/>
  <c r="Y670" i="5"/>
  <c r="X670" i="5"/>
  <c r="AA773" i="5"/>
  <c r="Z773" i="5"/>
  <c r="Y773" i="5"/>
  <c r="X773" i="5"/>
  <c r="AG576" i="5"/>
  <c r="Z780" i="5"/>
  <c r="AA780" i="5"/>
  <c r="Y780" i="5"/>
  <c r="X780" i="5"/>
  <c r="AG692" i="5"/>
  <c r="AA692" i="5"/>
  <c r="Z692" i="5"/>
  <c r="Y692" i="5"/>
  <c r="X692" i="5"/>
  <c r="AG580" i="5"/>
  <c r="AA707" i="5"/>
  <c r="Z707" i="5"/>
  <c r="Y707" i="5"/>
  <c r="X707" i="5"/>
  <c r="AG566" i="5"/>
  <c r="AG786" i="5"/>
  <c r="Z786" i="5"/>
  <c r="X786" i="5"/>
  <c r="Y786" i="5"/>
  <c r="AA786" i="5"/>
  <c r="AA722" i="5"/>
  <c r="Z722" i="5"/>
  <c r="Y722" i="5"/>
  <c r="X722" i="5"/>
  <c r="AA682" i="5"/>
  <c r="Z682" i="5"/>
  <c r="Y682" i="5"/>
  <c r="X682" i="5"/>
  <c r="AA817" i="5"/>
  <c r="Z817" i="5"/>
  <c r="Y817" i="5"/>
  <c r="X817" i="5"/>
  <c r="AG641" i="5"/>
  <c r="AG415" i="5"/>
  <c r="AG399" i="5"/>
  <c r="AG351" i="5"/>
  <c r="AG306" i="5"/>
  <c r="AA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A686" i="5"/>
  <c r="Z686" i="5"/>
  <c r="Y686" i="5"/>
  <c r="X686" i="5"/>
  <c r="AG588" i="5"/>
  <c r="AG787" i="5"/>
  <c r="AA787" i="5"/>
  <c r="Z787" i="5"/>
  <c r="Y787" i="5"/>
  <c r="X787" i="5"/>
  <c r="Z802" i="5"/>
  <c r="X802" i="5"/>
  <c r="AA802" i="5"/>
  <c r="Y802" i="5"/>
  <c r="AG455" i="5"/>
  <c r="AG150" i="5"/>
  <c r="AG406" i="5"/>
  <c r="AG572" i="5"/>
  <c r="AG83" i="5"/>
  <c r="AK660" i="5"/>
  <c r="AG127" i="5"/>
  <c r="Y715" i="5"/>
  <c r="X715" i="5"/>
  <c r="AA715" i="5"/>
  <c r="Z715" i="5"/>
  <c r="AG627" i="5"/>
  <c r="Z778" i="5"/>
  <c r="AA778" i="5"/>
  <c r="Y778" i="5"/>
  <c r="X778" i="5"/>
  <c r="AG714" i="5"/>
  <c r="AA714" i="5"/>
  <c r="Z714" i="5"/>
  <c r="Y714" i="5"/>
  <c r="X714" i="5"/>
  <c r="AG690" i="5"/>
  <c r="AA690" i="5"/>
  <c r="Z690" i="5"/>
  <c r="Y690" i="5"/>
  <c r="X690" i="5"/>
  <c r="AG197" i="5"/>
  <c r="AG128" i="5"/>
  <c r="AG376" i="5"/>
  <c r="AG427" i="5"/>
  <c r="AG792" i="5"/>
  <c r="Z792" i="5"/>
  <c r="Y792" i="5"/>
  <c r="AA792" i="5"/>
  <c r="X792" i="5"/>
  <c r="AG565" i="5"/>
  <c r="AG100" i="5"/>
  <c r="AG84" i="5"/>
  <c r="AG719" i="5"/>
  <c r="AA719" i="5"/>
  <c r="Y719" i="5"/>
  <c r="X719" i="5"/>
  <c r="Z719" i="5"/>
  <c r="AG603" i="5"/>
  <c r="Z740" i="5"/>
  <c r="X740" i="5"/>
  <c r="AA740" i="5"/>
  <c r="Y740" i="5"/>
  <c r="Y769" i="5"/>
  <c r="AA769" i="5"/>
  <c r="Z769" i="5"/>
  <c r="X769" i="5"/>
  <c r="AG439" i="5"/>
  <c r="AG381" i="5"/>
  <c r="AG296" i="5"/>
  <c r="AG567" i="5"/>
  <c r="AG164" i="5"/>
  <c r="AG134" i="5"/>
  <c r="AG526" i="5"/>
  <c r="AG270" i="5"/>
  <c r="AG145" i="5"/>
  <c r="AG188" i="5"/>
  <c r="Z819" i="5"/>
  <c r="Y819" i="5"/>
  <c r="AA819" i="5"/>
  <c r="X819" i="5"/>
  <c r="AA752" i="5"/>
  <c r="Y752" i="5"/>
  <c r="Z752" i="5"/>
  <c r="X752" i="5"/>
  <c r="Z737" i="5"/>
  <c r="Y737" i="5"/>
  <c r="AA737" i="5"/>
  <c r="X737" i="5"/>
  <c r="AG622" i="5"/>
  <c r="AG448" i="5"/>
  <c r="AK267" i="5"/>
  <c r="AK57" i="5"/>
  <c r="AG775" i="5"/>
  <c r="AA775" i="5"/>
  <c r="Z775" i="5"/>
  <c r="Y775" i="5"/>
  <c r="X775" i="5"/>
  <c r="AA806" i="5"/>
  <c r="Y806" i="5"/>
  <c r="X806" i="5"/>
  <c r="Z806" i="5"/>
  <c r="AA790" i="5"/>
  <c r="Y790" i="5"/>
  <c r="Z790" i="5"/>
  <c r="X790" i="5"/>
  <c r="Y766" i="5"/>
  <c r="Z766" i="5"/>
  <c r="X766" i="5"/>
  <c r="AA766" i="5"/>
  <c r="AA765" i="5"/>
  <c r="Z765" i="5"/>
  <c r="Y765" i="5"/>
  <c r="X765" i="5"/>
  <c r="AG677" i="5"/>
  <c r="AA677" i="5"/>
  <c r="Z677" i="5"/>
  <c r="Y677" i="5"/>
  <c r="X677" i="5"/>
  <c r="AG559" i="5"/>
  <c r="AG668" i="5"/>
  <c r="AA668" i="5"/>
  <c r="Z668" i="5"/>
  <c r="Y668" i="5"/>
  <c r="X668" i="5"/>
  <c r="AG636" i="5"/>
  <c r="Z699" i="5"/>
  <c r="Y699" i="5"/>
  <c r="X699" i="5"/>
  <c r="AA699" i="5"/>
  <c r="AA809" i="5"/>
  <c r="Z809" i="5"/>
  <c r="Y809" i="5"/>
  <c r="X809" i="5"/>
  <c r="AG777" i="5"/>
  <c r="AA777" i="5"/>
  <c r="Z777" i="5"/>
  <c r="Y777" i="5"/>
  <c r="X777" i="5"/>
  <c r="AG705" i="5"/>
  <c r="AA705" i="5"/>
  <c r="Z705" i="5"/>
  <c r="Y705" i="5"/>
  <c r="X705" i="5"/>
  <c r="AG471" i="5"/>
  <c r="AG391" i="5"/>
  <c r="AG133" i="5"/>
  <c r="AG248" i="5"/>
  <c r="AG106" i="5"/>
  <c r="AG453" i="5"/>
  <c r="AG389" i="5"/>
  <c r="AG373" i="5"/>
  <c r="AG328" i="5"/>
  <c r="AG304" i="5"/>
  <c r="AA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A680" i="5"/>
  <c r="Z680" i="5"/>
  <c r="Y680" i="5"/>
  <c r="X680" i="5"/>
  <c r="AA684" i="5"/>
  <c r="Z684" i="5"/>
  <c r="Y684" i="5"/>
  <c r="X684" i="5"/>
  <c r="AG375" i="5"/>
  <c r="AG382" i="5"/>
  <c r="AG437" i="5"/>
  <c r="AG287" i="5"/>
  <c r="AG222" i="5"/>
  <c r="AG67" i="5"/>
  <c r="AG449" i="5"/>
  <c r="AA803" i="5"/>
  <c r="Z803" i="5"/>
  <c r="Y803" i="5"/>
  <c r="X803" i="5"/>
  <c r="AG396" i="5"/>
  <c r="AG655" i="5"/>
  <c r="AA814" i="5"/>
  <c r="Y814" i="5"/>
  <c r="Z814" i="5"/>
  <c r="X814" i="5"/>
  <c r="AA742" i="5"/>
  <c r="Y742" i="5"/>
  <c r="X742" i="5"/>
  <c r="Z742" i="5"/>
  <c r="AG447" i="5"/>
  <c r="AG298" i="5"/>
  <c r="AG142" i="5"/>
  <c r="AG558" i="5"/>
  <c r="CD201" i="5"/>
  <c r="AG671" i="5"/>
  <c r="Y671" i="5"/>
  <c r="X671" i="5"/>
  <c r="Z671" i="5"/>
  <c r="AA671" i="5"/>
  <c r="AG798" i="5"/>
  <c r="Y798" i="5"/>
  <c r="X798" i="5"/>
  <c r="Z798" i="5"/>
  <c r="AA798" i="5"/>
  <c r="AG683" i="5"/>
  <c r="AA683" i="5"/>
  <c r="Z683" i="5"/>
  <c r="Y683" i="5"/>
  <c r="X683" i="5"/>
  <c r="AG173" i="5"/>
  <c r="AG216" i="5"/>
  <c r="AG238" i="5"/>
  <c r="AG60" i="5"/>
  <c r="AG452" i="5"/>
  <c r="AG258" i="5"/>
  <c r="AA805" i="5"/>
  <c r="Z805" i="5"/>
  <c r="Y805" i="5"/>
  <c r="X805" i="5"/>
  <c r="AA793" i="5"/>
  <c r="Z793" i="5"/>
  <c r="Y793" i="5"/>
  <c r="X793" i="5"/>
  <c r="AG669" i="5"/>
  <c r="AA745" i="5"/>
  <c r="Z745" i="5"/>
  <c r="Y745" i="5"/>
  <c r="X745" i="5"/>
  <c r="AA679" i="5"/>
  <c r="Z679" i="5"/>
  <c r="Y679" i="5"/>
  <c r="X679" i="5"/>
  <c r="AG662" i="5"/>
  <c r="AG797" i="5"/>
  <c r="AA797" i="5"/>
  <c r="Z797" i="5"/>
  <c r="Y797" i="5"/>
  <c r="X797" i="5"/>
  <c r="AA749" i="5"/>
  <c r="Z749" i="5"/>
  <c r="Y749" i="5"/>
  <c r="X749" i="5"/>
  <c r="AG535" i="5"/>
  <c r="Z796" i="5"/>
  <c r="AA796" i="5"/>
  <c r="Y796" i="5"/>
  <c r="X796" i="5"/>
  <c r="AG764" i="5"/>
  <c r="Z764" i="5"/>
  <c r="X764" i="5"/>
  <c r="AA764" i="5"/>
  <c r="Y764" i="5"/>
  <c r="AG652" i="5"/>
  <c r="AG795" i="5"/>
  <c r="Z795" i="5"/>
  <c r="Y795" i="5"/>
  <c r="AA795" i="5"/>
  <c r="X795" i="5"/>
  <c r="AG810" i="5"/>
  <c r="Z810" i="5"/>
  <c r="Y810" i="5"/>
  <c r="X810" i="5"/>
  <c r="AA810" i="5"/>
  <c r="AG634" i="5"/>
  <c r="AG697" i="5"/>
  <c r="AA697" i="5"/>
  <c r="Z697" i="5"/>
  <c r="Y697" i="5"/>
  <c r="X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A712" i="5"/>
  <c r="Z712" i="5"/>
  <c r="Y712" i="5"/>
  <c r="X712"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M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466" i="5"/>
  <c r="AL466" i="5"/>
  <c r="AL402" i="5"/>
  <c r="CE402"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E500" i="5"/>
  <c r="AL500"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E633" i="5"/>
  <c r="AL633" i="5"/>
  <c r="CD590" i="5"/>
  <c r="AK590" i="5"/>
  <c r="CD542" i="5"/>
  <c r="AK542" i="5"/>
  <c r="CD439" i="5"/>
  <c r="AK439" i="5"/>
  <c r="CD496" i="5"/>
  <c r="AK496" i="5"/>
  <c r="CD362" i="5"/>
  <c r="AK362" i="5"/>
  <c r="AG456" i="5"/>
  <c r="CD810" i="5"/>
  <c r="AK810" i="5"/>
  <c r="CD816" i="5"/>
  <c r="AK816" i="5"/>
  <c r="CE813"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E327" i="5"/>
  <c r="AL327"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CE80" i="5"/>
  <c r="AL80" i="5"/>
  <c r="CE365" i="5" l="1"/>
  <c r="CE114" i="5"/>
  <c r="AL578" i="5"/>
  <c r="AL189" i="5"/>
  <c r="CE694" i="5"/>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V625" i="5" s="1"/>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F365" i="5"/>
  <c r="CE438" i="5"/>
  <c r="AL438" i="5"/>
  <c r="CE511" i="5"/>
  <c r="AL511" i="5"/>
  <c r="AM555" i="5"/>
  <c r="CF555" i="5"/>
  <c r="CE798" i="5"/>
  <c r="AL798" i="5"/>
  <c r="CE629" i="5"/>
  <c r="AL629" i="5"/>
  <c r="AU624" i="5" s="1"/>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AV624" i="5" s="1"/>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AV619" i="5" s="1"/>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M782" i="5"/>
  <c r="AL803" i="5"/>
  <c r="CE803" i="5"/>
  <c r="CF125" i="5"/>
  <c r="AM125" i="5"/>
  <c r="CF193" i="5"/>
  <c r="AM193" i="5"/>
  <c r="CE421" i="5"/>
  <c r="AL421" i="5"/>
  <c r="CF520" i="5"/>
  <c r="AM520" i="5"/>
  <c r="CF563" i="5"/>
  <c r="AM563" i="5"/>
  <c r="AV563" i="5" s="1"/>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F114" i="5"/>
  <c r="AM114"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169"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AW625" i="5" s="1"/>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694" i="5"/>
  <c r="AM694"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CF617" i="5" l="1"/>
  <c r="CF424" i="5"/>
  <c r="AM739" i="5"/>
  <c r="CF89" i="5"/>
  <c r="CF651" i="5"/>
  <c r="CF201" i="5"/>
  <c r="AN201" i="5" s="1"/>
  <c r="AW201" i="5" s="1"/>
  <c r="AM219" i="5"/>
  <c r="AM333" i="5"/>
  <c r="AV593" i="5"/>
  <c r="AU636" i="5"/>
  <c r="CF341" i="5"/>
  <c r="AU606" i="5"/>
  <c r="AM119" i="5"/>
  <c r="CF586" i="5"/>
  <c r="AN586" i="5" s="1"/>
  <c r="AW586" i="5" s="1"/>
  <c r="CF642" i="5"/>
  <c r="CG642" i="5" s="1"/>
  <c r="CF584" i="5"/>
  <c r="CG584" i="5" s="1"/>
  <c r="AM695" i="5"/>
  <c r="AM405" i="5"/>
  <c r="AM812" i="5"/>
  <c r="CF748" i="5"/>
  <c r="CF275" i="5"/>
  <c r="CG275" i="5" s="1"/>
  <c r="CF562" i="5"/>
  <c r="CG562" i="5" s="1"/>
  <c r="AM661" i="5"/>
  <c r="AU597" i="5"/>
  <c r="CF773" i="5"/>
  <c r="CG773" i="5" s="1"/>
  <c r="AU598" i="5"/>
  <c r="AU618" i="5"/>
  <c r="CF568" i="5"/>
  <c r="CG568" i="5" s="1"/>
  <c r="AU637" i="5"/>
  <c r="AM640" i="5"/>
  <c r="CF762" i="5"/>
  <c r="CG762" i="5" s="1"/>
  <c r="CF754" i="5"/>
  <c r="CG754" i="5" s="1"/>
  <c r="AM46" i="5"/>
  <c r="AM113" i="5"/>
  <c r="CF749" i="5"/>
  <c r="CF372" i="5"/>
  <c r="AN372" i="5" s="1"/>
  <c r="AU614" i="5"/>
  <c r="CF177" i="5"/>
  <c r="AN177" i="5" s="1"/>
  <c r="AW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V562"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AV592" i="5" s="1"/>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W543" i="5" s="1"/>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M525" i="5"/>
  <c r="CF525" i="5"/>
  <c r="AU171" i="5"/>
  <c r="AU88" i="5"/>
  <c r="AU90" i="5"/>
  <c r="CG524" i="5"/>
  <c r="AN524" i="5"/>
  <c r="CG277" i="5"/>
  <c r="AN277" i="5"/>
  <c r="AU503" i="5"/>
  <c r="AU500" i="5"/>
  <c r="CF462" i="5"/>
  <c r="AM462" i="5"/>
  <c r="AN213" i="5"/>
  <c r="CG213" i="5"/>
  <c r="CF85" i="5"/>
  <c r="AM85" i="5"/>
  <c r="AN616" i="5"/>
  <c r="AW616" i="5" s="1"/>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AW406" i="5" s="1"/>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N341" i="5"/>
  <c r="CG34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AW576" i="5" s="1"/>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AW536" i="5" s="1"/>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AW563" i="5" s="1"/>
  <c r="CG563" i="5"/>
  <c r="CG729" i="5"/>
  <c r="AN729" i="5"/>
  <c r="CG157" i="5"/>
  <c r="AN157" i="5"/>
  <c r="AW157" i="5" s="1"/>
  <c r="AN547" i="5"/>
  <c r="AW547" i="5" s="1"/>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W624" i="5" s="1"/>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AW153" i="5" s="1"/>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AW538" i="5" s="1"/>
  <c r="CG538" i="5"/>
  <c r="CF699" i="5"/>
  <c r="AM699" i="5"/>
  <c r="CF605" i="5"/>
  <c r="AM605" i="5"/>
  <c r="CF172" i="5"/>
  <c r="AM172" i="5"/>
  <c r="CF209" i="5"/>
  <c r="AM209" i="5"/>
  <c r="AU511" i="5"/>
  <c r="CG251" i="5"/>
  <c r="AN251" i="5"/>
  <c r="AN98" i="5"/>
  <c r="CG98" i="5"/>
  <c r="AN548" i="5"/>
  <c r="AW548" i="5" s="1"/>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AW181" i="5" s="1"/>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617" i="5"/>
  <c r="AW617" i="5" s="1"/>
  <c r="CG617"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G424" i="5"/>
  <c r="AN424" i="5"/>
  <c r="CF375" i="5"/>
  <c r="AM375" i="5"/>
  <c r="AU284" i="5"/>
  <c r="CF408" i="5"/>
  <c r="AM408" i="5"/>
  <c r="AU402" i="5"/>
  <c r="AU147" i="5"/>
  <c r="CF54" i="5"/>
  <c r="AM54" i="5"/>
  <c r="CF91" i="5"/>
  <c r="AM91" i="5"/>
  <c r="CF564" i="5"/>
  <c r="AM564" i="5"/>
  <c r="AU506" i="5"/>
  <c r="CF618" i="5"/>
  <c r="AM618" i="5"/>
  <c r="AV618" i="5" s="1"/>
  <c r="AU558" i="5"/>
  <c r="AU508" i="5"/>
  <c r="AU507" i="5"/>
  <c r="AU189" i="5"/>
  <c r="CG173" i="5"/>
  <c r="AN173" i="5"/>
  <c r="AW173" i="5" s="1"/>
  <c r="CF384" i="5"/>
  <c r="AM384" i="5"/>
  <c r="AU376" i="5"/>
  <c r="AU127" i="5"/>
  <c r="CF527" i="5"/>
  <c r="AM527" i="5"/>
  <c r="AN723" i="5"/>
  <c r="CG723" i="5"/>
  <c r="AU173" i="5"/>
  <c r="AU108" i="5"/>
  <c r="AM540" i="5"/>
  <c r="CF540" i="5"/>
  <c r="AU533" i="5"/>
  <c r="AM689" i="5"/>
  <c r="CF689" i="5"/>
  <c r="AU359" i="5"/>
  <c r="AO799" i="5"/>
  <c r="CH799" i="5"/>
  <c r="AU176" i="5"/>
  <c r="CF389" i="5"/>
  <c r="AM389" i="5"/>
  <c r="AN578" i="5"/>
  <c r="AW578" i="5" s="1"/>
  <c r="CG578" i="5"/>
  <c r="AU296" i="5"/>
  <c r="AU162" i="5"/>
  <c r="AU99" i="5"/>
  <c r="CF645" i="5"/>
  <c r="AM645" i="5"/>
  <c r="CF205" i="5"/>
  <c r="AM205" i="5"/>
  <c r="AU399" i="5"/>
  <c r="AN402" i="5"/>
  <c r="CG402" i="5"/>
  <c r="AM278" i="5"/>
  <c r="CF278" i="5"/>
  <c r="AM203" i="5"/>
  <c r="CF203" i="5"/>
  <c r="AU117" i="5"/>
  <c r="CF629" i="5"/>
  <c r="AM629" i="5"/>
  <c r="AV627" i="5" s="1"/>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AW557" i="5" s="1"/>
  <c r="CG520" i="5"/>
  <c r="AN520" i="5"/>
  <c r="CG193" i="5"/>
  <c r="AN193" i="5"/>
  <c r="CF803" i="5"/>
  <c r="AM803" i="5"/>
  <c r="AU534" i="5"/>
  <c r="CF377" i="5"/>
  <c r="AM377" i="5"/>
  <c r="AU156" i="5"/>
  <c r="AU422" i="5"/>
  <c r="AN773"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G651" i="5"/>
  <c r="AN651" i="5"/>
  <c r="CF798" i="5"/>
  <c r="AM798" i="5"/>
  <c r="CF438" i="5"/>
  <c r="AM438" i="5"/>
  <c r="AM517" i="5"/>
  <c r="CF517" i="5"/>
  <c r="CF519" i="5"/>
  <c r="AM519" i="5"/>
  <c r="CF225" i="5"/>
  <c r="AM225" i="5"/>
  <c r="CF598" i="5"/>
  <c r="AM598" i="5"/>
  <c r="CG155" i="5"/>
  <c r="AN155" i="5"/>
  <c r="AW155" i="5" s="1"/>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AW161" i="5" s="1"/>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W169" i="5" s="1"/>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AV594" i="5" s="1"/>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CG89" i="5"/>
  <c r="AN89" i="5"/>
  <c r="AU114" i="5"/>
  <c r="CF342" i="5"/>
  <c r="AM342" i="5"/>
  <c r="AU188" i="5"/>
  <c r="AM643" i="5"/>
  <c r="CF643" i="5"/>
  <c r="AN373" i="5"/>
  <c r="AW373" i="5" s="1"/>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W539" i="5" s="1"/>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AV637" i="5" s="1"/>
  <c r="CG426" i="5"/>
  <c r="AN426" i="5"/>
  <c r="AU271" i="5"/>
  <c r="AU158" i="5"/>
  <c r="CF263" i="5"/>
  <c r="AM263" i="5"/>
  <c r="CG189" i="5"/>
  <c r="AN189" i="5"/>
  <c r="AN555" i="5"/>
  <c r="AW555" i="5" s="1"/>
  <c r="CG555" i="5"/>
  <c r="AU234" i="5"/>
  <c r="CF521" i="5"/>
  <c r="AM521" i="5"/>
  <c r="AU336" i="5"/>
  <c r="CF430" i="5"/>
  <c r="AM430" i="5"/>
  <c r="AU355" i="5"/>
  <c r="AU515" i="5"/>
  <c r="AU460" i="5"/>
  <c r="CG165" i="5"/>
  <c r="AN165" i="5"/>
  <c r="AW165" i="5" s="1"/>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N748" i="5"/>
  <c r="CG748"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CG201" i="5" l="1"/>
  <c r="AV494" i="5"/>
  <c r="CG302" i="5"/>
  <c r="AV536" i="5"/>
  <c r="AV608" i="5"/>
  <c r="AN584" i="5"/>
  <c r="AW584" i="5" s="1"/>
  <c r="AN642" i="5"/>
  <c r="AV548" i="5"/>
  <c r="AV545" i="5"/>
  <c r="AV607" i="5"/>
  <c r="AN562" i="5"/>
  <c r="AW562" i="5" s="1"/>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W40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AW560" i="5" s="1"/>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AW200" i="5" s="1"/>
  <c r="CG200" i="5"/>
  <c r="CG432" i="5"/>
  <c r="AN432" i="5"/>
  <c r="AV442" i="5"/>
  <c r="CG546" i="5"/>
  <c r="AN546" i="5"/>
  <c r="AW546" i="5" s="1"/>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AW184" i="5" s="1"/>
  <c r="CG554" i="5"/>
  <c r="AN554" i="5"/>
  <c r="AW554" i="5" s="1"/>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W371" i="5" s="1"/>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AW545" i="5" s="1"/>
  <c r="CG345" i="5"/>
  <c r="AN345" i="5"/>
  <c r="CG513" i="5"/>
  <c r="AN513" i="5"/>
  <c r="AV186" i="5"/>
  <c r="CG217" i="5"/>
  <c r="AN217" i="5"/>
  <c r="AV275" i="5"/>
  <c r="CH813" i="5"/>
  <c r="AO813" i="5"/>
  <c r="CH667" i="5"/>
  <c r="AO667" i="5"/>
  <c r="CH444" i="5"/>
  <c r="AO444" i="5"/>
  <c r="AX444" i="5" s="1"/>
  <c r="CG368" i="5"/>
  <c r="AN368" i="5"/>
  <c r="AW368" i="5" s="1"/>
  <c r="AN163" i="5"/>
  <c r="AW163" i="5" s="1"/>
  <c r="CG163" i="5"/>
  <c r="AV493" i="5"/>
  <c r="CH424" i="5"/>
  <c r="AO424" i="5"/>
  <c r="AX424" i="5" s="1"/>
  <c r="CG52" i="5"/>
  <c r="AN52" i="5"/>
  <c r="CG487" i="5"/>
  <c r="AN487" i="5"/>
  <c r="CH181" i="5"/>
  <c r="AO181" i="5"/>
  <c r="AX181" i="5" s="1"/>
  <c r="CG366" i="5"/>
  <c r="AN366" i="5"/>
  <c r="AW366" i="5" s="1"/>
  <c r="CG140" i="5"/>
  <c r="AN140" i="5"/>
  <c r="CH251" i="5"/>
  <c r="AO251" i="5"/>
  <c r="CG605" i="5"/>
  <c r="AN605" i="5"/>
  <c r="AW605" i="5" s="1"/>
  <c r="AO73" i="5"/>
  <c r="CH73" i="5"/>
  <c r="AV253" i="5"/>
  <c r="AV134" i="5"/>
  <c r="CG719" i="5"/>
  <c r="AN719" i="5"/>
  <c r="AV76" i="5"/>
  <c r="AV343" i="5"/>
  <c r="AV347" i="5"/>
  <c r="AV216" i="5"/>
  <c r="CG183" i="5"/>
  <c r="AN183" i="5"/>
  <c r="AW183" i="5" s="1"/>
  <c r="AV346" i="5"/>
  <c r="AV459" i="5"/>
  <c r="CG691" i="5"/>
  <c r="AN691" i="5"/>
  <c r="AV98" i="5"/>
  <c r="AN334" i="5"/>
  <c r="CG334" i="5"/>
  <c r="CG196" i="5"/>
  <c r="AN196" i="5"/>
  <c r="CG482" i="5"/>
  <c r="AN482" i="5"/>
  <c r="CH57" i="5"/>
  <c r="AO57" i="5"/>
  <c r="AV369" i="5"/>
  <c r="CI625" i="5"/>
  <c r="AP625" i="5"/>
  <c r="AY625" i="5" s="1"/>
  <c r="CG407" i="5"/>
  <c r="AN407" i="5"/>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O341" i="5"/>
  <c r="AX341" i="5" s="1"/>
  <c r="AN503" i="5"/>
  <c r="AW502" i="5" s="1"/>
  <c r="CG503" i="5"/>
  <c r="CG171" i="5"/>
  <c r="AN171" i="5"/>
  <c r="AW171" i="5" s="1"/>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H302" i="5"/>
  <c r="AO302" i="5"/>
  <c r="CG337" i="5"/>
  <c r="AN337" i="5"/>
  <c r="CH74" i="5"/>
  <c r="AO74" i="5"/>
  <c r="CG156" i="5"/>
  <c r="AN156" i="5"/>
  <c r="AW156" i="5" s="1"/>
  <c r="CG583" i="5"/>
  <c r="AN583" i="5"/>
  <c r="AW583" i="5" s="1"/>
  <c r="CG176" i="5"/>
  <c r="AN176" i="5"/>
  <c r="AW176" i="5" s="1"/>
  <c r="CH512" i="5"/>
  <c r="AO512" i="5"/>
  <c r="AX512" i="5" s="1"/>
  <c r="CG408" i="5"/>
  <c r="AN408" i="5"/>
  <c r="CH105" i="5"/>
  <c r="AO105" i="5"/>
  <c r="CG245" i="5"/>
  <c r="AN245" i="5"/>
  <c r="CG445" i="5"/>
  <c r="AN445" i="5"/>
  <c r="CG172" i="5"/>
  <c r="AN172" i="5"/>
  <c r="AW172" i="5" s="1"/>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X197" i="5" s="1"/>
  <c r="AV605" i="5"/>
  <c r="AV214" i="5"/>
  <c r="CG314" i="5"/>
  <c r="AN314" i="5"/>
  <c r="CG257" i="5"/>
  <c r="AN257" i="5"/>
  <c r="AV394" i="5"/>
  <c r="CG771" i="5"/>
  <c r="AN771" i="5"/>
  <c r="CG623" i="5"/>
  <c r="AN623" i="5"/>
  <c r="AW623" i="5" s="1"/>
  <c r="AV215" i="5"/>
  <c r="AV93" i="5"/>
  <c r="CH757" i="5"/>
  <c r="AO757" i="5"/>
  <c r="AW372"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AW167" i="5" s="1"/>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W405" i="5"/>
  <c r="AO646" i="5"/>
  <c r="CH646" i="5"/>
  <c r="CG188" i="5"/>
  <c r="AN188" i="5"/>
  <c r="CG439" i="5"/>
  <c r="AN439" i="5"/>
  <c r="CH754" i="5"/>
  <c r="AO754" i="5"/>
  <c r="AV350" i="5"/>
  <c r="CH267" i="5"/>
  <c r="AO267" i="5"/>
  <c r="CG164" i="5"/>
  <c r="AN164" i="5"/>
  <c r="AW164" i="5" s="1"/>
  <c r="AV75" i="5"/>
  <c r="AV71" i="5"/>
  <c r="AO414" i="5"/>
  <c r="AX414" i="5" s="1"/>
  <c r="CH414" i="5"/>
  <c r="AV51" i="5"/>
  <c r="AV47" i="5"/>
  <c r="CH532" i="5"/>
  <c r="AO532" i="5"/>
  <c r="AX532" i="5" s="1"/>
  <c r="AV342" i="5"/>
  <c r="AV340" i="5"/>
  <c r="AN800" i="5"/>
  <c r="CG800" i="5"/>
  <c r="CH207" i="5"/>
  <c r="AO207" i="5"/>
  <c r="AX207" i="5" s="1"/>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AX193" i="5" s="1"/>
  <c r="CH557" i="5"/>
  <c r="AO557" i="5"/>
  <c r="AX557" i="5" s="1"/>
  <c r="AV364" i="5"/>
  <c r="CI608" i="5"/>
  <c r="AP608" i="5"/>
  <c r="AY608" i="5" s="1"/>
  <c r="AN123" i="5"/>
  <c r="CG123" i="5"/>
  <c r="CH81" i="5"/>
  <c r="AO81" i="5"/>
  <c r="CH121" i="5"/>
  <c r="AO121" i="5"/>
  <c r="AV448" i="5"/>
  <c r="CG99" i="5"/>
  <c r="AN99" i="5"/>
  <c r="CG638" i="5"/>
  <c r="AN638" i="5"/>
  <c r="CG558" i="5"/>
  <c r="AN558" i="5"/>
  <c r="AW558" i="5" s="1"/>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AW552" i="5" s="1"/>
  <c r="CG816" i="5"/>
  <c r="AN816" i="5"/>
  <c r="CG262" i="5"/>
  <c r="AN262" i="5"/>
  <c r="AV304" i="5"/>
  <c r="AV69" i="5"/>
  <c r="CG484" i="5"/>
  <c r="AN484" i="5"/>
  <c r="CG150" i="5"/>
  <c r="AN150" i="5"/>
  <c r="CG109" i="5"/>
  <c r="AN109" i="5"/>
  <c r="CH428" i="5"/>
  <c r="AO428" i="5"/>
  <c r="AX428" i="5" s="1"/>
  <c r="CH687" i="5"/>
  <c r="AO687" i="5"/>
  <c r="AV503" i="5"/>
  <c r="AN785" i="5"/>
  <c r="CG785" i="5"/>
  <c r="CG168" i="5"/>
  <c r="AN168" i="5"/>
  <c r="AW168" i="5" s="1"/>
  <c r="AV45" i="5"/>
  <c r="AO698" i="5"/>
  <c r="CH698" i="5"/>
  <c r="AV154" i="5"/>
  <c r="AV476" i="5"/>
  <c r="CH285" i="5"/>
  <c r="AO285" i="5"/>
  <c r="CG175" i="5"/>
  <c r="AN175" i="5"/>
  <c r="AW175" i="5" s="1"/>
  <c r="CG70" i="5"/>
  <c r="AN70" i="5"/>
  <c r="AV486" i="5"/>
  <c r="AV363" i="5"/>
  <c r="CH310" i="5"/>
  <c r="AO310" i="5"/>
  <c r="AV330" i="5"/>
  <c r="CG537" i="5"/>
  <c r="AN537" i="5"/>
  <c r="AW537" i="5" s="1"/>
  <c r="CH762" i="5"/>
  <c r="AO762" i="5"/>
  <c r="CG559" i="5"/>
  <c r="AN559" i="5"/>
  <c r="AW559" i="5" s="1"/>
  <c r="CG270" i="5"/>
  <c r="AN270" i="5"/>
  <c r="CG117" i="5"/>
  <c r="AN117" i="5"/>
  <c r="CG791" i="5"/>
  <c r="AN791" i="5"/>
  <c r="AO42" i="5"/>
  <c r="AX42" i="5" s="1"/>
  <c r="CH42" i="5"/>
  <c r="CG115" i="5"/>
  <c r="AN115" i="5"/>
  <c r="CG214" i="5"/>
  <c r="AN214" i="5"/>
  <c r="AW212" i="5" s="1"/>
  <c r="CG59" i="5"/>
  <c r="AN59" i="5"/>
  <c r="CH772" i="5"/>
  <c r="AO772" i="5"/>
  <c r="AO220" i="5"/>
  <c r="AX220" i="5" s="1"/>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AX219" i="5" s="1"/>
  <c r="CH528" i="5"/>
  <c r="AO528" i="5"/>
  <c r="AX528" i="5" s="1"/>
  <c r="AV462" i="5"/>
  <c r="CH524" i="5"/>
  <c r="AO524" i="5"/>
  <c r="AX524" i="5" s="1"/>
  <c r="CG385" i="5"/>
  <c r="AN385" i="5"/>
  <c r="AN740" i="5"/>
  <c r="CG740" i="5"/>
  <c r="CG53" i="5"/>
  <c r="AN53" i="5"/>
  <c r="AN509" i="5"/>
  <c r="CG509" i="5"/>
  <c r="AO405" i="5"/>
  <c r="AX405" i="5" s="1"/>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40" i="5" s="1"/>
  <c r="CG540" i="5"/>
  <c r="AV384" i="5"/>
  <c r="AO212" i="5"/>
  <c r="AX212" i="5" s="1"/>
  <c r="CH212" i="5"/>
  <c r="CG187" i="5"/>
  <c r="AN187" i="5"/>
  <c r="AN730" i="5"/>
  <c r="CG730" i="5"/>
  <c r="CG488" i="5"/>
  <c r="AN488" i="5"/>
  <c r="AW488" i="5" s="1"/>
  <c r="CG541" i="5"/>
  <c r="AN541" i="5"/>
  <c r="AW541"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AW613" i="5" s="1"/>
  <c r="CG734" i="5"/>
  <c r="AN734" i="5"/>
  <c r="CG289" i="5"/>
  <c r="AN289" i="5"/>
  <c r="CG67" i="5"/>
  <c r="AN67" i="5"/>
  <c r="CG367" i="5"/>
  <c r="AN367" i="5"/>
  <c r="AV103" i="5"/>
  <c r="CG656" i="5"/>
  <c r="AN656" i="5"/>
  <c r="AV281" i="5"/>
  <c r="AV280" i="5"/>
  <c r="CG84" i="5"/>
  <c r="AN84" i="5"/>
  <c r="CG374" i="5"/>
  <c r="AN374" i="5"/>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AW159" i="5" s="1"/>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W400" i="5" s="1"/>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AX165" i="5" s="1"/>
  <c r="CH426" i="5"/>
  <c r="AO426" i="5"/>
  <c r="AX426" i="5" s="1"/>
  <c r="CG68" i="5"/>
  <c r="AN68" i="5"/>
  <c r="CG143" i="5"/>
  <c r="AN143" i="5"/>
  <c r="CG344" i="5"/>
  <c r="AN344" i="5"/>
  <c r="AV241" i="5"/>
  <c r="CG339" i="5"/>
  <c r="AN339" i="5"/>
  <c r="AV362" i="5"/>
  <c r="AO131" i="5"/>
  <c r="CH131" i="5"/>
  <c r="CG329" i="5"/>
  <c r="AN329" i="5"/>
  <c r="AV361" i="5"/>
  <c r="AV118" i="5"/>
  <c r="CG649" i="5"/>
  <c r="AN649" i="5"/>
  <c r="AV355" i="5"/>
  <c r="AN787" i="5"/>
  <c r="CG787" i="5"/>
  <c r="AO412" i="5"/>
  <c r="AX412" i="5" s="1"/>
  <c r="CH412" i="5"/>
  <c r="AO373" i="5"/>
  <c r="AX373" i="5" s="1"/>
  <c r="CH373" i="5"/>
  <c r="CG136" i="5"/>
  <c r="AN136" i="5"/>
  <c r="AO350" i="5"/>
  <c r="AX350" i="5" s="1"/>
  <c r="CH350" i="5"/>
  <c r="AV142" i="5"/>
  <c r="CH169" i="5"/>
  <c r="AO169" i="5"/>
  <c r="AX169" i="5" s="1"/>
  <c r="AV492" i="5"/>
  <c r="AV491" i="5"/>
  <c r="AN204" i="5"/>
  <c r="CG204" i="5"/>
  <c r="CH161" i="5"/>
  <c r="AO161" i="5"/>
  <c r="AX161" i="5" s="1"/>
  <c r="AV358" i="5"/>
  <c r="AV225" i="5"/>
  <c r="AV438" i="5"/>
  <c r="AV333" i="5"/>
  <c r="CG774" i="5"/>
  <c r="AN774" i="5"/>
  <c r="CG622" i="5"/>
  <c r="AN622" i="5"/>
  <c r="AW622" i="5" s="1"/>
  <c r="CG542" i="5"/>
  <c r="AN542" i="5"/>
  <c r="AW542" i="5" s="1"/>
  <c r="CH520" i="5"/>
  <c r="AO520" i="5"/>
  <c r="AX520" i="5" s="1"/>
  <c r="AV386" i="5"/>
  <c r="CG381" i="5"/>
  <c r="AN381" i="5"/>
  <c r="AV461" i="5"/>
  <c r="AV119" i="5"/>
  <c r="CH410" i="5"/>
  <c r="AO410" i="5"/>
  <c r="AX410" i="5" s="1"/>
  <c r="AV553" i="5"/>
  <c r="AO470" i="5"/>
  <c r="AX470" i="5" s="1"/>
  <c r="CH470" i="5"/>
  <c r="AV446" i="5"/>
  <c r="CG162" i="5"/>
  <c r="AN162" i="5"/>
  <c r="AW162" i="5" s="1"/>
  <c r="CG533" i="5"/>
  <c r="AN533" i="5"/>
  <c r="AW533" i="5" s="1"/>
  <c r="CH333" i="5"/>
  <c r="AO333" i="5"/>
  <c r="AX333" i="5" s="1"/>
  <c r="CG614" i="5"/>
  <c r="AN614" i="5"/>
  <c r="AW614" i="5" s="1"/>
  <c r="CG779" i="5"/>
  <c r="AN779" i="5"/>
  <c r="AV193" i="5"/>
  <c r="AV212" i="5"/>
  <c r="CG190" i="5"/>
  <c r="AN190" i="5"/>
  <c r="AW190" i="5" s="1"/>
  <c r="CH141" i="5"/>
  <c r="AO141" i="5"/>
  <c r="AV469" i="5"/>
  <c r="AV230" i="5"/>
  <c r="CG455" i="5"/>
  <c r="AN455" i="5"/>
  <c r="CG231" i="5"/>
  <c r="AN231" i="5"/>
  <c r="AV470" i="5"/>
  <c r="AV203" i="5"/>
  <c r="CH584" i="5"/>
  <c r="AO584" i="5"/>
  <c r="AX584" i="5" s="1"/>
  <c r="AO578" i="5"/>
  <c r="AX578" i="5" s="1"/>
  <c r="CH578" i="5"/>
  <c r="CG384" i="5"/>
  <c r="AN384" i="5"/>
  <c r="AW384" i="5" s="1"/>
  <c r="CG564" i="5"/>
  <c r="AN564" i="5"/>
  <c r="AW564"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W370" i="5" s="1"/>
  <c r="AN705" i="5"/>
  <c r="CG705" i="5"/>
  <c r="AV240" i="5"/>
  <c r="AV224" i="5"/>
  <c r="AV105" i="5"/>
  <c r="CG322" i="5"/>
  <c r="AN322" i="5"/>
  <c r="CG416" i="5"/>
  <c r="AN416" i="5"/>
  <c r="CG420" i="5"/>
  <c r="AN420" i="5"/>
  <c r="CG736" i="5"/>
  <c r="AN736" i="5"/>
  <c r="CG591" i="5"/>
  <c r="AN591" i="5"/>
  <c r="AW591" i="5" s="1"/>
  <c r="CG182" i="5"/>
  <c r="AN182" i="5"/>
  <c r="AW182" i="5" s="1"/>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AX235" i="5" s="1"/>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X185" i="5" s="1"/>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AX189" i="5" s="1"/>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W179" i="5" s="1"/>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AW158" i="5" s="1"/>
  <c r="CH624" i="5"/>
  <c r="AO624" i="5"/>
  <c r="AX624" i="5" s="1"/>
  <c r="CG144" i="5"/>
  <c r="AN144" i="5"/>
  <c r="CG549" i="5"/>
  <c r="AN549" i="5"/>
  <c r="AW549" i="5" s="1"/>
  <c r="AN229" i="5"/>
  <c r="CG229" i="5"/>
  <c r="CH102" i="5"/>
  <c r="AO102" i="5"/>
  <c r="CH201" i="5"/>
  <c r="AO201" i="5"/>
  <c r="AX201" i="5" s="1"/>
  <c r="AV267" i="5"/>
  <c r="CG561" i="5"/>
  <c r="AN561" i="5"/>
  <c r="AW561" i="5" s="1"/>
  <c r="CH356" i="5"/>
  <c r="AO356" i="5"/>
  <c r="AX356" i="5" s="1"/>
  <c r="CH611" i="5"/>
  <c r="AO611" i="5"/>
  <c r="AX611" i="5" s="1"/>
  <c r="CG565" i="5"/>
  <c r="AN565" i="5"/>
  <c r="AW565" i="5" s="1"/>
  <c r="CG581" i="5"/>
  <c r="AN581" i="5"/>
  <c r="AW581" i="5" s="1"/>
  <c r="CH82" i="5"/>
  <c r="AO82" i="5"/>
  <c r="CG606" i="5"/>
  <c r="AN606" i="5"/>
  <c r="AW606" i="5" s="1"/>
  <c r="CG166" i="5"/>
  <c r="AN166" i="5"/>
  <c r="AW166" i="5" s="1"/>
  <c r="CH458" i="5"/>
  <c r="AO458" i="5"/>
  <c r="AV319" i="5"/>
  <c r="AV246" i="5"/>
  <c r="CG218" i="5"/>
  <c r="AN218" i="5"/>
  <c r="CG647" i="5"/>
  <c r="AN647" i="5"/>
  <c r="CG223" i="5"/>
  <c r="AN223" i="5"/>
  <c r="AN572" i="5"/>
  <c r="AW572" i="5" s="1"/>
  <c r="CG572" i="5"/>
  <c r="CH113" i="5"/>
  <c r="AO113" i="5"/>
  <c r="CG655" i="5"/>
  <c r="AN655" i="5"/>
  <c r="CG417" i="5"/>
  <c r="AN417" i="5"/>
  <c r="AW417" i="5" s="1"/>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AW535" i="5" s="1"/>
  <c r="CH72" i="5"/>
  <c r="AO72" i="5"/>
  <c r="CG715" i="5"/>
  <c r="AN715" i="5"/>
  <c r="AV43" i="5"/>
  <c r="CG645" i="5"/>
  <c r="AN645" i="5"/>
  <c r="CG54" i="5"/>
  <c r="AN54" i="5"/>
  <c r="AV366" i="5"/>
  <c r="CG78" i="5"/>
  <c r="AN78" i="5"/>
  <c r="CG92" i="5"/>
  <c r="AN92" i="5"/>
  <c r="CG480" i="5"/>
  <c r="AN480" i="5"/>
  <c r="CG751" i="5"/>
  <c r="AN751" i="5"/>
  <c r="CG637" i="5"/>
  <c r="AN637" i="5"/>
  <c r="AW637" i="5" s="1"/>
  <c r="CG191" i="5"/>
  <c r="AN191" i="5"/>
  <c r="AW191" i="5" s="1"/>
  <c r="AV102" i="5"/>
  <c r="AN704" i="5"/>
  <c r="CG704" i="5"/>
  <c r="CG392" i="5"/>
  <c r="AN392" i="5"/>
  <c r="AO404" i="5"/>
  <c r="AX404" i="5" s="1"/>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AW199" i="5" s="1"/>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AW180" i="5" s="1"/>
  <c r="CH65" i="5"/>
  <c r="AO65" i="5"/>
  <c r="AV107" i="5"/>
  <c r="CG77" i="5"/>
  <c r="AN77" i="5"/>
  <c r="AN278" i="5"/>
  <c r="CG278" i="5"/>
  <c r="AN205" i="5"/>
  <c r="CG205" i="5"/>
  <c r="CH173" i="5"/>
  <c r="AO173" i="5"/>
  <c r="AX173" i="5" s="1"/>
  <c r="CG91" i="5"/>
  <c r="AN91" i="5"/>
  <c r="AV408" i="5"/>
  <c r="AV375" i="5"/>
  <c r="CG612" i="5"/>
  <c r="AN612" i="5"/>
  <c r="AW612" i="5" s="1"/>
  <c r="AO617" i="5"/>
  <c r="AX617" i="5" s="1"/>
  <c r="CH617" i="5"/>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AW160" i="5" s="1"/>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AX227" i="5" s="1"/>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AW357" i="5" s="1"/>
  <c r="CG357" i="5"/>
  <c r="CG44" i="5"/>
  <c r="AN44" i="5"/>
  <c r="AV94" i="5"/>
  <c r="AV87" i="5"/>
  <c r="CG644" i="5"/>
  <c r="AN644" i="5"/>
  <c r="AO406" i="5"/>
  <c r="AX406" i="5" s="1"/>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586" i="5" l="1"/>
  <c r="AX586" i="5" s="1"/>
  <c r="CH372" i="5"/>
  <c r="AW381" i="5"/>
  <c r="AW522" i="5"/>
  <c r="AW598" i="5"/>
  <c r="AW380" i="5"/>
  <c r="AW597" i="5"/>
  <c r="AW465" i="5"/>
  <c r="AO294" i="5"/>
  <c r="AX294" i="5" s="1"/>
  <c r="AW514" i="5"/>
  <c r="AW521" i="5"/>
  <c r="AW523" i="5"/>
  <c r="AW525" i="5"/>
  <c r="AO747" i="5"/>
  <c r="AW524" i="5"/>
  <c r="AW518" i="5"/>
  <c r="AW517" i="5"/>
  <c r="AO177" i="5"/>
  <c r="AX177" i="5" s="1"/>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X119" i="5" s="1"/>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AX192" i="5" s="1"/>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X200" i="5" s="1"/>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AY235" i="5" s="1"/>
  <c r="CH649" i="5"/>
  <c r="AO649" i="5"/>
  <c r="CH198" i="5"/>
  <c r="AO198" i="5"/>
  <c r="AX198" i="5" s="1"/>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AX205" i="5" s="1"/>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Y102" i="5" s="1"/>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6"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X168" i="5" s="1"/>
  <c r="AW484" i="5"/>
  <c r="AO262" i="5"/>
  <c r="CH262" i="5"/>
  <c r="AX577" i="5"/>
  <c r="CH335" i="5"/>
  <c r="AO335" i="5"/>
  <c r="AX335" i="5" s="1"/>
  <c r="AO653" i="5"/>
  <c r="CH653" i="5"/>
  <c r="CH76" i="5"/>
  <c r="AO76" i="5"/>
  <c r="CH324" i="5"/>
  <c r="AO324" i="5"/>
  <c r="CI121" i="5"/>
  <c r="AP121" i="5"/>
  <c r="AY121" i="5" s="1"/>
  <c r="CI193" i="5"/>
  <c r="AP193" i="5"/>
  <c r="AY193" i="5" s="1"/>
  <c r="CH188" i="5"/>
  <c r="AO188" i="5"/>
  <c r="AX188" i="5" s="1"/>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AX171" i="5" s="1"/>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AX229" i="5" s="1"/>
  <c r="CH229" i="5"/>
  <c r="CH144" i="5"/>
  <c r="AO144" i="5"/>
  <c r="AX144" i="5" s="1"/>
  <c r="CH679" i="5"/>
  <c r="AO679" i="5"/>
  <c r="AW300" i="5"/>
  <c r="AW299" i="5"/>
  <c r="AW240" i="5"/>
  <c r="CH297" i="5"/>
  <c r="AO297" i="5"/>
  <c r="CH230" i="5"/>
  <c r="AO230" i="5"/>
  <c r="AX230" i="5" s="1"/>
  <c r="CI129" i="5"/>
  <c r="AP129" i="5"/>
  <c r="CI688" i="5"/>
  <c r="AP688" i="5"/>
  <c r="AW142" i="5"/>
  <c r="CH422" i="5"/>
  <c r="AO422" i="5"/>
  <c r="AX422" i="5" s="1"/>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AX175" i="5" s="1"/>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AX186" i="5" s="1"/>
  <c r="CH431" i="5"/>
  <c r="AO431" i="5"/>
  <c r="AX431" i="5" s="1"/>
  <c r="CI414" i="5"/>
  <c r="AP414" i="5"/>
  <c r="AY414" i="5" s="1"/>
  <c r="CH359" i="5"/>
  <c r="AO359" i="5"/>
  <c r="AX359" i="5" s="1"/>
  <c r="AW66" i="5"/>
  <c r="AO706" i="5"/>
  <c r="CH706" i="5"/>
  <c r="CI627" i="5"/>
  <c r="AP627" i="5"/>
  <c r="AY627" i="5" s="1"/>
  <c r="AO771" i="5"/>
  <c r="CH771" i="5"/>
  <c r="CH430" i="5"/>
  <c r="AO430" i="5"/>
  <c r="AX430" i="5" s="1"/>
  <c r="CI97" i="5"/>
  <c r="AP97" i="5"/>
  <c r="AW245" i="5"/>
  <c r="AO794" i="5"/>
  <c r="CH794" i="5"/>
  <c r="CH462" i="5"/>
  <c r="AO462" i="5"/>
  <c r="AX462" i="5" s="1"/>
  <c r="AW133" i="5"/>
  <c r="CH215" i="5"/>
  <c r="AO215" i="5"/>
  <c r="AX215" i="5" s="1"/>
  <c r="CI251" i="5"/>
  <c r="AP251" i="5"/>
  <c r="AY251" i="5" s="1"/>
  <c r="AW52" i="5"/>
  <c r="CI667" i="5"/>
  <c r="AP667" i="5"/>
  <c r="CH345" i="5"/>
  <c r="AO345" i="5"/>
  <c r="AX345" i="5" s="1"/>
  <c r="CI64" i="5"/>
  <c r="AP64" i="5"/>
  <c r="CH160" i="5"/>
  <c r="AO160" i="5"/>
  <c r="AX160" i="5" s="1"/>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AX231" i="5" s="1"/>
  <c r="CI555" i="5"/>
  <c r="AP555" i="5"/>
  <c r="AY555" i="5" s="1"/>
  <c r="CH159" i="5"/>
  <c r="AO159" i="5"/>
  <c r="AX159" i="5" s="1"/>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AX166" i="5" s="1"/>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AX408" i="5" s="1"/>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AX425" i="5" s="1"/>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AX214" i="5" s="1"/>
  <c r="CI562" i="5"/>
  <c r="AP562" i="5"/>
  <c r="AY562" i="5" s="1"/>
  <c r="AW76" i="5"/>
  <c r="CH781" i="5"/>
  <c r="AO781" i="5"/>
  <c r="CH170" i="5"/>
  <c r="AO170" i="5"/>
  <c r="AX170" i="5" s="1"/>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AX222" i="5" s="1"/>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AX195" i="5" s="1"/>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90" i="5" s="1"/>
  <c r="CH779" i="5"/>
  <c r="AO779" i="5"/>
  <c r="CH533" i="5"/>
  <c r="AO533" i="5"/>
  <c r="AX533" i="5" s="1"/>
  <c r="AP520" i="5"/>
  <c r="AY520" i="5" s="1"/>
  <c r="CI520" i="5"/>
  <c r="CI373" i="5"/>
  <c r="AP373" i="5"/>
  <c r="AY373" i="5" s="1"/>
  <c r="CH339" i="5"/>
  <c r="AO339" i="5"/>
  <c r="AX339" i="5" s="1"/>
  <c r="AW470" i="5"/>
  <c r="AQ802" i="5"/>
  <c r="CJ802" i="5"/>
  <c r="AP748" i="5"/>
  <c r="CI748" i="5"/>
  <c r="CH226" i="5"/>
  <c r="AO226" i="5"/>
  <c r="AX226" i="5" s="1"/>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AX203" i="5" s="1"/>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AX176" i="5" s="1"/>
  <c r="CH337" i="5"/>
  <c r="AO337" i="5"/>
  <c r="AX337" i="5" s="1"/>
  <c r="CI326" i="5"/>
  <c r="AP326" i="5"/>
  <c r="CH133" i="5"/>
  <c r="AO133" i="5"/>
  <c r="AW103" i="5"/>
  <c r="CI500" i="5"/>
  <c r="AP500" i="5"/>
  <c r="AY500" i="5" s="1"/>
  <c r="CH196" i="5"/>
  <c r="AO196" i="5"/>
  <c r="AX196" i="5" s="1"/>
  <c r="AW140" i="5"/>
  <c r="CH52" i="5"/>
  <c r="AO52" i="5"/>
  <c r="CI424" i="5"/>
  <c r="AP424" i="5"/>
  <c r="AY424" i="5" s="1"/>
  <c r="CI444" i="5"/>
  <c r="AP444" i="5"/>
  <c r="AY444" i="5" s="1"/>
  <c r="CH217" i="5"/>
  <c r="AO217" i="5"/>
  <c r="AX217" i="5" s="1"/>
  <c r="AW50" i="5"/>
  <c r="CH199" i="5"/>
  <c r="AO199" i="5"/>
  <c r="AX199" i="5" s="1"/>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Y169" i="5" s="1"/>
  <c r="AW342" i="5"/>
  <c r="CH360" i="5"/>
  <c r="AO360" i="5"/>
  <c r="AX360" i="5" s="1"/>
  <c r="CH282" i="5"/>
  <c r="AO282" i="5"/>
  <c r="CH423" i="5"/>
  <c r="AO423" i="5"/>
  <c r="AX423" i="5" s="1"/>
  <c r="CI619" i="5"/>
  <c r="AP619" i="5"/>
  <c r="AY619" i="5" s="1"/>
  <c r="CI761" i="5"/>
  <c r="AP761" i="5"/>
  <c r="CH70" i="5"/>
  <c r="AO70" i="5"/>
  <c r="CI104" i="5"/>
  <c r="AP104" i="5"/>
  <c r="AY104" i="5" s="1"/>
  <c r="CH216" i="5"/>
  <c r="AO216" i="5"/>
  <c r="AX216" i="5" s="1"/>
  <c r="CI548" i="5"/>
  <c r="AP548" i="5"/>
  <c r="AY548" i="5" s="1"/>
  <c r="AO123" i="5"/>
  <c r="CH123" i="5"/>
  <c r="AO800" i="5"/>
  <c r="CH800" i="5"/>
  <c r="CI777" i="5"/>
  <c r="AP777" i="5"/>
  <c r="CH228" i="5"/>
  <c r="AO228" i="5"/>
  <c r="AX228" i="5" s="1"/>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AX309" i="5" s="1"/>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8" i="5" s="1"/>
  <c r="AW316" i="5"/>
  <c r="AW315" i="5"/>
  <c r="AO541" i="5"/>
  <c r="AX541" i="5" s="1"/>
  <c r="CH541" i="5"/>
  <c r="CH187" i="5"/>
  <c r="AO187" i="5"/>
  <c r="AX187" i="5" s="1"/>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X164" i="5" s="1"/>
  <c r="AP646" i="5"/>
  <c r="CI646" i="5"/>
  <c r="CH681" i="5"/>
  <c r="AO681" i="5"/>
  <c r="CI651" i="5"/>
  <c r="AP651" i="5"/>
  <c r="AO206" i="5"/>
  <c r="AX206" i="5" s="1"/>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AX233" i="5" s="1"/>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7"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AX167" i="5" s="1"/>
  <c r="CJ600" i="5"/>
  <c r="AQ600" i="5"/>
  <c r="AZ600" i="5" s="1"/>
  <c r="CH151" i="5"/>
  <c r="AO151" i="5"/>
  <c r="AX151" i="5" s="1"/>
  <c r="CH629" i="5"/>
  <c r="AO629" i="5"/>
  <c r="AX629" i="5" s="1"/>
  <c r="AW233" i="5"/>
  <c r="CH271" i="5"/>
  <c r="AO271" i="5"/>
  <c r="CI105" i="5"/>
  <c r="AP105" i="5"/>
  <c r="CH583" i="5"/>
  <c r="AO583" i="5"/>
  <c r="AX583" i="5" s="1"/>
  <c r="CI302" i="5"/>
  <c r="AP302" i="5"/>
  <c r="CH429" i="5"/>
  <c r="AO429" i="5"/>
  <c r="AX429" i="5" s="1"/>
  <c r="CI341" i="5"/>
  <c r="AP341" i="5"/>
  <c r="AY341" i="5" s="1"/>
  <c r="CH495" i="5"/>
  <c r="AO495" i="5"/>
  <c r="AX495" i="5" s="1"/>
  <c r="AW93" i="5"/>
  <c r="CI547" i="5"/>
  <c r="AP547" i="5"/>
  <c r="AY547" i="5" s="1"/>
  <c r="CI73" i="5"/>
  <c r="AP73" i="5"/>
  <c r="CH545" i="5"/>
  <c r="AO545" i="5"/>
  <c r="AX545" i="5" s="1"/>
  <c r="AO427" i="5"/>
  <c r="AX427" i="5" s="1"/>
  <c r="CH427" i="5"/>
  <c r="AP677" i="5"/>
  <c r="CI677" i="5"/>
  <c r="AW354" i="5"/>
  <c r="W7" i="13"/>
  <c r="W6" i="13"/>
  <c r="AK2" i="11"/>
  <c r="AK250" i="11" s="1"/>
  <c r="AI2" i="11"/>
  <c r="AH2" i="11"/>
  <c r="AJ2" i="11"/>
  <c r="AX308" i="5" l="1"/>
  <c r="AK251" i="11"/>
  <c r="AA289" i="5" s="1"/>
  <c r="AA288" i="5"/>
  <c r="AX325" i="5"/>
  <c r="AX328" i="5"/>
  <c r="AX474" i="5"/>
  <c r="AX326" i="5"/>
  <c r="AX327" i="5"/>
  <c r="AX475" i="5"/>
  <c r="AH611" i="11"/>
  <c r="AH616" i="11"/>
  <c r="AH617" i="11" s="1"/>
  <c r="AH629" i="11" s="1"/>
  <c r="X667" i="5" s="1"/>
  <c r="AI611" i="11"/>
  <c r="AI616" i="11" s="1"/>
  <c r="AX306" i="5"/>
  <c r="AY327" i="5"/>
  <c r="AX468" i="5"/>
  <c r="AY309" i="5"/>
  <c r="AX471" i="5"/>
  <c r="AJ250" i="11"/>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269" i="11"/>
  <c r="AA307" i="5" s="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Y71" i="5" s="1"/>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Y122" i="5" s="1"/>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Y120" i="5" s="1"/>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AY236" i="5" s="1"/>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70"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AZ235" i="5" s="1"/>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AY230" i="5" s="1"/>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AY231" i="5" s="1"/>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AY228" i="5" s="1"/>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AY229" i="5" s="1"/>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AY99" i="5" s="1"/>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AY234" i="5" s="1"/>
  <c r="CJ784" i="5"/>
  <c r="AQ784" i="5"/>
  <c r="CI598" i="5"/>
  <c r="AP598" i="5"/>
  <c r="AY598" i="5" s="1"/>
  <c r="CI159" i="5"/>
  <c r="AP159" i="5"/>
  <c r="AY159" i="5" s="1"/>
  <c r="AX128" i="5"/>
  <c r="CJ227" i="5"/>
  <c r="AQ227" i="5"/>
  <c r="AZ227" i="5" s="1"/>
  <c r="AX127" i="5"/>
  <c r="AP171" i="5"/>
  <c r="AY171" i="5" s="1"/>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AY168" i="5" s="1"/>
  <c r="CJ464" i="5"/>
  <c r="AQ464" i="5"/>
  <c r="AZ464" i="5" s="1"/>
  <c r="CI151" i="5"/>
  <c r="AP151" i="5"/>
  <c r="AY151" i="5" s="1"/>
  <c r="CI100" i="5"/>
  <c r="AP100" i="5"/>
  <c r="AY100" i="5" s="1"/>
  <c r="CJ660" i="5"/>
  <c r="AQ660" i="5"/>
  <c r="CI233" i="5"/>
  <c r="AP233" i="5"/>
  <c r="AY233" i="5" s="1"/>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AY237" i="5" s="1"/>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Y232" i="5" s="1"/>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X655" i="5" l="1"/>
  <c r="AH618" i="11"/>
  <c r="X656" i="5" s="1"/>
  <c r="Y654" i="5"/>
  <c r="X654" i="5"/>
  <c r="AH627" i="11"/>
  <c r="X665" i="5" s="1"/>
  <c r="AH625" i="11"/>
  <c r="X663" i="5" s="1"/>
  <c r="AH623" i="11"/>
  <c r="X661" i="5" s="1"/>
  <c r="AH628" i="11"/>
  <c r="X666" i="5" s="1"/>
  <c r="AH626" i="11"/>
  <c r="X664" i="5" s="1"/>
  <c r="AH624" i="11"/>
  <c r="X662" i="5" s="1"/>
  <c r="AI617" i="11"/>
  <c r="AI629" i="11" s="1"/>
  <c r="Y667" i="5" s="1"/>
  <c r="AK611" i="11"/>
  <c r="AK616" i="11" s="1"/>
  <c r="AH614" i="11"/>
  <c r="X652" i="5" s="1"/>
  <c r="AH615" i="11"/>
  <c r="X653" i="5" s="1"/>
  <c r="AH613" i="11"/>
  <c r="X651" i="5" s="1"/>
  <c r="AH612" i="11"/>
  <c r="X650" i="5" s="1"/>
  <c r="X649" i="5"/>
  <c r="AJ617" i="11"/>
  <c r="AJ611" i="11"/>
  <c r="AJ616" i="11"/>
  <c r="AI614" i="11"/>
  <c r="Y652" i="5" s="1"/>
  <c r="AI615" i="11"/>
  <c r="Y653" i="5" s="1"/>
  <c r="AI613" i="11"/>
  <c r="Y651" i="5" s="1"/>
  <c r="AI612" i="11"/>
  <c r="Y650" i="5" s="1"/>
  <c r="Y649" i="5"/>
  <c r="AY307" i="5"/>
  <c r="AJ251" i="11"/>
  <c r="AJ252" i="11" s="1"/>
  <c r="Z290" i="5" s="1"/>
  <c r="Z288" i="5"/>
  <c r="AY318" i="5"/>
  <c r="AY303" i="5"/>
  <c r="AY321" i="5"/>
  <c r="AY136" i="5"/>
  <c r="AY131" i="5"/>
  <c r="AY317" i="5"/>
  <c r="AY132" i="5"/>
  <c r="AY319" i="5"/>
  <c r="AY322" i="5"/>
  <c r="AY301" i="5"/>
  <c r="AY324" i="5"/>
  <c r="AY135" i="5"/>
  <c r="AY320" i="5"/>
  <c r="AY305" i="5"/>
  <c r="AY306" i="5"/>
  <c r="AY128" i="5"/>
  <c r="AY137" i="5"/>
  <c r="AY323" i="5"/>
  <c r="AY302" i="5"/>
  <c r="AY304" i="5"/>
  <c r="AK270" i="11"/>
  <c r="AA308" i="5" s="1"/>
  <c r="AJ16" i="11"/>
  <c r="Z54" i="5" s="1"/>
  <c r="AJ4" i="11"/>
  <c r="Z42" i="5" s="1"/>
  <c r="AI16" i="11"/>
  <c r="Y54" i="5" s="1"/>
  <c r="AI4" i="11"/>
  <c r="Y42" i="5" s="1"/>
  <c r="AK16" i="11"/>
  <c r="AA54" i="5" s="1"/>
  <c r="AK4" i="11"/>
  <c r="AA42" i="5" s="1"/>
  <c r="AH16" i="11"/>
  <c r="X54"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AZ239" i="5" s="1"/>
  <c r="CK619" i="5"/>
  <c r="AR619" i="5"/>
  <c r="BA619" i="5" s="1"/>
  <c r="AR125" i="5"/>
  <c r="BA125" i="5" s="1"/>
  <c r="CK125" i="5"/>
  <c r="CJ140" i="5"/>
  <c r="AQ140" i="5"/>
  <c r="AZ140" i="5" s="1"/>
  <c r="CJ100" i="5"/>
  <c r="AQ100" i="5"/>
  <c r="AZ100" i="5" s="1"/>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Z234" i="5" s="1"/>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7"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AZ236" i="5" s="1"/>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22" i="11" l="1"/>
  <c r="X660" i="5" s="1"/>
  <c r="AI627" i="11"/>
  <c r="Y665" i="5" s="1"/>
  <c r="AI624" i="11"/>
  <c r="Y662" i="5" s="1"/>
  <c r="AH619" i="11"/>
  <c r="X657" i="5" s="1"/>
  <c r="AI626" i="11"/>
  <c r="Y664" i="5" s="1"/>
  <c r="AH621" i="11"/>
  <c r="X659" i="5" s="1"/>
  <c r="AI628" i="11"/>
  <c r="Y666" i="5" s="1"/>
  <c r="AH620" i="11"/>
  <c r="X658" i="5" s="1"/>
  <c r="AI623" i="11"/>
  <c r="Y661" i="5" s="1"/>
  <c r="Z655" i="5"/>
  <c r="AJ629" i="11"/>
  <c r="Z667" i="5" s="1"/>
  <c r="AI625" i="11"/>
  <c r="Y663" i="5" s="1"/>
  <c r="AJ618" i="11"/>
  <c r="AJ619" i="11" s="1"/>
  <c r="Z657" i="5" s="1"/>
  <c r="Y655" i="5"/>
  <c r="AI618" i="11"/>
  <c r="AI620" i="11" s="1"/>
  <c r="Y658" i="5" s="1"/>
  <c r="AJ621" i="11"/>
  <c r="Z659" i="5" s="1"/>
  <c r="Z654" i="5"/>
  <c r="AJ627" i="11"/>
  <c r="Z665" i="5" s="1"/>
  <c r="AJ625" i="11"/>
  <c r="Z663" i="5" s="1"/>
  <c r="AJ628" i="11"/>
  <c r="Z666" i="5" s="1"/>
  <c r="AJ626" i="11"/>
  <c r="Z664" i="5" s="1"/>
  <c r="AJ624" i="11"/>
  <c r="Z662" i="5" s="1"/>
  <c r="AJ623" i="11"/>
  <c r="Z661" i="5" s="1"/>
  <c r="AA654" i="5"/>
  <c r="AK624" i="11"/>
  <c r="AA662" i="5" s="1"/>
  <c r="AK617" i="11"/>
  <c r="AK629" i="11" s="1"/>
  <c r="AA667" i="5" s="1"/>
  <c r="AK615" i="11"/>
  <c r="AA653" i="5" s="1"/>
  <c r="AK613" i="11"/>
  <c r="AA651" i="5" s="1"/>
  <c r="AK614" i="11"/>
  <c r="AA652" i="5" s="1"/>
  <c r="AK612" i="11"/>
  <c r="AA650" i="5" s="1"/>
  <c r="AA649" i="5"/>
  <c r="AJ612" i="11"/>
  <c r="Z650" i="5" s="1"/>
  <c r="AJ615" i="11"/>
  <c r="Z653" i="5" s="1"/>
  <c r="AJ613" i="11"/>
  <c r="Z651" i="5" s="1"/>
  <c r="AJ614" i="11"/>
  <c r="Z652" i="5" s="1"/>
  <c r="Z649" i="5"/>
  <c r="AK462" i="11"/>
  <c r="AA500" i="5" s="1"/>
  <c r="Z289" i="5"/>
  <c r="AK464" i="11"/>
  <c r="AZ127" i="5"/>
  <c r="AK465" i="11"/>
  <c r="AA503" i="5" s="1"/>
  <c r="AK466" i="11"/>
  <c r="AA504" i="5" s="1"/>
  <c r="AZ135" i="5"/>
  <c r="AZ136" i="5"/>
  <c r="AZ137" i="5"/>
  <c r="AK15" i="11"/>
  <c r="AA53" i="5" s="1"/>
  <c r="AK5" i="11"/>
  <c r="AA43" i="5" s="1"/>
  <c r="AK6" i="11"/>
  <c r="AA44" i="5" s="1"/>
  <c r="AK11" i="11"/>
  <c r="AA49" i="5" s="1"/>
  <c r="AJ6" i="11"/>
  <c r="Z44" i="5" s="1"/>
  <c r="AJ15" i="11"/>
  <c r="Z53" i="5" s="1"/>
  <c r="AJ5" i="11"/>
  <c r="Z43" i="5" s="1"/>
  <c r="AJ11" i="11"/>
  <c r="Z49" i="5" s="1"/>
  <c r="AI113" i="11"/>
  <c r="AI115" i="11" s="1"/>
  <c r="Y153" i="5" s="1"/>
  <c r="AK271" i="11"/>
  <c r="AJ113" i="11"/>
  <c r="AJ120" i="11" s="1"/>
  <c r="Z158" i="5" s="1"/>
  <c r="AK38" i="11"/>
  <c r="AA76" i="5" s="1"/>
  <c r="AK17" i="11"/>
  <c r="AA55" i="5" s="1"/>
  <c r="AJ17" i="11"/>
  <c r="Z55" i="5" s="1"/>
  <c r="AJ38" i="11"/>
  <c r="Z76" i="5" s="1"/>
  <c r="AK292" i="11"/>
  <c r="AA330" i="5" s="1"/>
  <c r="AH5" i="11"/>
  <c r="X43" i="5" s="1"/>
  <c r="AH15" i="11"/>
  <c r="X53" i="5" s="1"/>
  <c r="AH11" i="11"/>
  <c r="X49" i="5" s="1"/>
  <c r="AH6" i="11"/>
  <c r="X44" i="5" s="1"/>
  <c r="AI15" i="11"/>
  <c r="Y53" i="5" s="1"/>
  <c r="AI11" i="11"/>
  <c r="Y49" i="5" s="1"/>
  <c r="AI5" i="11"/>
  <c r="Y43" i="5" s="1"/>
  <c r="AI6" i="11"/>
  <c r="Y44" i="5" s="1"/>
  <c r="AH17" i="11"/>
  <c r="X55" i="5" s="1"/>
  <c r="AH38" i="11"/>
  <c r="X76" i="5" s="1"/>
  <c r="AK113" i="11"/>
  <c r="AA151" i="5" s="1"/>
  <c r="AI17" i="11"/>
  <c r="Y55" i="5" s="1"/>
  <c r="AI38" i="11"/>
  <c r="Y76" i="5" s="1"/>
  <c r="AH113" i="11"/>
  <c r="AH116" i="11"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19" i="11" l="1"/>
  <c r="Y657" i="5" s="1"/>
  <c r="AJ620" i="11"/>
  <c r="Z658" i="5" s="1"/>
  <c r="AK626" i="11"/>
  <c r="AA664" i="5" s="1"/>
  <c r="AK293" i="11"/>
  <c r="AA331" i="5" s="1"/>
  <c r="AK628" i="11"/>
  <c r="AA666" i="5" s="1"/>
  <c r="AI621" i="11"/>
  <c r="Y659" i="5" s="1"/>
  <c r="AK623" i="11"/>
  <c r="AA661" i="5" s="1"/>
  <c r="AK625" i="11"/>
  <c r="AA663" i="5" s="1"/>
  <c r="AK294" i="11"/>
  <c r="AK627" i="11"/>
  <c r="AA665" i="5" s="1"/>
  <c r="Z656" i="5"/>
  <c r="AJ622" i="11"/>
  <c r="Z660" i="5" s="1"/>
  <c r="Y656" i="5"/>
  <c r="AI622" i="11"/>
  <c r="Y660" i="5" s="1"/>
  <c r="AJ292" i="11"/>
  <c r="Z330" i="5" s="1"/>
  <c r="AA655" i="5"/>
  <c r="AK618" i="11"/>
  <c r="AK620" i="11" s="1"/>
  <c r="AA658" i="5" s="1"/>
  <c r="AK621" i="11"/>
  <c r="AA659" i="5" s="1"/>
  <c r="AJ255" i="11"/>
  <c r="AJ257" i="11"/>
  <c r="AK295" i="11"/>
  <c r="AA333" i="5" s="1"/>
  <c r="AJ116" i="11"/>
  <c r="Z154" i="5" s="1"/>
  <c r="AJ117" i="11"/>
  <c r="Z155" i="5" s="1"/>
  <c r="AK116" i="11"/>
  <c r="AA154" i="5" s="1"/>
  <c r="AK313" i="11"/>
  <c r="AH140" i="11"/>
  <c r="X178" i="5" s="1"/>
  <c r="AK463" i="11"/>
  <c r="AA501" i="5" s="1"/>
  <c r="AI116" i="11"/>
  <c r="Y154" i="5" s="1"/>
  <c r="AK461" i="11"/>
  <c r="AA499" i="5" s="1"/>
  <c r="AJ118" i="11"/>
  <c r="Z156" i="5" s="1"/>
  <c r="X154" i="5"/>
  <c r="AI118" i="11"/>
  <c r="Y156" i="5" s="1"/>
  <c r="AK115" i="11"/>
  <c r="AA153" i="5" s="1"/>
  <c r="AK296" i="11"/>
  <c r="AA334" i="5" s="1"/>
  <c r="AJ114" i="11"/>
  <c r="Z152" i="5" s="1"/>
  <c r="Z151" i="5"/>
  <c r="AK467" i="11"/>
  <c r="AA502" i="5"/>
  <c r="AA309" i="5"/>
  <c r="AH114" i="11"/>
  <c r="X152" i="5" s="1"/>
  <c r="X151" i="5"/>
  <c r="AA332" i="5"/>
  <c r="AJ119" i="11"/>
  <c r="Z157" i="5" s="1"/>
  <c r="AK114" i="11"/>
  <c r="AA152" i="5" s="1"/>
  <c r="AJ121" i="11"/>
  <c r="Z159" i="5" s="1"/>
  <c r="AK272" i="11"/>
  <c r="AI114" i="11"/>
  <c r="Y152" i="5" s="1"/>
  <c r="Y151" i="5"/>
  <c r="AJ126" i="11"/>
  <c r="Z164" i="5" s="1"/>
  <c r="AJ313" i="11"/>
  <c r="AJ314" i="11" s="1"/>
  <c r="Z352" i="5" s="1"/>
  <c r="AH119" i="11"/>
  <c r="X157" i="5" s="1"/>
  <c r="AH128" i="11"/>
  <c r="X166" i="5" s="1"/>
  <c r="AH127" i="11"/>
  <c r="X165" i="5" s="1"/>
  <c r="AH117" i="11"/>
  <c r="X155" i="5" s="1"/>
  <c r="AH126" i="11"/>
  <c r="X164" i="5" s="1"/>
  <c r="AH120" i="11"/>
  <c r="X158" i="5" s="1"/>
  <c r="AH136" i="11"/>
  <c r="X174" i="5" s="1"/>
  <c r="AH118" i="11"/>
  <c r="X156" i="5" s="1"/>
  <c r="AK140" i="11"/>
  <c r="AJ115" i="11"/>
  <c r="Z153" i="5" s="1"/>
  <c r="AK136" i="11"/>
  <c r="AA174" i="5" s="1"/>
  <c r="AJ134" i="11"/>
  <c r="Z172" i="5" s="1"/>
  <c r="AJ135" i="11"/>
  <c r="Z173" i="5" s="1"/>
  <c r="AK120" i="11"/>
  <c r="AA158" i="5" s="1"/>
  <c r="AK297" i="11"/>
  <c r="AJ136" i="11"/>
  <c r="Z174" i="5" s="1"/>
  <c r="AI127" i="11"/>
  <c r="Y165" i="5" s="1"/>
  <c r="AJ140" i="11"/>
  <c r="AJ464" i="11"/>
  <c r="Z502" i="5" s="1"/>
  <c r="AH115" i="11"/>
  <c r="X153" i="5" s="1"/>
  <c r="AK117" i="11"/>
  <c r="AA155" i="5" s="1"/>
  <c r="AI117" i="11"/>
  <c r="Y155" i="5" s="1"/>
  <c r="AK126" i="11"/>
  <c r="AA164" i="5" s="1"/>
  <c r="AK127" i="11"/>
  <c r="AA165" i="5" s="1"/>
  <c r="AK118" i="11"/>
  <c r="AA156" i="5" s="1"/>
  <c r="AK119" i="11"/>
  <c r="AA157" i="5" s="1"/>
  <c r="AI119" i="11"/>
  <c r="Y157" i="5" s="1"/>
  <c r="AK128" i="11"/>
  <c r="AA166" i="5" s="1"/>
  <c r="AJ127" i="11"/>
  <c r="Z165" i="5" s="1"/>
  <c r="AI136" i="11"/>
  <c r="Y174" i="5" s="1"/>
  <c r="AH164" i="11"/>
  <c r="X202" i="5" s="1"/>
  <c r="AI120" i="11"/>
  <c r="Y158" i="5" s="1"/>
  <c r="AJ128" i="11"/>
  <c r="Z166" i="5" s="1"/>
  <c r="AI126" i="11"/>
  <c r="Y164" i="5" s="1"/>
  <c r="AI128" i="11"/>
  <c r="Y166" i="5" s="1"/>
  <c r="AI23" i="11"/>
  <c r="Y61" i="5" s="1"/>
  <c r="AI34" i="11"/>
  <c r="Y72" i="5" s="1"/>
  <c r="AI18" i="11"/>
  <c r="Y56" i="5" s="1"/>
  <c r="AH54" i="11"/>
  <c r="AH55" i="11" s="1"/>
  <c r="X93" i="5" s="1"/>
  <c r="AH39" i="11"/>
  <c r="X77" i="5" s="1"/>
  <c r="AH44" i="11"/>
  <c r="X82" i="5" s="1"/>
  <c r="AI13" i="11"/>
  <c r="Y51" i="5" s="1"/>
  <c r="AI12" i="11"/>
  <c r="Y50" i="5" s="1"/>
  <c r="AI14" i="11"/>
  <c r="Y52" i="5" s="1"/>
  <c r="AH168" i="11"/>
  <c r="X206" i="5" s="1"/>
  <c r="AK39" i="11"/>
  <c r="AA77" i="5" s="1"/>
  <c r="AK54" i="11"/>
  <c r="AK67" i="11" s="1"/>
  <c r="AA105" i="5" s="1"/>
  <c r="AK44" i="11"/>
  <c r="AA82" i="5" s="1"/>
  <c r="AJ12" i="11"/>
  <c r="Z50" i="5" s="1"/>
  <c r="AJ14" i="11"/>
  <c r="Z52" i="5" s="1"/>
  <c r="AJ13" i="11"/>
  <c r="Z51" i="5" s="1"/>
  <c r="AK10" i="11"/>
  <c r="AA48" i="5" s="1"/>
  <c r="AK8" i="11"/>
  <c r="AA46" i="5" s="1"/>
  <c r="AK7" i="11"/>
  <c r="AA45" i="5" s="1"/>
  <c r="AK9" i="11"/>
  <c r="AA47" i="5" s="1"/>
  <c r="AK13" i="11"/>
  <c r="AA51" i="5" s="1"/>
  <c r="AK14" i="11"/>
  <c r="AA52" i="5" s="1"/>
  <c r="AK12" i="11"/>
  <c r="AA50" i="5" s="1"/>
  <c r="AH23" i="11"/>
  <c r="X61" i="5" s="1"/>
  <c r="AH34" i="11"/>
  <c r="X72" i="5" s="1"/>
  <c r="AH18" i="11"/>
  <c r="X56" i="5" s="1"/>
  <c r="AK348" i="11"/>
  <c r="AA386" i="5" s="1"/>
  <c r="AH9" i="11"/>
  <c r="X47" i="5" s="1"/>
  <c r="AH7" i="11"/>
  <c r="X45" i="5" s="1"/>
  <c r="AH10" i="11"/>
  <c r="X48" i="5" s="1"/>
  <c r="AH8" i="11"/>
  <c r="X46" i="5" s="1"/>
  <c r="AH178" i="11"/>
  <c r="AH13" i="11"/>
  <c r="X51" i="5" s="1"/>
  <c r="AH12" i="11"/>
  <c r="X50" i="5" s="1"/>
  <c r="AH14" i="11"/>
  <c r="X52" i="5" s="1"/>
  <c r="AJ8" i="11"/>
  <c r="Z46" i="5" s="1"/>
  <c r="AJ10" i="11"/>
  <c r="Z48" i="5" s="1"/>
  <c r="AJ7" i="11"/>
  <c r="Z45" i="5" s="1"/>
  <c r="AJ9" i="11"/>
  <c r="Z47" i="5" s="1"/>
  <c r="AJ54" i="11"/>
  <c r="AJ55" i="11" s="1"/>
  <c r="Z93" i="5" s="1"/>
  <c r="AJ44" i="11"/>
  <c r="Z82" i="5" s="1"/>
  <c r="AJ39" i="11"/>
  <c r="Z77" i="5" s="1"/>
  <c r="AK34" i="11"/>
  <c r="AA72" i="5" s="1"/>
  <c r="AK18" i="11"/>
  <c r="AA56" i="5" s="1"/>
  <c r="AK23" i="11"/>
  <c r="AA61" i="5" s="1"/>
  <c r="AI39" i="11"/>
  <c r="Y77" i="5" s="1"/>
  <c r="AI54" i="11"/>
  <c r="AI44" i="11"/>
  <c r="Y82" i="5" s="1"/>
  <c r="AI9" i="11"/>
  <c r="Y47" i="5" s="1"/>
  <c r="AI7" i="11"/>
  <c r="Y45" i="5" s="1"/>
  <c r="AI8" i="11"/>
  <c r="Y46" i="5" s="1"/>
  <c r="AI10" i="11"/>
  <c r="Y48" i="5" s="1"/>
  <c r="AJ34" i="11"/>
  <c r="Z72" i="5" s="1"/>
  <c r="AJ18" i="11"/>
  <c r="Z56" i="5" s="1"/>
  <c r="AJ23" i="11"/>
  <c r="Z61"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AJ293" i="11" l="1"/>
  <c r="Z331" i="5" s="1"/>
  <c r="AH170" i="11"/>
  <c r="X208" i="5" s="1"/>
  <c r="AH172" i="11"/>
  <c r="X210" i="5" s="1"/>
  <c r="AH175" i="11"/>
  <c r="X213" i="5" s="1"/>
  <c r="AJ323" i="11"/>
  <c r="Z361" i="5" s="1"/>
  <c r="AJ294" i="11"/>
  <c r="Z332" i="5" s="1"/>
  <c r="AH177" i="11"/>
  <c r="X215" i="5" s="1"/>
  <c r="AH169" i="11"/>
  <c r="X207" i="5" s="1"/>
  <c r="AJ295" i="11"/>
  <c r="Z333" i="5" s="1"/>
  <c r="AH176" i="11"/>
  <c r="X214" i="5" s="1"/>
  <c r="AH173" i="11"/>
  <c r="X211" i="5" s="1"/>
  <c r="AH174" i="11"/>
  <c r="X212" i="5" s="1"/>
  <c r="AH166" i="11"/>
  <c r="X204" i="5" s="1"/>
  <c r="AK619" i="11"/>
  <c r="AA657" i="5" s="1"/>
  <c r="AH171" i="11"/>
  <c r="X209" i="5" s="1"/>
  <c r="AK349" i="11"/>
  <c r="AA387" i="5" s="1"/>
  <c r="AJ319" i="11"/>
  <c r="Z357" i="5" s="1"/>
  <c r="AH167" i="11"/>
  <c r="X205" i="5" s="1"/>
  <c r="AA656" i="5"/>
  <c r="AK622" i="11"/>
  <c r="AA660" i="5" s="1"/>
  <c r="AH165" i="11"/>
  <c r="X203" i="5" s="1"/>
  <c r="AJ164" i="11"/>
  <c r="AJ122" i="11"/>
  <c r="Z160" i="5" s="1"/>
  <c r="AI348" i="11"/>
  <c r="AI350" i="11" s="1"/>
  <c r="AJ321" i="11"/>
  <c r="Z359" i="5" s="1"/>
  <c r="AJ322" i="11"/>
  <c r="Z360" i="5" s="1"/>
  <c r="AJ320" i="11"/>
  <c r="Z358" i="5" s="1"/>
  <c r="AA351" i="5"/>
  <c r="AH348" i="11"/>
  <c r="X386" i="5" s="1"/>
  <c r="AJ324" i="11"/>
  <c r="Z362" i="5" s="1"/>
  <c r="AK328" i="11"/>
  <c r="AK331" i="11" s="1"/>
  <c r="AA369" i="5" s="1"/>
  <c r="AK335" i="11"/>
  <c r="AA373" i="5" s="1"/>
  <c r="AJ258" i="11"/>
  <c r="Z296" i="5" s="1"/>
  <c r="AJ259" i="11"/>
  <c r="Z295" i="5"/>
  <c r="AJ348" i="11"/>
  <c r="Z386" i="5" s="1"/>
  <c r="AA335" i="5"/>
  <c r="AI313" i="11"/>
  <c r="Y351" i="5" s="1"/>
  <c r="AJ327" i="11"/>
  <c r="AJ256" i="11"/>
  <c r="Z294" i="5" s="1"/>
  <c r="Z293" i="5"/>
  <c r="AK121" i="11"/>
  <c r="AH159" i="11"/>
  <c r="X197" i="5" s="1"/>
  <c r="AK314" i="11"/>
  <c r="AK325" i="11" s="1"/>
  <c r="AI137" i="11"/>
  <c r="AH392" i="11"/>
  <c r="AH393" i="11" s="1"/>
  <c r="AK129" i="11"/>
  <c r="AA167" i="5" s="1"/>
  <c r="AK315" i="11"/>
  <c r="AK122" i="11"/>
  <c r="AA160" i="5" s="1"/>
  <c r="AH129" i="11"/>
  <c r="X167" i="5" s="1"/>
  <c r="AH156" i="11"/>
  <c r="X194" i="5" s="1"/>
  <c r="AI121" i="11"/>
  <c r="Y159" i="5" s="1"/>
  <c r="AH141" i="11"/>
  <c r="X179" i="5" s="1"/>
  <c r="AH121" i="11"/>
  <c r="X159" i="5" s="1"/>
  <c r="AH157" i="11"/>
  <c r="X195" i="5" s="1"/>
  <c r="AI138" i="11"/>
  <c r="Y176" i="5" s="1"/>
  <c r="AK137" i="11"/>
  <c r="AK138" i="11" s="1"/>
  <c r="AA176" i="5" s="1"/>
  <c r="AI129" i="11"/>
  <c r="Y167" i="5" s="1"/>
  <c r="AH137" i="11"/>
  <c r="AH138" i="11" s="1"/>
  <c r="X176" i="5" s="1"/>
  <c r="AJ137" i="11"/>
  <c r="AJ138" i="11" s="1"/>
  <c r="Z176" i="5" s="1"/>
  <c r="AJ129" i="11"/>
  <c r="AJ131" i="11" s="1"/>
  <c r="Z169" i="5" s="1"/>
  <c r="AK155" i="11"/>
  <c r="AA193" i="5" s="1"/>
  <c r="AJ67" i="11"/>
  <c r="Z105" i="5" s="1"/>
  <c r="AK273" i="11"/>
  <c r="AK55" i="11"/>
  <c r="AA93" i="5" s="1"/>
  <c r="AK141" i="11"/>
  <c r="AK156" i="11" s="1"/>
  <c r="AA194" i="5" s="1"/>
  <c r="AJ208" i="11"/>
  <c r="Z246" i="5" s="1"/>
  <c r="AK326" i="11"/>
  <c r="AA364" i="5" s="1"/>
  <c r="AK344" i="11"/>
  <c r="AK298" i="11"/>
  <c r="AK310" i="11" s="1"/>
  <c r="AA348" i="5" s="1"/>
  <c r="Z178" i="5"/>
  <c r="AA505" i="5"/>
  <c r="AK468" i="11"/>
  <c r="AA178" i="5"/>
  <c r="AK143" i="11"/>
  <c r="AA181" i="5" s="1"/>
  <c r="AK146" i="11"/>
  <c r="AA184" i="5" s="1"/>
  <c r="AJ241" i="11"/>
  <c r="Z279" i="5" s="1"/>
  <c r="AJ246" i="11"/>
  <c r="Z284" i="5" s="1"/>
  <c r="AJ239" i="11"/>
  <c r="AJ242" i="11" s="1"/>
  <c r="Z280" i="5" s="1"/>
  <c r="AA310" i="5"/>
  <c r="AK392" i="11"/>
  <c r="AK393" i="11" s="1"/>
  <c r="AK125" i="11"/>
  <c r="AA163" i="5" s="1"/>
  <c r="AK208" i="11"/>
  <c r="AK164" i="11"/>
  <c r="AA202" i="5" s="1"/>
  <c r="Z351" i="5"/>
  <c r="AJ315" i="11"/>
  <c r="AH208" i="11"/>
  <c r="AJ141" i="11"/>
  <c r="Z179" i="5" s="1"/>
  <c r="AJ326" i="11"/>
  <c r="Z364" i="5" s="1"/>
  <c r="AJ461" i="11"/>
  <c r="Z499" i="5" s="1"/>
  <c r="AJ463" i="11"/>
  <c r="Z501" i="5" s="1"/>
  <c r="AJ462" i="11"/>
  <c r="Z500" i="5" s="1"/>
  <c r="AH179" i="11"/>
  <c r="AK124" i="11"/>
  <c r="AA162" i="5" s="1"/>
  <c r="AJ66" i="11"/>
  <c r="Z104" i="5" s="1"/>
  <c r="Z92" i="5"/>
  <c r="X216" i="5"/>
  <c r="AH66" i="11"/>
  <c r="X104" i="5" s="1"/>
  <c r="X92" i="5"/>
  <c r="AJ296" i="11"/>
  <c r="AI66" i="11"/>
  <c r="Y104" i="5" s="1"/>
  <c r="Y92" i="5"/>
  <c r="AK66" i="11"/>
  <c r="AA104" i="5" s="1"/>
  <c r="AA92" i="5"/>
  <c r="AJ123" i="11"/>
  <c r="AJ124" i="11" s="1"/>
  <c r="Z162" i="5" s="1"/>
  <c r="AK350" i="11"/>
  <c r="AH67" i="11"/>
  <c r="X105" i="5" s="1"/>
  <c r="AI67" i="11"/>
  <c r="Y105" i="5" s="1"/>
  <c r="AK441" i="11"/>
  <c r="AA479" i="5" s="1"/>
  <c r="AI55" i="11"/>
  <c r="Y93" i="5" s="1"/>
  <c r="AJ441" i="11"/>
  <c r="Z479" i="5" s="1"/>
  <c r="AJ440" i="11"/>
  <c r="Z478" i="5" s="1"/>
  <c r="AJ466" i="11"/>
  <c r="Z504" i="5" s="1"/>
  <c r="AJ467" i="11"/>
  <c r="Z505" i="5" s="1"/>
  <c r="AJ465" i="11"/>
  <c r="Z503" i="5" s="1"/>
  <c r="AH124" i="11"/>
  <c r="X162" i="5" s="1"/>
  <c r="AH68" i="11"/>
  <c r="X106" i="5" s="1"/>
  <c r="AH69" i="11"/>
  <c r="X107" i="5" s="1"/>
  <c r="AH21" i="11"/>
  <c r="X59" i="5" s="1"/>
  <c r="AH19" i="11"/>
  <c r="X57" i="5" s="1"/>
  <c r="AH22" i="11"/>
  <c r="X60" i="5" s="1"/>
  <c r="AH20" i="11"/>
  <c r="X58" i="5" s="1"/>
  <c r="AH52" i="11"/>
  <c r="X90" i="5" s="1"/>
  <c r="AH50" i="11"/>
  <c r="X88" i="5" s="1"/>
  <c r="AH53" i="11"/>
  <c r="X91" i="5" s="1"/>
  <c r="AH51" i="11"/>
  <c r="X89" i="5" s="1"/>
  <c r="AH49" i="11"/>
  <c r="X87" i="5" s="1"/>
  <c r="AH47" i="11"/>
  <c r="X85" i="5" s="1"/>
  <c r="AH48" i="11"/>
  <c r="X86" i="5" s="1"/>
  <c r="AH45" i="11"/>
  <c r="X83" i="5" s="1"/>
  <c r="AH46" i="11"/>
  <c r="X84" i="5" s="1"/>
  <c r="AK22" i="11"/>
  <c r="AA60" i="5" s="1"/>
  <c r="AK20" i="11"/>
  <c r="AA58" i="5" s="1"/>
  <c r="AK21" i="11"/>
  <c r="AA59" i="5" s="1"/>
  <c r="AK19" i="11"/>
  <c r="AA57" i="5" s="1"/>
  <c r="AJ41" i="11"/>
  <c r="Z79" i="5" s="1"/>
  <c r="AJ43" i="11"/>
  <c r="Z81" i="5" s="1"/>
  <c r="AJ42" i="11"/>
  <c r="Z80" i="5" s="1"/>
  <c r="AJ40" i="11"/>
  <c r="Z78" i="5" s="1"/>
  <c r="AI53" i="11"/>
  <c r="Y91" i="5" s="1"/>
  <c r="AI51" i="11"/>
  <c r="Y89" i="5" s="1"/>
  <c r="AI49" i="11"/>
  <c r="Y87" i="5" s="1"/>
  <c r="AI47" i="11"/>
  <c r="Y85" i="5" s="1"/>
  <c r="AI45" i="11"/>
  <c r="Y83" i="5" s="1"/>
  <c r="AI52" i="11"/>
  <c r="Y90" i="5" s="1"/>
  <c r="AI50" i="11"/>
  <c r="Y88" i="5" s="1"/>
  <c r="AI48" i="11"/>
  <c r="Y86" i="5" s="1"/>
  <c r="AI46" i="11"/>
  <c r="Y84" i="5" s="1"/>
  <c r="AJ53" i="11"/>
  <c r="Z91" i="5" s="1"/>
  <c r="AJ51" i="11"/>
  <c r="Z89" i="5" s="1"/>
  <c r="AJ49" i="11"/>
  <c r="Z87" i="5" s="1"/>
  <c r="AJ47" i="11"/>
  <c r="Z85" i="5" s="1"/>
  <c r="AJ52" i="11"/>
  <c r="Z90" i="5" s="1"/>
  <c r="AJ50" i="11"/>
  <c r="Z88" i="5" s="1"/>
  <c r="AJ46" i="11"/>
  <c r="Z84" i="5" s="1"/>
  <c r="AJ48" i="11"/>
  <c r="Z86" i="5" s="1"/>
  <c r="AJ45" i="11"/>
  <c r="Z83" i="5" s="1"/>
  <c r="AH84" i="11"/>
  <c r="X122" i="5" s="1"/>
  <c r="AH37" i="11"/>
  <c r="X75" i="5" s="1"/>
  <c r="AH35" i="11"/>
  <c r="X73" i="5" s="1"/>
  <c r="AH36" i="11"/>
  <c r="X74" i="5" s="1"/>
  <c r="AH43" i="11"/>
  <c r="X81" i="5" s="1"/>
  <c r="AH41" i="11"/>
  <c r="X79" i="5" s="1"/>
  <c r="AH42" i="11"/>
  <c r="X80" i="5" s="1"/>
  <c r="AH40" i="11"/>
  <c r="X78" i="5" s="1"/>
  <c r="AI69" i="11"/>
  <c r="Y107" i="5" s="1"/>
  <c r="AI68" i="11"/>
  <c r="Y106" i="5" s="1"/>
  <c r="AK35" i="11"/>
  <c r="AA73" i="5" s="1"/>
  <c r="AK36" i="11"/>
  <c r="AA74" i="5" s="1"/>
  <c r="AK37" i="11"/>
  <c r="AA75" i="5" s="1"/>
  <c r="AJ33" i="11"/>
  <c r="Z71" i="5" s="1"/>
  <c r="AJ25" i="11"/>
  <c r="Z63" i="5" s="1"/>
  <c r="AJ32" i="11"/>
  <c r="Z70" i="5" s="1"/>
  <c r="AJ26" i="11"/>
  <c r="Z64" i="5" s="1"/>
  <c r="AJ24" i="11"/>
  <c r="Z62" i="5" s="1"/>
  <c r="AJ31" i="11"/>
  <c r="Z69" i="5" s="1"/>
  <c r="AI43" i="11"/>
  <c r="Y81" i="5" s="1"/>
  <c r="AI41" i="11"/>
  <c r="Y79" i="5" s="1"/>
  <c r="AI42" i="11"/>
  <c r="Y80" i="5" s="1"/>
  <c r="AI40" i="11"/>
  <c r="Y78" i="5" s="1"/>
  <c r="AJ65" i="11"/>
  <c r="Z103" i="5" s="1"/>
  <c r="AJ63" i="11"/>
  <c r="Z101" i="5" s="1"/>
  <c r="AJ61" i="11"/>
  <c r="Z99" i="5" s="1"/>
  <c r="AJ59" i="11"/>
  <c r="Z97" i="5" s="1"/>
  <c r="AJ57" i="11"/>
  <c r="Z95" i="5" s="1"/>
  <c r="AJ56" i="11"/>
  <c r="Z94" i="5" s="1"/>
  <c r="AJ62" i="11"/>
  <c r="Z100" i="5" s="1"/>
  <c r="AJ58" i="11"/>
  <c r="Z96" i="5" s="1"/>
  <c r="AJ64" i="11"/>
  <c r="Z102" i="5" s="1"/>
  <c r="AJ60" i="11"/>
  <c r="Z98" i="5" s="1"/>
  <c r="AK69" i="11"/>
  <c r="AA107" i="5" s="1"/>
  <c r="AK68" i="11"/>
  <c r="AA106" i="5" s="1"/>
  <c r="AH33" i="11"/>
  <c r="X71" i="5" s="1"/>
  <c r="AH31" i="11"/>
  <c r="X69" i="5" s="1"/>
  <c r="AH25" i="11"/>
  <c r="X63" i="5" s="1"/>
  <c r="AH32" i="11"/>
  <c r="X70" i="5" s="1"/>
  <c r="AH26" i="11"/>
  <c r="X64" i="5" s="1"/>
  <c r="AH24" i="11"/>
  <c r="X62" i="5" s="1"/>
  <c r="AK51" i="11"/>
  <c r="AA89" i="5" s="1"/>
  <c r="AK50" i="11"/>
  <c r="AA88" i="5" s="1"/>
  <c r="AK47" i="11"/>
  <c r="AA85" i="5" s="1"/>
  <c r="AK46" i="11"/>
  <c r="AA84" i="5" s="1"/>
  <c r="AK53" i="11"/>
  <c r="AA91" i="5" s="1"/>
  <c r="AK49" i="11"/>
  <c r="AA87" i="5" s="1"/>
  <c r="AK52" i="11"/>
  <c r="AA90" i="5" s="1"/>
  <c r="AK48" i="11"/>
  <c r="AA86" i="5" s="1"/>
  <c r="AK45" i="11"/>
  <c r="AA83" i="5" s="1"/>
  <c r="AH64" i="11"/>
  <c r="X102" i="5" s="1"/>
  <c r="AH62" i="11"/>
  <c r="X100" i="5" s="1"/>
  <c r="AH60" i="11"/>
  <c r="X98" i="5" s="1"/>
  <c r="AH58" i="11"/>
  <c r="X96" i="5" s="1"/>
  <c r="AH56" i="11"/>
  <c r="X94" i="5" s="1"/>
  <c r="AH65" i="11"/>
  <c r="X103" i="5" s="1"/>
  <c r="AH63" i="11"/>
  <c r="X101" i="5" s="1"/>
  <c r="AH61" i="11"/>
  <c r="X99" i="5" s="1"/>
  <c r="AH59" i="11"/>
  <c r="X97" i="5" s="1"/>
  <c r="AH57" i="11"/>
  <c r="X95" i="5" s="1"/>
  <c r="AI84" i="11"/>
  <c r="AJ20" i="11"/>
  <c r="Z58" i="5" s="1"/>
  <c r="AJ21" i="11"/>
  <c r="Z59" i="5" s="1"/>
  <c r="AJ22" i="11"/>
  <c r="Z60" i="5" s="1"/>
  <c r="AJ19" i="11"/>
  <c r="Z57" i="5" s="1"/>
  <c r="AI65" i="11"/>
  <c r="Y103" i="5" s="1"/>
  <c r="AI63" i="11"/>
  <c r="Y101" i="5" s="1"/>
  <c r="AI61" i="11"/>
  <c r="Y99" i="5" s="1"/>
  <c r="AI59" i="11"/>
  <c r="Y97" i="5" s="1"/>
  <c r="AI57" i="11"/>
  <c r="Y95" i="5" s="1"/>
  <c r="AI64" i="11"/>
  <c r="Y102" i="5" s="1"/>
  <c r="AI62" i="11"/>
  <c r="Y100" i="5" s="1"/>
  <c r="AI58" i="11"/>
  <c r="Y96" i="5" s="1"/>
  <c r="AI60" i="11"/>
  <c r="Y98" i="5" s="1"/>
  <c r="AI56" i="11"/>
  <c r="Y94" i="5" s="1"/>
  <c r="AK84" i="11"/>
  <c r="AA122" i="5" s="1"/>
  <c r="AJ36" i="11"/>
  <c r="Z74" i="5" s="1"/>
  <c r="AJ37" i="11"/>
  <c r="Z75" i="5" s="1"/>
  <c r="AJ35" i="11"/>
  <c r="Z73" i="5" s="1"/>
  <c r="AK42" i="11"/>
  <c r="AA80" i="5" s="1"/>
  <c r="AK40" i="11"/>
  <c r="AA78" i="5" s="1"/>
  <c r="AK41" i="11"/>
  <c r="AA79" i="5" s="1"/>
  <c r="AK43" i="11"/>
  <c r="AA81" i="5" s="1"/>
  <c r="AI21" i="11"/>
  <c r="Y59" i="5" s="1"/>
  <c r="AI19" i="11"/>
  <c r="Y57" i="5" s="1"/>
  <c r="AI22" i="11"/>
  <c r="Y60" i="5" s="1"/>
  <c r="AI20" i="11"/>
  <c r="Y58" i="5" s="1"/>
  <c r="AJ69" i="11"/>
  <c r="Z107" i="5" s="1"/>
  <c r="AJ68" i="11"/>
  <c r="Z106" i="5" s="1"/>
  <c r="AK65" i="11"/>
  <c r="AA103" i="5" s="1"/>
  <c r="AK63" i="11"/>
  <c r="AA101" i="5" s="1"/>
  <c r="AK59" i="11"/>
  <c r="AA97" i="5" s="1"/>
  <c r="AK62" i="11"/>
  <c r="AA100" i="5" s="1"/>
  <c r="AK58" i="11"/>
  <c r="AA96" i="5" s="1"/>
  <c r="AK61" i="11"/>
  <c r="AA99" i="5" s="1"/>
  <c r="AK57" i="11"/>
  <c r="AA95" i="5" s="1"/>
  <c r="AK64" i="11"/>
  <c r="AA102" i="5" s="1"/>
  <c r="AK60" i="11"/>
  <c r="AA98" i="5" s="1"/>
  <c r="AK56" i="11"/>
  <c r="AA94" i="5" s="1"/>
  <c r="AI37" i="11"/>
  <c r="Y75" i="5" s="1"/>
  <c r="AI35" i="11"/>
  <c r="Y73" i="5" s="1"/>
  <c r="AI36" i="11"/>
  <c r="Y74" i="5" s="1"/>
  <c r="AJ84" i="11"/>
  <c r="Z122" i="5" s="1"/>
  <c r="AK25" i="11"/>
  <c r="AA63" i="5" s="1"/>
  <c r="AK32" i="11"/>
  <c r="AA70" i="5" s="1"/>
  <c r="AK26" i="11"/>
  <c r="AA64" i="5" s="1"/>
  <c r="AK24" i="11"/>
  <c r="AA62" i="5" s="1"/>
  <c r="AK33" i="11"/>
  <c r="AA71" i="5" s="1"/>
  <c r="AK31" i="11"/>
  <c r="AA69" i="5" s="1"/>
  <c r="AI33" i="11"/>
  <c r="Y71" i="5" s="1"/>
  <c r="AI31" i="11"/>
  <c r="Y69" i="5" s="1"/>
  <c r="AI25" i="11"/>
  <c r="Y63" i="5" s="1"/>
  <c r="AI32" i="11"/>
  <c r="Y70" i="5" s="1"/>
  <c r="AI26" i="11"/>
  <c r="Y64" i="5" s="1"/>
  <c r="AI24" i="11"/>
  <c r="Y62" i="5" s="1"/>
  <c r="H16" i="13"/>
  <c r="AH131" i="11" l="1"/>
  <c r="AH134" i="11" s="1"/>
  <c r="X172" i="5" s="1"/>
  <c r="AJ240" i="11"/>
  <c r="Z278" i="5" s="1"/>
  <c r="AJ349" i="11"/>
  <c r="Z387" i="5" s="1"/>
  <c r="AH350" i="11"/>
  <c r="AK170" i="11"/>
  <c r="AA208" i="5" s="1"/>
  <c r="AK320" i="11"/>
  <c r="AA358" i="5" s="1"/>
  <c r="AH349" i="11"/>
  <c r="X387" i="5" s="1"/>
  <c r="AH152" i="11"/>
  <c r="X190" i="5" s="1"/>
  <c r="AJ350" i="11"/>
  <c r="AK299" i="11"/>
  <c r="AK311" i="11"/>
  <c r="AK167" i="11"/>
  <c r="AA205" i="5" s="1"/>
  <c r="AJ247" i="11"/>
  <c r="Z285" i="5" s="1"/>
  <c r="AH148" i="11"/>
  <c r="X186" i="5" s="1"/>
  <c r="AH160" i="11"/>
  <c r="X198" i="5" s="1"/>
  <c r="AK321" i="11"/>
  <c r="AA359" i="5" s="1"/>
  <c r="AJ145" i="11"/>
  <c r="Z183" i="5" s="1"/>
  <c r="AK342" i="11"/>
  <c r="AA380" i="5" s="1"/>
  <c r="AK329" i="11"/>
  <c r="AA367" i="5" s="1"/>
  <c r="AK161" i="11"/>
  <c r="AA199" i="5" s="1"/>
  <c r="AJ158" i="11"/>
  <c r="Z196" i="5" s="1"/>
  <c r="AK147" i="11"/>
  <c r="AA185" i="5" s="1"/>
  <c r="AI122" i="11"/>
  <c r="Y160" i="5" s="1"/>
  <c r="AK338" i="11"/>
  <c r="AA376" i="5" s="1"/>
  <c r="AJ159" i="11"/>
  <c r="Z197" i="5" s="1"/>
  <c r="AK173" i="11"/>
  <c r="AA211" i="5" s="1"/>
  <c r="AJ161" i="11"/>
  <c r="Z199" i="5" s="1"/>
  <c r="AK169" i="11"/>
  <c r="AA207" i="5" s="1"/>
  <c r="AJ245" i="11"/>
  <c r="Z283" i="5" s="1"/>
  <c r="AK151" i="11"/>
  <c r="AA189" i="5" s="1"/>
  <c r="AK177" i="11"/>
  <c r="AA215" i="5" s="1"/>
  <c r="AI314" i="11"/>
  <c r="Y352" i="5" s="1"/>
  <c r="AK165" i="11"/>
  <c r="AA203" i="5" s="1"/>
  <c r="AK152" i="11"/>
  <c r="AA190" i="5" s="1"/>
  <c r="AI123" i="11"/>
  <c r="AJ156" i="11"/>
  <c r="Z194" i="5" s="1"/>
  <c r="AJ244" i="11"/>
  <c r="Z282" i="5" s="1"/>
  <c r="AK160" i="11"/>
  <c r="AA198" i="5" s="1"/>
  <c r="AH149" i="11"/>
  <c r="X187" i="5" s="1"/>
  <c r="AH150" i="11"/>
  <c r="X188" i="5" s="1"/>
  <c r="AK332" i="11"/>
  <c r="AA370" i="5" s="1"/>
  <c r="AK333" i="11"/>
  <c r="AA371" i="5" s="1"/>
  <c r="AK179" i="11"/>
  <c r="AI131" i="11"/>
  <c r="AK340" i="11"/>
  <c r="AA378" i="5" s="1"/>
  <c r="AJ147" i="11"/>
  <c r="Z185" i="5" s="1"/>
  <c r="AK153" i="11"/>
  <c r="AA191" i="5" s="1"/>
  <c r="AK166" i="11"/>
  <c r="AA204" i="5" s="1"/>
  <c r="AJ130" i="11"/>
  <c r="Z168" i="5" s="1"/>
  <c r="AH122" i="11"/>
  <c r="X160" i="5" s="1"/>
  <c r="AH145" i="11"/>
  <c r="X183" i="5" s="1"/>
  <c r="AH143" i="11"/>
  <c r="X181" i="5" s="1"/>
  <c r="AK334" i="11"/>
  <c r="AA372" i="5" s="1"/>
  <c r="AK324" i="11"/>
  <c r="AA362" i="5" s="1"/>
  <c r="AJ155" i="11"/>
  <c r="Z193" i="5" s="1"/>
  <c r="AK174" i="11"/>
  <c r="AA212" i="5" s="1"/>
  <c r="AK175" i="11"/>
  <c r="AA213" i="5" s="1"/>
  <c r="AJ243" i="11"/>
  <c r="Z281" i="5" s="1"/>
  <c r="AK142" i="11"/>
  <c r="AA180" i="5" s="1"/>
  <c r="AK178" i="11"/>
  <c r="AA216" i="5" s="1"/>
  <c r="AJ160" i="11"/>
  <c r="Z198" i="5" s="1"/>
  <c r="AH130" i="11"/>
  <c r="X168" i="5" s="1"/>
  <c r="AH144" i="11"/>
  <c r="X182" i="5" s="1"/>
  <c r="AH147" i="11"/>
  <c r="X185" i="5" s="1"/>
  <c r="AK319" i="11"/>
  <c r="AA357" i="5" s="1"/>
  <c r="AH123" i="11"/>
  <c r="AA336" i="5"/>
  <c r="AK312" i="11"/>
  <c r="AA350" i="5" s="1"/>
  <c r="AK308" i="11"/>
  <c r="AA346" i="5" s="1"/>
  <c r="AJ142" i="11"/>
  <c r="Z180" i="5" s="1"/>
  <c r="AJ148" i="11"/>
  <c r="Z186" i="5" s="1"/>
  <c r="AK162" i="11"/>
  <c r="AA200" i="5" s="1"/>
  <c r="AK154" i="11"/>
  <c r="AA192" i="5" s="1"/>
  <c r="AA382" i="5"/>
  <c r="AK347" i="11"/>
  <c r="AA385" i="5" s="1"/>
  <c r="AK168" i="11"/>
  <c r="AA206" i="5" s="1"/>
  <c r="Z175" i="5"/>
  <c r="AJ139" i="11"/>
  <c r="AH162" i="11"/>
  <c r="X200" i="5" s="1"/>
  <c r="Y175" i="5"/>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K276" i="11"/>
  <c r="AA314" i="5" s="1"/>
  <c r="AJ146" i="11"/>
  <c r="Z184" i="5" s="1"/>
  <c r="AA175" i="5"/>
  <c r="AK139" i="11"/>
  <c r="AA177" i="5" s="1"/>
  <c r="AH154" i="11"/>
  <c r="X192" i="5" s="1"/>
  <c r="AH161" i="11"/>
  <c r="X199" i="5" s="1"/>
  <c r="AH146" i="11"/>
  <c r="X184" i="5" s="1"/>
  <c r="AK346" i="11"/>
  <c r="AA384" i="5" s="1"/>
  <c r="AA366" i="5"/>
  <c r="AK339" i="11"/>
  <c r="AA377" i="5" s="1"/>
  <c r="AK341" i="11"/>
  <c r="AK150" i="11"/>
  <c r="AA188" i="5" s="1"/>
  <c r="Y386" i="5"/>
  <c r="AI349" i="11"/>
  <c r="Y387" i="5" s="1"/>
  <c r="AK131" i="11"/>
  <c r="AK134" i="11" s="1"/>
  <c r="AA172" i="5" s="1"/>
  <c r="AJ151" i="11"/>
  <c r="Z189" i="5" s="1"/>
  <c r="AK159" i="11"/>
  <c r="AA197" i="5" s="1"/>
  <c r="Z277" i="5"/>
  <c r="AJ249" i="11"/>
  <c r="Z287" i="5" s="1"/>
  <c r="AJ248" i="11"/>
  <c r="Z286" i="5" s="1"/>
  <c r="AK144" i="11"/>
  <c r="AA182" i="5" s="1"/>
  <c r="AK158" i="11"/>
  <c r="AA196" i="5" s="1"/>
  <c r="AJ162" i="11"/>
  <c r="Z200" i="5" s="1"/>
  <c r="AI130" i="11"/>
  <c r="Y168" i="5" s="1"/>
  <c r="AH151" i="11"/>
  <c r="X189" i="5" s="1"/>
  <c r="AH155" i="11"/>
  <c r="X193" i="5" s="1"/>
  <c r="AA352" i="5"/>
  <c r="AK322" i="11"/>
  <c r="AA360" i="5" s="1"/>
  <c r="AK327" i="11"/>
  <c r="AA365" i="5" s="1"/>
  <c r="AH153" i="11"/>
  <c r="X191" i="5" s="1"/>
  <c r="AK345" i="11"/>
  <c r="AA383" i="5" s="1"/>
  <c r="AK309" i="11"/>
  <c r="AA347" i="5" s="1"/>
  <c r="AJ157" i="11"/>
  <c r="Z195" i="5" s="1"/>
  <c r="AA179" i="5"/>
  <c r="AK163" i="11"/>
  <c r="Z167" i="5"/>
  <c r="AJ133" i="11"/>
  <c r="Z171" i="5" s="1"/>
  <c r="X175" i="5"/>
  <c r="AH139" i="11"/>
  <c r="AK130" i="11"/>
  <c r="AA168" i="5" s="1"/>
  <c r="AJ152" i="11"/>
  <c r="Z190" i="5" s="1"/>
  <c r="AJ154" i="11"/>
  <c r="Z192" i="5" s="1"/>
  <c r="AJ153" i="11"/>
  <c r="Z191" i="5" s="1"/>
  <c r="AK148" i="11"/>
  <c r="AA186" i="5" s="1"/>
  <c r="AJ150" i="11"/>
  <c r="Z188" i="5" s="1"/>
  <c r="AK172" i="11"/>
  <c r="AA210" i="5" s="1"/>
  <c r="AK145" i="11"/>
  <c r="AA183" i="5" s="1"/>
  <c r="AJ132" i="11"/>
  <c r="Z170" i="5" s="1"/>
  <c r="AH142" i="11"/>
  <c r="X180" i="5" s="1"/>
  <c r="AA159" i="5"/>
  <c r="AK123" i="11"/>
  <c r="AA161" i="5" s="1"/>
  <c r="AK330" i="11"/>
  <c r="AA368" i="5" s="1"/>
  <c r="AK336" i="11"/>
  <c r="AA374" i="5" s="1"/>
  <c r="AJ143" i="11"/>
  <c r="Z181" i="5" s="1"/>
  <c r="AA431" i="5"/>
  <c r="AK394" i="11"/>
  <c r="AA432" i="5" s="1"/>
  <c r="AK398" i="11"/>
  <c r="AA436" i="5" s="1"/>
  <c r="X431" i="5"/>
  <c r="AH394" i="11"/>
  <c r="X432" i="5" s="1"/>
  <c r="AH396" i="11"/>
  <c r="X434" i="5" s="1"/>
  <c r="AH397" i="11"/>
  <c r="X435" i="5" s="1"/>
  <c r="AK274" i="11"/>
  <c r="AI320" i="11"/>
  <c r="Y358" i="5" s="1"/>
  <c r="X430" i="5"/>
  <c r="AI332" i="11"/>
  <c r="Y370" i="5" s="1"/>
  <c r="AI330" i="11"/>
  <c r="Y368" i="5" s="1"/>
  <c r="AI333" i="11"/>
  <c r="Y371" i="5" s="1"/>
  <c r="AI338" i="11"/>
  <c r="Y376" i="5" s="1"/>
  <c r="AI331" i="11"/>
  <c r="Y369" i="5" s="1"/>
  <c r="AI328" i="11"/>
  <c r="Y366" i="5" s="1"/>
  <c r="AI336" i="11"/>
  <c r="Y374" i="5" s="1"/>
  <c r="AK323" i="11"/>
  <c r="AA361" i="5" s="1"/>
  <c r="AA349" i="5"/>
  <c r="AJ260" i="11"/>
  <c r="Z297" i="5"/>
  <c r="AJ274" i="11"/>
  <c r="AJ279" i="11" s="1"/>
  <c r="Z317" i="5" s="1"/>
  <c r="AJ344" i="11"/>
  <c r="AJ346" i="11" s="1"/>
  <c r="Z384" i="5" s="1"/>
  <c r="AH410" i="11"/>
  <c r="Z365" i="5"/>
  <c r="AJ328" i="11"/>
  <c r="Z366" i="5" s="1"/>
  <c r="Z353" i="5"/>
  <c r="AJ316" i="11"/>
  <c r="Z354" i="5" s="1"/>
  <c r="AA430" i="5"/>
  <c r="AI334" i="11"/>
  <c r="Y372" i="5" s="1"/>
  <c r="AA353" i="5"/>
  <c r="AK316" i="11"/>
  <c r="AK337" i="11"/>
  <c r="AA375" i="5" s="1"/>
  <c r="AA363" i="5"/>
  <c r="AI340" i="11"/>
  <c r="Y378" i="5" s="1"/>
  <c r="AI316" i="11"/>
  <c r="Y354" i="5" s="1"/>
  <c r="AA311" i="5"/>
  <c r="AK278" i="11"/>
  <c r="AA316" i="5" s="1"/>
  <c r="AK216" i="11"/>
  <c r="AK222" i="11" s="1"/>
  <c r="AA260" i="5" s="1"/>
  <c r="AJ209" i="11"/>
  <c r="AJ212" i="11" s="1"/>
  <c r="Z250" i="5" s="1"/>
  <c r="AJ233" i="11"/>
  <c r="Z271" i="5" s="1"/>
  <c r="AJ236" i="11"/>
  <c r="Z274" i="5" s="1"/>
  <c r="AK405" i="11"/>
  <c r="AA443" i="5" s="1"/>
  <c r="AH85" i="11"/>
  <c r="X123" i="5" s="1"/>
  <c r="AH132" i="11"/>
  <c r="X170" i="5" s="1"/>
  <c r="AK132" i="11"/>
  <c r="AA170" i="5" s="1"/>
  <c r="AJ222" i="11"/>
  <c r="Z260" i="5" s="1"/>
  <c r="AK133" i="11"/>
  <c r="AA171" i="5" s="1"/>
  <c r="AJ226" i="11"/>
  <c r="AJ235" i="11" s="1"/>
  <c r="Z273" i="5" s="1"/>
  <c r="AK217" i="11"/>
  <c r="AA255" i="5" s="1"/>
  <c r="AJ468" i="11"/>
  <c r="Z506" i="5" s="1"/>
  <c r="AJ216" i="11"/>
  <c r="AJ223" i="11" s="1"/>
  <c r="Z261" i="5" s="1"/>
  <c r="AK280" i="11"/>
  <c r="AK85" i="11"/>
  <c r="AA123" i="5" s="1"/>
  <c r="Z334" i="5"/>
  <c r="AA506" i="5"/>
  <c r="AK470" i="11"/>
  <c r="AA508" i="5" s="1"/>
  <c r="AK471" i="11"/>
  <c r="AA509" i="5" s="1"/>
  <c r="AK472" i="11"/>
  <c r="AA510" i="5" s="1"/>
  <c r="AK469" i="11"/>
  <c r="AA507" i="5" s="1"/>
  <c r="AK473" i="11"/>
  <c r="AK440" i="11"/>
  <c r="AA478" i="5" s="1"/>
  <c r="AJ237" i="11"/>
  <c r="Z275" i="5" s="1"/>
  <c r="AA388" i="5"/>
  <c r="Y161" i="5"/>
  <c r="AI125" i="11"/>
  <c r="Y163" i="5" s="1"/>
  <c r="AH408" i="11"/>
  <c r="X446" i="5" s="1"/>
  <c r="Y169" i="5"/>
  <c r="AI135" i="11"/>
  <c r="Y173" i="5" s="1"/>
  <c r="AK408" i="11"/>
  <c r="AI133" i="11"/>
  <c r="Y171" i="5" s="1"/>
  <c r="Y388" i="5"/>
  <c r="AH133" i="11"/>
  <c r="X171" i="5" s="1"/>
  <c r="AH406" i="11"/>
  <c r="X444" i="5" s="1"/>
  <c r="AJ227" i="11"/>
  <c r="Z265" i="5" s="1"/>
  <c r="AH180" i="11"/>
  <c r="AH187" i="11" s="1"/>
  <c r="X225" i="5" s="1"/>
  <c r="AJ297" i="11"/>
  <c r="Z161" i="5"/>
  <c r="AJ125" i="11"/>
  <c r="Z163" i="5" s="1"/>
  <c r="AA246" i="5"/>
  <c r="AK209" i="11"/>
  <c r="AK212" i="11" s="1"/>
  <c r="AA250" i="5" s="1"/>
  <c r="AK211" i="11"/>
  <c r="AA249" i="5" s="1"/>
  <c r="X161" i="5"/>
  <c r="AH125" i="11"/>
  <c r="X163" i="5" s="1"/>
  <c r="AJ234" i="11"/>
  <c r="Z272" i="5" s="1"/>
  <c r="AJ229" i="11"/>
  <c r="Z267" i="5" s="1"/>
  <c r="AK223" i="11"/>
  <c r="AA261" i="5" s="1"/>
  <c r="AI124" i="11"/>
  <c r="Y162" i="5" s="1"/>
  <c r="AJ342" i="11"/>
  <c r="AI341" i="11"/>
  <c r="X246" i="5"/>
  <c r="AH214" i="11"/>
  <c r="AH211" i="11"/>
  <c r="X249" i="5" s="1"/>
  <c r="AH209" i="11"/>
  <c r="AH210" i="11" s="1"/>
  <c r="X248" i="5" s="1"/>
  <c r="AA337" i="5"/>
  <c r="AK301" i="11"/>
  <c r="Z388" i="5"/>
  <c r="AK226" i="11"/>
  <c r="AA264" i="5" s="1"/>
  <c r="AH201" i="11"/>
  <c r="X239" i="5" s="1"/>
  <c r="X169" i="5"/>
  <c r="AH135" i="11"/>
  <c r="X173" i="5" s="1"/>
  <c r="AK190" i="11"/>
  <c r="AA228" i="5" s="1"/>
  <c r="AI132" i="11"/>
  <c r="Y170" i="5" s="1"/>
  <c r="AK135" i="11"/>
  <c r="AA173" i="5" s="1"/>
  <c r="AA217" i="5"/>
  <c r="X217" i="5"/>
  <c r="AH199" i="11"/>
  <c r="X237" i="5" s="1"/>
  <c r="AK406" i="11"/>
  <c r="AA444" i="5" s="1"/>
  <c r="AH405" i="11"/>
  <c r="X443" i="5" s="1"/>
  <c r="AH197" i="11"/>
  <c r="X235" i="5" s="1"/>
  <c r="X388" i="5"/>
  <c r="AI134" i="11"/>
  <c r="Y172" i="5" s="1"/>
  <c r="AK300" i="11"/>
  <c r="AA338" i="5" s="1"/>
  <c r="AK180" i="11"/>
  <c r="AK183" i="11" s="1"/>
  <c r="AA221" i="5" s="1"/>
  <c r="AJ471" i="11"/>
  <c r="Z509" i="5" s="1"/>
  <c r="AK479" i="11"/>
  <c r="AK478" i="11"/>
  <c r="AA516" i="5" s="1"/>
  <c r="AK475" i="11"/>
  <c r="AA513" i="5" s="1"/>
  <c r="AK252" i="11"/>
  <c r="AI85" i="11"/>
  <c r="Y123" i="5" s="1"/>
  <c r="Y122" i="5"/>
  <c r="AK238" i="11"/>
  <c r="AK219" i="11"/>
  <c r="AA257" i="5" s="1"/>
  <c r="AJ253" i="11"/>
  <c r="AJ230" i="11"/>
  <c r="Z268" i="5" s="1"/>
  <c r="AJ85" i="11"/>
  <c r="AJ100" i="11" s="1"/>
  <c r="Z138" i="5" s="1"/>
  <c r="AH100" i="11"/>
  <c r="X138" i="5" s="1"/>
  <c r="AH87" i="11"/>
  <c r="X125" i="5" s="1"/>
  <c r="AI107" i="11"/>
  <c r="Y145" i="5" s="1"/>
  <c r="AI105" i="11"/>
  <c r="Y143" i="5" s="1"/>
  <c r="AI101" i="11"/>
  <c r="Y139" i="5" s="1"/>
  <c r="AI106" i="11"/>
  <c r="Y144" i="5" s="1"/>
  <c r="AI108" i="11"/>
  <c r="Y146" i="5" s="1"/>
  <c r="AI111" i="11"/>
  <c r="Y149" i="5" s="1"/>
  <c r="AI112" i="11"/>
  <c r="Y150" i="5" s="1"/>
  <c r="AI109" i="11"/>
  <c r="Y147" i="5" s="1"/>
  <c r="AI110" i="11"/>
  <c r="Y148" i="5" s="1"/>
  <c r="AH105" i="11"/>
  <c r="X143" i="5" s="1"/>
  <c r="AH112" i="11"/>
  <c r="X150" i="5" s="1"/>
  <c r="AH110" i="11"/>
  <c r="X148" i="5" s="1"/>
  <c r="AH101" i="11"/>
  <c r="X139" i="5" s="1"/>
  <c r="AH108" i="11"/>
  <c r="X146" i="5" s="1"/>
  <c r="AH106" i="11"/>
  <c r="X144" i="5" s="1"/>
  <c r="AH111" i="11"/>
  <c r="X149" i="5" s="1"/>
  <c r="AH109" i="11"/>
  <c r="X147" i="5" s="1"/>
  <c r="AH107" i="11"/>
  <c r="X145" i="5" s="1"/>
  <c r="AH351" i="11"/>
  <c r="AJ111" i="11"/>
  <c r="Z149" i="5" s="1"/>
  <c r="AJ110" i="11"/>
  <c r="Z148" i="5" s="1"/>
  <c r="AJ109" i="11"/>
  <c r="Z147" i="5" s="1"/>
  <c r="AJ106" i="11"/>
  <c r="Z144" i="5" s="1"/>
  <c r="AJ107" i="11"/>
  <c r="Z145" i="5" s="1"/>
  <c r="AJ105" i="11"/>
  <c r="Z143" i="5" s="1"/>
  <c r="AJ101" i="11"/>
  <c r="Z139" i="5" s="1"/>
  <c r="AJ112" i="11"/>
  <c r="Z150" i="5" s="1"/>
  <c r="AJ108" i="11"/>
  <c r="Z146" i="5" s="1"/>
  <c r="AJ351" i="11"/>
  <c r="AJ443" i="11"/>
  <c r="Z481" i="5" s="1"/>
  <c r="AJ442" i="11"/>
  <c r="Z480" i="5" s="1"/>
  <c r="AK442" i="11"/>
  <c r="AA480" i="5" s="1"/>
  <c r="AK443" i="11"/>
  <c r="AA481" i="5" s="1"/>
  <c r="AI351" i="11"/>
  <c r="AK107" i="11"/>
  <c r="AA145" i="5" s="1"/>
  <c r="AK105" i="11"/>
  <c r="AA143" i="5" s="1"/>
  <c r="AK108" i="11"/>
  <c r="AA146" i="5" s="1"/>
  <c r="AK101" i="11"/>
  <c r="AA139" i="5" s="1"/>
  <c r="AK110" i="11"/>
  <c r="AA148" i="5" s="1"/>
  <c r="AK106" i="11"/>
  <c r="AA144" i="5" s="1"/>
  <c r="AK111" i="11"/>
  <c r="AA149" i="5" s="1"/>
  <c r="AK112" i="11"/>
  <c r="AA150" i="5" s="1"/>
  <c r="AK109" i="11"/>
  <c r="AA147" i="5" s="1"/>
  <c r="AK351" i="11"/>
  <c r="AJ30" i="11"/>
  <c r="Z68" i="5" s="1"/>
  <c r="AJ28" i="11"/>
  <c r="Z66" i="5" s="1"/>
  <c r="AJ29" i="11"/>
  <c r="Z67" i="5" s="1"/>
  <c r="AJ27" i="11"/>
  <c r="Z65" i="5" s="1"/>
  <c r="AI73" i="11"/>
  <c r="AI72" i="11"/>
  <c r="Y110" i="5" s="1"/>
  <c r="AI70" i="11"/>
  <c r="AK73" i="11"/>
  <c r="AA111" i="5" s="1"/>
  <c r="AK72" i="11"/>
  <c r="AA110" i="5" s="1"/>
  <c r="AK70" i="11"/>
  <c r="AH72" i="11"/>
  <c r="X110" i="5" s="1"/>
  <c r="AH70" i="11"/>
  <c r="AH73" i="11"/>
  <c r="X111" i="5" s="1"/>
  <c r="AJ73" i="11"/>
  <c r="Z111" i="5" s="1"/>
  <c r="AJ72" i="11"/>
  <c r="Z110" i="5" s="1"/>
  <c r="AJ70" i="11"/>
  <c r="AH29" i="11"/>
  <c r="X67" i="5" s="1"/>
  <c r="AH27" i="11"/>
  <c r="X65" i="5" s="1"/>
  <c r="AH30" i="11"/>
  <c r="X68" i="5" s="1"/>
  <c r="AH28" i="11"/>
  <c r="X66" i="5" s="1"/>
  <c r="AI29" i="11"/>
  <c r="Y67" i="5" s="1"/>
  <c r="AI27" i="11"/>
  <c r="Y65" i="5" s="1"/>
  <c r="AI30" i="11"/>
  <c r="Y68" i="5" s="1"/>
  <c r="AI28" i="11"/>
  <c r="Y66" i="5" s="1"/>
  <c r="AK30" i="11"/>
  <c r="AA68" i="5" s="1"/>
  <c r="AK28" i="11"/>
  <c r="AA66" i="5" s="1"/>
  <c r="AK27" i="11"/>
  <c r="AA65" i="5" s="1"/>
  <c r="AK29" i="11"/>
  <c r="AA67" i="5" s="1"/>
  <c r="H17" i="13"/>
  <c r="AK200" i="11" l="1"/>
  <c r="AA238" i="5" s="1"/>
  <c r="AH400" i="11"/>
  <c r="X438" i="5" s="1"/>
  <c r="AH398" i="11"/>
  <c r="X436" i="5" s="1"/>
  <c r="AJ280" i="11"/>
  <c r="AK220" i="11"/>
  <c r="AA258" i="5" s="1"/>
  <c r="AJ335" i="11"/>
  <c r="Z373" i="5" s="1"/>
  <c r="AH395" i="11"/>
  <c r="X433" i="5" s="1"/>
  <c r="AJ228" i="11"/>
  <c r="Z266" i="5" s="1"/>
  <c r="AH212" i="11"/>
  <c r="X250" i="5" s="1"/>
  <c r="AK228" i="11"/>
  <c r="AA266" i="5" s="1"/>
  <c r="AJ275" i="11"/>
  <c r="Z313" i="5" s="1"/>
  <c r="AK410" i="11"/>
  <c r="AJ277" i="11"/>
  <c r="Z315" i="5" s="1"/>
  <c r="AK404" i="11"/>
  <c r="AK407" i="11" s="1"/>
  <c r="AA445" i="5" s="1"/>
  <c r="AH213" i="11"/>
  <c r="X251" i="5" s="1"/>
  <c r="AK214" i="11"/>
  <c r="AA252" i="5" s="1"/>
  <c r="AK201" i="11"/>
  <c r="AA239" i="5" s="1"/>
  <c r="AK224" i="11"/>
  <c r="AA262" i="5" s="1"/>
  <c r="AJ221" i="11"/>
  <c r="Z259" i="5" s="1"/>
  <c r="AJ211" i="11"/>
  <c r="Z249" i="5" s="1"/>
  <c r="AI337" i="11"/>
  <c r="Y375" i="5" s="1"/>
  <c r="AI324" i="11"/>
  <c r="Y362" i="5" s="1"/>
  <c r="AH399" i="11"/>
  <c r="X437" i="5" s="1"/>
  <c r="AK397" i="11"/>
  <c r="AA435" i="5" s="1"/>
  <c r="AI321" i="11"/>
  <c r="Y359" i="5" s="1"/>
  <c r="AJ219" i="11"/>
  <c r="Z257" i="5" s="1"/>
  <c r="AK210" i="11"/>
  <c r="AA248" i="5" s="1"/>
  <c r="AJ317" i="11"/>
  <c r="Z355" i="5" s="1"/>
  <c r="AI339" i="11"/>
  <c r="Y377" i="5" s="1"/>
  <c r="AI329" i="11"/>
  <c r="Y367" i="5" s="1"/>
  <c r="AI323" i="11"/>
  <c r="Y361" i="5" s="1"/>
  <c r="AH403" i="11"/>
  <c r="X441" i="5" s="1"/>
  <c r="AK395" i="11"/>
  <c r="AA433" i="5" s="1"/>
  <c r="AI317" i="11"/>
  <c r="Y355" i="5" s="1"/>
  <c r="AI326" i="11"/>
  <c r="Y364" i="5" s="1"/>
  <c r="AK403" i="11"/>
  <c r="AA441" i="5" s="1"/>
  <c r="AK401" i="11"/>
  <c r="AA439" i="5" s="1"/>
  <c r="AJ224" i="11"/>
  <c r="Z262" i="5" s="1"/>
  <c r="AK204" i="11"/>
  <c r="AA242" i="5" s="1"/>
  <c r="AJ329" i="11"/>
  <c r="Z367" i="5" s="1"/>
  <c r="AH409" i="11"/>
  <c r="AK396" i="11"/>
  <c r="AA434" i="5" s="1"/>
  <c r="AI319" i="11"/>
  <c r="Y357" i="5" s="1"/>
  <c r="AI327" i="11"/>
  <c r="Y365" i="5" s="1"/>
  <c r="AI315" i="11"/>
  <c r="Y353" i="5" s="1"/>
  <c r="AH206" i="11"/>
  <c r="X244" i="5" s="1"/>
  <c r="AH183" i="11"/>
  <c r="X221" i="5" s="1"/>
  <c r="AK234" i="11"/>
  <c r="AA272" i="5" s="1"/>
  <c r="AJ337" i="11"/>
  <c r="Z375" i="5" s="1"/>
  <c r="AK230" i="11"/>
  <c r="AA268" i="5" s="1"/>
  <c r="AH86" i="11"/>
  <c r="X124" i="5" s="1"/>
  <c r="AK185" i="11"/>
  <c r="AA223" i="5" s="1"/>
  <c r="AH188" i="11"/>
  <c r="X226" i="5" s="1"/>
  <c r="AH196" i="11"/>
  <c r="X234" i="5" s="1"/>
  <c r="AA247" i="5"/>
  <c r="AK215" i="11"/>
  <c r="AK191" i="11"/>
  <c r="AA229" i="5" s="1"/>
  <c r="AK205" i="11"/>
  <c r="AA243" i="5" s="1"/>
  <c r="AH189" i="11"/>
  <c r="X227" i="5" s="1"/>
  <c r="AH185" i="11"/>
  <c r="X223" i="5" s="1"/>
  <c r="AH191" i="11"/>
  <c r="X229" i="5" s="1"/>
  <c r="Z254" i="5"/>
  <c r="AJ225" i="11"/>
  <c r="AK221" i="11"/>
  <c r="AA259" i="5" s="1"/>
  <c r="AA354" i="5"/>
  <c r="AK318" i="11"/>
  <c r="AA356" i="5" s="1"/>
  <c r="AJ338" i="11"/>
  <c r="Z376" i="5" s="1"/>
  <c r="Z312" i="5"/>
  <c r="AJ276" i="11"/>
  <c r="Z314" i="5" s="1"/>
  <c r="AJ278" i="11"/>
  <c r="Z316" i="5" s="1"/>
  <c r="AH404" i="11"/>
  <c r="AK171" i="11"/>
  <c r="AA209" i="5" s="1"/>
  <c r="AA201" i="5"/>
  <c r="AH193" i="11"/>
  <c r="X231" i="5" s="1"/>
  <c r="AH194" i="11"/>
  <c r="X232" i="5" s="1"/>
  <c r="AH184" i="11"/>
  <c r="X222" i="5" s="1"/>
  <c r="AK195" i="11"/>
  <c r="AA233" i="5" s="1"/>
  <c r="AH198" i="11"/>
  <c r="X236" i="5" s="1"/>
  <c r="AH192" i="11"/>
  <c r="X230" i="5" s="1"/>
  <c r="AA312" i="5"/>
  <c r="AK279" i="11"/>
  <c r="AA317" i="5" s="1"/>
  <c r="AK277" i="11"/>
  <c r="AA315" i="5" s="1"/>
  <c r="AJ340" i="11"/>
  <c r="Z378" i="5" s="1"/>
  <c r="AK233" i="11"/>
  <c r="AA271" i="5" s="1"/>
  <c r="AK192" i="11"/>
  <c r="AA230" i="5" s="1"/>
  <c r="AK189" i="11"/>
  <c r="AA227" i="5" s="1"/>
  <c r="AK236" i="11"/>
  <c r="AA274" i="5" s="1"/>
  <c r="AH203" i="11"/>
  <c r="X241" i="5" s="1"/>
  <c r="AJ218" i="11"/>
  <c r="Z256" i="5" s="1"/>
  <c r="Z264" i="5"/>
  <c r="AJ238" i="11"/>
  <c r="Z276" i="5" s="1"/>
  <c r="AJ220" i="11"/>
  <c r="Z258" i="5" s="1"/>
  <c r="AJ232" i="11"/>
  <c r="Z270" i="5" s="1"/>
  <c r="AK317" i="11"/>
  <c r="AA355" i="5" s="1"/>
  <c r="AJ330" i="11"/>
  <c r="Z368" i="5" s="1"/>
  <c r="AI335" i="11"/>
  <c r="Y373" i="5" s="1"/>
  <c r="AH402" i="11"/>
  <c r="X440" i="5" s="1"/>
  <c r="AK400" i="11"/>
  <c r="AA438" i="5" s="1"/>
  <c r="AK402" i="11"/>
  <c r="AA440" i="5" s="1"/>
  <c r="AK213" i="11"/>
  <c r="AA251" i="5" s="1"/>
  <c r="AJ180" i="11"/>
  <c r="Z217" i="5"/>
  <c r="AJ163" i="11"/>
  <c r="Z201" i="5" s="1"/>
  <c r="Z177" i="5"/>
  <c r="AI140" i="11"/>
  <c r="Y177" i="5"/>
  <c r="AK184" i="11"/>
  <c r="AA222" i="5" s="1"/>
  <c r="AK206" i="11"/>
  <c r="AA244" i="5" s="1"/>
  <c r="AA169" i="5"/>
  <c r="AK182" i="11"/>
  <c r="AA220" i="5" s="1"/>
  <c r="AH205" i="11"/>
  <c r="X243" i="5" s="1"/>
  <c r="AH181" i="11"/>
  <c r="X219" i="5" s="1"/>
  <c r="AK231" i="11"/>
  <c r="AA269" i="5" s="1"/>
  <c r="AJ336" i="11"/>
  <c r="Z374" i="5" s="1"/>
  <c r="AI318" i="11"/>
  <c r="Y356" i="5" s="1"/>
  <c r="AH401" i="11"/>
  <c r="X439" i="5" s="1"/>
  <c r="AK198" i="11"/>
  <c r="AA236" i="5" s="1"/>
  <c r="AH202" i="11"/>
  <c r="X240" i="5" s="1"/>
  <c r="AH186" i="11"/>
  <c r="X224" i="5" s="1"/>
  <c r="AK196" i="11"/>
  <c r="AA234" i="5" s="1"/>
  <c r="AK232" i="11"/>
  <c r="AA270" i="5" s="1"/>
  <c r="AK197" i="11"/>
  <c r="AA235" i="5" s="1"/>
  <c r="AK203" i="11"/>
  <c r="AA241" i="5" s="1"/>
  <c r="Z247" i="5"/>
  <c r="AJ210" i="11"/>
  <c r="Z248" i="5" s="1"/>
  <c r="AJ213" i="11"/>
  <c r="Z251" i="5" s="1"/>
  <c r="AJ215" i="11"/>
  <c r="AJ214" i="11"/>
  <c r="Z252" i="5" s="1"/>
  <c r="AJ341" i="11"/>
  <c r="Z379" i="5" s="1"/>
  <c r="AJ334" i="11"/>
  <c r="Z372" i="5" s="1"/>
  <c r="AK275" i="11"/>
  <c r="AA313" i="5" s="1"/>
  <c r="AK343" i="11"/>
  <c r="AA381" i="5" s="1"/>
  <c r="AA379" i="5"/>
  <c r="Z291" i="5"/>
  <c r="AJ254" i="11"/>
  <c r="Z292" i="5" s="1"/>
  <c r="AA218" i="5"/>
  <c r="AK207" i="11"/>
  <c r="AA245" i="5" s="1"/>
  <c r="AK194" i="11"/>
  <c r="AA232" i="5" s="1"/>
  <c r="AK193" i="11"/>
  <c r="AA231" i="5" s="1"/>
  <c r="AK187" i="11"/>
  <c r="AA225" i="5" s="1"/>
  <c r="Z380" i="5"/>
  <c r="AJ343" i="11"/>
  <c r="Z381" i="5" s="1"/>
  <c r="AK235" i="11"/>
  <c r="AA273" i="5" s="1"/>
  <c r="AK188" i="11"/>
  <c r="AA226" i="5" s="1"/>
  <c r="AK199" i="11"/>
  <c r="AA237" i="5" s="1"/>
  <c r="AK237" i="11"/>
  <c r="AA275" i="5" s="1"/>
  <c r="AJ339" i="11"/>
  <c r="Z377" i="5" s="1"/>
  <c r="AJ332" i="11"/>
  <c r="Z370" i="5" s="1"/>
  <c r="Z382" i="5"/>
  <c r="AJ347" i="11"/>
  <c r="Z385" i="5" s="1"/>
  <c r="AJ345" i="11"/>
  <c r="Z383" i="5" s="1"/>
  <c r="AH163" i="11"/>
  <c r="X201" i="5" s="1"/>
  <c r="X177" i="5"/>
  <c r="X218" i="5"/>
  <c r="AH207" i="11"/>
  <c r="X245" i="5" s="1"/>
  <c r="AK202" i="11"/>
  <c r="AA240" i="5" s="1"/>
  <c r="AH204" i="11"/>
  <c r="X242" i="5" s="1"/>
  <c r="X247" i="5"/>
  <c r="AH215" i="11"/>
  <c r="AH182" i="11"/>
  <c r="X220" i="5" s="1"/>
  <c r="AK186" i="11"/>
  <c r="AA224" i="5" s="1"/>
  <c r="AK281" i="11"/>
  <c r="AK287" i="11" s="1"/>
  <c r="AA325" i="5" s="1"/>
  <c r="AK181" i="11"/>
  <c r="AA219" i="5" s="1"/>
  <c r="AH200" i="11"/>
  <c r="X238" i="5" s="1"/>
  <c r="AH190" i="11"/>
  <c r="X228" i="5" s="1"/>
  <c r="AH195" i="11"/>
  <c r="X233" i="5" s="1"/>
  <c r="AK229" i="11"/>
  <c r="AA267" i="5" s="1"/>
  <c r="AA254" i="5"/>
  <c r="AK225" i="11"/>
  <c r="AJ333" i="11"/>
  <c r="Z371" i="5" s="1"/>
  <c r="AJ331" i="11"/>
  <c r="Z369" i="5" s="1"/>
  <c r="Z318" i="5"/>
  <c r="AH427" i="11"/>
  <c r="AH430" i="11" s="1"/>
  <c r="X468" i="5" s="1"/>
  <c r="AH428" i="11"/>
  <c r="X466" i="5" s="1"/>
  <c r="AI392" i="11"/>
  <c r="AI431" i="11" s="1"/>
  <c r="Y469" i="5" s="1"/>
  <c r="Z335" i="5"/>
  <c r="AK305" i="11"/>
  <c r="AK306" i="11" s="1"/>
  <c r="AA344" i="5" s="1"/>
  <c r="X448" i="5"/>
  <c r="AH411" i="11"/>
  <c r="AH414" i="11" s="1"/>
  <c r="X452" i="5" s="1"/>
  <c r="AJ281" i="11"/>
  <c r="AJ282" i="11" s="1"/>
  <c r="Z320" i="5" s="1"/>
  <c r="X447" i="5"/>
  <c r="AJ298" i="11"/>
  <c r="AJ312" i="11" s="1"/>
  <c r="Z350" i="5" s="1"/>
  <c r="AK427" i="11"/>
  <c r="AK428" i="11" s="1"/>
  <c r="AA466" i="5" s="1"/>
  <c r="AJ261" i="11"/>
  <c r="Z298" i="5"/>
  <c r="AA448" i="5"/>
  <c r="AK416" i="11"/>
  <c r="AK420" i="11" s="1"/>
  <c r="AK419" i="11"/>
  <c r="AA457" i="5" s="1"/>
  <c r="AA339" i="5"/>
  <c r="AK302" i="11"/>
  <c r="AA318" i="5"/>
  <c r="AJ288" i="11"/>
  <c r="Z326" i="5" s="1"/>
  <c r="AH416" i="11"/>
  <c r="AH421" i="11" s="1"/>
  <c r="X459" i="5" s="1"/>
  <c r="AK480" i="11"/>
  <c r="AA518" i="5" s="1"/>
  <c r="AI86" i="11"/>
  <c r="Y124" i="5" s="1"/>
  <c r="AK87" i="11"/>
  <c r="AA125" i="5" s="1"/>
  <c r="AK100" i="11"/>
  <c r="AA138" i="5" s="1"/>
  <c r="AH239" i="11"/>
  <c r="AH245" i="11" s="1"/>
  <c r="X283" i="5" s="1"/>
  <c r="AK86" i="11"/>
  <c r="AA124" i="5" s="1"/>
  <c r="AK75" i="11"/>
  <c r="AA113" i="5" s="1"/>
  <c r="AJ352" i="11"/>
  <c r="Z390" i="5" s="1"/>
  <c r="AH431" i="11"/>
  <c r="X469" i="5" s="1"/>
  <c r="AJ75" i="11"/>
  <c r="Z113" i="5" s="1"/>
  <c r="AH226" i="11"/>
  <c r="AH233" i="11" s="1"/>
  <c r="X271" i="5" s="1"/>
  <c r="AH229" i="11"/>
  <c r="X267" i="5" s="1"/>
  <c r="AK431" i="11"/>
  <c r="AA469" i="5" s="1"/>
  <c r="AA511" i="5"/>
  <c r="AK474" i="11"/>
  <c r="AA512" i="5" s="1"/>
  <c r="AH75" i="11"/>
  <c r="X113" i="5" s="1"/>
  <c r="AI87" i="11"/>
  <c r="Y125" i="5" s="1"/>
  <c r="AK477" i="11"/>
  <c r="AA515" i="5" s="1"/>
  <c r="AJ353" i="11"/>
  <c r="Z391" i="5" s="1"/>
  <c r="AH352" i="11"/>
  <c r="X390" i="5" s="1"/>
  <c r="AK476" i="11"/>
  <c r="AA514" i="5" s="1"/>
  <c r="AK483" i="11"/>
  <c r="AA521" i="5" s="1"/>
  <c r="AH432" i="11"/>
  <c r="X470" i="5" s="1"/>
  <c r="AJ469" i="11"/>
  <c r="Z507" i="5" s="1"/>
  <c r="AJ473" i="11"/>
  <c r="AJ472" i="11"/>
  <c r="Z510" i="5" s="1"/>
  <c r="AA290" i="5"/>
  <c r="AK253" i="11"/>
  <c r="AA291" i="5" s="1"/>
  <c r="AH74" i="11"/>
  <c r="X112" i="5" s="1"/>
  <c r="X252" i="5"/>
  <c r="AK352" i="11"/>
  <c r="AA390" i="5" s="1"/>
  <c r="Y389" i="5"/>
  <c r="X389" i="5"/>
  <c r="AK74" i="11"/>
  <c r="AA112" i="5" s="1"/>
  <c r="AJ87" i="11"/>
  <c r="Z125" i="5" s="1"/>
  <c r="AA517" i="5"/>
  <c r="AK432" i="11"/>
  <c r="AK433" i="11"/>
  <c r="AK439" i="11" s="1"/>
  <c r="AA477" i="5" s="1"/>
  <c r="AA276" i="5"/>
  <c r="AK239" i="11"/>
  <c r="AK242" i="11" s="1"/>
  <c r="AA280" i="5" s="1"/>
  <c r="Y379" i="5"/>
  <c r="AI342" i="11"/>
  <c r="Y380" i="5" s="1"/>
  <c r="AK411" i="11"/>
  <c r="AK412" i="11" s="1"/>
  <c r="AA450" i="5" s="1"/>
  <c r="AA446" i="5"/>
  <c r="Z389" i="5"/>
  <c r="AJ356" i="11"/>
  <c r="AJ479" i="11"/>
  <c r="Z517" i="5" s="1"/>
  <c r="AJ478" i="11"/>
  <c r="Z516" i="5" s="1"/>
  <c r="AJ476" i="11"/>
  <c r="Z514" i="5" s="1"/>
  <c r="AJ475" i="11"/>
  <c r="Z513" i="5" s="1"/>
  <c r="AJ477" i="11"/>
  <c r="Z515" i="5" s="1"/>
  <c r="AA389" i="5"/>
  <c r="AI352" i="11"/>
  <c r="Y390" i="5" s="1"/>
  <c r="AI100" i="11"/>
  <c r="Y138" i="5" s="1"/>
  <c r="AK71" i="11"/>
  <c r="AA109" i="5" s="1"/>
  <c r="AA108" i="5"/>
  <c r="AJ71" i="11"/>
  <c r="Z109" i="5" s="1"/>
  <c r="Z108" i="5"/>
  <c r="AH71" i="11"/>
  <c r="X109" i="5" s="1"/>
  <c r="X108" i="5"/>
  <c r="AI71" i="11"/>
  <c r="Y109" i="5" s="1"/>
  <c r="Y108" i="5"/>
  <c r="AI74" i="11"/>
  <c r="Y112" i="5" s="1"/>
  <c r="Y111" i="5"/>
  <c r="AJ86" i="11"/>
  <c r="Z124" i="5" s="1"/>
  <c r="Z123" i="5"/>
  <c r="AI103" i="11"/>
  <c r="Y141" i="5" s="1"/>
  <c r="AI104" i="11"/>
  <c r="Y142" i="5" s="1"/>
  <c r="AI102" i="11"/>
  <c r="Y140" i="5" s="1"/>
  <c r="AJ83" i="11"/>
  <c r="Z121" i="5" s="1"/>
  <c r="AJ82" i="11"/>
  <c r="Z120" i="5" s="1"/>
  <c r="AH93" i="11"/>
  <c r="X131" i="5" s="1"/>
  <c r="AH91" i="11"/>
  <c r="X129" i="5" s="1"/>
  <c r="AH90" i="11"/>
  <c r="X128" i="5" s="1"/>
  <c r="AH88" i="11"/>
  <c r="AH92" i="11"/>
  <c r="X130" i="5" s="1"/>
  <c r="AI83" i="11"/>
  <c r="Y121" i="5" s="1"/>
  <c r="AI82" i="11"/>
  <c r="Y120" i="5" s="1"/>
  <c r="AJ444" i="11"/>
  <c r="AJ445" i="11" s="1"/>
  <c r="Z483" i="5" s="1"/>
  <c r="AJ102" i="11"/>
  <c r="Z140" i="5" s="1"/>
  <c r="AJ104" i="11"/>
  <c r="Z142" i="5" s="1"/>
  <c r="AJ103" i="11"/>
  <c r="Z141" i="5" s="1"/>
  <c r="AI75" i="11"/>
  <c r="Y113" i="5" s="1"/>
  <c r="AK103" i="11"/>
  <c r="AA141" i="5" s="1"/>
  <c r="AK102" i="11"/>
  <c r="AA140" i="5" s="1"/>
  <c r="AK104" i="11"/>
  <c r="AA142" i="5" s="1"/>
  <c r="AH103" i="11"/>
  <c r="X141" i="5" s="1"/>
  <c r="AH104" i="11"/>
  <c r="X142" i="5" s="1"/>
  <c r="AH102" i="11"/>
  <c r="X140" i="5" s="1"/>
  <c r="AK444" i="11"/>
  <c r="AK445" i="11" s="1"/>
  <c r="AA483" i="5" s="1"/>
  <c r="AH83" i="11"/>
  <c r="X121" i="5" s="1"/>
  <c r="AH82" i="11"/>
  <c r="X120" i="5" s="1"/>
  <c r="AK83" i="11"/>
  <c r="AA121" i="5" s="1"/>
  <c r="AK82" i="11"/>
  <c r="AA120" i="5" s="1"/>
  <c r="AJ74" i="11"/>
  <c r="Z112" i="5" s="1"/>
  <c r="AH80" i="11"/>
  <c r="X118" i="5" s="1"/>
  <c r="AH78" i="11"/>
  <c r="X116" i="5" s="1"/>
  <c r="AH76" i="11"/>
  <c r="X114" i="5" s="1"/>
  <c r="AH81" i="11"/>
  <c r="X119" i="5" s="1"/>
  <c r="AH79" i="11"/>
  <c r="X117" i="5" s="1"/>
  <c r="AH77" i="11"/>
  <c r="X115" i="5" s="1"/>
  <c r="AK81" i="11"/>
  <c r="AA119" i="5" s="1"/>
  <c r="AK79" i="11"/>
  <c r="AA117" i="5" s="1"/>
  <c r="AK77" i="11"/>
  <c r="AA115" i="5" s="1"/>
  <c r="AK78" i="11"/>
  <c r="AA116" i="5" s="1"/>
  <c r="AK76" i="11"/>
  <c r="AA114" i="5" s="1"/>
  <c r="AK80" i="11"/>
  <c r="AA118" i="5" s="1"/>
  <c r="AJ81" i="11"/>
  <c r="Z119" i="5" s="1"/>
  <c r="AJ79" i="11"/>
  <c r="Z117" i="5" s="1"/>
  <c r="AJ77" i="11"/>
  <c r="Z115" i="5" s="1"/>
  <c r="AJ78" i="11"/>
  <c r="Z116" i="5" s="1"/>
  <c r="AJ80" i="11"/>
  <c r="Z118" i="5" s="1"/>
  <c r="AJ76" i="11"/>
  <c r="Z114" i="5" s="1"/>
  <c r="AI81" i="11"/>
  <c r="Y119" i="5" s="1"/>
  <c r="AI79" i="11"/>
  <c r="Y117" i="5" s="1"/>
  <c r="AI77" i="11"/>
  <c r="Y115" i="5" s="1"/>
  <c r="AI78" i="11"/>
  <c r="Y116" i="5" s="1"/>
  <c r="AI80" i="11"/>
  <c r="Y118" i="5" s="1"/>
  <c r="AI76" i="11"/>
  <c r="Y114" i="5" s="1"/>
  <c r="H18" i="13"/>
  <c r="AJ91" i="11" l="1"/>
  <c r="Z129" i="5" s="1"/>
  <c r="AH228" i="11"/>
  <c r="X266" i="5" s="1"/>
  <c r="AK482" i="11"/>
  <c r="AA520" i="5" s="1"/>
  <c r="AJ92" i="11"/>
  <c r="Z130" i="5" s="1"/>
  <c r="AK425" i="11"/>
  <c r="AA463" i="5" s="1"/>
  <c r="AJ308" i="11"/>
  <c r="Z346" i="5" s="1"/>
  <c r="AK418" i="11"/>
  <c r="AA456" i="5" s="1"/>
  <c r="AJ309" i="11"/>
  <c r="Z347" i="5" s="1"/>
  <c r="AA442" i="5"/>
  <c r="AH418" i="11"/>
  <c r="X456" i="5" s="1"/>
  <c r="AK417" i="11"/>
  <c r="AA455" i="5" s="1"/>
  <c r="AH235" i="11"/>
  <c r="X273" i="5" s="1"/>
  <c r="AK246" i="11"/>
  <c r="AA284" i="5" s="1"/>
  <c r="AH232" i="11"/>
  <c r="X270" i="5" s="1"/>
  <c r="AK243" i="11"/>
  <c r="AA281" i="5" s="1"/>
  <c r="AK481" i="11"/>
  <c r="AA519" i="5" s="1"/>
  <c r="AK430" i="11"/>
  <c r="AA468" i="5" s="1"/>
  <c r="AK290" i="11"/>
  <c r="AA328" i="5" s="1"/>
  <c r="AJ311" i="11"/>
  <c r="Z349" i="5" s="1"/>
  <c r="AK241" i="11"/>
  <c r="AA279" i="5" s="1"/>
  <c r="AH237" i="11"/>
  <c r="X275" i="5" s="1"/>
  <c r="AK245" i="11"/>
  <c r="AA283" i="5" s="1"/>
  <c r="AH230" i="11"/>
  <c r="X268" i="5" s="1"/>
  <c r="AH247" i="11"/>
  <c r="X285" i="5" s="1"/>
  <c r="AK356" i="11"/>
  <c r="AK355" i="11"/>
  <c r="AA393" i="5" s="1"/>
  <c r="AK247" i="11"/>
  <c r="AA285" i="5" s="1"/>
  <c r="AH236" i="11"/>
  <c r="X274" i="5" s="1"/>
  <c r="AK240" i="11"/>
  <c r="AA278" i="5" s="1"/>
  <c r="AK248" i="11"/>
  <c r="AA286" i="5" s="1"/>
  <c r="AH423" i="11"/>
  <c r="X461" i="5" s="1"/>
  <c r="X277" i="5"/>
  <c r="AH240" i="11"/>
  <c r="X278" i="5" s="1"/>
  <c r="AJ286" i="11"/>
  <c r="Z324" i="5" s="1"/>
  <c r="AA277" i="5"/>
  <c r="AK249" i="11"/>
  <c r="AA287" i="5" s="1"/>
  <c r="AI356" i="11"/>
  <c r="Y394" i="5" s="1"/>
  <c r="AH243" i="11"/>
  <c r="X281" i="5" s="1"/>
  <c r="AI432" i="11"/>
  <c r="AI354" i="11"/>
  <c r="Y392" i="5" s="1"/>
  <c r="AH227" i="11"/>
  <c r="X265" i="5" s="1"/>
  <c r="AH244" i="11"/>
  <c r="X282" i="5" s="1"/>
  <c r="AA454" i="5"/>
  <c r="AK426" i="11"/>
  <c r="AA464" i="5" s="1"/>
  <c r="AJ310" i="11"/>
  <c r="Z348" i="5" s="1"/>
  <c r="X465" i="5"/>
  <c r="AH429" i="11"/>
  <c r="X467" i="5" s="1"/>
  <c r="X449" i="5"/>
  <c r="AH415" i="11"/>
  <c r="X453" i="5" s="1"/>
  <c r="Z319" i="5"/>
  <c r="AJ291" i="11"/>
  <c r="Z329" i="5" s="1"/>
  <c r="AH216" i="11"/>
  <c r="X253" i="5"/>
  <c r="Y178" i="5"/>
  <c r="AI141" i="11"/>
  <c r="AI164" i="11"/>
  <c r="AI208" i="11"/>
  <c r="AI180" i="11"/>
  <c r="AH353" i="11"/>
  <c r="X391" i="5" s="1"/>
  <c r="X454" i="5"/>
  <c r="AH426" i="11"/>
  <c r="X464" i="5" s="1"/>
  <c r="AJ217" i="11"/>
  <c r="Z255" i="5" s="1"/>
  <c r="Z253" i="5"/>
  <c r="AI353" i="11"/>
  <c r="Y391" i="5" s="1"/>
  <c r="AK244" i="11"/>
  <c r="AA282" i="5" s="1"/>
  <c r="AH355" i="11"/>
  <c r="X393" i="5" s="1"/>
  <c r="AH234" i="11"/>
  <c r="X272" i="5" s="1"/>
  <c r="AJ355" i="11"/>
  <c r="Z393" i="5" s="1"/>
  <c r="AH248" i="11"/>
  <c r="X286" i="5" s="1"/>
  <c r="AH242" i="11"/>
  <c r="X280" i="5" s="1"/>
  <c r="AH419" i="11"/>
  <c r="X457" i="5" s="1"/>
  <c r="AK422" i="11"/>
  <c r="AA460" i="5" s="1"/>
  <c r="AK424" i="11"/>
  <c r="AA462" i="5" s="1"/>
  <c r="AJ283" i="11"/>
  <c r="Z321" i="5" s="1"/>
  <c r="AK218" i="11"/>
  <c r="AA256" i="5" s="1"/>
  <c r="AA253" i="5"/>
  <c r="AH246" i="11"/>
  <c r="X284" i="5" s="1"/>
  <c r="AA340" i="5"/>
  <c r="AK304" i="11"/>
  <c r="AA342" i="5" s="1"/>
  <c r="AK303" i="11"/>
  <c r="AA341" i="5" s="1"/>
  <c r="AJ287" i="11"/>
  <c r="Z325" i="5" s="1"/>
  <c r="AH249" i="11"/>
  <c r="X264" i="5"/>
  <c r="AH238" i="11"/>
  <c r="X276" i="5" s="1"/>
  <c r="AI239" i="11"/>
  <c r="AH420" i="11"/>
  <c r="X458" i="5" s="1"/>
  <c r="AK423" i="11"/>
  <c r="AA461" i="5" s="1"/>
  <c r="AA343" i="5"/>
  <c r="AK307" i="11"/>
  <c r="AA345" i="5" s="1"/>
  <c r="AJ285" i="11"/>
  <c r="Z323" i="5" s="1"/>
  <c r="AJ290" i="11"/>
  <c r="Z328" i="5" s="1"/>
  <c r="Z218" i="5"/>
  <c r="AJ207" i="11"/>
  <c r="Z245" i="5" s="1"/>
  <c r="AJ195" i="11"/>
  <c r="Z233" i="5" s="1"/>
  <c r="AJ200" i="11"/>
  <c r="Z238" i="5" s="1"/>
  <c r="AJ192" i="11"/>
  <c r="Z230" i="5" s="1"/>
  <c r="AJ190" i="11"/>
  <c r="Z228" i="5" s="1"/>
  <c r="AJ181" i="11"/>
  <c r="Z219" i="5" s="1"/>
  <c r="AJ197" i="11"/>
  <c r="Z235" i="5" s="1"/>
  <c r="AJ198" i="11"/>
  <c r="Z236" i="5" s="1"/>
  <c r="AJ196" i="11"/>
  <c r="Z234" i="5" s="1"/>
  <c r="AJ189" i="11"/>
  <c r="Z227" i="5" s="1"/>
  <c r="AJ187" i="11"/>
  <c r="Z225" i="5" s="1"/>
  <c r="AJ183" i="11"/>
  <c r="Z221" i="5" s="1"/>
  <c r="AJ205" i="11"/>
  <c r="Z243" i="5" s="1"/>
  <c r="AJ201" i="11"/>
  <c r="Z239" i="5" s="1"/>
  <c r="AJ185" i="11"/>
  <c r="Z223" i="5" s="1"/>
  <c r="AJ182" i="11"/>
  <c r="Z220" i="5" s="1"/>
  <c r="AJ203" i="11"/>
  <c r="Z241" i="5" s="1"/>
  <c r="AJ184" i="11"/>
  <c r="Z222" i="5" s="1"/>
  <c r="AJ194" i="11"/>
  <c r="Z232" i="5" s="1"/>
  <c r="AJ186" i="11"/>
  <c r="Z224" i="5" s="1"/>
  <c r="AJ199" i="11"/>
  <c r="Z237" i="5" s="1"/>
  <c r="AJ191" i="11"/>
  <c r="Z229" i="5" s="1"/>
  <c r="AJ188" i="11"/>
  <c r="Z226" i="5" s="1"/>
  <c r="AJ204" i="11"/>
  <c r="Z242" i="5" s="1"/>
  <c r="AJ206" i="11"/>
  <c r="Z244" i="5" s="1"/>
  <c r="AJ193" i="11"/>
  <c r="Z231" i="5" s="1"/>
  <c r="AJ202" i="11"/>
  <c r="Z240" i="5" s="1"/>
  <c r="AH407" i="11"/>
  <c r="X445" i="5" s="1"/>
  <c r="X442" i="5"/>
  <c r="AJ231" i="11"/>
  <c r="Z269" i="5" s="1"/>
  <c r="Z263" i="5"/>
  <c r="AA465" i="5"/>
  <c r="AK429" i="11"/>
  <c r="AA467" i="5" s="1"/>
  <c r="AH356" i="11"/>
  <c r="X394" i="5" s="1"/>
  <c r="AA449" i="5"/>
  <c r="AK415" i="11"/>
  <c r="AA453" i="5" s="1"/>
  <c r="AH241" i="11"/>
  <c r="X279" i="5" s="1"/>
  <c r="AH425" i="11"/>
  <c r="X463" i="5" s="1"/>
  <c r="AJ284" i="11"/>
  <c r="Z322" i="5" s="1"/>
  <c r="AK413" i="11"/>
  <c r="AA451" i="5" s="1"/>
  <c r="AH413" i="11"/>
  <c r="X451" i="5" s="1"/>
  <c r="AJ289" i="11"/>
  <c r="Z327" i="5" s="1"/>
  <c r="AA319" i="5"/>
  <c r="AK291" i="11"/>
  <c r="AA329" i="5" s="1"/>
  <c r="AK282" i="11"/>
  <c r="AA320" i="5" s="1"/>
  <c r="AK286" i="11"/>
  <c r="AA324" i="5" s="1"/>
  <c r="AK284" i="11"/>
  <c r="AA322" i="5" s="1"/>
  <c r="AK288" i="11"/>
  <c r="AA326" i="5" s="1"/>
  <c r="AK289" i="11"/>
  <c r="AA327" i="5" s="1"/>
  <c r="AK285" i="11"/>
  <c r="AA323" i="5" s="1"/>
  <c r="AK283" i="11"/>
  <c r="AA321" i="5" s="1"/>
  <c r="AI343" i="11"/>
  <c r="AI344" i="11" s="1"/>
  <c r="AI345" i="11" s="1"/>
  <c r="Y383" i="5" s="1"/>
  <c r="AK354" i="11"/>
  <c r="AA392" i="5" s="1"/>
  <c r="AK254" i="11"/>
  <c r="AA292" i="5" s="1"/>
  <c r="AH417" i="11"/>
  <c r="X455" i="5" s="1"/>
  <c r="AH424" i="11"/>
  <c r="X462" i="5" s="1"/>
  <c r="AK414" i="11"/>
  <c r="AA452" i="5" s="1"/>
  <c r="AH412" i="11"/>
  <c r="X450" i="5" s="1"/>
  <c r="AK227" i="11"/>
  <c r="AA265" i="5" s="1"/>
  <c r="AA263" i="5"/>
  <c r="AJ354" i="11"/>
  <c r="Z392" i="5" s="1"/>
  <c r="AH354" i="11"/>
  <c r="X392" i="5" s="1"/>
  <c r="AI355" i="11"/>
  <c r="Y393" i="5" s="1"/>
  <c r="AK353" i="11"/>
  <c r="AA391" i="5" s="1"/>
  <c r="AJ262" i="11"/>
  <c r="Z299" i="5"/>
  <c r="AI88" i="11"/>
  <c r="AI89" i="11" s="1"/>
  <c r="Y127" i="5" s="1"/>
  <c r="AA394" i="5"/>
  <c r="AK357" i="11"/>
  <c r="AK364" i="11" s="1"/>
  <c r="AA402" i="5" s="1"/>
  <c r="AK365" i="11"/>
  <c r="AA403" i="5" s="1"/>
  <c r="AH357" i="11"/>
  <c r="AH364" i="11" s="1"/>
  <c r="X402" i="5" s="1"/>
  <c r="AH365" i="11"/>
  <c r="X403" i="5" s="1"/>
  <c r="AK409" i="11"/>
  <c r="AA447" i="5" s="1"/>
  <c r="AI93" i="11"/>
  <c r="Y131" i="5" s="1"/>
  <c r="Z394" i="5"/>
  <c r="AJ357" i="11"/>
  <c r="AJ368" i="11" s="1"/>
  <c r="AI369" i="11"/>
  <c r="Y407" i="5" s="1"/>
  <c r="AI365" i="11"/>
  <c r="Y403" i="5" s="1"/>
  <c r="AI357" i="11"/>
  <c r="AI370" i="11" s="1"/>
  <c r="Y408" i="5" s="1"/>
  <c r="AK255" i="11"/>
  <c r="AK257" i="11" s="1"/>
  <c r="AK421" i="11"/>
  <c r="AA459" i="5" s="1"/>
  <c r="AA458" i="5"/>
  <c r="Y430" i="5"/>
  <c r="Z336" i="5"/>
  <c r="AJ299" i="11"/>
  <c r="AJ301" i="11" s="1"/>
  <c r="AA470" i="5"/>
  <c r="AK92" i="11"/>
  <c r="AA130" i="5" s="1"/>
  <c r="AJ373" i="11"/>
  <c r="Z411" i="5" s="1"/>
  <c r="AJ392" i="11"/>
  <c r="AJ318" i="11"/>
  <c r="Z356" i="5" s="1"/>
  <c r="AK399" i="11"/>
  <c r="AA437" i="5" s="1"/>
  <c r="AH373" i="11"/>
  <c r="X411" i="5" s="1"/>
  <c r="Z339" i="5"/>
  <c r="AJ302" i="11"/>
  <c r="AJ303" i="11" s="1"/>
  <c r="Z341" i="5" s="1"/>
  <c r="AJ325" i="11"/>
  <c r="Z363" i="5" s="1"/>
  <c r="AI375" i="11"/>
  <c r="AI384" i="11" s="1"/>
  <c r="AH422" i="11"/>
  <c r="X460" i="5" s="1"/>
  <c r="AK93" i="11"/>
  <c r="AA131" i="5" s="1"/>
  <c r="AK88" i="11"/>
  <c r="AK89" i="11" s="1"/>
  <c r="AA127" i="5" s="1"/>
  <c r="AK90" i="11"/>
  <c r="AA128" i="5" s="1"/>
  <c r="AK91" i="11"/>
  <c r="AA129" i="5" s="1"/>
  <c r="AI92" i="11"/>
  <c r="Y130" i="5" s="1"/>
  <c r="AI90" i="11"/>
  <c r="Y128" i="5" s="1"/>
  <c r="AI91" i="11"/>
  <c r="Y129" i="5" s="1"/>
  <c r="AJ88" i="11"/>
  <c r="AJ89" i="11" s="1"/>
  <c r="Z127" i="5" s="1"/>
  <c r="AA482" i="5"/>
  <c r="AK450" i="11"/>
  <c r="AK451" i="11"/>
  <c r="AK453" i="11" s="1"/>
  <c r="AA491" i="5" s="1"/>
  <c r="AK447" i="11"/>
  <c r="AA485" i="5" s="1"/>
  <c r="AK446" i="11"/>
  <c r="AA484" i="5" s="1"/>
  <c r="AK448" i="11"/>
  <c r="AA486" i="5" s="1"/>
  <c r="AK449" i="11"/>
  <c r="AA487" i="5" s="1"/>
  <c r="AK484" i="11"/>
  <c r="Z482" i="5"/>
  <c r="AJ450" i="11"/>
  <c r="AJ451" i="11"/>
  <c r="AJ453" i="11" s="1"/>
  <c r="Z491" i="5" s="1"/>
  <c r="AJ446" i="11"/>
  <c r="Z484" i="5" s="1"/>
  <c r="AJ449" i="11"/>
  <c r="Z487" i="5" s="1"/>
  <c r="AJ447" i="11"/>
  <c r="Z485" i="5" s="1"/>
  <c r="AJ448" i="11"/>
  <c r="Z486" i="5" s="1"/>
  <c r="AJ93" i="11"/>
  <c r="Z131" i="5" s="1"/>
  <c r="AJ90" i="11"/>
  <c r="Z128" i="5" s="1"/>
  <c r="AK497" i="11"/>
  <c r="AH433" i="11"/>
  <c r="Y470" i="5"/>
  <c r="AI433" i="11"/>
  <c r="AH451" i="11"/>
  <c r="X489" i="5" s="1"/>
  <c r="Z511" i="5"/>
  <c r="AJ474" i="11"/>
  <c r="Z512" i="5" s="1"/>
  <c r="AK256" i="11"/>
  <c r="AA294" i="5" s="1"/>
  <c r="AA471" i="5"/>
  <c r="AK435" i="11"/>
  <c r="AK434" i="11"/>
  <c r="AA472" i="5" s="1"/>
  <c r="AI250" i="11"/>
  <c r="AH250" i="11"/>
  <c r="X287" i="5"/>
  <c r="AH89" i="11"/>
  <c r="X127" i="5" s="1"/>
  <c r="X126" i="5"/>
  <c r="AI94" i="11"/>
  <c r="Y132" i="5" s="1"/>
  <c r="AH95" i="11"/>
  <c r="X133" i="5" s="1"/>
  <c r="AH98" i="11"/>
  <c r="X136" i="5" s="1"/>
  <c r="AH99" i="11"/>
  <c r="X137" i="5" s="1"/>
  <c r="AH96" i="11"/>
  <c r="X134" i="5" s="1"/>
  <c r="AH97" i="11"/>
  <c r="X135" i="5" s="1"/>
  <c r="AH94" i="11"/>
  <c r="X132"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AI346" i="11" l="1"/>
  <c r="Y384" i="5" s="1"/>
  <c r="AI368" i="11"/>
  <c r="AH366" i="11"/>
  <c r="X404" i="5" s="1"/>
  <c r="AH370" i="11"/>
  <c r="AH367" i="11"/>
  <c r="X405" i="5" s="1"/>
  <c r="AK452" i="11"/>
  <c r="AA490" i="5" s="1"/>
  <c r="AI366" i="11"/>
  <c r="Y404" i="5" s="1"/>
  <c r="AH368" i="11"/>
  <c r="X406" i="5" s="1"/>
  <c r="AI367" i="11"/>
  <c r="Y405" i="5" s="1"/>
  <c r="AH369" i="11"/>
  <c r="X407" i="5" s="1"/>
  <c r="AI99" i="11"/>
  <c r="Y137" i="5" s="1"/>
  <c r="AI96" i="11"/>
  <c r="Y134" i="5" s="1"/>
  <c r="AI97" i="11"/>
  <c r="Y135" i="5" s="1"/>
  <c r="AJ369" i="11"/>
  <c r="Z407" i="5" s="1"/>
  <c r="AI98" i="11"/>
  <c r="Y136" i="5" s="1"/>
  <c r="AI364" i="11"/>
  <c r="Y402" i="5" s="1"/>
  <c r="AJ365" i="11"/>
  <c r="Z403" i="5" s="1"/>
  <c r="AI95" i="11"/>
  <c r="Y133" i="5" s="1"/>
  <c r="AJ370" i="11"/>
  <c r="AA293" i="5"/>
  <c r="AJ364" i="11"/>
  <c r="Z402" i="5" s="1"/>
  <c r="Y413" i="5"/>
  <c r="AI391" i="11"/>
  <c r="Y429" i="5" s="1"/>
  <c r="AI383" i="11"/>
  <c r="Y421" i="5" s="1"/>
  <c r="AK367" i="11"/>
  <c r="AA405" i="5" s="1"/>
  <c r="Y277" i="5"/>
  <c r="AI240" i="11"/>
  <c r="Y278" i="5" s="1"/>
  <c r="AI245" i="11"/>
  <c r="Y283" i="5" s="1"/>
  <c r="AI241" i="11"/>
  <c r="Y279" i="5" s="1"/>
  <c r="AI249" i="11"/>
  <c r="Y287" i="5" s="1"/>
  <c r="AI246" i="11"/>
  <c r="Y284" i="5" s="1"/>
  <c r="AI248" i="11"/>
  <c r="Y286" i="5" s="1"/>
  <c r="AI247" i="11"/>
  <c r="Y285" i="5" s="1"/>
  <c r="AI242" i="11"/>
  <c r="Y280" i="5" s="1"/>
  <c r="AI244" i="11"/>
  <c r="Y282" i="5" s="1"/>
  <c r="AI243" i="11"/>
  <c r="Y281" i="5"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AK371" i="11"/>
  <c r="AA409" i="5" s="1"/>
  <c r="AH452" i="11"/>
  <c r="X490" i="5" s="1"/>
  <c r="Z489" i="5"/>
  <c r="AJ460" i="11"/>
  <c r="Z498" i="5" s="1"/>
  <c r="AH454" i="11"/>
  <c r="X492" i="5" s="1"/>
  <c r="AA489" i="5"/>
  <c r="AK460" i="11"/>
  <c r="AA498" i="5" s="1"/>
  <c r="Y381" i="5"/>
  <c r="AJ433" i="11"/>
  <c r="AJ431" i="11"/>
  <c r="Z469" i="5" s="1"/>
  <c r="AJ432" i="11"/>
  <c r="Z470" i="5" s="1"/>
  <c r="AJ470" i="11"/>
  <c r="AI371" i="11"/>
  <c r="Y409" i="5" s="1"/>
  <c r="AI373" i="11"/>
  <c r="Y411" i="5" s="1"/>
  <c r="AI372" i="11"/>
  <c r="Y410" i="5" s="1"/>
  <c r="AI374" i="11"/>
  <c r="AH374" i="11"/>
  <c r="AH372" i="11"/>
  <c r="X410" i="5" s="1"/>
  <c r="AK95" i="11"/>
  <c r="AA133" i="5" s="1"/>
  <c r="AH453" i="11"/>
  <c r="X491" i="5" s="1"/>
  <c r="AJ366" i="11"/>
  <c r="Z404" i="5" s="1"/>
  <c r="AK456" i="11"/>
  <c r="AA494" i="5" s="1"/>
  <c r="AK369" i="11"/>
  <c r="AA407" i="5" s="1"/>
  <c r="Y218" i="5"/>
  <c r="AI207" i="11"/>
  <c r="Y245" i="5" s="1"/>
  <c r="AI196" i="11"/>
  <c r="Y234" i="5" s="1"/>
  <c r="AI192" i="11"/>
  <c r="Y230" i="5" s="1"/>
  <c r="AI188" i="11"/>
  <c r="Y226" i="5" s="1"/>
  <c r="AI186" i="11"/>
  <c r="Y224" i="5" s="1"/>
  <c r="AI191" i="11"/>
  <c r="Y229" i="5" s="1"/>
  <c r="AI193" i="11"/>
  <c r="Y231" i="5" s="1"/>
  <c r="AI181" i="11"/>
  <c r="Y219" i="5" s="1"/>
  <c r="AI197" i="11"/>
  <c r="Y235" i="5" s="1"/>
  <c r="AI187" i="11"/>
  <c r="Y225" i="5" s="1"/>
  <c r="AI184" i="11"/>
  <c r="Y222" i="5" s="1"/>
  <c r="AI195" i="11"/>
  <c r="Y233" i="5" s="1"/>
  <c r="AI185" i="11"/>
  <c r="Y223" i="5" s="1"/>
  <c r="AI194" i="11"/>
  <c r="Y232" i="5" s="1"/>
  <c r="AI198" i="11"/>
  <c r="Y236" i="5" s="1"/>
  <c r="AI200" i="11"/>
  <c r="Y238" i="5" s="1"/>
  <c r="AI204" i="11"/>
  <c r="Y242" i="5" s="1"/>
  <c r="AI190" i="11"/>
  <c r="Y228" i="5" s="1"/>
  <c r="AI199" i="11"/>
  <c r="Y237" i="5" s="1"/>
  <c r="AI203" i="11"/>
  <c r="Y241" i="5" s="1"/>
  <c r="AI206" i="11"/>
  <c r="Y244" i="5" s="1"/>
  <c r="AI189" i="11"/>
  <c r="Y227" i="5" s="1"/>
  <c r="AI202" i="11"/>
  <c r="Y240" i="5" s="1"/>
  <c r="AI182" i="11"/>
  <c r="Y220" i="5" s="1"/>
  <c r="AI183" i="11"/>
  <c r="Y221" i="5" s="1"/>
  <c r="AI205" i="11"/>
  <c r="Y243" i="5" s="1"/>
  <c r="AJ374" i="11"/>
  <c r="Z412" i="5" s="1"/>
  <c r="AJ371" i="11"/>
  <c r="Z409" i="5" s="1"/>
  <c r="AK370" i="11"/>
  <c r="AK368" i="11"/>
  <c r="AA406" i="5" s="1"/>
  <c r="AI209" i="11"/>
  <c r="AI216" i="11"/>
  <c r="AI226" i="11"/>
  <c r="Y246" i="5"/>
  <c r="AI376" i="11"/>
  <c r="AK366" i="11"/>
  <c r="AA404" i="5" s="1"/>
  <c r="Y382" i="5"/>
  <c r="AI347" i="11"/>
  <c r="Y385"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06" i="5"/>
  <c r="Z488" i="5"/>
  <c r="AJ456" i="11"/>
  <c r="Z494" i="5" s="1"/>
  <c r="AJ457" i="11"/>
  <c r="Z495" i="5" s="1"/>
  <c r="AJ454" i="11"/>
  <c r="Z492" i="5" s="1"/>
  <c r="AJ455" i="11"/>
  <c r="Z493" i="5" s="1"/>
  <c r="AJ458" i="11"/>
  <c r="Z496" i="5" s="1"/>
  <c r="AJ459" i="11"/>
  <c r="Z497" i="5" s="1"/>
  <c r="Y414" i="5"/>
  <c r="Z395" i="5"/>
  <c r="AJ361" i="11"/>
  <c r="Z399" i="5" s="1"/>
  <c r="AJ358" i="11"/>
  <c r="AJ359" i="11" s="1"/>
  <c r="Z397" i="5" s="1"/>
  <c r="AK372" i="11"/>
  <c r="AA410" i="5" s="1"/>
  <c r="AA408" i="5"/>
  <c r="AK375" i="11"/>
  <c r="AK94" i="11"/>
  <c r="AA132" i="5" s="1"/>
  <c r="AI451" i="11"/>
  <c r="AK96" i="11"/>
  <c r="AA134" i="5" s="1"/>
  <c r="AJ452" i="11"/>
  <c r="Z490" i="5" s="1"/>
  <c r="AA488" i="5"/>
  <c r="AK457" i="11"/>
  <c r="AA495" i="5" s="1"/>
  <c r="AK454" i="11"/>
  <c r="AA492" i="5" s="1"/>
  <c r="AK455" i="11"/>
  <c r="AA493" i="5" s="1"/>
  <c r="AK458" i="11"/>
  <c r="AA496" i="5" s="1"/>
  <c r="AK459" i="11"/>
  <c r="AA497" i="5" s="1"/>
  <c r="Y422" i="5"/>
  <c r="AI385" i="11"/>
  <c r="AI386" i="11" s="1"/>
  <c r="Y424" i="5" s="1"/>
  <c r="AI388" i="11"/>
  <c r="Y426" i="5" s="1"/>
  <c r="AJ300" i="11"/>
  <c r="Z338" i="5" s="1"/>
  <c r="Z337" i="5"/>
  <c r="AI377" i="11"/>
  <c r="AI378" i="11" s="1"/>
  <c r="Y406" i="5"/>
  <c r="AA473" i="5"/>
  <c r="AK436" i="11"/>
  <c r="AK438" i="11" s="1"/>
  <c r="AA476" i="5" s="1"/>
  <c r="AK97" i="11"/>
  <c r="AA135" i="5" s="1"/>
  <c r="AJ304" i="11"/>
  <c r="Z340" i="5"/>
  <c r="AH371" i="11"/>
  <c r="X409" i="5" s="1"/>
  <c r="X408" i="5"/>
  <c r="Z430" i="5"/>
  <c r="AJ393" i="11"/>
  <c r="AK99" i="11"/>
  <c r="AA137" i="5" s="1"/>
  <c r="AJ372" i="11"/>
  <c r="Z410" i="5" s="1"/>
  <c r="Z408" i="5"/>
  <c r="AA395" i="5"/>
  <c r="AK358" i="11"/>
  <c r="AK361" i="11" s="1"/>
  <c r="AA399" i="5" s="1"/>
  <c r="Y395" i="5"/>
  <c r="AI358" i="11"/>
  <c r="AI361" i="11" s="1"/>
  <c r="Y399" i="5" s="1"/>
  <c r="AI360" i="11"/>
  <c r="Y398" i="5" s="1"/>
  <c r="AI359" i="11"/>
  <c r="Y397" i="5" s="1"/>
  <c r="AK98" i="11"/>
  <c r="AA136" i="5" s="1"/>
  <c r="AA295" i="5"/>
  <c r="AK258" i="11"/>
  <c r="AA296" i="5" s="1"/>
  <c r="AH375" i="11"/>
  <c r="AJ263" i="11"/>
  <c r="AJ266" i="11" s="1"/>
  <c r="Z304" i="5" s="1"/>
  <c r="Z300" i="5"/>
  <c r="AA126" i="5"/>
  <c r="AJ94" i="11"/>
  <c r="Z132" i="5" s="1"/>
  <c r="AJ96" i="11"/>
  <c r="Z134" i="5" s="1"/>
  <c r="AK496" i="11"/>
  <c r="AA534" i="5" s="1"/>
  <c r="AJ97" i="11"/>
  <c r="Z135" i="5" s="1"/>
  <c r="AJ99" i="11"/>
  <c r="Z137" i="5" s="1"/>
  <c r="AJ95" i="11"/>
  <c r="Z133" i="5" s="1"/>
  <c r="AJ98" i="11"/>
  <c r="Z136" i="5" s="1"/>
  <c r="X471" i="5"/>
  <c r="AH434" i="11"/>
  <c r="X472" i="5" s="1"/>
  <c r="AH439" i="11"/>
  <c r="AH456" i="11"/>
  <c r="X494" i="5" s="1"/>
  <c r="AK498" i="11"/>
  <c r="AA536" i="5" s="1"/>
  <c r="AH486" i="11"/>
  <c r="AH488" i="11"/>
  <c r="X526" i="5" s="1"/>
  <c r="AH455" i="11"/>
  <c r="X493" i="5" s="1"/>
  <c r="Y471" i="5"/>
  <c r="AI439" i="11"/>
  <c r="AI440" i="11"/>
  <c r="AI443" i="11" s="1"/>
  <c r="Y481" i="5" s="1"/>
  <c r="AI434" i="11"/>
  <c r="Y472" i="5" s="1"/>
  <c r="AK508" i="11"/>
  <c r="AA546" i="5" s="1"/>
  <c r="AH487" i="11"/>
  <c r="AH492" i="11"/>
  <c r="X530" i="5" s="1"/>
  <c r="AA535" i="5"/>
  <c r="AK499" i="11"/>
  <c r="AA537" i="5" s="1"/>
  <c r="AA522" i="5"/>
  <c r="AK485" i="11"/>
  <c r="AK486" i="11"/>
  <c r="AK487" i="11" s="1"/>
  <c r="AA525" i="5" s="1"/>
  <c r="AK514" i="11"/>
  <c r="AA552" i="5" s="1"/>
  <c r="AK513" i="11"/>
  <c r="AA551" i="5" s="1"/>
  <c r="Z126" i="5"/>
  <c r="AH489" i="11"/>
  <c r="X527" i="5" s="1"/>
  <c r="AK502" i="11"/>
  <c r="AA540" i="5" s="1"/>
  <c r="AK511" i="11"/>
  <c r="AA549" i="5" s="1"/>
  <c r="AK512" i="11"/>
  <c r="AA550" i="5" s="1"/>
  <c r="AH491" i="11"/>
  <c r="X529" i="5" s="1"/>
  <c r="AH493" i="11"/>
  <c r="X531" i="5" s="1"/>
  <c r="AJ497" i="11"/>
  <c r="AH457" i="11"/>
  <c r="AI566" i="11"/>
  <c r="Y604" i="5" s="1"/>
  <c r="AK493" i="11"/>
  <c r="AA531" i="5" s="1"/>
  <c r="AK495" i="11"/>
  <c r="AA533" i="5" s="1"/>
  <c r="AK494" i="11"/>
  <c r="AA532" i="5" s="1"/>
  <c r="AK516" i="11"/>
  <c r="AA554" i="5" s="1"/>
  <c r="AK517" i="11"/>
  <c r="AA555" i="5" s="1"/>
  <c r="AI292" i="11"/>
  <c r="Y330" i="5" s="1"/>
  <c r="X288" i="5"/>
  <c r="AH251" i="11"/>
  <c r="AH253" i="11" s="1"/>
  <c r="AH292" i="11"/>
  <c r="X330" i="5" s="1"/>
  <c r="Y288" i="5"/>
  <c r="AI251" i="11"/>
  <c r="Y289" i="5" s="1"/>
  <c r="AI296" i="11"/>
  <c r="AI297" i="11" s="1"/>
  <c r="AH255" i="11"/>
  <c r="AH256" i="11" s="1"/>
  <c r="X294" i="5" s="1"/>
  <c r="AH8" i="13"/>
  <c r="AI8" i="13" s="1"/>
  <c r="AH7" i="13"/>
  <c r="AI7" i="13" s="1"/>
  <c r="H20" i="13"/>
  <c r="AK5" i="13"/>
  <c r="AA4" i="13"/>
  <c r="AA3" i="13"/>
  <c r="AI379" i="11" l="1"/>
  <c r="Y417" i="5" s="1"/>
  <c r="AJ360" i="11"/>
  <c r="Z398" i="5" s="1"/>
  <c r="AJ362" i="11"/>
  <c r="Z400" i="5" s="1"/>
  <c r="AH361" i="11"/>
  <c r="X399" i="5" s="1"/>
  <c r="AH359" i="11"/>
  <c r="X397" i="5" s="1"/>
  <c r="X291" i="5"/>
  <c r="AH254" i="11"/>
  <c r="X292" i="5" s="1"/>
  <c r="AI389" i="11"/>
  <c r="Y427" i="5" s="1"/>
  <c r="AJ267" i="11"/>
  <c r="Z305" i="5" s="1"/>
  <c r="AJ271" i="11"/>
  <c r="Z309" i="5" s="1"/>
  <c r="AJ265" i="11"/>
  <c r="Z303" i="5" s="1"/>
  <c r="AK488" i="11"/>
  <c r="AA526" i="5" s="1"/>
  <c r="AK491" i="11"/>
  <c r="AA529" i="5" s="1"/>
  <c r="AJ270" i="11"/>
  <c r="Z308" i="5" s="1"/>
  <c r="AK489" i="11"/>
  <c r="AA527" i="5" s="1"/>
  <c r="AJ269" i="11"/>
  <c r="Z307" i="5" s="1"/>
  <c r="AK362" i="11"/>
  <c r="AA400" i="5" s="1"/>
  <c r="AI252" i="11"/>
  <c r="Y290" i="5" s="1"/>
  <c r="AI567" i="11"/>
  <c r="Y605" i="5" s="1"/>
  <c r="AK360" i="11"/>
  <c r="AA398" i="5" s="1"/>
  <c r="Y489" i="5"/>
  <c r="AI453" i="11"/>
  <c r="Y491" i="5" s="1"/>
  <c r="AH531" i="11"/>
  <c r="X569" i="5" s="1"/>
  <c r="AI452" i="11"/>
  <c r="Y490" i="5" s="1"/>
  <c r="Y478" i="5"/>
  <c r="AI450" i="11"/>
  <c r="Y488" i="5" s="1"/>
  <c r="X289" i="5"/>
  <c r="AH252" i="11"/>
  <c r="X290" i="5" s="1"/>
  <c r="AI573" i="11"/>
  <c r="AI577" i="11" s="1"/>
  <c r="Y615" i="5" s="1"/>
  <c r="AH436" i="11"/>
  <c r="AH438" i="11" s="1"/>
  <c r="X476" i="5" s="1"/>
  <c r="X413" i="5"/>
  <c r="AH391" i="11"/>
  <c r="X429" i="5" s="1"/>
  <c r="AH384" i="11"/>
  <c r="X422" i="5" s="1"/>
  <c r="AH382" i="11"/>
  <c r="X420" i="5" s="1"/>
  <c r="AH377" i="11"/>
  <c r="AH385" i="11"/>
  <c r="AH383" i="11"/>
  <c r="X421" i="5" s="1"/>
  <c r="Y396" i="5"/>
  <c r="AI363" i="11"/>
  <c r="Y401" i="5" s="1"/>
  <c r="AI387" i="11"/>
  <c r="Y425" i="5" s="1"/>
  <c r="AA413" i="5"/>
  <c r="AK391" i="11"/>
  <c r="AA429" i="5" s="1"/>
  <c r="AK384" i="11"/>
  <c r="AA422" i="5" s="1"/>
  <c r="AK381" i="11"/>
  <c r="AA419" i="5" s="1"/>
  <c r="AK385" i="11"/>
  <c r="AK377" i="11"/>
  <c r="AK382" i="11"/>
  <c r="AA420" i="5" s="1"/>
  <c r="AK383" i="11"/>
  <c r="AA421" i="5" s="1"/>
  <c r="Z413" i="5"/>
  <c r="AJ391" i="11"/>
  <c r="Z429" i="5" s="1"/>
  <c r="AJ376" i="11"/>
  <c r="Z414" i="5" s="1"/>
  <c r="AJ384" i="11"/>
  <c r="Z422" i="5" s="1"/>
  <c r="AJ383" i="11"/>
  <c r="Z421" i="5" s="1"/>
  <c r="AJ385" i="11"/>
  <c r="AJ377" i="11"/>
  <c r="AJ382" i="11"/>
  <c r="Z420" i="5" s="1"/>
  <c r="AI215" i="11"/>
  <c r="Y253" i="5" s="1"/>
  <c r="AI213" i="11"/>
  <c r="Y251" i="5" s="1"/>
  <c r="AI212" i="11"/>
  <c r="Y250" i="5" s="1"/>
  <c r="AI211" i="11"/>
  <c r="Y249" i="5" s="1"/>
  <c r="AI214" i="11"/>
  <c r="Y252" i="5" s="1"/>
  <c r="AI210" i="11"/>
  <c r="Y248" i="5" s="1"/>
  <c r="Y247" i="5"/>
  <c r="AH376" i="11"/>
  <c r="X414" i="5" s="1"/>
  <c r="X412" i="5"/>
  <c r="AJ439" i="11"/>
  <c r="Z477" i="5" s="1"/>
  <c r="Z471" i="5"/>
  <c r="AJ434" i="11"/>
  <c r="AI178" i="11"/>
  <c r="Y216" i="5" s="1"/>
  <c r="Y201" i="5"/>
  <c r="AH530" i="11"/>
  <c r="X568" i="5" s="1"/>
  <c r="AI456" i="11"/>
  <c r="Y494" i="5" s="1"/>
  <c r="Y254" i="5"/>
  <c r="AI221" i="11"/>
  <c r="Y259" i="5" s="1"/>
  <c r="AI217" i="11"/>
  <c r="Y255" i="5" s="1"/>
  <c r="AI225" i="11"/>
  <c r="Y263" i="5" s="1"/>
  <c r="AI223" i="11"/>
  <c r="Y261" i="5" s="1"/>
  <c r="AI218" i="11"/>
  <c r="Y256" i="5" s="1"/>
  <c r="AI219" i="11"/>
  <c r="Y257" i="5" s="1"/>
  <c r="AI222" i="11"/>
  <c r="Y260" i="5" s="1"/>
  <c r="AI220" i="11"/>
  <c r="Y258" i="5" s="1"/>
  <c r="AI224" i="11"/>
  <c r="Y262" i="5" s="1"/>
  <c r="AI253" i="11"/>
  <c r="AI457" i="11"/>
  <c r="AH539" i="11"/>
  <c r="AH541" i="11" s="1"/>
  <c r="X579" i="5" s="1"/>
  <c r="AI569" i="11"/>
  <c r="Y607" i="5" s="1"/>
  <c r="AI435" i="11"/>
  <c r="Y473" i="5" s="1"/>
  <c r="AJ264" i="11"/>
  <c r="Z302" i="5" s="1"/>
  <c r="AK259" i="11"/>
  <c r="AI362" i="11"/>
  <c r="Y400" i="5" s="1"/>
  <c r="AI201" i="11"/>
  <c r="Y239" i="5" s="1"/>
  <c r="Y217" i="5"/>
  <c r="AI381" i="11"/>
  <c r="Y419" i="5" s="1"/>
  <c r="Y412" i="5"/>
  <c r="Z508" i="5"/>
  <c r="AJ480" i="11"/>
  <c r="Y264" i="5"/>
  <c r="AI231" i="11"/>
  <c r="Y269" i="5" s="1"/>
  <c r="AI237" i="11"/>
  <c r="Y275" i="5" s="1"/>
  <c r="AI229" i="11"/>
  <c r="Y267" i="5" s="1"/>
  <c r="AI236" i="11"/>
  <c r="Y274" i="5" s="1"/>
  <c r="AI230" i="11"/>
  <c r="Y268" i="5" s="1"/>
  <c r="AI232" i="11"/>
  <c r="Y270" i="5" s="1"/>
  <c r="AI238" i="11"/>
  <c r="Y276" i="5" s="1"/>
  <c r="AI234" i="11"/>
  <c r="Y272" i="5" s="1"/>
  <c r="AI233" i="11"/>
  <c r="Y271" i="5" s="1"/>
  <c r="AI228" i="11"/>
  <c r="Y266" i="5" s="1"/>
  <c r="AI235" i="11"/>
  <c r="Y273" i="5" s="1"/>
  <c r="AI227" i="11"/>
  <c r="Y265" i="5" s="1"/>
  <c r="AH435" i="11"/>
  <c r="X473" i="5" s="1"/>
  <c r="AA396" i="5"/>
  <c r="AK363" i="11"/>
  <c r="AA401" i="5" s="1"/>
  <c r="AH543" i="11"/>
  <c r="X581" i="5" s="1"/>
  <c r="AI455" i="11"/>
  <c r="Y493" i="5" s="1"/>
  <c r="AI441" i="11"/>
  <c r="Y479" i="5" s="1"/>
  <c r="AI571" i="11"/>
  <c r="Y609" i="5" s="1"/>
  <c r="Y423" i="5"/>
  <c r="AI390" i="11"/>
  <c r="Y428" i="5" s="1"/>
  <c r="AK376" i="11"/>
  <c r="AA414" i="5" s="1"/>
  <c r="AA412" i="5"/>
  <c r="AH296" i="11"/>
  <c r="AH297" i="11" s="1"/>
  <c r="AH293" i="11"/>
  <c r="X331" i="5" s="1"/>
  <c r="AH537" i="11"/>
  <c r="X575" i="5" s="1"/>
  <c r="AI442" i="11"/>
  <c r="Y480" i="5" s="1"/>
  <c r="Z301" i="5"/>
  <c r="AJ273" i="11"/>
  <c r="Z311" i="5" s="1"/>
  <c r="Y415" i="5"/>
  <c r="AI380" i="11"/>
  <c r="Y418" i="5" s="1"/>
  <c r="AI454" i="11"/>
  <c r="Y492" i="5" s="1"/>
  <c r="AH231" i="11"/>
  <c r="X269" i="5" s="1"/>
  <c r="X263" i="5"/>
  <c r="AI294" i="11"/>
  <c r="Y332" i="5" s="1"/>
  <c r="AH294" i="11"/>
  <c r="X332" i="5" s="1"/>
  <c r="AH494" i="11"/>
  <c r="AH538" i="11"/>
  <c r="X576" i="5" s="1"/>
  <c r="AI436" i="11"/>
  <c r="AI437" i="11" s="1"/>
  <c r="Y475" i="5" s="1"/>
  <c r="AJ272" i="11"/>
  <c r="Z310" i="5" s="1"/>
  <c r="AJ268" i="11"/>
  <c r="Z306" i="5" s="1"/>
  <c r="AK359" i="11"/>
  <c r="AA397" i="5" s="1"/>
  <c r="Z396" i="5"/>
  <c r="AJ363" i="11"/>
  <c r="Z401" i="5" s="1"/>
  <c r="X396" i="5"/>
  <c r="AH363" i="11"/>
  <c r="X401" i="5" s="1"/>
  <c r="Y335" i="5"/>
  <c r="AH295" i="11"/>
  <c r="AI568" i="11"/>
  <c r="Y606" i="5" s="1"/>
  <c r="AH525" i="11"/>
  <c r="Z431" i="5"/>
  <c r="AJ404" i="11"/>
  <c r="AJ406" i="11"/>
  <c r="Z444" i="5" s="1"/>
  <c r="AJ405" i="11"/>
  <c r="Z443" i="5" s="1"/>
  <c r="AJ394" i="11"/>
  <c r="AJ402" i="11" s="1"/>
  <c r="Z440" i="5" s="1"/>
  <c r="AJ400" i="11"/>
  <c r="Z438" i="5" s="1"/>
  <c r="AJ401" i="11"/>
  <c r="Z439" i="5" s="1"/>
  <c r="AJ396" i="11"/>
  <c r="Z434" i="5" s="1"/>
  <c r="AJ408" i="11"/>
  <c r="Z446" i="5" s="1"/>
  <c r="Z342" i="5"/>
  <c r="AJ305" i="11"/>
  <c r="AI295" i="11"/>
  <c r="Y333" i="5" s="1"/>
  <c r="AA523" i="5"/>
  <c r="AK490" i="11"/>
  <c r="Y477" i="5"/>
  <c r="AI444" i="11"/>
  <c r="Y482" i="5" s="1"/>
  <c r="AI447" i="11"/>
  <c r="Y485" i="5" s="1"/>
  <c r="AI446" i="11"/>
  <c r="Y484" i="5" s="1"/>
  <c r="AI448" i="11"/>
  <c r="Y486" i="5" s="1"/>
  <c r="AI449" i="11"/>
  <c r="Y487" i="5" s="1"/>
  <c r="AI445" i="11"/>
  <c r="Y483" i="5" s="1"/>
  <c r="AH524" i="11"/>
  <c r="X562" i="5" s="1"/>
  <c r="AJ425" i="11"/>
  <c r="Z463" i="5" s="1"/>
  <c r="AJ417" i="11"/>
  <c r="Z455" i="5" s="1"/>
  <c r="AJ416" i="11"/>
  <c r="AJ420" i="11" s="1"/>
  <c r="Z458" i="5" s="1"/>
  <c r="AI382" i="11"/>
  <c r="Y420" i="5" s="1"/>
  <c r="Y416" i="5"/>
  <c r="X477" i="5"/>
  <c r="AH447" i="11"/>
  <c r="X485" i="5" s="1"/>
  <c r="AI255" i="11"/>
  <c r="AI256" i="11" s="1"/>
  <c r="Y294" i="5" s="1"/>
  <c r="AI293" i="11"/>
  <c r="Y331" i="5" s="1"/>
  <c r="AJ411" i="11"/>
  <c r="AJ413" i="11" s="1"/>
  <c r="Z451" i="5" s="1"/>
  <c r="AH440" i="11"/>
  <c r="AH441" i="11" s="1"/>
  <c r="X479" i="5" s="1"/>
  <c r="AH535" i="11"/>
  <c r="X573" i="5" s="1"/>
  <c r="AJ427" i="11"/>
  <c r="AJ429" i="11" s="1"/>
  <c r="Z467" i="5" s="1"/>
  <c r="AJ428" i="11"/>
  <c r="Z466" i="5" s="1"/>
  <c r="AK437" i="11"/>
  <c r="AA475" i="5" s="1"/>
  <c r="AA474" i="5"/>
  <c r="AI393" i="11"/>
  <c r="AI572" i="11"/>
  <c r="Y610" i="5" s="1"/>
  <c r="AH496" i="11"/>
  <c r="X534" i="5" s="1"/>
  <c r="AK260" i="11"/>
  <c r="AA297" i="5"/>
  <c r="AH534" i="11"/>
  <c r="X572" i="5" s="1"/>
  <c r="AA524" i="5"/>
  <c r="X525" i="5"/>
  <c r="AH497" i="11"/>
  <c r="X535" i="5" s="1"/>
  <c r="AH490" i="11"/>
  <c r="X528" i="5" s="1"/>
  <c r="AH529" i="11"/>
  <c r="X567" i="5" s="1"/>
  <c r="AH498" i="11"/>
  <c r="X536" i="5" s="1"/>
  <c r="AH533" i="11"/>
  <c r="X571" i="5" s="1"/>
  <c r="AK599" i="11"/>
  <c r="AK607" i="11" s="1"/>
  <c r="AA645" i="5" s="1"/>
  <c r="X524" i="5"/>
  <c r="AH536" i="11"/>
  <c r="X574" i="5" s="1"/>
  <c r="AH532" i="11"/>
  <c r="X570" i="5" s="1"/>
  <c r="AK515" i="11"/>
  <c r="AA553" i="5" s="1"/>
  <c r="AH504" i="11"/>
  <c r="AI591" i="11"/>
  <c r="Y629" i="5" s="1"/>
  <c r="AH599" i="11"/>
  <c r="AH601" i="11" s="1"/>
  <c r="X639" i="5" s="1"/>
  <c r="AI578" i="11"/>
  <c r="Y616" i="5" s="1"/>
  <c r="AI575" i="11"/>
  <c r="Y613" i="5" s="1"/>
  <c r="AK507" i="11"/>
  <c r="AA545" i="5" s="1"/>
  <c r="AK501" i="11"/>
  <c r="AA539" i="5" s="1"/>
  <c r="AI576" i="11"/>
  <c r="Y614" i="5" s="1"/>
  <c r="AK503" i="11"/>
  <c r="AA541" i="5" s="1"/>
  <c r="AK510" i="11"/>
  <c r="AA548" i="5" s="1"/>
  <c r="AK509" i="11"/>
  <c r="AA547" i="5" s="1"/>
  <c r="AI579" i="11"/>
  <c r="AI599" i="11"/>
  <c r="AH503" i="11"/>
  <c r="X541" i="5" s="1"/>
  <c r="AI595" i="11"/>
  <c r="Y633" i="5" s="1"/>
  <c r="AI574" i="11"/>
  <c r="Y612" i="5" s="1"/>
  <c r="AK500" i="11"/>
  <c r="AA538" i="5" s="1"/>
  <c r="AJ486" i="11"/>
  <c r="AJ492" i="11" s="1"/>
  <c r="AJ485" i="11"/>
  <c r="Z535" i="5"/>
  <c r="AJ530" i="11"/>
  <c r="Z568" i="5" s="1"/>
  <c r="AI570" i="11"/>
  <c r="Y608" i="5" s="1"/>
  <c r="AJ508" i="11"/>
  <c r="Z546" i="5" s="1"/>
  <c r="AH544" i="11"/>
  <c r="X582" i="5" s="1"/>
  <c r="AK504" i="11"/>
  <c r="AA542" i="5" s="1"/>
  <c r="AK506" i="11"/>
  <c r="AA544" i="5" s="1"/>
  <c r="AK505" i="11"/>
  <c r="AA543" i="5" s="1"/>
  <c r="AH437" i="11"/>
  <c r="X475" i="5" s="1"/>
  <c r="AJ510" i="11"/>
  <c r="Z548" i="5" s="1"/>
  <c r="AH526" i="11"/>
  <c r="X563" i="5"/>
  <c r="AJ498" i="11"/>
  <c r="AJ509" i="11" s="1"/>
  <c r="Z547" i="5" s="1"/>
  <c r="AJ501" i="11"/>
  <c r="Z539" i="5" s="1"/>
  <c r="AJ496" i="11"/>
  <c r="Z534" i="5" s="1"/>
  <c r="AJ507" i="11"/>
  <c r="Z545" i="5" s="1"/>
  <c r="AJ511" i="11"/>
  <c r="Z549" i="5" s="1"/>
  <c r="AH545" i="11"/>
  <c r="X583" i="5" s="1"/>
  <c r="AH540" i="11"/>
  <c r="X495" i="5"/>
  <c r="AH458" i="11"/>
  <c r="X496" i="5" s="1"/>
  <c r="AH459" i="11"/>
  <c r="X497" i="5" s="1"/>
  <c r="AH460" i="11"/>
  <c r="AJ494" i="11"/>
  <c r="Z532" i="5" s="1"/>
  <c r="AJ493" i="11"/>
  <c r="Z531" i="5" s="1"/>
  <c r="AJ495" i="11"/>
  <c r="Z533" i="5" s="1"/>
  <c r="AI458" i="11"/>
  <c r="Y496" i="5" s="1"/>
  <c r="AI459" i="11"/>
  <c r="Y497" i="5" s="1"/>
  <c r="Y495" i="5"/>
  <c r="AI460" i="11"/>
  <c r="Y498" i="5" s="1"/>
  <c r="AJ505" i="11"/>
  <c r="Z543" i="5" s="1"/>
  <c r="AJ517" i="11"/>
  <c r="Y334" i="5"/>
  <c r="AI298" i="11"/>
  <c r="AI310" i="11" s="1"/>
  <c r="AI257" i="11"/>
  <c r="X293" i="5"/>
  <c r="AH257" i="11"/>
  <c r="X334" i="5"/>
  <c r="AH298" i="11"/>
  <c r="AH309" i="11" s="1"/>
  <c r="X347" i="5" s="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74" i="5" l="1"/>
  <c r="Y293" i="5"/>
  <c r="Y474" i="5"/>
  <c r="AJ414" i="11"/>
  <c r="Z452" i="5" s="1"/>
  <c r="AJ423" i="11"/>
  <c r="Z461" i="5" s="1"/>
  <c r="AJ398" i="11"/>
  <c r="Z436" i="5" s="1"/>
  <c r="AJ412" i="11"/>
  <c r="Z450" i="5" s="1"/>
  <c r="AJ542" i="11"/>
  <c r="Z580" i="5" s="1"/>
  <c r="AI438" i="11"/>
  <c r="Y476" i="5" s="1"/>
  <c r="AJ549" i="11"/>
  <c r="AJ551" i="11" s="1"/>
  <c r="Z589" i="5" s="1"/>
  <c r="AJ531" i="11"/>
  <c r="Z569" i="5" s="1"/>
  <c r="AJ397" i="11"/>
  <c r="Z435" i="5" s="1"/>
  <c r="AH443" i="11"/>
  <c r="X481" i="5" s="1"/>
  <c r="X577" i="5"/>
  <c r="AJ424" i="11"/>
  <c r="Z462" i="5" s="1"/>
  <c r="AH445" i="11"/>
  <c r="X483" i="5" s="1"/>
  <c r="AH449" i="11"/>
  <c r="X487" i="5" s="1"/>
  <c r="AJ422" i="11"/>
  <c r="Z460" i="5" s="1"/>
  <c r="Y611" i="5"/>
  <c r="AH448" i="11"/>
  <c r="X486" i="5" s="1"/>
  <c r="Z472" i="5"/>
  <c r="AJ435" i="11"/>
  <c r="Z473" i="5" s="1"/>
  <c r="AJ436" i="11"/>
  <c r="AH311" i="11"/>
  <c r="X349" i="5" s="1"/>
  <c r="AI598" i="11"/>
  <c r="Y636" i="5" s="1"/>
  <c r="AH600" i="11"/>
  <c r="X638" i="5" s="1"/>
  <c r="AK609" i="11"/>
  <c r="AA647" i="5" s="1"/>
  <c r="AH310" i="11"/>
  <c r="X348" i="5" s="1"/>
  <c r="Z465" i="5"/>
  <c r="AJ430" i="11"/>
  <c r="Z468" i="5" s="1"/>
  <c r="AH446" i="11"/>
  <c r="X484" i="5" s="1"/>
  <c r="AJ421" i="11"/>
  <c r="Z459" i="5" s="1"/>
  <c r="AJ403" i="11"/>
  <c r="Z441" i="5" s="1"/>
  <c r="AJ481" i="11"/>
  <c r="Z519" i="5" s="1"/>
  <c r="AJ482" i="11"/>
  <c r="Z520" i="5" s="1"/>
  <c r="Z518" i="5"/>
  <c r="AJ483" i="11"/>
  <c r="Z521" i="5" s="1"/>
  <c r="AJ484" i="11"/>
  <c r="Z522" i="5" s="1"/>
  <c r="AH308" i="11"/>
  <c r="X346" i="5" s="1"/>
  <c r="X423" i="5"/>
  <c r="AH387" i="11"/>
  <c r="X425" i="5" s="1"/>
  <c r="AH390" i="11"/>
  <c r="X428" i="5" s="1"/>
  <c r="AH386" i="11"/>
  <c r="X424" i="5" s="1"/>
  <c r="AH388" i="11"/>
  <c r="X426" i="5" s="1"/>
  <c r="AH389" i="11"/>
  <c r="X427" i="5" s="1"/>
  <c r="Z343" i="5"/>
  <c r="AJ307" i="11"/>
  <c r="Z345" i="5" s="1"/>
  <c r="AI311" i="11"/>
  <c r="Y349" i="5" s="1"/>
  <c r="X415" i="5"/>
  <c r="AH378" i="11"/>
  <c r="AH380" i="11"/>
  <c r="X418" i="5" s="1"/>
  <c r="AH379" i="11"/>
  <c r="X417" i="5" s="1"/>
  <c r="AJ306" i="11"/>
  <c r="Z344" i="5" s="1"/>
  <c r="AI597" i="11"/>
  <c r="Y635" i="5" s="1"/>
  <c r="X335" i="5"/>
  <c r="AH444" i="11"/>
  <c r="X482" i="5" s="1"/>
  <c r="AJ419" i="11"/>
  <c r="Z457" i="5" s="1"/>
  <c r="AJ409" i="11"/>
  <c r="Z447" i="5" s="1"/>
  <c r="AH442" i="11"/>
  <c r="X480" i="5" s="1"/>
  <c r="X637" i="5"/>
  <c r="AH610" i="11"/>
  <c r="X648" i="5" s="1"/>
  <c r="AA637" i="5"/>
  <c r="AK610" i="11"/>
  <c r="AA648" i="5" s="1"/>
  <c r="AK600" i="11"/>
  <c r="AA638" i="5" s="1"/>
  <c r="AJ418" i="11"/>
  <c r="Z456" i="5" s="1"/>
  <c r="Z432" i="5"/>
  <c r="AJ410" i="11"/>
  <c r="Z448" i="5" s="1"/>
  <c r="X532" i="5"/>
  <c r="AH495" i="11"/>
  <c r="X533" i="5" s="1"/>
  <c r="Z415" i="5"/>
  <c r="AJ378" i="11"/>
  <c r="AJ379" i="11"/>
  <c r="Z417" i="5" s="1"/>
  <c r="AJ380" i="11"/>
  <c r="Z418" i="5" s="1"/>
  <c r="Y291" i="5"/>
  <c r="AI254" i="11"/>
  <c r="Y292" i="5" s="1"/>
  <c r="Y637" i="5"/>
  <c r="AI610" i="11"/>
  <c r="Y648" i="5" s="1"/>
  <c r="AK608" i="11"/>
  <c r="AA646" i="5" s="1"/>
  <c r="AI416" i="11"/>
  <c r="AI427" i="11"/>
  <c r="X478" i="5"/>
  <c r="AH450" i="11"/>
  <c r="X488" i="5" s="1"/>
  <c r="AJ399" i="11"/>
  <c r="Z437" i="5" s="1"/>
  <c r="AJ395" i="11"/>
  <c r="Z433" i="5" s="1"/>
  <c r="AJ390" i="11"/>
  <c r="Z428" i="5" s="1"/>
  <c r="AJ388" i="11"/>
  <c r="Z426" i="5" s="1"/>
  <c r="AJ389" i="11"/>
  <c r="Z427" i="5" s="1"/>
  <c r="AJ387" i="11"/>
  <c r="Z425" i="5" s="1"/>
  <c r="AJ386" i="11"/>
  <c r="Z424" i="5" s="1"/>
  <c r="Z423" i="5"/>
  <c r="AA415" i="5"/>
  <c r="AK378" i="11"/>
  <c r="AK380" i="11"/>
  <c r="AA418" i="5" s="1"/>
  <c r="AI312" i="11"/>
  <c r="Y350" i="5" s="1"/>
  <c r="AI309" i="11"/>
  <c r="Y347" i="5" s="1"/>
  <c r="AI308" i="11"/>
  <c r="Y346" i="5" s="1"/>
  <c r="AI600" i="11"/>
  <c r="AI601" i="11" s="1"/>
  <c r="Y639" i="5" s="1"/>
  <c r="Z449" i="5"/>
  <c r="AJ415" i="11"/>
  <c r="Z453" i="5" s="1"/>
  <c r="Z454" i="5"/>
  <c r="AJ426" i="11"/>
  <c r="Z464" i="5" s="1"/>
  <c r="AK390" i="11"/>
  <c r="AA428" i="5" s="1"/>
  <c r="AK386" i="11"/>
  <c r="AA424" i="5" s="1"/>
  <c r="AK387" i="11"/>
  <c r="AA425" i="5" s="1"/>
  <c r="AK389" i="11"/>
  <c r="AA427" i="5" s="1"/>
  <c r="AK388" i="11"/>
  <c r="AA426" i="5" s="1"/>
  <c r="AA423" i="5"/>
  <c r="AH461" i="11"/>
  <c r="X499" i="5" s="1"/>
  <c r="Z530" i="5"/>
  <c r="AI594" i="11"/>
  <c r="AI592" i="11"/>
  <c r="Y431" i="5"/>
  <c r="AI406" i="11"/>
  <c r="Y444" i="5" s="1"/>
  <c r="AI394" i="11"/>
  <c r="Y432" i="5" s="1"/>
  <c r="AI305" i="11"/>
  <c r="AI306" i="11" s="1"/>
  <c r="Y344" i="5" s="1"/>
  <c r="X336" i="5"/>
  <c r="AH299" i="11"/>
  <c r="AH301" i="11" s="1"/>
  <c r="X339" i="5" s="1"/>
  <c r="Y336" i="5"/>
  <c r="AI299" i="11"/>
  <c r="AI301" i="11" s="1"/>
  <c r="Y339" i="5" s="1"/>
  <c r="AH463" i="11"/>
  <c r="X501" i="5" s="1"/>
  <c r="Z523" i="5"/>
  <c r="AJ490" i="11"/>
  <c r="AJ488" i="11"/>
  <c r="Z526" i="5" s="1"/>
  <c r="AJ487" i="11"/>
  <c r="Z525" i="5" s="1"/>
  <c r="AJ489" i="11"/>
  <c r="Z527" i="5" s="1"/>
  <c r="AI580" i="11"/>
  <c r="Y618" i="5" s="1"/>
  <c r="AH505" i="11"/>
  <c r="AH511" i="11" s="1"/>
  <c r="X549" i="5" s="1"/>
  <c r="AH305" i="11"/>
  <c r="X343" i="5" s="1"/>
  <c r="X333" i="5"/>
  <c r="Y617" i="5"/>
  <c r="AI584" i="11"/>
  <c r="Y622" i="5" s="1"/>
  <c r="AK261" i="11"/>
  <c r="AA298" i="5"/>
  <c r="AI302" i="11"/>
  <c r="AI304" i="11" s="1"/>
  <c r="Y342" i="5" s="1"/>
  <c r="AH605" i="11"/>
  <c r="X643" i="5" s="1"/>
  <c r="AH604" i="11"/>
  <c r="X642" i="5" s="1"/>
  <c r="X542" i="5"/>
  <c r="AH546" i="11"/>
  <c r="AH547" i="11" s="1"/>
  <c r="X585" i="5" s="1"/>
  <c r="AI322" i="11"/>
  <c r="Y360" i="5" s="1"/>
  <c r="AK601" i="11"/>
  <c r="AK604" i="11" s="1"/>
  <c r="AA642" i="5" s="1"/>
  <c r="X295" i="5"/>
  <c r="AH258" i="11"/>
  <c r="AH259" i="11" s="1"/>
  <c r="X297" i="5" s="1"/>
  <c r="AH591" i="11"/>
  <c r="AH592" i="11" s="1"/>
  <c r="AH603" i="11"/>
  <c r="X641" i="5" s="1"/>
  <c r="AH609" i="11"/>
  <c r="X647" i="5" s="1"/>
  <c r="AH607" i="11"/>
  <c r="X645" i="5" s="1"/>
  <c r="AH608" i="11"/>
  <c r="X646" i="5" s="1"/>
  <c r="AH606" i="11"/>
  <c r="X644" i="5" s="1"/>
  <c r="AH312" i="11"/>
  <c r="AJ407" i="11"/>
  <c r="Z445" i="5" s="1"/>
  <c r="Z442" i="5"/>
  <c r="AI325" i="11"/>
  <c r="Y363" i="5" s="1"/>
  <c r="Y348" i="5"/>
  <c r="Y295" i="5"/>
  <c r="AI258" i="11"/>
  <c r="AI260" i="11" s="1"/>
  <c r="Y298" i="5" s="1"/>
  <c r="AH302" i="11"/>
  <c r="AH304" i="11" s="1"/>
  <c r="X342" i="5" s="1"/>
  <c r="AI461" i="11"/>
  <c r="AJ591" i="11"/>
  <c r="AJ592" i="11" s="1"/>
  <c r="AK580" i="11"/>
  <c r="AK586" i="11" s="1"/>
  <c r="AA624" i="5" s="1"/>
  <c r="AI582" i="11"/>
  <c r="Y620" i="5" s="1"/>
  <c r="AI609" i="11"/>
  <c r="Y647" i="5" s="1"/>
  <c r="AI607" i="11"/>
  <c r="Y645" i="5" s="1"/>
  <c r="AI608" i="11"/>
  <c r="Y646" i="5" s="1"/>
  <c r="AH580" i="11"/>
  <c r="AH585" i="11" s="1"/>
  <c r="X623" i="5" s="1"/>
  <c r="AH602" i="11"/>
  <c r="X640" i="5" s="1"/>
  <c r="AH597" i="11"/>
  <c r="X635" i="5" s="1"/>
  <c r="AK492" i="11"/>
  <c r="AA528" i="5"/>
  <c r="Z524" i="5"/>
  <c r="AJ539" i="11"/>
  <c r="AJ537" i="11"/>
  <c r="Z575" i="5" s="1"/>
  <c r="AJ538" i="11"/>
  <c r="Z576" i="5" s="1"/>
  <c r="AJ545" i="11"/>
  <c r="Z583" i="5" s="1"/>
  <c r="AJ532" i="11"/>
  <c r="Z570" i="5" s="1"/>
  <c r="AH502" i="11"/>
  <c r="X540" i="5" s="1"/>
  <c r="AH499" i="11"/>
  <c r="X537" i="5" s="1"/>
  <c r="AH500" i="11"/>
  <c r="X538" i="5" s="1"/>
  <c r="AH501" i="11"/>
  <c r="X539" i="5" s="1"/>
  <c r="AJ544" i="11"/>
  <c r="Z582" i="5" s="1"/>
  <c r="AJ525" i="11"/>
  <c r="Z563" i="5" s="1"/>
  <c r="AJ526" i="11"/>
  <c r="Z564" i="5" s="1"/>
  <c r="AJ534" i="11"/>
  <c r="Z572" i="5" s="1"/>
  <c r="AJ524" i="11"/>
  <c r="Z562" i="5" s="1"/>
  <c r="AJ536" i="11"/>
  <c r="Z574" i="5" s="1"/>
  <c r="AJ533" i="11"/>
  <c r="Z571" i="5" s="1"/>
  <c r="AJ512" i="11"/>
  <c r="AJ546" i="11"/>
  <c r="Z584" i="5" s="1"/>
  <c r="AJ529" i="11"/>
  <c r="Z567" i="5" s="1"/>
  <c r="AJ535" i="11"/>
  <c r="Z573" i="5" s="1"/>
  <c r="AJ543" i="11"/>
  <c r="Z581" i="5" s="1"/>
  <c r="AH549" i="11"/>
  <c r="AH261" i="11"/>
  <c r="X299" i="5" s="1"/>
  <c r="AJ503" i="11"/>
  <c r="Z541" i="5" s="1"/>
  <c r="AI583" i="11"/>
  <c r="Y621" i="5" s="1"/>
  <c r="Z555" i="5"/>
  <c r="AJ518" i="11"/>
  <c r="Z556" i="5" s="1"/>
  <c r="AJ519" i="11"/>
  <c r="Z557" i="5" s="1"/>
  <c r="AK566" i="11"/>
  <c r="AK579" i="11" s="1"/>
  <c r="AK584" i="11" s="1"/>
  <c r="AK585" i="11" s="1"/>
  <c r="AA623" i="5" s="1"/>
  <c r="AJ566" i="11"/>
  <c r="AJ598" i="11"/>
  <c r="Z536" i="5"/>
  <c r="AJ500" i="11"/>
  <c r="Z538" i="5" s="1"/>
  <c r="AJ499" i="11"/>
  <c r="Z537" i="5" s="1"/>
  <c r="AJ502" i="11"/>
  <c r="Z540" i="5" s="1"/>
  <c r="Z587" i="5"/>
  <c r="AJ550" i="11"/>
  <c r="Z588" i="5" s="1"/>
  <c r="AJ552" i="11"/>
  <c r="AK551" i="11"/>
  <c r="AA589" i="5" s="1"/>
  <c r="AK550" i="11"/>
  <c r="AA588" i="5" s="1"/>
  <c r="AK552" i="11"/>
  <c r="AK583" i="11"/>
  <c r="AA621" i="5" s="1"/>
  <c r="AH468" i="11"/>
  <c r="X506" i="5" s="1"/>
  <c r="AH528" i="11"/>
  <c r="X566" i="5" s="1"/>
  <c r="AH527" i="11"/>
  <c r="X565" i="5" s="1"/>
  <c r="X564" i="5"/>
  <c r="AI261" i="11"/>
  <c r="AI274" i="11" s="1"/>
  <c r="Y312" i="5" s="1"/>
  <c r="AJ527" i="11"/>
  <c r="Z565" i="5" s="1"/>
  <c r="AJ528" i="11"/>
  <c r="Z566" i="5" s="1"/>
  <c r="AK528" i="11"/>
  <c r="AA566" i="5" s="1"/>
  <c r="AK527" i="11"/>
  <c r="AA565" i="5" s="1"/>
  <c r="AJ504" i="11"/>
  <c r="Z542" i="5" s="1"/>
  <c r="AJ506" i="11"/>
  <c r="Z544" i="5" s="1"/>
  <c r="AH464" i="11"/>
  <c r="AH469" i="11" s="1"/>
  <c r="X498" i="5"/>
  <c r="AH542" i="11"/>
  <c r="X580" i="5" s="1"/>
  <c r="X578" i="5"/>
  <c r="AK545" i="11"/>
  <c r="AH262" i="11"/>
  <c r="AH10" i="13"/>
  <c r="AI10" i="13" s="1"/>
  <c r="H22" i="13"/>
  <c r="AH513" i="11" l="1"/>
  <c r="X551" i="5" s="1"/>
  <c r="AH516" i="11"/>
  <c r="X554" i="5" s="1"/>
  <c r="AH517" i="11"/>
  <c r="AJ547" i="11"/>
  <c r="Z585" i="5" s="1"/>
  <c r="AA617" i="5"/>
  <c r="AH509" i="11"/>
  <c r="X547" i="5" s="1"/>
  <c r="AK582" i="11"/>
  <c r="AA620" i="5" s="1"/>
  <c r="AH306" i="11"/>
  <c r="X344" i="5" s="1"/>
  <c r="AI277" i="11"/>
  <c r="Y315" i="5" s="1"/>
  <c r="AI400" i="11"/>
  <c r="Y438" i="5" s="1"/>
  <c r="AH589" i="11"/>
  <c r="AI408" i="11"/>
  <c r="Y446" i="5" s="1"/>
  <c r="AI581" i="11"/>
  <c r="Y619" i="5" s="1"/>
  <c r="AI405" i="11"/>
  <c r="Y443" i="5" s="1"/>
  <c r="AI585" i="11"/>
  <c r="Y623" i="5" s="1"/>
  <c r="AI403" i="11"/>
  <c r="Y441" i="5" s="1"/>
  <c r="AI404" i="11"/>
  <c r="AI275" i="11"/>
  <c r="Y313" i="5" s="1"/>
  <c r="AI409" i="11"/>
  <c r="AH593" i="11"/>
  <c r="X631" i="5" s="1"/>
  <c r="AI259" i="11"/>
  <c r="Y297" i="5" s="1"/>
  <c r="AH508" i="11"/>
  <c r="X546" i="5" s="1"/>
  <c r="AI402" i="11"/>
  <c r="Y440" i="5" s="1"/>
  <c r="AK603" i="11"/>
  <c r="AA641" i="5" s="1"/>
  <c r="AJ597" i="11"/>
  <c r="Z635" i="5" s="1"/>
  <c r="AI401" i="11"/>
  <c r="Y439" i="5" s="1"/>
  <c r="AJ523" i="11"/>
  <c r="Z561" i="5" s="1"/>
  <c r="Y499" i="5"/>
  <c r="AI462" i="11"/>
  <c r="Y500" i="5" s="1"/>
  <c r="AI602" i="11"/>
  <c r="Y640" i="5" s="1"/>
  <c r="Y465" i="5"/>
  <c r="AI430" i="11"/>
  <c r="Y468" i="5" s="1"/>
  <c r="AI428" i="11"/>
  <c r="Y466" i="5" s="1"/>
  <c r="AI429" i="11"/>
  <c r="Y467" i="5" s="1"/>
  <c r="AI466" i="11"/>
  <c r="Y504" i="5" s="1"/>
  <c r="AH381" i="11"/>
  <c r="X419" i="5" s="1"/>
  <c r="X416" i="5"/>
  <c r="AH507" i="11"/>
  <c r="X545" i="5" s="1"/>
  <c r="X629" i="5"/>
  <c r="AH598" i="11"/>
  <c r="X636" i="5" s="1"/>
  <c r="AA299" i="5"/>
  <c r="AK262" i="11"/>
  <c r="AA300" i="5" s="1"/>
  <c r="AI605" i="11"/>
  <c r="Y643" i="5" s="1"/>
  <c r="AJ548" i="11"/>
  <c r="Z586" i="5" s="1"/>
  <c r="AI589" i="11"/>
  <c r="AJ381" i="11"/>
  <c r="Z419" i="5" s="1"/>
  <c r="Z416" i="5"/>
  <c r="AA639" i="5"/>
  <c r="AK606" i="11"/>
  <c r="AA644" i="5" s="1"/>
  <c r="Y343" i="5"/>
  <c r="AI307" i="11"/>
  <c r="Y345" i="5" s="1"/>
  <c r="X627" i="5"/>
  <c r="AH590" i="11"/>
  <c r="X628" i="5" s="1"/>
  <c r="AI606" i="11"/>
  <c r="Y644" i="5" s="1"/>
  <c r="AK605" i="11"/>
  <c r="AA643" i="5" s="1"/>
  <c r="Y454" i="5"/>
  <c r="AI426" i="11"/>
  <c r="Y464" i="5" s="1"/>
  <c r="AI417" i="11"/>
  <c r="Y455" i="5" s="1"/>
  <c r="AI423" i="11"/>
  <c r="Y461" i="5" s="1"/>
  <c r="AI425" i="11"/>
  <c r="Y463" i="5" s="1"/>
  <c r="AI421" i="11"/>
  <c r="Y459" i="5" s="1"/>
  <c r="AI418" i="11"/>
  <c r="Y456" i="5" s="1"/>
  <c r="AI420" i="11"/>
  <c r="Y458" i="5" s="1"/>
  <c r="AI424" i="11"/>
  <c r="Y462" i="5" s="1"/>
  <c r="AI422" i="11"/>
  <c r="Y460" i="5" s="1"/>
  <c r="AI419" i="11"/>
  <c r="Y457" i="5" s="1"/>
  <c r="AI279" i="11"/>
  <c r="AI278" i="11"/>
  <c r="Y316" i="5" s="1"/>
  <c r="AJ520" i="11"/>
  <c r="Z558" i="5" s="1"/>
  <c r="AJ567" i="11"/>
  <c r="AJ572" i="11" s="1"/>
  <c r="Z610" i="5" s="1"/>
  <c r="AI469" i="11"/>
  <c r="Y507" i="5" s="1"/>
  <c r="AH586" i="11"/>
  <c r="X624" i="5" s="1"/>
  <c r="AI587" i="11"/>
  <c r="Y625" i="5" s="1"/>
  <c r="AI604" i="11"/>
  <c r="Y642" i="5" s="1"/>
  <c r="AI396" i="11"/>
  <c r="Y434" i="5" s="1"/>
  <c r="AI395" i="11"/>
  <c r="Y433" i="5" s="1"/>
  <c r="AH462" i="11"/>
  <c r="X500" i="5" s="1"/>
  <c r="AI463" i="11"/>
  <c r="Y501" i="5" s="1"/>
  <c r="X543" i="5"/>
  <c r="AH510" i="11"/>
  <c r="X548" i="5" s="1"/>
  <c r="AH506" i="11"/>
  <c r="X544" i="5" s="1"/>
  <c r="AH518" i="11"/>
  <c r="X556" i="5" s="1"/>
  <c r="AH514" i="11"/>
  <c r="X552" i="5" s="1"/>
  <c r="AI276" i="11"/>
  <c r="Y314" i="5" s="1"/>
  <c r="AI464" i="11"/>
  <c r="Y502" i="5" s="1"/>
  <c r="AI468" i="11"/>
  <c r="Y506" i="5" s="1"/>
  <c r="AA622" i="5"/>
  <c r="Y638" i="5"/>
  <c r="AJ593" i="11"/>
  <c r="Z631" i="5" s="1"/>
  <c r="AI397" i="11"/>
  <c r="Y435" i="5" s="1"/>
  <c r="AK379" i="11"/>
  <c r="AA417" i="5" s="1"/>
  <c r="AA416" i="5"/>
  <c r="AI588" i="11"/>
  <c r="Y626" i="5" s="1"/>
  <c r="Z474" i="5"/>
  <c r="AJ438" i="11"/>
  <c r="Z476" i="5" s="1"/>
  <c r="AJ437" i="11"/>
  <c r="Z475" i="5" s="1"/>
  <c r="AJ522" i="11"/>
  <c r="Z560" i="5" s="1"/>
  <c r="X618" i="5"/>
  <c r="AH588" i="11"/>
  <c r="X626" i="5" s="1"/>
  <c r="AH582" i="11"/>
  <c r="X620" i="5" s="1"/>
  <c r="AH583" i="11"/>
  <c r="X621" i="5" s="1"/>
  <c r="AH581" i="11"/>
  <c r="X619" i="5" s="1"/>
  <c r="AA618" i="5"/>
  <c r="AK581" i="11"/>
  <c r="AA619" i="5" s="1"/>
  <c r="X296" i="5"/>
  <c r="AH260" i="11"/>
  <c r="X298" i="5" s="1"/>
  <c r="AI603" i="11"/>
  <c r="Y641" i="5" s="1"/>
  <c r="AK588" i="11"/>
  <c r="AA626" i="5" s="1"/>
  <c r="AH596" i="11"/>
  <c r="X634" i="5" s="1"/>
  <c r="AH584" i="11"/>
  <c r="X622" i="5" s="1"/>
  <c r="AH307" i="11"/>
  <c r="X345" i="5" s="1"/>
  <c r="AH515" i="11"/>
  <c r="X553" i="5" s="1"/>
  <c r="AH587" i="11"/>
  <c r="X625" i="5" s="1"/>
  <c r="Z629" i="5"/>
  <c r="AJ595" i="11"/>
  <c r="Z633" i="5" s="1"/>
  <c r="X584" i="5"/>
  <c r="AH548" i="11"/>
  <c r="X586" i="5" s="1"/>
  <c r="AK587" i="11"/>
  <c r="AA625" i="5" s="1"/>
  <c r="AI399" i="11"/>
  <c r="Y437" i="5" s="1"/>
  <c r="AI398" i="11"/>
  <c r="Y436" i="5" s="1"/>
  <c r="AI586" i="11"/>
  <c r="Y624" i="5" s="1"/>
  <c r="AH512" i="11"/>
  <c r="X550" i="5" s="1"/>
  <c r="AK589" i="11"/>
  <c r="AI262" i="11"/>
  <c r="AH263" i="11"/>
  <c r="AH266" i="11"/>
  <c r="X304" i="5" s="1"/>
  <c r="AH267" i="11"/>
  <c r="X305" i="5" s="1"/>
  <c r="AH519" i="11"/>
  <c r="X555" i="5"/>
  <c r="AI303" i="11"/>
  <c r="Y341" i="5" s="1"/>
  <c r="Y340" i="5"/>
  <c r="AI407" i="11"/>
  <c r="Y445" i="5" s="1"/>
  <c r="Y442" i="5"/>
  <c r="X507" i="5"/>
  <c r="AA604" i="5"/>
  <c r="AJ491" i="11"/>
  <c r="Z529" i="5" s="1"/>
  <c r="Z528" i="5"/>
  <c r="AH274" i="11"/>
  <c r="X312" i="5" s="1"/>
  <c r="AI470" i="11"/>
  <c r="AI471" i="11" s="1"/>
  <c r="Y509" i="5" s="1"/>
  <c r="Y299" i="5"/>
  <c r="AH269" i="11"/>
  <c r="X307" i="5" s="1"/>
  <c r="AI555" i="11"/>
  <c r="AJ521" i="11"/>
  <c r="Z559" i="5" s="1"/>
  <c r="AH303" i="11"/>
  <c r="X341" i="5" s="1"/>
  <c r="X340" i="5"/>
  <c r="AI300" i="11"/>
  <c r="Y338" i="5" s="1"/>
  <c r="Y337" i="5"/>
  <c r="AI410" i="11"/>
  <c r="Y447" i="5"/>
  <c r="AH594" i="11"/>
  <c r="X630" i="5"/>
  <c r="AK593" i="11"/>
  <c r="AA631" i="5" s="1"/>
  <c r="AK597" i="11"/>
  <c r="AA635" i="5" s="1"/>
  <c r="AK594" i="11"/>
  <c r="AA632" i="5" s="1"/>
  <c r="AK596" i="11"/>
  <c r="AA634" i="5" s="1"/>
  <c r="AK591" i="11"/>
  <c r="AK595" i="11" s="1"/>
  <c r="AA633" i="5" s="1"/>
  <c r="X300" i="5"/>
  <c r="AH272" i="11"/>
  <c r="X310" i="5" s="1"/>
  <c r="Z636" i="5"/>
  <c r="AJ599" i="11"/>
  <c r="AJ600" i="11" s="1"/>
  <c r="AK531" i="11"/>
  <c r="AA569" i="5" s="1"/>
  <c r="AK539" i="11"/>
  <c r="AK543" i="11"/>
  <c r="AA581" i="5" s="1"/>
  <c r="AK535" i="11"/>
  <c r="AA573" i="5" s="1"/>
  <c r="AK533" i="11"/>
  <c r="AA571" i="5" s="1"/>
  <c r="AK537" i="11"/>
  <c r="AA575" i="5" s="1"/>
  <c r="AK542" i="11"/>
  <c r="AA580" i="5" s="1"/>
  <c r="AK534" i="11"/>
  <c r="AA572" i="5" s="1"/>
  <c r="AK548" i="11"/>
  <c r="AA586" i="5" s="1"/>
  <c r="AA530" i="5"/>
  <c r="AK538" i="11"/>
  <c r="AA576" i="5" s="1"/>
  <c r="AK529" i="11"/>
  <c r="AA567" i="5" s="1"/>
  <c r="AK524" i="11"/>
  <c r="AA562" i="5" s="1"/>
  <c r="AK525" i="11"/>
  <c r="AA563" i="5" s="1"/>
  <c r="AK549" i="11"/>
  <c r="AA587" i="5" s="1"/>
  <c r="AK544" i="11"/>
  <c r="AA582" i="5" s="1"/>
  <c r="AK518" i="11"/>
  <c r="AK532" i="11"/>
  <c r="AA570" i="5" s="1"/>
  <c r="AK530" i="11"/>
  <c r="AA568" i="5" s="1"/>
  <c r="AK540" i="11"/>
  <c r="AA578" i="5" s="1"/>
  <c r="AK536" i="11"/>
  <c r="AA574" i="5" s="1"/>
  <c r="AK526" i="11"/>
  <c r="AA564" i="5" s="1"/>
  <c r="AJ594" i="11"/>
  <c r="Z632" i="5" s="1"/>
  <c r="Z630" i="5"/>
  <c r="AK567" i="11"/>
  <c r="AA605" i="5" s="1"/>
  <c r="X350" i="5"/>
  <c r="AH313" i="11"/>
  <c r="AH300" i="11"/>
  <c r="X338" i="5" s="1"/>
  <c r="X337" i="5"/>
  <c r="AI593" i="11"/>
  <c r="Y631" i="5" s="1"/>
  <c r="Y630" i="5"/>
  <c r="AA583" i="5"/>
  <c r="AK547" i="11"/>
  <c r="AA585" i="5" s="1"/>
  <c r="AK546" i="11"/>
  <c r="AA584" i="5" s="1"/>
  <c r="Z604" i="5"/>
  <c r="AJ571" i="11"/>
  <c r="Z609" i="5" s="1"/>
  <c r="AK577" i="11"/>
  <c r="AA615" i="5" s="1"/>
  <c r="AK578" i="11"/>
  <c r="AA616" i="5" s="1"/>
  <c r="Y296" i="5"/>
  <c r="AI596" i="11"/>
  <c r="Y634" i="5" s="1"/>
  <c r="Y632" i="5"/>
  <c r="X587" i="5"/>
  <c r="AH551" i="11"/>
  <c r="X589" i="5" s="1"/>
  <c r="AH550" i="11"/>
  <c r="X588" i="5" s="1"/>
  <c r="AH552" i="11"/>
  <c r="X502" i="5"/>
  <c r="AH465" i="11"/>
  <c r="X503" i="5" s="1"/>
  <c r="AH466" i="11"/>
  <c r="X504" i="5" s="1"/>
  <c r="Z550" i="5"/>
  <c r="AJ516" i="11"/>
  <c r="Z554" i="5" s="1"/>
  <c r="AJ513" i="11"/>
  <c r="Z551" i="5" s="1"/>
  <c r="AJ515" i="11"/>
  <c r="Z553" i="5" s="1"/>
  <c r="AJ514" i="11"/>
  <c r="Z552" i="5" s="1"/>
  <c r="AI493" i="11"/>
  <c r="AI554" i="11" s="1"/>
  <c r="Y592" i="5" s="1"/>
  <c r="Z577" i="5"/>
  <c r="AJ541" i="11"/>
  <c r="Z579" i="5" s="1"/>
  <c r="AJ540" i="11"/>
  <c r="Z578"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Y317" i="5"/>
  <c r="AI280" i="11"/>
  <c r="Y318" i="5" s="1"/>
  <c r="AH11" i="13"/>
  <c r="AI11" i="13" s="1"/>
  <c r="H23" i="13"/>
  <c r="K18" i="13"/>
  <c r="AK18" i="13" s="1"/>
  <c r="K17" i="13"/>
  <c r="AK17" i="13" s="1"/>
  <c r="K16" i="13"/>
  <c r="AK16" i="13" s="1"/>
  <c r="K15" i="13"/>
  <c r="AK15" i="13" s="1"/>
  <c r="K13" i="13"/>
  <c r="AK13" i="13" s="1"/>
  <c r="K12" i="13"/>
  <c r="AK12" i="13" s="1"/>
  <c r="AA12" i="13" s="1"/>
  <c r="K11" i="13"/>
  <c r="AK11" i="13" s="1"/>
  <c r="AA11" i="13" s="1"/>
  <c r="K10" i="13"/>
  <c r="AK10" i="13" s="1"/>
  <c r="AA10" i="13" s="1"/>
  <c r="K9" i="13"/>
  <c r="AK9" i="13" s="1"/>
  <c r="AA9" i="13" s="1"/>
  <c r="K8" i="13"/>
  <c r="AK8" i="13" s="1"/>
  <c r="AA8" i="13" s="1"/>
  <c r="K7" i="13"/>
  <c r="AK7" i="13" s="1"/>
  <c r="AA7" i="13" s="1"/>
  <c r="K6" i="13"/>
  <c r="BZ41" i="5"/>
  <c r="AN2" i="11"/>
  <c r="AF40" i="5" s="1"/>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AP2" i="11"/>
  <c r="BL41" i="5"/>
  <c r="AO2" i="11"/>
  <c r="E40" i="5" s="1"/>
  <c r="AM2" i="11"/>
  <c r="BL40" i="5" s="1"/>
  <c r="AL2" i="11"/>
  <c r="A40" i="5" s="1"/>
  <c r="B40" i="5"/>
  <c r="AI40" i="5" s="1"/>
  <c r="AJ40" i="5"/>
  <c r="AI41" i="5"/>
  <c r="AJ41" i="5"/>
  <c r="CA41" i="5"/>
  <c r="BS41" i="5"/>
  <c r="BR41" i="5"/>
  <c r="CA40" i="5"/>
  <c r="BS40" i="5"/>
  <c r="BR40" i="5"/>
  <c r="AB40" i="5"/>
  <c r="W40" i="5"/>
  <c r="V40" i="5"/>
  <c r="U40" i="5"/>
  <c r="T40" i="5"/>
  <c r="S40" i="5"/>
  <c r="Q40" i="5"/>
  <c r="P40" i="5"/>
  <c r="O40" i="5" s="1"/>
  <c r="J40" i="5"/>
  <c r="I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c r="AJ570" i="11" l="1"/>
  <c r="Z608" i="5" s="1"/>
  <c r="AK568" i="11"/>
  <c r="AA606" i="5" s="1"/>
  <c r="AI540" i="11"/>
  <c r="Y578" i="5" s="1"/>
  <c r="AK572" i="11"/>
  <c r="AA610" i="5" s="1"/>
  <c r="AH280" i="11"/>
  <c r="AH277" i="11"/>
  <c r="X315" i="5" s="1"/>
  <c r="AK592" i="11"/>
  <c r="AA630" i="5" s="1"/>
  <c r="AK571" i="11"/>
  <c r="AA609" i="5" s="1"/>
  <c r="Z605" i="5"/>
  <c r="AJ573" i="11"/>
  <c r="Z611" i="5" s="1"/>
  <c r="AJ569" i="11"/>
  <c r="Z607" i="5" s="1"/>
  <c r="AI541" i="11"/>
  <c r="Y579" i="5" s="1"/>
  <c r="AJ581" i="11"/>
  <c r="Z619" i="5" s="1"/>
  <c r="Z637" i="5"/>
  <c r="AJ610" i="11"/>
  <c r="Z648" i="5" s="1"/>
  <c r="AJ582" i="11"/>
  <c r="Z620" i="5" s="1"/>
  <c r="AI477" i="11"/>
  <c r="Y515" i="5"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Y627" i="5"/>
  <c r="AI590" i="11"/>
  <c r="Y628" i="5" s="1"/>
  <c r="AI478" i="11"/>
  <c r="Y516" i="5" s="1"/>
  <c r="AI475" i="11"/>
  <c r="Y513" i="5" s="1"/>
  <c r="AH276" i="11"/>
  <c r="X314" i="5" s="1"/>
  <c r="AA629" i="5"/>
  <c r="AK598" i="11"/>
  <c r="AA636" i="5" s="1"/>
  <c r="AK569" i="11"/>
  <c r="AA607" i="5" s="1"/>
  <c r="AK573" i="11"/>
  <c r="AA611" i="5" s="1"/>
  <c r="AI474" i="11"/>
  <c r="Y512" i="5" s="1"/>
  <c r="AJ607" i="11"/>
  <c r="Z645" i="5" s="1"/>
  <c r="AH275" i="11"/>
  <c r="X313" i="5" s="1"/>
  <c r="X557" i="5"/>
  <c r="AH523" i="11"/>
  <c r="X561" i="5" s="1"/>
  <c r="AH520" i="11"/>
  <c r="X558" i="5" s="1"/>
  <c r="AH521" i="11"/>
  <c r="X559" i="5" s="1"/>
  <c r="AH522" i="11"/>
  <c r="X560" i="5" s="1"/>
  <c r="AH264" i="11"/>
  <c r="X302" i="5" s="1"/>
  <c r="Y448" i="5"/>
  <c r="AI411" i="11"/>
  <c r="AI414" i="11" s="1"/>
  <c r="Y452" i="5" s="1"/>
  <c r="AI413" i="11"/>
  <c r="Y451" i="5" s="1"/>
  <c r="AI412" i="11"/>
  <c r="Y450" i="5" s="1"/>
  <c r="Y531" i="5"/>
  <c r="AI494" i="11"/>
  <c r="Y532" i="5" s="1"/>
  <c r="AI502" i="11"/>
  <c r="Y540" i="5" s="1"/>
  <c r="AI498" i="11"/>
  <c r="Y536" i="5" s="1"/>
  <c r="AH344" i="11"/>
  <c r="Z638" i="5"/>
  <c r="AJ601" i="11"/>
  <c r="AJ603" i="11" s="1"/>
  <c r="Z641" i="5" s="1"/>
  <c r="AK602" i="11"/>
  <c r="AA640" i="5" s="1"/>
  <c r="Y300" i="5"/>
  <c r="AI272" i="11"/>
  <c r="Y310" i="5" s="1"/>
  <c r="AI264" i="11"/>
  <c r="Y302" i="5" s="1"/>
  <c r="AI263" i="11"/>
  <c r="AI266" i="11" s="1"/>
  <c r="Y304" i="5" s="1"/>
  <c r="AK541" i="11"/>
  <c r="AA579" i="5" s="1"/>
  <c r="AA577" i="5"/>
  <c r="AH480" i="11"/>
  <c r="AH483" i="11" s="1"/>
  <c r="X521" i="5" s="1"/>
  <c r="AH281" i="11"/>
  <c r="Z592" i="5"/>
  <c r="AJ555" i="11"/>
  <c r="AI281" i="11"/>
  <c r="AI284" i="11" s="1"/>
  <c r="Y322" i="5" s="1"/>
  <c r="AI549" i="11"/>
  <c r="Y587" i="5" s="1"/>
  <c r="AI550" i="11"/>
  <c r="Y588" i="5" s="1"/>
  <c r="AI531" i="11"/>
  <c r="Y569" i="5" s="1"/>
  <c r="AI551" i="11"/>
  <c r="Y589" i="5" s="1"/>
  <c r="AI552" i="11"/>
  <c r="Y590" i="5" s="1"/>
  <c r="AI553" i="11"/>
  <c r="Y591" i="5" s="1"/>
  <c r="AI543" i="11"/>
  <c r="Y581" i="5" s="1"/>
  <c r="AI534" i="11"/>
  <c r="Y572" i="5" s="1"/>
  <c r="AI527" i="11"/>
  <c r="Y565" i="5" s="1"/>
  <c r="AI529" i="11"/>
  <c r="Y567" i="5" s="1"/>
  <c r="AI542" i="11"/>
  <c r="Y580" i="5" s="1"/>
  <c r="AI504" i="11"/>
  <c r="AI536" i="11"/>
  <c r="Y574" i="5" s="1"/>
  <c r="AI537" i="11"/>
  <c r="Y575" i="5" s="1"/>
  <c r="AI530" i="11"/>
  <c r="Y568" i="5" s="1"/>
  <c r="AI539" i="11"/>
  <c r="Y577" i="5" s="1"/>
  <c r="AI526" i="11"/>
  <c r="Y564" i="5" s="1"/>
  <c r="AI538" i="11"/>
  <c r="Y576" i="5" s="1"/>
  <c r="AI544" i="11"/>
  <c r="Y582" i="5" s="1"/>
  <c r="AI524" i="11"/>
  <c r="Y562" i="5" s="1"/>
  <c r="AI535" i="11"/>
  <c r="Y573" i="5" s="1"/>
  <c r="AI528" i="11"/>
  <c r="Y566" i="5" s="1"/>
  <c r="AI533" i="11"/>
  <c r="Y571" i="5" s="1"/>
  <c r="AI525" i="11"/>
  <c r="Y563" i="5" s="1"/>
  <c r="AI532" i="11"/>
  <c r="Y570" i="5" s="1"/>
  <c r="AH328" i="11"/>
  <c r="X366" i="5" s="1"/>
  <c r="AH338" i="11"/>
  <c r="X376" i="5" s="1"/>
  <c r="Y508" i="5"/>
  <c r="AI473" i="11"/>
  <c r="Y511" i="5" s="1"/>
  <c r="AI472" i="11"/>
  <c r="Y510" i="5" s="1"/>
  <c r="AI287" i="11"/>
  <c r="Y325" i="5" s="1"/>
  <c r="AI282" i="11"/>
  <c r="Y320" i="5" s="1"/>
  <c r="Z617" i="5"/>
  <c r="AJ584" i="11"/>
  <c r="AJ586" i="11"/>
  <c r="Z624" i="5" s="1"/>
  <c r="AJ587" i="11"/>
  <c r="Z625" i="5" s="1"/>
  <c r="AJ588" i="11"/>
  <c r="X508" i="5"/>
  <c r="AH314" i="11"/>
  <c r="AH319" i="11" s="1"/>
  <c r="X357" i="5" s="1"/>
  <c r="AH323" i="11"/>
  <c r="X361" i="5" s="1"/>
  <c r="X351" i="5"/>
  <c r="AA592" i="5"/>
  <c r="AK555" i="11"/>
  <c r="AH471" i="11"/>
  <c r="AH595" i="11"/>
  <c r="X633" i="5" s="1"/>
  <c r="X632" i="5"/>
  <c r="Y593" i="5"/>
  <c r="AI556" i="11"/>
  <c r="AI558" i="11" s="1"/>
  <c r="AK575" i="11"/>
  <c r="AA613" i="5" s="1"/>
  <c r="AA556" i="5"/>
  <c r="AK522" i="11"/>
  <c r="AA560" i="5" s="1"/>
  <c r="AK519" i="11"/>
  <c r="AK520" i="11" s="1"/>
  <c r="AA558" i="5" s="1"/>
  <c r="X318" i="5"/>
  <c r="AI563" i="11"/>
  <c r="AI267" i="11"/>
  <c r="Y305" i="5" s="1"/>
  <c r="AH554" i="11"/>
  <c r="X590" i="5"/>
  <c r="AH553" i="11"/>
  <c r="X591" i="5" s="1"/>
  <c r="AH566" i="11"/>
  <c r="AH579" i="11" s="1"/>
  <c r="X617" i="5" s="1"/>
  <c r="AI479" i="11"/>
  <c r="AJ583" i="11"/>
  <c r="Z621" i="5" s="1"/>
  <c r="AA13" i="13"/>
  <c r="AT245" i="5"/>
  <c r="AT391" i="5"/>
  <c r="H15" i="3"/>
  <c r="G16" i="3"/>
  <c r="H16" i="3" s="1"/>
  <c r="V10" i="10"/>
  <c r="F14" i="10"/>
  <c r="F17" i="10"/>
  <c r="U12" i="10"/>
  <c r="F11" i="10"/>
  <c r="F30" i="10"/>
  <c r="F6" i="10"/>
  <c r="AH12" i="13"/>
  <c r="AI12" i="13" s="1"/>
  <c r="F9" i="10"/>
  <c r="F8" i="10"/>
  <c r="F15" i="10"/>
  <c r="F18" i="10"/>
  <c r="F21" i="10"/>
  <c r="AH21" i="5"/>
  <c r="AH22" i="5" s="1"/>
  <c r="F7" i="10"/>
  <c r="K21" i="13"/>
  <c r="AK21" i="13" s="1"/>
  <c r="K25" i="13"/>
  <c r="K29" i="13"/>
  <c r="K33" i="13"/>
  <c r="K37" i="13"/>
  <c r="K41" i="13"/>
  <c r="K45" i="13"/>
  <c r="K49" i="13"/>
  <c r="K53" i="13"/>
  <c r="K57" i="13"/>
  <c r="K61" i="13"/>
  <c r="K65" i="13"/>
  <c r="K69" i="13"/>
  <c r="K73" i="13"/>
  <c r="K77" i="13"/>
  <c r="K14" i="13"/>
  <c r="AK14" i="13" s="1"/>
  <c r="K22" i="13"/>
  <c r="AK22" i="13" s="1"/>
  <c r="K26" i="13"/>
  <c r="K30" i="13"/>
  <c r="K34" i="13"/>
  <c r="K38" i="13"/>
  <c r="K42" i="13"/>
  <c r="K46" i="13"/>
  <c r="K50" i="13"/>
  <c r="K54" i="13"/>
  <c r="K58" i="13"/>
  <c r="K62" i="13"/>
  <c r="K66" i="13"/>
  <c r="K70" i="13"/>
  <c r="K74" i="13"/>
  <c r="K78" i="13"/>
  <c r="K19" i="13"/>
  <c r="AK19" i="13" s="1"/>
  <c r="K23" i="13"/>
  <c r="AK23" i="13" s="1"/>
  <c r="K27" i="13"/>
  <c r="K31" i="13"/>
  <c r="K35" i="13"/>
  <c r="K39" i="13"/>
  <c r="K43" i="13"/>
  <c r="K47" i="13"/>
  <c r="K51" i="13"/>
  <c r="K55" i="13"/>
  <c r="K59" i="13"/>
  <c r="K63" i="13"/>
  <c r="K67" i="13"/>
  <c r="K71" i="13"/>
  <c r="K75" i="13"/>
  <c r="K79" i="13"/>
  <c r="K20" i="13"/>
  <c r="AK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AH329" i="11" l="1"/>
  <c r="X367" i="5" s="1"/>
  <c r="AJ604" i="11"/>
  <c r="Z642" i="5" s="1"/>
  <c r="AI501" i="11"/>
  <c r="Y539" i="5" s="1"/>
  <c r="AI496" i="11"/>
  <c r="Y534" i="5" s="1"/>
  <c r="AI503" i="11"/>
  <c r="Y541" i="5" s="1"/>
  <c r="AH333" i="11"/>
  <c r="X371" i="5" s="1"/>
  <c r="AI497" i="11"/>
  <c r="Y535" i="5" s="1"/>
  <c r="AI499" i="11"/>
  <c r="Y537" i="5" s="1"/>
  <c r="AI495" i="11"/>
  <c r="Y533" i="5" s="1"/>
  <c r="AI500" i="11"/>
  <c r="Y538" i="5" s="1"/>
  <c r="AH320" i="11"/>
  <c r="X358" i="5" s="1"/>
  <c r="AH339" i="11"/>
  <c r="X377" i="5" s="1"/>
  <c r="AH336" i="11"/>
  <c r="X374" i="5" s="1"/>
  <c r="AI271" i="11"/>
  <c r="Y309" i="5" s="1"/>
  <c r="AH324" i="11"/>
  <c r="X362" i="5" s="1"/>
  <c r="AH340" i="11"/>
  <c r="X378" i="5" s="1"/>
  <c r="AH334" i="11"/>
  <c r="X372" i="5" s="1"/>
  <c r="AH481" i="11"/>
  <c r="X519" i="5" s="1"/>
  <c r="AI269" i="11"/>
  <c r="Y307" i="5" s="1"/>
  <c r="AJ605" i="11"/>
  <c r="Z643" i="5" s="1"/>
  <c r="AH325" i="11"/>
  <c r="AH331" i="11"/>
  <c r="X369" i="5" s="1"/>
  <c r="AH337" i="11"/>
  <c r="X375" i="5" s="1"/>
  <c r="AH484" i="11"/>
  <c r="X522" i="5" s="1"/>
  <c r="AH482" i="11"/>
  <c r="X520" i="5" s="1"/>
  <c r="AK521" i="11"/>
  <c r="AA559" i="5" s="1"/>
  <c r="AH332" i="11"/>
  <c r="X370" i="5" s="1"/>
  <c r="AH341" i="11"/>
  <c r="X509" i="5"/>
  <c r="AH478" i="11"/>
  <c r="X516" i="5" s="1"/>
  <c r="AH479" i="11"/>
  <c r="X517" i="5" s="1"/>
  <c r="AH477" i="11"/>
  <c r="X515" i="5" s="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X382" i="5"/>
  <c r="AH347" i="11"/>
  <c r="X385" i="5" s="1"/>
  <c r="AH472" i="11"/>
  <c r="X510" i="5" s="1"/>
  <c r="X319" i="5"/>
  <c r="AH291" i="11"/>
  <c r="X329" i="5" s="1"/>
  <c r="AH286" i="11"/>
  <c r="X324" i="5" s="1"/>
  <c r="AH283" i="11"/>
  <c r="X321" i="5" s="1"/>
  <c r="AH284" i="11"/>
  <c r="X322" i="5" s="1"/>
  <c r="AH289" i="11"/>
  <c r="X327" i="5" s="1"/>
  <c r="AH287" i="11"/>
  <c r="X325" i="5" s="1"/>
  <c r="AH290" i="11"/>
  <c r="X328" i="5" s="1"/>
  <c r="AH285" i="11"/>
  <c r="X323" i="5" s="1"/>
  <c r="AI270" i="11"/>
  <c r="Y308" i="5" s="1"/>
  <c r="AH346" i="11"/>
  <c r="X384" i="5" s="1"/>
  <c r="X352" i="5"/>
  <c r="AH327" i="11"/>
  <c r="X365" i="5" s="1"/>
  <c r="AA557" i="5"/>
  <c r="AK523" i="11"/>
  <c r="AA561" i="5" s="1"/>
  <c r="AH326" i="11"/>
  <c r="X364" i="5" s="1"/>
  <c r="X518" i="5"/>
  <c r="AH485" i="11"/>
  <c r="X523" i="5" s="1"/>
  <c r="AI265" i="11"/>
  <c r="Y303" i="5" s="1"/>
  <c r="AJ602" i="11"/>
  <c r="Z640" i="5" s="1"/>
  <c r="AH345" i="11"/>
  <c r="X383" i="5" s="1"/>
  <c r="Y449" i="5"/>
  <c r="AI415" i="11"/>
  <c r="Y453" i="5" s="1"/>
  <c r="Y601" i="5"/>
  <c r="AI565" i="11"/>
  <c r="Y603" i="5" s="1"/>
  <c r="Y594" i="5"/>
  <c r="AI562" i="11"/>
  <c r="Y600" i="5" s="1"/>
  <c r="AH282" i="11"/>
  <c r="X320" i="5" s="1"/>
  <c r="AH322" i="11"/>
  <c r="X360" i="5" s="1"/>
  <c r="AI564" i="11"/>
  <c r="Y602" i="5" s="1"/>
  <c r="AH315" i="11"/>
  <c r="X353" i="5" s="1"/>
  <c r="AH321" i="11"/>
  <c r="X359" i="5" s="1"/>
  <c r="Y301" i="5"/>
  <c r="AI273" i="11"/>
  <c r="Y311" i="5" s="1"/>
  <c r="Z639" i="5"/>
  <c r="AJ606" i="11"/>
  <c r="Z644" i="5" s="1"/>
  <c r="AH474" i="11"/>
  <c r="X512" i="5" s="1"/>
  <c r="AH288" i="11"/>
  <c r="X326" i="5" s="1"/>
  <c r="X604" i="5"/>
  <c r="AH316" i="11"/>
  <c r="AH317" i="11" s="1"/>
  <c r="X355" i="5" s="1"/>
  <c r="AJ585" i="11"/>
  <c r="Z623" i="5" s="1"/>
  <c r="Z622" i="5"/>
  <c r="Y542" i="5"/>
  <c r="AI505" i="11"/>
  <c r="AI508" i="11" s="1"/>
  <c r="Y546" i="5" s="1"/>
  <c r="AI506" i="11"/>
  <c r="Y544" i="5" s="1"/>
  <c r="AI511" i="11"/>
  <c r="Y549" i="5" s="1"/>
  <c r="AI515" i="11"/>
  <c r="Y553" i="5" s="1"/>
  <c r="AI513" i="11"/>
  <c r="Y551" i="5" s="1"/>
  <c r="AH567" i="11"/>
  <c r="X605" i="5" s="1"/>
  <c r="AH335" i="11"/>
  <c r="X373" i="5" s="1"/>
  <c r="X363" i="5"/>
  <c r="AK563" i="11"/>
  <c r="AK564" i="11" s="1"/>
  <c r="AA602" i="5" s="1"/>
  <c r="AI519" i="11"/>
  <c r="AI522" i="11" s="1"/>
  <c r="Y560" i="5" s="1"/>
  <c r="X592" i="5"/>
  <c r="AH555" i="11"/>
  <c r="AH563" i="11" s="1"/>
  <c r="Y596" i="5"/>
  <c r="AI559" i="11"/>
  <c r="AA593" i="5"/>
  <c r="AK556" i="11"/>
  <c r="AK558" i="11"/>
  <c r="AK557" i="11"/>
  <c r="AA595" i="5" s="1"/>
  <c r="AH576" i="11"/>
  <c r="X614" i="5" s="1"/>
  <c r="AH577" i="11"/>
  <c r="X615" i="5" s="1"/>
  <c r="Z626" i="5"/>
  <c r="AJ589" i="11"/>
  <c r="X379" i="5"/>
  <c r="AH342" i="11"/>
  <c r="Z593" i="5"/>
  <c r="AJ556" i="11"/>
  <c r="AJ557" i="11" s="1"/>
  <c r="Z595" i="5" s="1"/>
  <c r="AH568" i="11"/>
  <c r="X606"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E719" i="5"/>
  <c r="BI719" i="5" s="1"/>
  <c r="BV719" i="5" s="1"/>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613" i="5"/>
  <c r="BE613" i="5"/>
  <c r="BI613" i="5" s="1"/>
  <c r="BV613" i="5" s="1"/>
  <c r="BB240" i="5"/>
  <c r="BB741" i="5"/>
  <c r="BE463" i="5"/>
  <c r="BI463" i="5" s="1"/>
  <c r="BV463" i="5" s="1"/>
  <c r="BE656" i="5"/>
  <c r="BI656" i="5" s="1"/>
  <c r="BV656" i="5" s="1"/>
  <c r="BD656" i="5"/>
  <c r="BH656" i="5" s="1"/>
  <c r="BU656" i="5" s="1"/>
  <c r="BB595" i="5"/>
  <c r="BE126" i="5"/>
  <c r="BI126" i="5" s="1"/>
  <c r="BV126" i="5" s="1"/>
  <c r="BE786" i="5"/>
  <c r="BI786" i="5" s="1"/>
  <c r="BV786" i="5" s="1"/>
  <c r="BB631" i="5"/>
  <c r="BE746" i="5"/>
  <c r="BI746" i="5" s="1"/>
  <c r="BV746" i="5" s="1"/>
  <c r="BE508" i="5"/>
  <c r="BI508" i="5" s="1"/>
  <c r="BV508" i="5" s="1"/>
  <c r="BD431" i="5"/>
  <c r="BH431" i="5" s="1"/>
  <c r="BU431" i="5" s="1"/>
  <c r="BE594" i="5"/>
  <c r="BI594" i="5" s="1"/>
  <c r="BV594" i="5" s="1"/>
  <c r="BD676" i="5"/>
  <c r="BH676" i="5" s="1"/>
  <c r="BU676" i="5" s="1"/>
  <c r="BB556" i="5"/>
  <c r="BE556" i="5"/>
  <c r="BI556" i="5" s="1"/>
  <c r="BV556" i="5" s="1"/>
  <c r="BD556" i="5"/>
  <c r="BH556" i="5" s="1"/>
  <c r="BU556" i="5" s="1"/>
  <c r="BB168" i="5"/>
  <c r="BD206" i="5"/>
  <c r="BH206" i="5" s="1"/>
  <c r="BU206" i="5" s="1"/>
  <c r="BB197" i="5"/>
  <c r="BB326" i="5"/>
  <c r="BB819" i="5"/>
  <c r="BE545" i="5"/>
  <c r="BI545" i="5" s="1"/>
  <c r="BV545" i="5" s="1"/>
  <c r="BE396" i="5"/>
  <c r="BI396" i="5" s="1"/>
  <c r="BV396" i="5" s="1"/>
  <c r="BB736" i="5"/>
  <c r="BD736" i="5"/>
  <c r="BH736" i="5" s="1"/>
  <c r="BU736" i="5" s="1"/>
  <c r="BD320" i="5"/>
  <c r="BH320" i="5" s="1"/>
  <c r="BU320" i="5" s="1"/>
  <c r="BB350" i="5"/>
  <c r="BB635" i="5"/>
  <c r="BB773" i="5"/>
  <c r="BB482" i="5"/>
  <c r="BB145" i="5"/>
  <c r="BD133" i="5"/>
  <c r="BH133" i="5" s="1"/>
  <c r="BU133" i="5" s="1"/>
  <c r="BD750" i="5"/>
  <c r="BH750" i="5" s="1"/>
  <c r="BU750" i="5" s="1"/>
  <c r="BE575" i="5"/>
  <c r="BI575" i="5" s="1"/>
  <c r="BV575" i="5" s="1"/>
  <c r="BB125" i="5"/>
  <c r="AH13" i="13"/>
  <c r="AI13" i="13" s="1"/>
  <c r="AA14" i="13"/>
  <c r="CE41" i="5"/>
  <c r="AM41" i="5" s="1"/>
  <c r="AV41" i="5" s="1"/>
  <c r="AU41" i="5"/>
  <c r="AK24" i="13"/>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E234" i="5" l="1"/>
  <c r="BI234" i="5" s="1"/>
  <c r="BV234" i="5" s="1"/>
  <c r="BB652" i="5"/>
  <c r="BD462" i="5"/>
  <c r="BH462" i="5" s="1"/>
  <c r="BU462" i="5" s="1"/>
  <c r="BE262" i="5"/>
  <c r="BI262" i="5" s="1"/>
  <c r="BV262" i="5" s="1"/>
  <c r="BB393" i="5"/>
  <c r="BE257" i="5"/>
  <c r="BI257" i="5" s="1"/>
  <c r="BV257" i="5" s="1"/>
  <c r="BE462" i="5"/>
  <c r="BI462" i="5" s="1"/>
  <c r="BV462" i="5" s="1"/>
  <c r="BD319" i="5"/>
  <c r="BH319" i="5" s="1"/>
  <c r="BU319" i="5" s="1"/>
  <c r="BB384" i="5"/>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D690" i="5"/>
  <c r="BH690" i="5" s="1"/>
  <c r="BU690" i="5" s="1"/>
  <c r="BB443" i="5"/>
  <c r="BF443" i="5" s="1"/>
  <c r="BB428" i="5"/>
  <c r="BD344" i="5"/>
  <c r="BH344" i="5" s="1"/>
  <c r="BU344" i="5" s="1"/>
  <c r="BB403" i="5"/>
  <c r="BE553" i="5"/>
  <c r="BI553" i="5" s="1"/>
  <c r="BV553" i="5" s="1"/>
  <c r="BB390" i="5"/>
  <c r="BD536" i="5"/>
  <c r="BH536" i="5" s="1"/>
  <c r="BU536" i="5" s="1"/>
  <c r="BE225" i="5"/>
  <c r="BI225" i="5" s="1"/>
  <c r="BV225" i="5" s="1"/>
  <c r="BE716" i="5"/>
  <c r="BI716" i="5" s="1"/>
  <c r="BV716" i="5" s="1"/>
  <c r="BB544" i="5"/>
  <c r="BF544" i="5" s="1"/>
  <c r="BD420" i="5"/>
  <c r="BH420" i="5" s="1"/>
  <c r="BU420" i="5" s="1"/>
  <c r="BB225" i="5"/>
  <c r="BB732" i="5"/>
  <c r="BE436" i="5"/>
  <c r="BI436" i="5" s="1"/>
  <c r="BV436" i="5" s="1"/>
  <c r="BB117" i="5"/>
  <c r="BB420" i="5"/>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D812" i="5"/>
  <c r="BH812" i="5" s="1"/>
  <c r="BU812" i="5" s="1"/>
  <c r="BB224" i="5"/>
  <c r="BG224" i="5" s="1"/>
  <c r="BB724" i="5"/>
  <c r="BG724" i="5" s="1"/>
  <c r="BE379" i="5"/>
  <c r="BI379" i="5" s="1"/>
  <c r="BV379" i="5" s="1"/>
  <c r="BD144" i="5"/>
  <c r="BH144" i="5" s="1"/>
  <c r="BU144" i="5" s="1"/>
  <c r="BE156" i="5"/>
  <c r="BI156" i="5" s="1"/>
  <c r="BV156" i="5" s="1"/>
  <c r="BB576" i="5"/>
  <c r="BD426" i="5"/>
  <c r="BH426" i="5" s="1"/>
  <c r="BU426" i="5" s="1"/>
  <c r="BB684" i="5"/>
  <c r="BE439" i="5"/>
  <c r="BI439" i="5" s="1"/>
  <c r="BV439" i="5" s="1"/>
  <c r="BB69" i="5"/>
  <c r="BG69" i="5" s="1"/>
  <c r="BE366" i="5"/>
  <c r="BI366" i="5" s="1"/>
  <c r="BV366" i="5" s="1"/>
  <c r="BE812" i="5"/>
  <c r="BI812" i="5" s="1"/>
  <c r="BV812" i="5" s="1"/>
  <c r="BD443" i="5"/>
  <c r="BH443" i="5" s="1"/>
  <c r="BU443" i="5" s="1"/>
  <c r="BB144" i="5"/>
  <c r="BD652" i="5"/>
  <c r="BH652" i="5" s="1"/>
  <c r="BU652" i="5" s="1"/>
  <c r="BD732" i="5"/>
  <c r="BH732" i="5" s="1"/>
  <c r="BU732" i="5" s="1"/>
  <c r="BB156" i="5"/>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E239" i="5"/>
  <c r="BI239" i="5" s="1"/>
  <c r="BV239" i="5" s="1"/>
  <c r="BB374" i="5"/>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BE320" i="5"/>
  <c r="BI320" i="5" s="1"/>
  <c r="BV320" i="5" s="1"/>
  <c r="BB676" i="5"/>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E417" i="5"/>
  <c r="BI417" i="5" s="1"/>
  <c r="BV417" i="5" s="1"/>
  <c r="BE576" i="5"/>
  <c r="BI576" i="5" s="1"/>
  <c r="BV576" i="5" s="1"/>
  <c r="BB163" i="5"/>
  <c r="BF163" i="5" s="1"/>
  <c r="AJ558" i="11"/>
  <c r="Z596" i="5" s="1"/>
  <c r="BB553" i="5"/>
  <c r="BF553" i="5" s="1"/>
  <c r="BD472" i="5"/>
  <c r="BH472" i="5" s="1"/>
  <c r="BU472" i="5" s="1"/>
  <c r="AI521" i="11"/>
  <c r="Y559"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20" i="11"/>
  <c r="Y558" i="5" s="1"/>
  <c r="AI510" i="11"/>
  <c r="Y548" i="5" s="1"/>
  <c r="AH575" i="11"/>
  <c r="X613" i="5" s="1"/>
  <c r="Z594" i="5"/>
  <c r="AJ562" i="11"/>
  <c r="Z600" i="5" s="1"/>
  <c r="AI507" i="11"/>
  <c r="Y545" i="5" s="1"/>
  <c r="AI509" i="11"/>
  <c r="Y547" i="5" s="1"/>
  <c r="AH574" i="11"/>
  <c r="X612" i="5" s="1"/>
  <c r="Z601" i="5"/>
  <c r="AJ565" i="11"/>
  <c r="Z603" i="5" s="1"/>
  <c r="AA601" i="5"/>
  <c r="AK565" i="11"/>
  <c r="AA603" i="5" s="1"/>
  <c r="AH573" i="11"/>
  <c r="X611" i="5" s="1"/>
  <c r="X380" i="5"/>
  <c r="AH343" i="11"/>
  <c r="X381" i="5" s="1"/>
  <c r="Y543" i="5"/>
  <c r="AI518" i="11"/>
  <c r="Y556" i="5" s="1"/>
  <c r="X354" i="5"/>
  <c r="AH318" i="11"/>
  <c r="X356" i="5" s="1"/>
  <c r="AI482" i="11"/>
  <c r="Y520" i="5" s="1"/>
  <c r="AI516" i="11"/>
  <c r="Y554" i="5" s="1"/>
  <c r="AI512" i="11"/>
  <c r="Y550" i="5" s="1"/>
  <c r="Z627" i="5"/>
  <c r="AJ590" i="11"/>
  <c r="AA594" i="5"/>
  <c r="AK562" i="11"/>
  <c r="AA600" i="5" s="1"/>
  <c r="AH571" i="11"/>
  <c r="X609" i="5" s="1"/>
  <c r="Y557" i="5"/>
  <c r="AI523" i="11"/>
  <c r="Y561" i="5" s="1"/>
  <c r="AH569" i="11"/>
  <c r="X607" i="5" s="1"/>
  <c r="AH572" i="11"/>
  <c r="X610" i="5" s="1"/>
  <c r="BE634" i="5"/>
  <c r="BI634" i="5" s="1"/>
  <c r="BV634" i="5" s="1"/>
  <c r="AJ559" i="11"/>
  <c r="AJ560" i="11"/>
  <c r="Z598" i="5" s="1"/>
  <c r="AI486" i="11"/>
  <c r="AI492" i="11" s="1"/>
  <c r="Y530" i="5" s="1"/>
  <c r="X593" i="5"/>
  <c r="AH556" i="11"/>
  <c r="AH557" i="11" s="1"/>
  <c r="X595" i="5" s="1"/>
  <c r="AH578" i="11"/>
  <c r="X616"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AI488" i="11"/>
  <c r="Y526" i="5" s="1"/>
  <c r="Y522" i="5"/>
  <c r="BD265" i="5"/>
  <c r="BH265" i="5" s="1"/>
  <c r="BU265" i="5" s="1"/>
  <c r="BD442" i="5"/>
  <c r="BH442" i="5" s="1"/>
  <c r="BU442" i="5" s="1"/>
  <c r="BB475" i="5"/>
  <c r="BG475" i="5" s="1"/>
  <c r="BE475" i="5"/>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I475" i="5"/>
  <c r="BV475"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393" i="5"/>
  <c r="BF393"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G440" i="5"/>
  <c r="BF440" i="5"/>
  <c r="BF532" i="5"/>
  <c r="BG532" i="5"/>
  <c r="BF427" i="5"/>
  <c r="BG427" i="5"/>
  <c r="BG773" i="5"/>
  <c r="BF773" i="5"/>
  <c r="BF78" i="5"/>
  <c r="BG78" i="5"/>
  <c r="BG477" i="5"/>
  <c r="BF477" i="5"/>
  <c r="BF511" i="5"/>
  <c r="BG511" i="5"/>
  <c r="BG459" i="5"/>
  <c r="BF459" i="5"/>
  <c r="BG629" i="5"/>
  <c r="BF629" i="5"/>
  <c r="BG506" i="5"/>
  <c r="BF506" i="5"/>
  <c r="BG737" i="5"/>
  <c r="BF737" i="5"/>
  <c r="BG428" i="5"/>
  <c r="BF428" i="5"/>
  <c r="BF422" i="5"/>
  <c r="BG422" i="5"/>
  <c r="BG684" i="5"/>
  <c r="BF684" i="5"/>
  <c r="BG134" i="5"/>
  <c r="BF134" i="5"/>
  <c r="BG488" i="5"/>
  <c r="BF488" i="5"/>
  <c r="BG503" i="5"/>
  <c r="BF503" i="5"/>
  <c r="BG556" i="5"/>
  <c r="BF556" i="5"/>
  <c r="BG618" i="5"/>
  <c r="BF618" i="5"/>
  <c r="BG536" i="5"/>
  <c r="BF536" i="5"/>
  <c r="BG742" i="5"/>
  <c r="BF742" i="5"/>
  <c r="BG328" i="5"/>
  <c r="BF328" i="5"/>
  <c r="BF803" i="5"/>
  <c r="BG803"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374" i="5"/>
  <c r="BG374" i="5"/>
  <c r="BF172" i="5"/>
  <c r="BG172" i="5"/>
  <c r="BG800" i="5"/>
  <c r="BF800" i="5"/>
  <c r="BG813" i="5"/>
  <c r="BF813" i="5"/>
  <c r="BG665" i="5"/>
  <c r="BF665" i="5"/>
  <c r="BG366" i="5"/>
  <c r="BF366" i="5"/>
  <c r="BG504" i="5"/>
  <c r="BF504" i="5"/>
  <c r="BG205" i="5"/>
  <c r="BF205" i="5"/>
  <c r="BG811" i="5"/>
  <c r="BF811" i="5"/>
  <c r="BG578" i="5"/>
  <c r="BF578" i="5"/>
  <c r="BG182" i="5"/>
  <c r="BF182" i="5"/>
  <c r="BF748" i="5"/>
  <c r="BG748" i="5"/>
  <c r="BG676" i="5"/>
  <c r="BF676" i="5"/>
  <c r="BG213" i="5"/>
  <c r="BF213" i="5"/>
  <c r="BG259" i="5"/>
  <c r="BF259" i="5"/>
  <c r="BF165" i="5"/>
  <c r="BG424" i="5"/>
  <c r="BF424" i="5"/>
  <c r="BG401" i="5"/>
  <c r="BF401" i="5"/>
  <c r="BG631" i="5"/>
  <c r="BF63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G613" i="5"/>
  <c r="BF613" i="5"/>
  <c r="BF502" i="5"/>
  <c r="BG502" i="5"/>
  <c r="BG386" i="5"/>
  <c r="BF386" i="5"/>
  <c r="BF98" i="5"/>
  <c r="BG98" i="5"/>
  <c r="BF795" i="5"/>
  <c r="BG795" i="5"/>
  <c r="BF576" i="5"/>
  <c r="BG576" i="5"/>
  <c r="BF719" i="5"/>
  <c r="BG719" i="5"/>
  <c r="BG420" i="5"/>
  <c r="BF420" i="5"/>
  <c r="BF552" i="5"/>
  <c r="BG552" i="5"/>
  <c r="BG388" i="5"/>
  <c r="BF388" i="5"/>
  <c r="BF529" i="5"/>
  <c r="BG529" i="5"/>
  <c r="BG646" i="5"/>
  <c r="BF646" i="5"/>
  <c r="BF43" i="5"/>
  <c r="BG43" i="5"/>
  <c r="BF70" i="5"/>
  <c r="BG70" i="5"/>
  <c r="BF620" i="5"/>
  <c r="BG620" i="5"/>
  <c r="BG144" i="5"/>
  <c r="BF144" i="5"/>
  <c r="BF707" i="5"/>
  <c r="BF572" i="5"/>
  <c r="BG572" i="5"/>
  <c r="BF598" i="5"/>
  <c r="BG598" i="5"/>
  <c r="BG802" i="5"/>
  <c r="BG171" i="5"/>
  <c r="BF171" i="5"/>
  <c r="BF457" i="5"/>
  <c r="BG457" i="5"/>
  <c r="BG108" i="5"/>
  <c r="BF108" i="5"/>
  <c r="BF238" i="5"/>
  <c r="BG238" i="5"/>
  <c r="BF710" i="5"/>
  <c r="BG710" i="5"/>
  <c r="BF321" i="5"/>
  <c r="BG321" i="5"/>
  <c r="BG611" i="5"/>
  <c r="BF611" i="5"/>
  <c r="BG607" i="5"/>
  <c r="BF607" i="5"/>
  <c r="BF594" i="5"/>
  <c r="BG594" i="5"/>
  <c r="BG431" i="5"/>
  <c r="BF431" i="5"/>
  <c r="BG443" i="5"/>
  <c r="BF390" i="5"/>
  <c r="BG390" i="5"/>
  <c r="BF164" i="5"/>
  <c r="BG164" i="5"/>
  <c r="BF194" i="5"/>
  <c r="BG194" i="5"/>
  <c r="BG799" i="5"/>
  <c r="BF799" i="5"/>
  <c r="BG579" i="5"/>
  <c r="BF579" i="5"/>
  <c r="BG240" i="5"/>
  <c r="BF240" i="5"/>
  <c r="BG560" i="5"/>
  <c r="BF560" i="5"/>
  <c r="BF338" i="5"/>
  <c r="BG338" i="5"/>
  <c r="BG387" i="5"/>
  <c r="BF387" i="5"/>
  <c r="BG548" i="5"/>
  <c r="BF548" i="5"/>
  <c r="BG644" i="5"/>
  <c r="BF644" i="5"/>
  <c r="BG250" i="5"/>
  <c r="BF250" i="5"/>
  <c r="BF145" i="5"/>
  <c r="BG145"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197" i="5"/>
  <c r="BF197" i="5"/>
  <c r="BG262" i="5"/>
  <c r="BF262" i="5"/>
  <c r="BG84" i="5"/>
  <c r="BF84" i="5"/>
  <c r="BG806" i="5"/>
  <c r="BF806" i="5"/>
  <c r="BF642" i="5"/>
  <c r="BG642" i="5"/>
  <c r="BF601" i="5"/>
  <c r="BG601" i="5"/>
  <c r="BG493" i="5"/>
  <c r="BF493" i="5"/>
  <c r="BG784" i="5"/>
  <c r="BF784" i="5"/>
  <c r="BG246" i="5"/>
  <c r="BF246" i="5"/>
  <c r="BG406" i="5"/>
  <c r="BF406" i="5"/>
  <c r="BF183" i="5"/>
  <c r="BG183" i="5"/>
  <c r="BF93" i="5"/>
  <c r="BG93" i="5"/>
  <c r="BG340" i="5"/>
  <c r="BF340" i="5"/>
  <c r="BG786" i="5"/>
  <c r="BF222" i="5"/>
  <c r="BG222" i="5"/>
  <c r="BG674" i="5"/>
  <c r="BF674" i="5"/>
  <c r="BG383" i="5"/>
  <c r="BF383" i="5"/>
  <c r="BG72" i="5"/>
  <c r="BF72" i="5"/>
  <c r="BF123" i="5"/>
  <c r="BG123" i="5"/>
  <c r="BG329" i="5"/>
  <c r="BF329" i="5"/>
  <c r="BG587" i="5"/>
  <c r="BF587" i="5"/>
  <c r="BG176" i="5"/>
  <c r="BF176" i="5"/>
  <c r="BG732" i="5"/>
  <c r="BF732"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F153" i="5"/>
  <c r="BG153" i="5"/>
  <c r="BG225" i="5"/>
  <c r="BF225" i="5"/>
  <c r="BG538" i="5"/>
  <c r="BF538" i="5"/>
  <c r="BF51" i="5"/>
  <c r="BG51" i="5"/>
  <c r="BG143" i="5"/>
  <c r="BF143" i="5"/>
  <c r="BF99" i="5"/>
  <c r="BG99" i="5"/>
  <c r="BG336" i="5"/>
  <c r="BF336" i="5"/>
  <c r="BF49" i="5"/>
  <c r="BG49" i="5"/>
  <c r="BF454" i="5"/>
  <c r="BF316" i="5"/>
  <c r="BG316" i="5"/>
  <c r="BG264" i="5"/>
  <c r="BF264" i="5"/>
  <c r="BG595" i="5"/>
  <c r="BF595"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F255" i="5"/>
  <c r="BG255"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F545" i="5"/>
  <c r="BG545" i="5"/>
  <c r="BG819" i="5"/>
  <c r="BF819" i="5"/>
  <c r="BF326" i="5"/>
  <c r="BG326" i="5"/>
  <c r="BG345" i="5"/>
  <c r="BF345" i="5"/>
  <c r="BG206" i="5"/>
  <c r="BF206" i="5"/>
  <c r="BG289" i="5"/>
  <c r="BF289" i="5"/>
  <c r="BG119" i="5"/>
  <c r="BF119" i="5"/>
  <c r="BG403" i="5"/>
  <c r="BF403" i="5"/>
  <c r="BG83" i="5"/>
  <c r="BF83" i="5"/>
  <c r="BF655" i="5"/>
  <c r="BG655" i="5"/>
  <c r="BG190" i="5"/>
  <c r="BF190" i="5"/>
  <c r="BF104" i="5"/>
  <c r="BG104" i="5"/>
  <c r="BF522" i="5"/>
  <c r="BG522" i="5"/>
  <c r="BF210" i="5"/>
  <c r="BG210" i="5"/>
  <c r="BF404"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G501" i="5"/>
  <c r="BF501" i="5"/>
  <c r="BF161" i="5"/>
  <c r="BG161" i="5"/>
  <c r="BG189" i="5"/>
  <c r="BF189" i="5"/>
  <c r="BG757" i="5"/>
  <c r="BF757" i="5"/>
  <c r="BG56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156" i="5"/>
  <c r="BF156"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339" i="5"/>
  <c r="BG339" i="5"/>
  <c r="BF236" i="5"/>
  <c r="BG236" i="5"/>
  <c r="BF516" i="5"/>
  <c r="BG516" i="5"/>
  <c r="BF660" i="5"/>
  <c r="BG660" i="5"/>
  <c r="BG226" i="5"/>
  <c r="BF226" i="5"/>
  <c r="BF359" i="5"/>
  <c r="BG359" i="5"/>
  <c r="BG725" i="5"/>
  <c r="BF725" i="5"/>
  <c r="BF384" i="5"/>
  <c r="BG384"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F521"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484" i="5"/>
  <c r="BG484" i="5"/>
  <c r="BG635" i="5"/>
  <c r="BF635"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F117" i="5"/>
  <c r="BG11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G652" i="5"/>
  <c r="BF652"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280" i="5"/>
  <c r="BF789" i="5"/>
  <c r="BG789" i="5"/>
  <c r="BG63" i="5"/>
  <c r="BF63" i="5"/>
  <c r="BG417" i="5"/>
  <c r="BF417" i="5"/>
  <c r="BG413" i="5"/>
  <c r="BF413" i="5"/>
  <c r="BF781" i="5"/>
  <c r="BG781" i="5"/>
  <c r="BG198" i="5"/>
  <c r="BF198" i="5"/>
  <c r="BF804" i="5"/>
  <c r="BG804" i="5"/>
  <c r="BG245" i="5"/>
  <c r="BF245" i="5"/>
  <c r="BG274" i="5"/>
  <c r="BF274" i="5"/>
  <c r="AA15" i="13"/>
  <c r="AH14" i="13"/>
  <c r="AI14" i="13" s="1"/>
  <c r="CF41" i="5"/>
  <c r="AN41" i="5" s="1"/>
  <c r="AW41" i="5" s="1"/>
  <c r="H26" i="13"/>
  <c r="AK25" i="13"/>
  <c r="C10" i="10"/>
  <c r="X10" i="6"/>
  <c r="X18" i="6"/>
  <c r="C12" i="10"/>
  <c r="X12" i="6"/>
  <c r="C8" i="10"/>
  <c r="X8" i="6"/>
  <c r="C9" i="10"/>
  <c r="X9" i="6"/>
  <c r="X16" i="6"/>
  <c r="AG41" i="5"/>
  <c r="X17" i="6"/>
  <c r="X11" i="6"/>
  <c r="X15" i="6"/>
  <c r="X19" i="6"/>
  <c r="X14" i="6"/>
  <c r="X6" i="6"/>
  <c r="X13" i="6"/>
  <c r="X7" i="6"/>
  <c r="AM40" i="5"/>
  <c r="AV40" i="5" s="1"/>
  <c r="CF40" i="5"/>
  <c r="G19" i="3"/>
  <c r="H18" i="3"/>
  <c r="AH24" i="5"/>
  <c r="AG25" i="5"/>
  <c r="BG769" i="5" l="1"/>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BG106" i="5"/>
  <c r="BG679" i="5"/>
  <c r="BF703" i="5"/>
  <c r="BF696" i="5"/>
  <c r="BG515" i="5"/>
  <c r="BF809" i="5"/>
  <c r="BF608" i="5"/>
  <c r="BF807" i="5"/>
  <c r="AI489" i="11"/>
  <c r="Y527" i="5" s="1"/>
  <c r="AI491" i="11"/>
  <c r="Y529" i="5" s="1"/>
  <c r="AJ596" i="11"/>
  <c r="Z634" i="5" s="1"/>
  <c r="Z628" i="5"/>
  <c r="AI490" i="11"/>
  <c r="Y528" i="5" s="1"/>
  <c r="AI487" i="11"/>
  <c r="Y525" i="5" s="1"/>
  <c r="X594" i="5"/>
  <c r="AH562" i="11"/>
  <c r="X600" i="5" s="1"/>
  <c r="AA597" i="5"/>
  <c r="AK561" i="11"/>
  <c r="AA599" i="5" s="1"/>
  <c r="Z597" i="5"/>
  <c r="AJ561" i="11"/>
  <c r="Z599" i="5" s="1"/>
  <c r="BF273" i="5"/>
  <c r="BG605" i="5"/>
  <c r="BG220" i="5"/>
  <c r="BG815" i="5"/>
  <c r="BF151" i="5"/>
  <c r="BG569" i="5"/>
  <c r="BF71" i="5"/>
  <c r="BG147" i="5"/>
  <c r="BF88" i="5"/>
  <c r="BF358" i="5"/>
  <c r="BG292" i="5"/>
  <c r="BF186" i="5"/>
  <c r="BF416" i="5"/>
  <c r="X59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AA16" i="13"/>
  <c r="C14" i="10"/>
  <c r="AT41" i="5"/>
  <c r="CG41" i="5"/>
  <c r="CH41" i="5" s="1"/>
  <c r="AT40" i="5"/>
  <c r="AK26" i="13"/>
  <c r="H27" i="13"/>
  <c r="H19" i="3"/>
  <c r="AH25" i="5"/>
  <c r="AG26" i="5"/>
  <c r="CG40" i="5"/>
  <c r="AN40" i="5"/>
  <c r="AW40" i="5" s="1"/>
  <c r="X597" i="5" l="1"/>
  <c r="AH561" i="11"/>
  <c r="X599" i="5" s="1"/>
  <c r="Y583" i="5"/>
  <c r="AI546" i="11"/>
  <c r="AI547" i="11" s="1"/>
  <c r="Y585" i="5" s="1"/>
  <c r="AH16" i="13"/>
  <c r="AA17" i="13"/>
  <c r="AI15" i="13"/>
  <c r="C15" i="10"/>
  <c r="AO41" i="5"/>
  <c r="AX41" i="5" s="1"/>
  <c r="AH26" i="5"/>
  <c r="AK27" i="13"/>
  <c r="H28" i="13"/>
  <c r="AO40" i="5"/>
  <c r="AX40" i="5" s="1"/>
  <c r="CH40" i="5"/>
  <c r="AP41" i="5"/>
  <c r="AY41" i="5" s="1"/>
  <c r="CI41" i="5"/>
  <c r="BC40" i="5"/>
  <c r="BP41" i="5"/>
  <c r="BC41" i="5"/>
  <c r="BQ40" i="5"/>
  <c r="BP40" i="5"/>
  <c r="BQ41" i="5"/>
  <c r="BX577" i="5" l="1"/>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A18" i="13"/>
  <c r="AH17" i="13"/>
  <c r="AI16" i="13"/>
  <c r="C16" i="10"/>
  <c r="BB41" i="5"/>
  <c r="BF41" i="5" s="1"/>
  <c r="BW41" i="5"/>
  <c r="BW40" i="5"/>
  <c r="BX41" i="5"/>
  <c r="BX40" i="5"/>
  <c r="H29" i="13"/>
  <c r="AK28" i="13"/>
  <c r="AP40" i="5"/>
  <c r="AY40" i="5" s="1"/>
  <c r="CI40" i="5"/>
  <c r="AQ41" i="5"/>
  <c r="AZ41" i="5" s="1"/>
  <c r="CJ41" i="5"/>
  <c r="BG41" i="5" l="1"/>
  <c r="AI17" i="13"/>
  <c r="C17" i="10"/>
  <c r="AA19" i="13"/>
  <c r="AH18" i="13"/>
  <c r="AK29" i="13"/>
  <c r="H30" i="13"/>
  <c r="CJ40" i="5"/>
  <c r="AQ40" i="5"/>
  <c r="AZ40" i="5" s="1"/>
  <c r="BB40" i="5"/>
  <c r="AR41" i="5"/>
  <c r="BA41" i="5" s="1"/>
  <c r="CK41" i="5"/>
  <c r="AI18" i="13" l="1"/>
  <c r="C18" i="10"/>
  <c r="AH19" i="13"/>
  <c r="AA20" i="13"/>
  <c r="AK30" i="13"/>
  <c r="H31" i="13"/>
  <c r="AR40" i="5"/>
  <c r="BA40" i="5" s="1"/>
  <c r="BE40" i="5" s="1"/>
  <c r="BI40" i="5" s="1"/>
  <c r="BV40" i="5" s="1"/>
  <c r="CK40" i="5"/>
  <c r="BG40" i="5"/>
  <c r="BF40" i="5"/>
  <c r="BE41" i="5"/>
  <c r="BI41" i="5" s="1"/>
  <c r="BV41" i="5" s="1"/>
  <c r="BD41" i="5"/>
  <c r="BH41" i="5" s="1"/>
  <c r="BU41" i="5" s="1"/>
  <c r="AH20" i="13" l="1"/>
  <c r="AA21" i="13"/>
  <c r="AI19" i="13"/>
  <c r="C19" i="10"/>
  <c r="H32" i="13"/>
  <c r="AK31" i="13"/>
  <c r="BD40" i="5"/>
  <c r="BH40" i="5" s="1"/>
  <c r="BU40" i="5" s="1"/>
  <c r="AH21" i="13" l="1"/>
  <c r="AA22" i="13"/>
  <c r="AI20" i="13"/>
  <c r="C20" i="10"/>
  <c r="AK32" i="13"/>
  <c r="H33" i="13"/>
  <c r="AA23" i="13" l="1"/>
  <c r="AH22" i="13"/>
  <c r="AI21" i="13"/>
  <c r="C21" i="10"/>
  <c r="H34" i="13"/>
  <c r="AK33" i="13"/>
  <c r="C22" i="10" l="1"/>
  <c r="AI22" i="13"/>
  <c r="AH23" i="13"/>
  <c r="AA24" i="13"/>
  <c r="AK34" i="13"/>
  <c r="H35" i="13"/>
  <c r="AH24" i="13" l="1"/>
  <c r="AA25" i="13"/>
  <c r="AI23" i="13"/>
  <c r="C23" i="10"/>
  <c r="AK35" i="13"/>
  <c r="H36" i="13"/>
  <c r="AA26" i="13" l="1"/>
  <c r="AH25" i="13"/>
  <c r="AI24" i="13"/>
  <c r="C24" i="10"/>
  <c r="H37" i="13"/>
  <c r="AK36" i="13"/>
  <c r="AI25" i="13" l="1"/>
  <c r="C25" i="10"/>
  <c r="AH26" i="13"/>
  <c r="AA27" i="13"/>
  <c r="AK37" i="13"/>
  <c r="H38" i="13"/>
  <c r="AA28" i="13" l="1"/>
  <c r="AH27" i="13"/>
  <c r="C26" i="10"/>
  <c r="AI26" i="13"/>
  <c r="AK38" i="13"/>
  <c r="H39" i="13"/>
  <c r="AI27" i="13" l="1"/>
  <c r="C27" i="10"/>
  <c r="AH28" i="13"/>
  <c r="AA29" i="13"/>
  <c r="H40" i="13"/>
  <c r="AK39" i="13"/>
  <c r="AA30" i="13" l="1"/>
  <c r="AH29" i="13"/>
  <c r="AI28" i="13"/>
  <c r="C28" i="10"/>
  <c r="AK40" i="13"/>
  <c r="H41" i="13"/>
  <c r="C29" i="10" l="1"/>
  <c r="AI29" i="13"/>
  <c r="AA31" i="13"/>
  <c r="AH30" i="13"/>
  <c r="H42" i="13"/>
  <c r="AK41" i="13"/>
  <c r="C30" i="10" l="1"/>
  <c r="AI30" i="13"/>
  <c r="AH31" i="13"/>
  <c r="AA32" i="13"/>
  <c r="AK42" i="13"/>
  <c r="H43" i="13"/>
  <c r="AH32" i="13" l="1"/>
  <c r="AA33" i="13"/>
  <c r="C31" i="10"/>
  <c r="AI31" i="13"/>
  <c r="AK43" i="13"/>
  <c r="H44" i="13"/>
  <c r="AA34" i="13" l="1"/>
  <c r="AH33" i="13"/>
  <c r="AI32" i="13"/>
  <c r="C32" i="10"/>
  <c r="H45" i="13"/>
  <c r="AK44" i="13"/>
  <c r="AI33" i="13" l="1"/>
  <c r="C33" i="10"/>
  <c r="AH34" i="13"/>
  <c r="AI34" i="13" s="1"/>
  <c r="AA35" i="13"/>
  <c r="AK45" i="13"/>
  <c r="H46" i="13"/>
  <c r="AA36" i="13" l="1"/>
  <c r="AH35" i="13"/>
  <c r="AI35" i="13" s="1"/>
  <c r="AK46" i="13"/>
  <c r="H47" i="13"/>
  <c r="AH36" i="13" l="1"/>
  <c r="AI36" i="13" s="1"/>
  <c r="AA37" i="13"/>
  <c r="H48" i="13"/>
  <c r="AK47" i="13"/>
  <c r="AH37" i="13" l="1"/>
  <c r="AI37" i="13" s="1"/>
  <c r="AA38" i="13"/>
  <c r="AK48" i="13"/>
  <c r="H49" i="13"/>
  <c r="AA39" i="13" l="1"/>
  <c r="AH38" i="13"/>
  <c r="AI38" i="13" s="1"/>
  <c r="H50" i="13"/>
  <c r="AK49" i="13"/>
  <c r="AH39" i="13" l="1"/>
  <c r="AI39" i="13" s="1"/>
  <c r="AA40" i="13"/>
  <c r="AK50" i="13"/>
  <c r="H51" i="13"/>
  <c r="AH40" i="13" l="1"/>
  <c r="AI40" i="13" s="1"/>
  <c r="AA41" i="13"/>
  <c r="AK51" i="13"/>
  <c r="H52" i="13"/>
  <c r="AH41" i="13" l="1"/>
  <c r="AI41" i="13" s="1"/>
  <c r="AA42" i="13"/>
  <c r="H53" i="13"/>
  <c r="AK52" i="13"/>
  <c r="AH42" i="13" l="1"/>
  <c r="AI42" i="13" s="1"/>
  <c r="AA43" i="13"/>
  <c r="AK53" i="13"/>
  <c r="H54" i="13"/>
  <c r="AH43" i="13" l="1"/>
  <c r="AI43" i="13" s="1"/>
  <c r="AA44" i="13"/>
  <c r="AK54" i="13"/>
  <c r="H55" i="13"/>
  <c r="AH44" i="13" l="1"/>
  <c r="AI44" i="13" s="1"/>
  <c r="AA45" i="13"/>
  <c r="H56" i="13"/>
  <c r="AK55" i="13"/>
  <c r="AH45" i="13" l="1"/>
  <c r="AI45" i="13" s="1"/>
  <c r="AA46" i="13"/>
  <c r="AK56" i="13"/>
  <c r="H57" i="13"/>
  <c r="AH46" i="13" l="1"/>
  <c r="AI46" i="13" s="1"/>
  <c r="AA47" i="13"/>
  <c r="H58" i="13"/>
  <c r="AK57" i="13"/>
  <c r="AH47" i="13" l="1"/>
  <c r="AI47" i="13" s="1"/>
  <c r="AA48" i="13"/>
  <c r="AK58" i="13"/>
  <c r="H59" i="13"/>
  <c r="AH48" i="13" l="1"/>
  <c r="AI48" i="13" s="1"/>
  <c r="AA49" i="13"/>
  <c r="AK59" i="13"/>
  <c r="H60" i="13"/>
  <c r="AA50" i="13" l="1"/>
  <c r="AH49" i="13"/>
  <c r="AI49" i="13" s="1"/>
  <c r="H61" i="13"/>
  <c r="AK60" i="13"/>
  <c r="AH50" i="13" l="1"/>
  <c r="AI50" i="13" s="1"/>
  <c r="AA51" i="13"/>
  <c r="AK61" i="13"/>
  <c r="H62" i="13"/>
  <c r="AA52" i="13" l="1"/>
  <c r="AH51" i="13"/>
  <c r="AI51" i="13" s="1"/>
  <c r="AK62" i="13"/>
  <c r="H63" i="13"/>
  <c r="AA53" i="13" l="1"/>
  <c r="AH52" i="13"/>
  <c r="AI52" i="13" s="1"/>
  <c r="H64" i="13"/>
  <c r="AK63" i="13"/>
  <c r="AA54" i="13" l="1"/>
  <c r="AH53" i="13"/>
  <c r="AI53" i="13" s="1"/>
  <c r="AK64" i="13"/>
  <c r="H65" i="13"/>
  <c r="AH54" i="13" l="1"/>
  <c r="AI54" i="13" s="1"/>
  <c r="AA55" i="13"/>
  <c r="H66" i="13"/>
  <c r="AK65" i="13"/>
  <c r="AH55" i="13" l="1"/>
  <c r="AI55" i="13" s="1"/>
  <c r="AA56" i="13"/>
  <c r="AK66" i="13"/>
  <c r="H67" i="13"/>
  <c r="AA57" i="13" l="1"/>
  <c r="AH56" i="13"/>
  <c r="AI56" i="13" s="1"/>
  <c r="H68" i="13"/>
  <c r="AK67" i="13"/>
  <c r="AH57" i="13" l="1"/>
  <c r="AI57" i="13" s="1"/>
  <c r="AA58" i="13"/>
  <c r="AK68" i="13"/>
  <c r="H69" i="13"/>
  <c r="AH58" i="13" l="1"/>
  <c r="AI58" i="13" s="1"/>
  <c r="AA59" i="13"/>
  <c r="AK69" i="13"/>
  <c r="H70" i="13"/>
  <c r="AA60" i="13" l="1"/>
  <c r="AH59" i="13"/>
  <c r="AI59" i="13" s="1"/>
  <c r="AK70" i="13"/>
  <c r="H71" i="13"/>
  <c r="AH60" i="13" l="1"/>
  <c r="AI60" i="13" s="1"/>
  <c r="AA61" i="13"/>
  <c r="H72" i="13"/>
  <c r="AK71" i="13"/>
  <c r="AH61" i="13" l="1"/>
  <c r="AI61" i="13" s="1"/>
  <c r="AA62" i="13"/>
  <c r="AK72" i="13"/>
  <c r="H73" i="13"/>
  <c r="AA63" i="13" l="1"/>
  <c r="AH62" i="13"/>
  <c r="AI62" i="13" s="1"/>
  <c r="H74" i="13"/>
  <c r="AK73" i="13"/>
  <c r="AH63" i="13" l="1"/>
  <c r="AI63" i="13" s="1"/>
  <c r="AA64" i="13"/>
  <c r="AK74" i="13"/>
  <c r="H75" i="13"/>
  <c r="AH64" i="13" l="1"/>
  <c r="AI64" i="13" s="1"/>
  <c r="AA65" i="13"/>
  <c r="AK75" i="13"/>
  <c r="H76" i="13"/>
  <c r="AA66" i="13" l="1"/>
  <c r="AH65" i="13"/>
  <c r="AI65" i="13" s="1"/>
  <c r="H77" i="13"/>
  <c r="AK76" i="13"/>
  <c r="AH66" i="13" l="1"/>
  <c r="AI66" i="13" s="1"/>
  <c r="AA67" i="13"/>
  <c r="AK77" i="13"/>
  <c r="H78" i="13"/>
  <c r="AH67" i="13" l="1"/>
  <c r="AI67" i="13" s="1"/>
  <c r="AA68" i="13"/>
  <c r="AK78" i="13"/>
  <c r="H79" i="13"/>
  <c r="AH68" i="13" l="1"/>
  <c r="AI68" i="13" s="1"/>
  <c r="AA69" i="13"/>
  <c r="H80" i="13"/>
  <c r="AK79" i="13"/>
  <c r="H81" i="13" l="1"/>
  <c r="AA70" i="13"/>
  <c r="AH69" i="13"/>
  <c r="AI69" i="13" s="1"/>
  <c r="AK80" i="13"/>
  <c r="H82" i="13" l="1"/>
  <c r="AK81" i="13"/>
  <c r="AA71" i="13"/>
  <c r="AH70" i="13"/>
  <c r="AI70" i="13" s="1"/>
  <c r="AK6" i="13"/>
  <c r="AA6" i="13" s="1"/>
  <c r="AK82" i="13" l="1"/>
  <c r="H83" i="13"/>
  <c r="AA72" i="13"/>
  <c r="AH71" i="13"/>
  <c r="AI71" i="13" s="1"/>
  <c r="AK83" i="13" l="1"/>
  <c r="H84" i="13"/>
  <c r="AA73" i="13"/>
  <c r="AH72" i="13"/>
  <c r="AI72" i="13" s="1"/>
  <c r="H85" i="13" l="1"/>
  <c r="AK84" i="13"/>
  <c r="AH73" i="13"/>
  <c r="AI73" i="13" s="1"/>
  <c r="AA74" i="13"/>
  <c r="AK85" i="13" l="1"/>
  <c r="H86" i="13"/>
  <c r="AA75" i="13"/>
  <c r="AH74" i="13"/>
  <c r="AI74" i="13" s="1"/>
  <c r="AK86" i="13" l="1"/>
  <c r="H87" i="13"/>
  <c r="AA76" i="13"/>
  <c r="AH75" i="13"/>
  <c r="AI75" i="13" s="1"/>
  <c r="AK87" i="13" l="1"/>
  <c r="H88" i="13"/>
  <c r="AH76" i="13"/>
  <c r="AI76" i="13" s="1"/>
  <c r="AA77" i="13"/>
  <c r="H89" i="13" l="1"/>
  <c r="AK88" i="13"/>
  <c r="AH77" i="13"/>
  <c r="AI77" i="13" s="1"/>
  <c r="AA78" i="13"/>
  <c r="H90" i="13" l="1"/>
  <c r="AK89" i="13"/>
  <c r="AA79" i="13"/>
  <c r="AH78" i="13"/>
  <c r="AI78" i="13" s="1"/>
  <c r="AK90" i="13" l="1"/>
  <c r="H91" i="13"/>
  <c r="AH79" i="13"/>
  <c r="AI79" i="13" s="1"/>
  <c r="AA80" i="13" l="1"/>
  <c r="AK91" i="13"/>
  <c r="H92" i="13"/>
  <c r="AH80" i="13"/>
  <c r="AI80" i="13" s="1"/>
  <c r="AH81" i="13" l="1"/>
  <c r="AI81" i="13" s="1"/>
  <c r="AA81" i="13"/>
  <c r="AK92" i="13"/>
  <c r="H93" i="13"/>
  <c r="AH82" i="13" l="1"/>
  <c r="AI82" i="13" s="1"/>
  <c r="AA82" i="13"/>
  <c r="AK93" i="13"/>
  <c r="H94" i="13"/>
  <c r="AH83" i="13" l="1"/>
  <c r="AI83" i="13" s="1"/>
  <c r="AA83" i="13"/>
  <c r="AK94" i="13"/>
  <c r="H95" i="13"/>
  <c r="AH84" i="13" l="1"/>
  <c r="AI84" i="13" s="1"/>
  <c r="AA84" i="13"/>
  <c r="H96" i="13"/>
  <c r="AK95" i="13"/>
  <c r="AH85" i="13" l="1"/>
  <c r="AI85" i="13" s="1"/>
  <c r="AA85" i="13"/>
  <c r="H97" i="13"/>
  <c r="AK96" i="13"/>
  <c r="AH86" i="13" l="1"/>
  <c r="AI86" i="13" s="1"/>
  <c r="AA86" i="13"/>
  <c r="AK97" i="13"/>
  <c r="H98" i="13"/>
  <c r="AH87" i="13" l="1"/>
  <c r="AI87" i="13" s="1"/>
  <c r="AA87" i="13"/>
  <c r="AK98" i="13"/>
  <c r="H99" i="13"/>
  <c r="AH88" i="13" l="1"/>
  <c r="AI88" i="13" s="1"/>
  <c r="AA88" i="13"/>
  <c r="H100" i="13"/>
  <c r="AK99" i="13"/>
  <c r="AH89" i="13" l="1"/>
  <c r="AI89" i="13" s="1"/>
  <c r="AA89" i="13"/>
  <c r="AK100" i="13"/>
  <c r="AH90" i="13" l="1"/>
  <c r="AI90" i="13" s="1"/>
  <c r="AA90" i="13"/>
  <c r="AH91" i="13" l="1"/>
  <c r="AI91" i="13" s="1"/>
  <c r="AA91" i="13"/>
  <c r="AH92" i="13" l="1"/>
  <c r="AI92" i="13" s="1"/>
  <c r="AA92" i="13"/>
  <c r="AH93" i="13" l="1"/>
  <c r="AI93" i="13" s="1"/>
  <c r="AA93" i="13"/>
  <c r="AH94" i="13" l="1"/>
  <c r="AI94" i="13" s="1"/>
  <c r="AA94" i="13"/>
  <c r="AH95" i="13" l="1"/>
  <c r="AI95" i="13" s="1"/>
  <c r="AA95" i="13"/>
  <c r="AH96" i="13" l="1"/>
  <c r="AI96" i="13" s="1"/>
  <c r="AA96" i="13"/>
  <c r="AH97" i="13" l="1"/>
  <c r="AI97" i="13" s="1"/>
  <c r="AA97" i="13"/>
  <c r="AH98" i="13" l="1"/>
  <c r="AI98" i="13" s="1"/>
  <c r="AA98" i="13"/>
  <c r="AH99" i="13" l="1"/>
  <c r="AI99" i="13" s="1"/>
  <c r="AA99" i="13"/>
  <c r="AH100" i="13" l="1"/>
  <c r="AI100" i="13" s="1"/>
  <c r="AA100" i="13"/>
  <c r="BT52" i="5"/>
  <c r="BT51" i="5"/>
  <c r="BT50" i="5"/>
  <c r="BT53" i="5"/>
  <c r="BT54" i="5"/>
  <c r="BT47" i="5"/>
  <c r="BT48" i="5"/>
  <c r="BT49" i="5"/>
  <c r="BT55" i="5"/>
  <c r="BT41" i="5"/>
  <c r="BT44" i="5" l="1"/>
  <c r="BT42" i="5"/>
  <c r="BT45" i="5"/>
  <c r="BT46" i="5"/>
  <c r="BT43" i="5"/>
  <c r="BT206" i="5"/>
  <c r="BT802" i="5"/>
  <c r="BT138" i="5"/>
  <c r="BT468" i="5"/>
  <c r="BT271" i="5"/>
  <c r="BT813" i="5"/>
  <c r="BT62" i="5"/>
  <c r="BT416" i="5"/>
  <c r="BT621" i="5"/>
  <c r="BT477" i="5"/>
  <c r="BT723" i="5"/>
  <c r="BT334" i="5"/>
  <c r="BT679" i="5"/>
  <c r="BT767" i="5"/>
  <c r="BT150" i="5"/>
  <c r="BT82" i="5"/>
  <c r="BT629" i="5"/>
  <c r="BT600" i="5"/>
  <c r="BT690" i="5"/>
  <c r="BT736" i="5"/>
  <c r="BT584" i="5"/>
  <c r="BT160" i="5"/>
  <c r="BT258" i="5"/>
  <c r="BT288" i="5"/>
  <c r="BT467" i="5"/>
  <c r="BT668" i="5"/>
  <c r="BT190" i="5"/>
  <c r="BT454" i="5"/>
  <c r="BT472" i="5"/>
  <c r="BT649" i="5"/>
  <c r="BT798" i="5"/>
  <c r="BT602" i="5"/>
  <c r="BT664" i="5"/>
  <c r="BT387" i="5"/>
  <c r="BT223" i="5"/>
  <c r="BT560" i="5"/>
  <c r="BT132" i="5"/>
  <c r="BT422" i="5"/>
  <c r="BT330" i="5"/>
  <c r="BT808" i="5"/>
  <c r="BT751" i="5"/>
  <c r="BT226" i="5"/>
  <c r="BT256" i="5"/>
  <c r="BT470" i="5"/>
  <c r="BT355" i="5"/>
  <c r="BT550" i="5"/>
  <c r="BT364" i="5"/>
  <c r="BT113" i="5"/>
  <c r="BT286" i="5"/>
  <c r="BT326" i="5"/>
  <c r="BT542" i="5"/>
  <c r="BT559" i="5"/>
  <c r="BT137" i="5"/>
  <c r="BT357" i="5"/>
  <c r="BT756" i="5"/>
  <c r="BT627" i="5"/>
  <c r="BT378" i="5"/>
  <c r="BT131" i="5"/>
  <c r="BT498" i="5"/>
  <c r="BT541" i="5"/>
  <c r="BT653" i="5"/>
  <c r="BT93" i="5"/>
  <c r="BT419" i="5"/>
  <c r="BT577" i="5"/>
  <c r="BT658" i="5"/>
  <c r="BT727" i="5"/>
  <c r="BT117" i="5"/>
  <c r="BT227" i="5"/>
  <c r="BT476" i="5"/>
  <c r="BT122" i="5"/>
  <c r="BT461" i="5"/>
  <c r="BT136" i="5"/>
  <c r="BT816" i="5"/>
  <c r="BT173" i="5"/>
  <c r="BT310" i="5"/>
  <c r="BT71" i="5"/>
  <c r="BT547" i="5"/>
  <c r="BT648" i="5"/>
  <c r="BT762" i="5"/>
  <c r="BT245" i="5"/>
  <c r="BT626" i="5"/>
  <c r="BT589" i="5"/>
  <c r="BT250" i="5"/>
  <c r="BT753" i="5"/>
  <c r="BT624" i="5"/>
  <c r="BT777" i="5"/>
  <c r="BT771" i="5"/>
  <c r="BT484" i="5"/>
  <c r="BT182" i="5"/>
  <c r="BT172" i="5"/>
  <c r="BT95" i="5"/>
  <c r="BT457" i="5"/>
  <c r="BT114" i="5"/>
  <c r="BT573" i="5"/>
  <c r="BT466" i="5"/>
  <c r="BT269" i="5"/>
  <c r="BT650" i="5"/>
  <c r="BT674" i="5"/>
  <c r="BT691" i="5"/>
  <c r="BT323" i="5"/>
  <c r="BT263" i="5"/>
  <c r="BT431" i="5"/>
  <c r="BT567" i="5"/>
  <c r="BT97" i="5"/>
  <c r="BT778" i="5"/>
  <c r="BT147" i="5"/>
  <c r="BT656" i="5"/>
  <c r="BT721" i="5"/>
  <c r="BT725" i="5"/>
  <c r="BT367" i="5"/>
  <c r="BT707" i="5"/>
  <c r="BT669" i="5"/>
  <c r="BT411" i="5"/>
  <c r="BT533" i="5"/>
  <c r="BT216" i="5"/>
  <c r="BT549" i="5"/>
  <c r="BT179" i="5"/>
  <c r="BT77" i="5"/>
  <c r="BT460" i="5"/>
  <c r="BT212" i="5"/>
  <c r="BT671" i="5"/>
  <c r="BT585" i="5"/>
  <c r="BT230" i="5"/>
  <c r="BT764" i="5"/>
  <c r="BT574" i="5"/>
  <c r="BT365" i="5"/>
  <c r="BT680" i="5"/>
  <c r="BT735" i="5"/>
  <c r="BT228" i="5"/>
  <c r="BT108" i="5"/>
  <c r="BT803" i="5"/>
  <c r="BT80" i="5"/>
  <c r="BT785" i="5"/>
  <c r="BT64" i="5"/>
  <c r="BT435" i="5"/>
  <c r="BT198" i="5"/>
  <c r="BT118" i="5"/>
  <c r="BT361" i="5"/>
  <c r="BT474" i="5"/>
  <c r="BT236" i="5"/>
  <c r="BT318" i="5"/>
  <c r="BT259" i="5"/>
  <c r="BT225" i="5"/>
  <c r="BT58" i="5"/>
  <c r="BT512" i="5"/>
  <c r="BT188" i="5"/>
  <c r="BT528" i="5"/>
  <c r="BT508" i="5"/>
  <c r="BT418" i="5"/>
  <c r="BT191" i="5"/>
  <c r="BT65" i="5"/>
  <c r="BT252" i="5"/>
  <c r="BT748" i="5"/>
  <c r="BT267" i="5"/>
  <c r="BT583" i="5"/>
  <c r="BT580" i="5"/>
  <c r="BT588" i="5"/>
  <c r="BT463" i="5"/>
  <c r="BT311" i="5"/>
  <c r="BT659" i="5"/>
  <c r="BT501" i="5"/>
  <c r="BT383" i="5"/>
  <c r="BT464" i="5"/>
  <c r="BT486" i="5"/>
  <c r="BT370" i="5"/>
  <c r="BT149" i="5"/>
  <c r="BT682" i="5"/>
  <c r="BT663" i="5"/>
  <c r="BT770" i="5"/>
  <c r="BT516" i="5"/>
  <c r="BT705" i="5"/>
  <c r="BT208" i="5"/>
  <c r="BT115" i="5"/>
  <c r="BT264" i="5"/>
  <c r="BT246" i="5"/>
  <c r="BT345" i="5"/>
  <c r="BT406" i="5"/>
  <c r="BT275" i="5"/>
  <c r="BT532" i="5"/>
  <c r="BT455" i="5"/>
  <c r="BT87" i="5"/>
  <c r="BT500" i="5"/>
  <c r="BT714" i="5"/>
  <c r="BT818" i="5"/>
  <c r="BT538" i="5"/>
  <c r="BT599" i="5"/>
  <c r="BT471" i="5"/>
  <c r="BT382" i="5"/>
  <c r="BT400" i="5"/>
  <c r="BT757" i="5"/>
  <c r="BT712" i="5"/>
  <c r="BT73" i="5"/>
  <c r="BT815" i="5"/>
  <c r="BT217" i="5"/>
  <c r="BT645" i="5"/>
  <c r="BT347" i="5"/>
  <c r="BT343" i="5"/>
  <c r="BT293" i="5"/>
  <c r="BT772" i="5"/>
  <c r="BT194" i="5"/>
  <c r="BT776" i="5"/>
  <c r="BT376" i="5"/>
  <c r="BT556" i="5"/>
  <c r="BT683" i="5"/>
  <c r="BT152" i="5"/>
  <c r="BT412" i="5"/>
  <c r="BT605" i="5"/>
  <c r="BT232" i="5"/>
  <c r="BT793" i="5"/>
  <c r="BT339" i="5"/>
  <c r="BT701" i="5"/>
  <c r="BT722" i="5"/>
  <c r="BT572" i="5"/>
  <c r="BT222" i="5"/>
  <c r="BT492" i="5"/>
  <c r="BT66" i="5"/>
  <c r="BT591" i="5"/>
  <c r="BT427" i="5"/>
  <c r="BT285" i="5"/>
  <c r="BT240" i="5"/>
  <c r="BT720" i="5"/>
  <c r="BT253" i="5"/>
  <c r="BT667" i="5"/>
  <c r="BT133" i="5"/>
  <c r="BT609" i="5"/>
  <c r="BT760" i="5"/>
  <c r="BT622" i="5"/>
  <c r="BT401" i="5"/>
  <c r="BT478" i="5"/>
  <c r="BT706" i="5"/>
  <c r="BT436" i="5"/>
  <c r="BT502" i="5"/>
  <c r="BT730" i="5"/>
  <c r="BT428" i="5"/>
  <c r="BT371" i="5"/>
  <c r="BT359" i="5"/>
  <c r="BT120" i="5"/>
  <c r="BT183" i="5"/>
  <c r="BT768" i="5"/>
  <c r="BT506" i="5"/>
  <c r="BT397" i="5"/>
  <c r="BT561" i="5"/>
  <c r="BT248" i="5"/>
  <c r="BT505" i="5"/>
  <c r="BT234" i="5"/>
  <c r="BT731" i="5"/>
  <c r="BT59" i="5"/>
  <c r="BT681" i="5"/>
  <c r="BT110" i="5"/>
  <c r="BT224" i="5"/>
  <c r="BT170" i="5"/>
  <c r="BT404" i="5"/>
  <c r="BT530" i="5"/>
  <c r="BT644" i="5"/>
  <c r="BT283" i="5"/>
  <c r="BT201" i="5"/>
  <c r="BT72" i="5"/>
  <c r="BT775" i="5"/>
  <c r="BT403" i="5"/>
  <c r="BT537" i="5"/>
  <c r="BT441" i="5"/>
  <c r="BT177" i="5"/>
  <c r="BT254" i="5"/>
  <c r="BT289" i="5"/>
  <c r="BT647" i="5"/>
  <c r="BT634" i="5"/>
  <c r="BT494" i="5"/>
  <c r="BT662" i="5"/>
  <c r="BT625" i="5"/>
  <c r="BT529" i="5"/>
  <c r="BT790" i="5"/>
  <c r="BT181" i="5"/>
  <c r="BT197" i="5"/>
  <c r="BT276" i="5"/>
  <c r="BT511" i="5"/>
  <c r="BT89" i="5"/>
  <c r="BT203" i="5"/>
  <c r="BT176" i="5"/>
  <c r="BT235" i="5"/>
  <c r="BT487" i="5"/>
  <c r="BT628" i="5"/>
  <c r="BT795" i="5"/>
  <c r="BT279" i="5"/>
  <c r="BT325" i="5"/>
  <c r="BT104" i="5"/>
  <c r="BT329" i="5"/>
  <c r="BT386" i="5"/>
  <c r="BT749" i="5"/>
  <c r="BT563" i="5"/>
  <c r="BT395" i="5"/>
  <c r="BT493" i="5"/>
  <c r="BT473" i="5"/>
  <c r="BT290" i="5"/>
  <c r="BT665" i="5"/>
  <c r="BT297" i="5"/>
  <c r="BT710" i="5"/>
  <c r="BT603" i="5"/>
  <c r="BT704" i="5"/>
  <c r="BT265" i="5"/>
  <c r="BT200" i="5"/>
  <c r="BT809" i="5"/>
  <c r="BT700" i="5"/>
  <c r="BT475" i="5"/>
  <c r="BT590" i="5"/>
  <c r="BT551" i="5"/>
  <c r="BT165" i="5"/>
  <c r="BT213" i="5"/>
  <c r="BT761" i="5"/>
  <c r="BT557" i="5"/>
  <c r="BT81" i="5"/>
  <c r="BT379" i="5"/>
  <c r="BT377" i="5"/>
  <c r="BT199" i="5"/>
  <c r="BT303" i="5"/>
  <c r="BT497" i="5"/>
  <c r="BT612" i="5"/>
  <c r="BT161" i="5"/>
  <c r="BT526" i="5"/>
  <c r="BT249" i="5"/>
  <c r="BT70" i="5"/>
  <c r="BT241" i="5"/>
  <c r="BT134" i="5"/>
  <c r="BT819" i="5"/>
  <c r="BT688" i="5"/>
  <c r="BT806" i="5"/>
  <c r="BT391" i="5"/>
  <c r="BT175" i="5"/>
  <c r="BT123" i="5"/>
  <c r="BT342" i="5"/>
  <c r="BT239" i="5"/>
  <c r="BT789" i="5"/>
  <c r="BT805" i="5"/>
  <c r="BT352" i="5"/>
  <c r="BT277" i="5"/>
  <c r="BT304" i="5"/>
  <c r="BT207" i="5"/>
  <c r="BT244" i="5"/>
  <c r="BT616" i="5"/>
  <c r="BT358" i="5"/>
  <c r="BT660" i="5"/>
  <c r="BT210" i="5"/>
  <c r="BT440" i="5"/>
  <c r="BT804" i="5"/>
  <c r="BT713" i="5"/>
  <c r="BT349" i="5"/>
  <c r="BT202" i="5"/>
  <c r="BT308" i="5"/>
  <c r="BT162" i="5"/>
  <c r="BT425" i="5"/>
  <c r="BT292" i="5"/>
  <c r="BT372" i="5"/>
  <c r="BT424" i="5"/>
  <c r="BT449" i="5"/>
  <c r="BT618" i="5"/>
  <c r="BT693" i="5"/>
  <c r="BT139" i="5"/>
  <c r="BT672" i="5"/>
  <c r="BT456" i="5"/>
  <c r="BT564" i="5"/>
  <c r="BT260" i="5"/>
  <c r="BT76" i="5"/>
  <c r="BT452" i="5"/>
  <c r="BT746" i="5"/>
  <c r="BT300" i="5"/>
  <c r="BT156" i="5"/>
  <c r="BT75" i="5"/>
  <c r="BT144" i="5"/>
  <c r="BT415" i="5"/>
  <c r="BT578" i="5"/>
  <c r="BT231" i="5"/>
  <c r="BT527" i="5"/>
  <c r="BT637" i="5"/>
  <c r="BT146" i="5"/>
  <c r="BT562" i="5"/>
  <c r="BT211" i="5"/>
  <c r="BT78" i="5"/>
  <c r="BT405" i="5"/>
  <c r="BT332" i="5"/>
  <c r="BT205" i="5"/>
  <c r="BT495" i="5"/>
  <c r="BT811" i="5"/>
  <c r="BT360" i="5"/>
  <c r="BT85" i="5"/>
  <c r="BT781" i="5"/>
  <c r="BT261" i="5"/>
  <c r="BT438" i="5"/>
  <c r="BT800" i="5"/>
  <c r="BT96" i="5"/>
  <c r="BT373" i="5"/>
  <c r="BT336" i="5"/>
  <c r="BT617" i="5"/>
  <c r="BT299" i="5"/>
  <c r="BT168" i="5"/>
  <c r="BT247" i="5"/>
  <c r="BT446" i="5"/>
  <c r="BT362" i="5"/>
  <c r="BT366" i="5"/>
  <c r="BT98" i="5"/>
  <c r="BT375" i="5"/>
  <c r="BT514" i="5"/>
  <c r="BT747" i="5"/>
  <c r="BT309" i="5"/>
  <c r="BT125" i="5"/>
  <c r="BT740" i="5"/>
  <c r="BT479" i="5"/>
  <c r="BT128" i="5"/>
  <c r="BT74" i="5"/>
  <c r="BT390" i="5"/>
  <c r="BT306" i="5"/>
  <c r="BT187" i="5"/>
  <c r="BT353" i="5"/>
  <c r="BT458" i="5"/>
  <c r="BT786" i="5"/>
  <c r="BT67" i="5"/>
  <c r="BT282" i="5"/>
  <c r="BT214" i="5"/>
  <c r="BT129" i="5"/>
  <c r="BT630" i="5"/>
  <c r="BT273" i="5"/>
  <c r="BT189" i="5"/>
  <c r="BT130" i="5"/>
  <c r="BT485" i="5"/>
  <c r="BT158" i="5"/>
  <c r="BT281" i="5"/>
  <c r="BT499" i="5"/>
  <c r="BT639" i="5"/>
  <c r="BT445" i="5"/>
  <c r="BT519" i="5"/>
  <c r="BT317" i="5"/>
  <c r="BT102" i="5"/>
  <c r="BT221" i="5"/>
  <c r="BT209" i="5"/>
  <c r="BT164" i="5"/>
  <c r="BT270" i="5"/>
  <c r="BT305" i="5"/>
  <c r="BT351" i="5"/>
  <c r="BT301" i="5"/>
  <c r="BT565" i="5"/>
  <c r="BT642" i="5"/>
  <c r="BT655" i="5"/>
  <c r="BT773" i="5"/>
  <c r="BT582" i="5"/>
  <c r="BT262" i="5"/>
  <c r="BT571" i="5"/>
  <c r="BT433" i="5"/>
  <c r="BT708" i="5"/>
  <c r="BT715" i="5"/>
  <c r="BT523" i="5"/>
  <c r="BT284" i="5"/>
  <c r="BT169" i="5"/>
  <c r="BT106" i="5"/>
  <c r="BT313" i="5"/>
  <c r="BT814" i="5"/>
  <c r="BT57" i="5"/>
  <c r="BT421" i="5"/>
  <c r="BT783" i="5"/>
  <c r="BT399" i="5"/>
  <c r="BT215" i="5"/>
  <c r="BT733" i="5"/>
  <c r="BT439" i="5"/>
  <c r="BT673" i="5"/>
  <c r="BT518" i="5"/>
  <c r="BT100" i="5"/>
  <c r="BT636" i="5"/>
  <c r="BT60" i="5"/>
  <c r="BT670" i="5"/>
  <c r="BT393" i="5"/>
  <c r="BT587" i="5"/>
  <c r="BT135" i="5"/>
  <c r="BT797" i="5"/>
  <c r="BT124" i="5"/>
  <c r="BT801" i="5"/>
  <c r="BT792" i="5"/>
  <c r="BT153" i="5"/>
  <c r="BT697" i="5"/>
  <c r="BT307" i="5"/>
  <c r="BT522" i="5"/>
  <c r="BT414" i="5"/>
  <c r="BT799" i="5"/>
  <c r="BT171" i="5"/>
  <c r="BT651" i="5"/>
  <c r="BT434" i="5"/>
  <c r="BT596" i="5"/>
  <c r="BT314" i="5"/>
  <c r="BT287" i="5"/>
  <c r="BT337" i="5"/>
  <c r="BT592" i="5"/>
  <c r="BT384" i="5"/>
  <c r="BT611" i="5"/>
  <c r="BT219" i="5"/>
  <c r="BT614" i="5"/>
  <c r="BT88" i="5"/>
  <c r="BT229" i="5"/>
  <c r="BT687" i="5"/>
  <c r="BT410" i="5"/>
  <c r="BT453" i="5"/>
  <c r="BT218" i="5"/>
  <c r="BT677" i="5"/>
  <c r="BT266" i="5"/>
  <c r="BT545" i="5"/>
  <c r="BT784" i="5"/>
  <c r="BT633" i="5"/>
  <c r="BT686" i="5"/>
  <c r="BT734" i="5"/>
  <c r="BT394" i="5"/>
  <c r="BT61" i="5"/>
  <c r="BT143" i="5"/>
  <c r="BT257" i="5"/>
  <c r="BT396" i="5"/>
  <c r="BT763" i="5"/>
  <c r="BT413" i="5"/>
  <c r="BT517" i="5"/>
  <c r="BT369" i="5"/>
  <c r="BT107" i="5"/>
  <c r="BT462" i="5"/>
  <c r="BT174" i="5"/>
  <c r="BT112" i="5"/>
  <c r="BT503" i="5"/>
  <c r="BT99" i="5"/>
  <c r="BT742" i="5"/>
  <c r="BT593" i="5"/>
  <c r="BT543" i="5"/>
  <c r="BT525" i="5"/>
  <c r="BT535" i="5"/>
  <c r="BT544" i="5"/>
  <c r="BT780" i="5"/>
  <c r="BT531" i="5"/>
  <c r="BT465" i="5"/>
  <c r="BT729" i="5"/>
  <c r="BT295" i="5"/>
  <c r="BT619" i="5"/>
  <c r="BT451" i="5"/>
  <c r="BT724" i="5"/>
  <c r="BT796" i="5"/>
  <c r="BT576" i="5"/>
  <c r="BT408" i="5"/>
  <c r="BT193" i="5"/>
  <c r="BT598" i="5"/>
  <c r="BT490" i="5"/>
  <c r="BT507" i="5"/>
  <c r="BT319" i="5"/>
  <c r="BT554" i="5"/>
  <c r="BT726" i="5"/>
  <c r="BT694" i="5"/>
  <c r="BT154" i="5"/>
  <c r="BT429" i="5"/>
  <c r="BT738" i="5"/>
  <c r="BT242" i="5"/>
  <c r="BT180" i="5"/>
  <c r="BT344" i="5"/>
  <c r="BT678" i="5"/>
  <c r="BT450" i="5"/>
  <c r="BT148" i="5"/>
  <c r="BT392" i="5"/>
  <c r="BT380" i="5"/>
  <c r="BT163" i="5"/>
  <c r="BT272" i="5"/>
  <c r="BT766" i="5"/>
  <c r="BT94" i="5"/>
  <c r="BT335" i="5"/>
  <c r="BT698" i="5"/>
  <c r="BT381" i="5"/>
  <c r="BT278" i="5"/>
  <c r="BT126" i="5"/>
  <c r="BT595" i="5"/>
  <c r="BT782" i="5"/>
  <c r="BT745" i="5"/>
  <c r="BT142" i="5"/>
  <c r="BT812" i="5"/>
  <c r="BT610" i="5"/>
  <c r="BT685" i="5"/>
  <c r="BT121" i="5"/>
  <c r="BT184" i="5"/>
  <c r="BT521" i="5"/>
  <c r="BT552" i="5"/>
  <c r="BT791" i="5"/>
  <c r="BT167" i="5"/>
  <c r="BT546" i="5"/>
  <c r="BT566" i="5"/>
  <c r="BT744" i="5"/>
  <c r="BT346" i="5"/>
  <c r="BT696" i="5"/>
  <c r="BT157" i="5"/>
  <c r="BT540" i="5"/>
  <c r="BT631" i="5"/>
  <c r="BT534" i="5"/>
  <c r="BT91" i="5"/>
  <c r="BT291" i="5"/>
  <c r="BT185" i="5"/>
  <c r="BT709" i="5"/>
  <c r="BT103" i="5"/>
  <c r="BT119" i="5"/>
  <c r="BT661" i="5"/>
  <c r="BT586" i="5"/>
  <c r="BT692" i="5"/>
  <c r="BT575" i="5"/>
  <c r="BT739" i="5"/>
  <c r="BT568" i="5"/>
  <c r="BT127" i="5"/>
  <c r="BT109" i="5"/>
  <c r="BT632" i="5"/>
  <c r="BT92" i="5"/>
  <c r="BT145" i="5"/>
  <c r="BT750" i="5"/>
  <c r="BT90" i="5"/>
  <c r="BT752" i="5"/>
  <c r="BT324" i="5"/>
  <c r="BT105" i="5"/>
  <c r="BT469" i="5"/>
  <c r="BT597" i="5"/>
  <c r="BT432" i="5"/>
  <c r="BT613" i="5"/>
  <c r="BT504" i="5"/>
  <c r="BT794" i="5"/>
  <c r="BT620" i="5"/>
  <c r="BT442" i="5"/>
  <c r="BT754" i="5"/>
  <c r="BT316" i="5"/>
  <c r="BT444" i="5"/>
  <c r="BT716" i="5"/>
  <c r="BT743" i="5"/>
  <c r="BT84" i="5"/>
  <c r="BT607" i="5"/>
  <c r="BT296" i="5"/>
  <c r="BT646" i="5"/>
  <c r="BT520" i="5"/>
  <c r="BT68" i="5"/>
  <c r="BT489" i="5"/>
  <c r="BT385" i="5"/>
  <c r="BT101" i="5"/>
  <c r="BT315" i="5"/>
  <c r="BT368" i="5"/>
  <c r="BT151" i="5"/>
  <c r="BT356" i="5"/>
  <c r="BT111" i="5"/>
  <c r="BT807" i="5"/>
  <c r="BT570" i="5"/>
  <c r="BT769" i="5"/>
  <c r="BT711" i="5"/>
  <c r="BT350" i="5"/>
  <c r="BT513" i="5"/>
  <c r="BT448" i="5"/>
  <c r="BT243" i="5"/>
  <c r="BT320" i="5"/>
  <c r="BT79" i="5"/>
  <c r="BT86" i="5"/>
  <c r="BT491" i="5"/>
  <c r="BT328" i="5"/>
  <c r="BT553" i="5"/>
  <c r="BT515" i="5"/>
  <c r="BT331" i="5"/>
  <c r="BT654" i="5"/>
  <c r="BT774" i="5"/>
  <c r="BT333" i="5"/>
  <c r="BT402" i="5"/>
  <c r="BT298" i="5"/>
  <c r="BT354" i="5"/>
  <c r="BT817" i="5"/>
  <c r="BT675" i="5"/>
  <c r="BT312" i="5"/>
  <c r="BT657" i="5"/>
  <c r="BT640" i="5"/>
  <c r="BT322" i="5"/>
  <c r="BT280" i="5"/>
  <c r="BT652" i="5"/>
  <c r="BT141" i="5"/>
  <c r="BT69" i="5"/>
  <c r="BT509" i="5"/>
  <c r="BT268" i="5"/>
  <c r="BT676" i="5"/>
  <c r="BT524" i="5"/>
  <c r="BT398" i="5"/>
  <c r="BT548" i="5"/>
  <c r="BT717" i="5"/>
  <c r="BT741" i="5"/>
  <c r="BT140" i="5"/>
  <c r="BT601" i="5"/>
  <c r="BT759" i="5"/>
  <c r="BT779" i="5"/>
  <c r="BT443" i="5"/>
  <c r="BT389" i="5"/>
  <c r="BT638" i="5"/>
  <c r="BT255" i="5"/>
  <c r="BT810" i="5"/>
  <c r="BT83" i="5"/>
  <c r="BT536" i="5"/>
  <c r="BT417" i="5"/>
  <c r="BT155" i="5"/>
  <c r="BT641" i="5"/>
  <c r="BT426" i="5"/>
  <c r="BT820" i="5"/>
  <c r="BT482" i="5"/>
  <c r="BT447" i="5"/>
  <c r="BT488" i="5"/>
  <c r="BT569" i="5"/>
  <c r="BT63" i="5"/>
  <c r="BT496" i="5"/>
  <c r="BT695" i="5"/>
  <c r="BT555" i="5"/>
  <c r="BT635" i="5"/>
  <c r="BT159" i="5"/>
  <c r="BT765" i="5"/>
  <c r="BT732" i="5"/>
  <c r="BT623" i="5"/>
  <c r="BT581" i="5"/>
  <c r="BT238" i="5"/>
  <c r="BT615" i="5"/>
  <c r="BT204" i="5"/>
  <c r="BT510" i="5"/>
  <c r="BT195" i="5"/>
  <c r="BT689" i="5"/>
  <c r="BT755" i="5"/>
  <c r="BT233" i="5"/>
  <c r="BT340" i="5"/>
  <c r="BT788" i="5"/>
  <c r="BT643" i="5"/>
  <c r="BT237" i="5"/>
  <c r="BT302" i="5"/>
  <c r="BT294" i="5"/>
  <c r="BT702" i="5"/>
  <c r="BT608" i="5"/>
  <c r="BT430" i="5"/>
  <c r="BT737" i="5"/>
  <c r="BT728" i="5"/>
  <c r="BT606" i="5"/>
  <c r="BT338" i="5"/>
  <c r="BT166" i="5"/>
  <c r="BT423" i="5"/>
  <c r="BT579" i="5"/>
  <c r="BT758" i="5"/>
  <c r="BT787" i="5"/>
  <c r="BT409" i="5"/>
  <c r="BT420" i="5"/>
  <c r="BT348" i="5"/>
  <c r="BT719" i="5"/>
  <c r="BT483" i="5"/>
  <c r="BT388" i="5"/>
  <c r="BT684" i="5"/>
  <c r="BT594" i="5"/>
  <c r="BT459" i="5"/>
  <c r="BT480" i="5"/>
  <c r="BT718" i="5"/>
  <c r="BT407" i="5"/>
  <c r="BT274" i="5"/>
  <c r="BT699" i="5"/>
  <c r="BT363" i="5"/>
  <c r="BT703" i="5"/>
  <c r="BT178" i="5"/>
  <c r="BT321" i="5"/>
  <c r="BT666" i="5"/>
  <c r="BT192" i="5"/>
  <c r="BT558" i="5"/>
  <c r="BT251" i="5"/>
  <c r="BT481" i="5"/>
  <c r="BT116" i="5"/>
  <c r="BT604" i="5"/>
  <c r="BT196" i="5"/>
  <c r="BT186" i="5"/>
  <c r="BT539" i="5"/>
  <c r="BT327" i="5"/>
  <c r="BT437" i="5"/>
  <c r="BT374" i="5"/>
  <c r="BT341" i="5"/>
  <c r="BT56" i="5"/>
  <c r="BT220" i="5"/>
</calcChain>
</file>

<file path=xl/sharedStrings.xml><?xml version="1.0" encoding="utf-8"?>
<sst xmlns="http://schemas.openxmlformats.org/spreadsheetml/2006/main" count="2263" uniqueCount="472">
  <si>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</si>
  <si>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</si>
  <si>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</si>
  <si>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</si>
  <si>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</si>
  <si>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</si>
  <si>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</si>
  <si>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</si>
  <si>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</si>
  <si>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</si>
  <si>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</si>
  <si>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</si>
  <si>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</si>
  <si>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</si>
  <si>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</si>
  <si>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</si>
  <si>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</si>
  <si>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</si>
  <si>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</si>
  <si>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</si>
  <si>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</si>
  <si>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</si>
  <si>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</si>
  <si>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</si>
  <si>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</si>
  <si>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</si>
  <si>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</si>
  <si>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</si>
  <si>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</si>
  <si>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</si>
  <si>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</si>
  <si>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</si>
  <si>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</si>
  <si>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</si>
  <si>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</si>
  <si>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</si>
  <si>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</si>
  <si>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</si>
  <si>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</si>
  <si>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</si>
  <si>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</si>
  <si>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</si>
  <si>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</si>
  <si>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</si>
  <si>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</si>
  <si>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</si>
  <si>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</si>
  <si>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</si>
  <si>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</si>
  <si>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</si>
  <si>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</si>
  <si>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</si>
  <si>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</si>
  <si>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</si>
  <si>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</si>
  <si>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</si>
  <si>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</si>
  <si>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</si>
  <si>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</si>
  <si>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</si>
  <si>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</si>
  <si>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</si>
  <si>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</si>
  <si>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</si>
  <si>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</si>
  <si>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</si>
  <si>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</si>
  <si>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</si>
  <si>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</si>
  <si>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</si>
  <si>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</si>
  <si>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</si>
  <si>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</si>
  <si>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</si>
  <si>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</si>
  <si>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</si>
  <si>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</si>
  <si>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</si>
  <si>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</si>
  <si>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</si>
  <si>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</si>
  <si>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</si>
  <si>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</si>
  <si>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</si>
  <si>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</si>
  <si>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</si>
  <si>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</si>
  <si>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</si>
  <si>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</si>
  <si>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</si>
  <si>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</si>
  <si>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</si>
  <si>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</si>
  <si>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</si>
  <si>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</si>
  <si>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</si>
  <si>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</si>
  <si>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</si>
  <si>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</si>
  <si>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</si>
  <si>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</si>
  <si>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</si>
  <si>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</si>
  <si>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</si>
  <si>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</si>
  <si>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</si>
  <si>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</si>
  <si>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</si>
  <si>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</si>
  <si>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</si>
  <si>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</si>
  <si>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</si>
  <si>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</si>
  <si>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</si>
  <si>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</si>
  <si>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</si>
  <si>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</si>
  <si>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</si>
  <si>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</si>
  <si>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</si>
  <si>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</si>
  <si>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</si>
  <si>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</si>
  <si>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</si>
  <si>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</si>
  <si>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</si>
  <si>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</si>
  <si>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</si>
  <si>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</si>
  <si>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</si>
  <si>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</si>
  <si>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</si>
  <si>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</si>
  <si>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</si>
  <si>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</si>
  <si>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</si>
  <si>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</si>
  <si>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</si>
  <si>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</si>
  <si>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</si>
  <si>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</si>
  <si>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</si>
  <si>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</si>
  <si>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</si>
  <si>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</si>
  <si>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</si>
  <si>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</si>
  <si>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</si>
  <si>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</si>
  <si>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</si>
  <si>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</si>
  <si>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</si>
  <si>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</si>
  <si>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</si>
  <si>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</si>
  <si>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</si>
  <si>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</si>
  <si>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</si>
  <si>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</si>
  <si>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</si>
  <si>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</si>
  <si>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</si>
  <si>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</si>
  <si>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</si>
  <si>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</si>
  <si>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</si>
  <si>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</si>
  <si>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</si>
  <si>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</si>
  <si>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</si>
  <si>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</si>
  <si>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</si>
  <si>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</si>
  <si>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</si>
  <si>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</si>
  <si>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</si>
  <si>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</si>
  <si>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</si>
  <si>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</si>
  <si>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</si>
  <si>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</si>
  <si>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</si>
  <si>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</si>
  <si>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</si>
  <si>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</si>
  <si>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</si>
  <si>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</si>
  <si>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</si>
  <si>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</si>
  <si>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</si>
  <si>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</si>
  <si>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</si>
  <si>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</si>
  <si>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</si>
  <si>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</si>
  <si>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</si>
  <si>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</si>
  <si>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</si>
  <si>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</si>
  <si>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</si>
  <si>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</si>
  <si>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</si>
  <si>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</si>
  <si>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</si>
  <si>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</si>
  <si>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</si>
  <si>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</si>
  <si>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</si>
  <si>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</si>
  <si>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</si>
  <si>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</si>
  <si>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</si>
  <si>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</si>
  <si>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</si>
  <si>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</si>
  <si>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</si>
  <si>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</si>
  <si>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</si>
  <si>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</si>
  <si>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</si>
  <si>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</si>
  <si>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</si>
  <si>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</si>
  <si>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</si>
  <si>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</si>
  <si>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</si>
  <si>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</si>
  <si>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</si>
  <si>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</si>
  <si>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</si>
  <si>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</si>
  <si>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</si>
  <si>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</si>
  <si>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</si>
  <si>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</si>
  <si>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</si>
  <si>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</si>
  <si>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</si>
  <si>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</si>
  <si>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</si>
  <si>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</si>
  <si>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</si>
  <si>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</si>
  <si>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</si>
  <si>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</si>
  <si>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</si>
  <si>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</si>
  <si>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</si>
  <si>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</si>
  <si>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</si>
  <si>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</si>
  <si>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</si>
  <si>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</si>
  <si>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</si>
  <si>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</si>
  <si>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</si>
  <si>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</si>
  <si>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</si>
  <si>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</si>
  <si>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</si>
  <si>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</si>
  <si>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</si>
  <si>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</si>
  <si>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</si>
  <si>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</si>
  <si>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</si>
  <si>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</si>
  <si>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</si>
  <si>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</si>
  <si>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</si>
  <si>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</si>
  <si>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</si>
  <si>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</si>
  <si>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</si>
  <si>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</si>
  <si>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</si>
  <si>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</si>
  <si>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</si>
  <si>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</si>
  <si>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</si>
  <si>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</si>
  <si>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</si>
  <si>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</si>
  <si>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</si>
  <si>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</si>
  <si>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</si>
  <si>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</si>
  <si>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</si>
  <si>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</si>
  <si>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</si>
  <si>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</si>
  <si>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</si>
  <si>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</si>
  <si>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</si>
  <si>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</si>
  <si>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</si>
  <si>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</si>
  <si>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</si>
  <si>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</si>
  <si>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</si>
  <si>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</si>
  <si>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</si>
  <si>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</si>
  <si>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</si>
  <si>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</si>
  <si>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</si>
  <si>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</si>
  <si>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</si>
  <si>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</si>
  <si>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</si>
  <si>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</si>
  <si>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</si>
  <si>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</si>
  <si>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</si>
  <si>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</si>
  <si>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</si>
  <si>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</si>
  <si>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</si>
  <si>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</si>
  <si>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</si>
  <si>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</si>
  <si>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</si>
  <si>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</si>
  <si>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</si>
  <si>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</si>
  <si>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</si>
  <si>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</si>
  <si>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</si>
  <si>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</si>
  <si>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</si>
  <si>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</si>
  <si>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</si>
  <si>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</si>
  <si>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</si>
  <si>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</si>
  <si>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</si>
  <si>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</si>
  <si>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</si>
  <si>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</si>
  <si>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</si>
  <si>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</si>
  <si>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</si>
  <si>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</si>
  <si>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</si>
  <si>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</si>
  <si>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</si>
  <si>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</si>
  <si>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</si>
  <si>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</si>
  <si>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</si>
  <si>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</si>
  <si>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</si>
  <si>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</si>
  <si>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</si>
  <si>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</si>
  <si>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</si>
  <si>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</si>
  <si>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</si>
  <si>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</si>
  <si>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</si>
  <si>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</si>
  <si>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</si>
  <si>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</si>
  <si>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</si>
  <si>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</si>
  <si>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</si>
  <si>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</si>
  <si>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</si>
  <si>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</si>
  <si>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</si>
  <si>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</si>
  <si>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</si>
  <si>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</si>
  <si>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</si>
  <si>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</si>
  <si>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</si>
  <si>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</si>
  <si>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</si>
  <si>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</si>
  <si>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</si>
  <si>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</si>
  <si>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</si>
  <si>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</si>
  <si>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</si>
  <si>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</si>
  <si>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</si>
  <si>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</si>
  <si>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</si>
  <si>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</si>
  <si>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</si>
  <si>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</si>
  <si>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</si>
  <si>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</si>
  <si>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</si>
  <si>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</si>
  <si>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</si>
  <si>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</si>
  <si>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</si>
  <si>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</si>
  <si>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</si>
  <si>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</si>
  <si>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</si>
  <si>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</si>
  <si>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</si>
  <si>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</si>
  <si>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</si>
  <si>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</si>
  <si>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</si>
  <si>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</si>
  <si>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</si>
  <si>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</si>
  <si>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</si>
  <si>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</si>
  <si>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</si>
  <si>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</si>
  <si>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</si>
  <si>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</si>
  <si>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</si>
  <si>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</si>
  <si>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</si>
  <si>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</si>
  <si>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</si>
  <si>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</si>
  <si>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</si>
  <si>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</si>
  <si>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</si>
  <si>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</si>
  <si>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</si>
  <si>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</si>
  <si>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</si>
  <si>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</si>
  <si>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</si>
  <si>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</si>
  <si>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</si>
  <si>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</si>
  <si>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</si>
  <si>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</si>
  <si>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</si>
  <si>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</si>
  <si>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</si>
  <si>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</si>
  <si>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</si>
  <si>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On/Off/Open/Close</t>
  </si>
  <si>
    <t>On / Off / Open / Close</t>
  </si>
  <si>
    <t>MacroDemo</t>
  </si>
  <si>
    <t>OpenLevelA</t>
  </si>
  <si>
    <t>Open Level A</t>
  </si>
  <si>
    <t>on=Map&amp;panx=1000&amp;pany=1000&amp;zoom=2.0</t>
  </si>
  <si>
    <t>OpenLevelB</t>
  </si>
  <si>
    <t>Open Level B</t>
  </si>
  <si>
    <t>---&amp;open=n0&amp;closeall=n1&amp;panx=1000&amp;pany=1000&amp;zoom=2.0</t>
  </si>
  <si>
    <t>OpenLevelC</t>
  </si>
  <si>
    <t>Open Level C</t>
  </si>
  <si>
    <t>---&amp;open=n0&amp;closeall=n1&amp;open=n1&amp;panx=1000&amp;pany=630&amp;zoom=2.5</t>
  </si>
  <si>
    <t>OpenLevelD</t>
  </si>
  <si>
    <t>Open Level D</t>
  </si>
  <si>
    <t>+++&amp;open=n0&amp;open=n1&amp;open=n1-1&amp;open=n1-2&amp;open=n1-3&amp;open=n1-4&amp;panx=1000&amp;pany=630&amp;zoom=2.5</t>
  </si>
  <si>
    <t>OpenLevelE</t>
  </si>
  <si>
    <t>Open Level E</t>
  </si>
  <si>
    <t>+++&amp;open=n0&amp;open=n1&amp;openall=n1-1&amp;openall=n1-2&amp;openall=n1-3&amp;openall=n1-4&amp;panx=1000&amp;pany=630&amp;zoom=2.5</t>
  </si>
  <si>
    <t>CustomFunctions</t>
  </si>
  <si>
    <t>Custom Functions</t>
  </si>
  <si>
    <t>Tracing</t>
  </si>
  <si>
    <t>Zooming&amp;Highlighting</t>
  </si>
  <si>
    <t>Zooming &amp; Highlighting</t>
  </si>
  <si>
    <t>ClassSelectors</t>
  </si>
  <si>
    <t>Class Selectors</t>
  </si>
  <si>
    <t>Video</t>
  </si>
  <si>
    <t>Animations</t>
  </si>
  <si>
    <t>Forms</t>
  </si>
  <si>
    <t>SpeechSynthesis</t>
  </si>
  <si>
    <t>Speech Synthesis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</si>
</sst>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3">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0" fontId="33" fillId="3" borderId="0" xfId="0" applyFont="1" applyFill="1" applyBorder="1" applyAlignment="1">
      <alignment horizontal="center"/>
    </xf>
    <xf numFmtId="0" fontId="33" fillId="3" borderId="0" xfId="0" applyFont="1" applyFill="1" applyBorder="1" applyAlignment="1"/>
    <xf numFmtId="0" fontId="38" fillId="3" borderId="0" xfId="0" applyFont="1" applyFill="1"/>
    <xf numFmtId="0" fontId="34" fillId="3" borderId="0" xfId="0" applyFont="1" applyFill="1"/>
    <xf numFmtId="0" fontId="33" fillId="3" borderId="0" xfId="0" applyFont="1" applyFill="1" applyBorder="1"/>
    <xf numFmtId="0" fontId="34" fillId="3"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20"/>
  <sheetViews>
    <sheetView topLeftCell="B35" zoomScale="90" zoomScaleNormal="90" workbookViewId="0">
      <pane xSplit="10420" ySplit="3920" topLeftCell="V53" activePane="bottomLeft"/>
      <selection activeCell="A32" sqref="A32"/>
      <selection pane="topRight" activeCell="BG20" sqref="BG20:BG27"/>
      <selection pane="bottomLeft" activeCell="C86" sqref="C86"/>
      <selection pane="bottomRight" activeCell="BE538" sqref="BE53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0" t="s">
        <v>141</v>
      </c>
      <c r="BG2" s="320"/>
      <c r="BH2" s="321" t="s">
        <v>142</v>
      </c>
      <c r="BI2" s="321"/>
      <c r="BJ2" s="174"/>
      <c r="BK2" s="174"/>
      <c r="BL2" s="318" t="s">
        <v>98</v>
      </c>
      <c r="BM2" s="318"/>
      <c r="BN2" s="319" t="s">
        <v>106</v>
      </c>
      <c r="BO2" s="319"/>
      <c r="BP2" s="319"/>
      <c r="BQ2" s="319"/>
      <c r="BR2" s="313" t="s">
        <v>97</v>
      </c>
      <c r="BS2" s="313"/>
      <c r="BT2" s="313"/>
      <c r="BU2" s="313"/>
      <c r="BV2" s="313"/>
      <c r="BW2" s="313"/>
      <c r="BX2" s="313"/>
      <c r="BY2" s="310" t="s">
        <v>28</v>
      </c>
      <c r="BZ2" s="310"/>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22" t="s">
        <v>137</v>
      </c>
      <c r="AL5" s="322"/>
      <c r="AM5" s="322"/>
      <c r="AN5" s="322"/>
      <c r="AO5" s="322"/>
      <c r="AP5" s="322"/>
      <c r="AQ5" s="196"/>
      <c r="AR5" s="196"/>
      <c r="AS5" s="196"/>
      <c r="AT5" s="322" t="s">
        <v>152</v>
      </c>
      <c r="AU5" s="322"/>
      <c r="AV5" s="322"/>
      <c r="AW5" s="322"/>
      <c r="AX5" s="322"/>
      <c r="AY5" s="322"/>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17" t="s">
        <v>138</v>
      </c>
      <c r="AL7" s="317"/>
      <c r="AM7" s="317"/>
      <c r="AN7" s="317"/>
      <c r="AO7" s="317"/>
      <c r="AP7" s="317"/>
      <c r="AQ7" s="198"/>
      <c r="AR7" s="198"/>
      <c r="AS7" s="198"/>
      <c r="AT7" s="317" t="s">
        <v>136</v>
      </c>
      <c r="AU7" s="317"/>
      <c r="AV7" s="317"/>
      <c r="AW7" s="317"/>
      <c r="AX7" s="317"/>
      <c r="AY7" s="317"/>
      <c r="AZ7" s="198"/>
      <c r="BA7" s="198"/>
      <c r="BB7" s="79"/>
      <c r="BC7" s="78"/>
      <c r="BD7" s="67"/>
      <c r="BE7" s="67"/>
      <c r="BF7" s="68"/>
      <c r="BG7" s="68"/>
      <c r="BH7" s="200"/>
      <c r="BI7" s="201"/>
      <c r="BJ7" s="66"/>
      <c r="BK7" s="66"/>
      <c r="BL7" s="70"/>
      <c r="BM7" s="71"/>
      <c r="BN7" s="72"/>
      <c r="BO7" s="72"/>
      <c r="BP7" s="72"/>
      <c r="BQ7" s="73"/>
      <c r="BR7" s="74"/>
      <c r="BS7" s="74"/>
      <c r="BT7" s="74"/>
      <c r="BU7" s="311" t="s">
        <v>76</v>
      </c>
      <c r="BV7" s="311"/>
      <c r="BW7" s="311"/>
      <c r="BX7" s="311"/>
      <c r="BY7" s="312" t="s">
        <v>100</v>
      </c>
      <c r="BZ7" s="312"/>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16" t="s">
        <v>283</v>
      </c>
      <c r="BC10" s="316"/>
      <c r="BD10" s="316"/>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395</v>
      </c>
      <c r="AJ12" s="127"/>
      <c r="BB12" s="315" t="s">
        <v>281</v>
      </c>
      <c r="BC12" s="315"/>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14" t="s">
        <v>300</v>
      </c>
      <c r="BE15" s="314"/>
      <c r="BF15" s="314" t="s">
        <v>301</v>
      </c>
      <c r="BG15" s="314"/>
      <c r="BH15" s="314" t="s">
        <v>302</v>
      </c>
      <c r="BI15" s="314"/>
    </row>
    <row r="16" spans="1:80" ht="16" customHeight="1">
      <c r="F16" s="124">
        <f>ROW()</f>
        <v>16</v>
      </c>
      <c r="P16" s="44"/>
      <c r="AE16" s="44"/>
      <c r="AF16" s="43"/>
      <c r="BB16" s="44"/>
      <c r="BC16" s="43"/>
      <c r="BD16" s="314"/>
      <c r="BE16" s="314"/>
      <c r="BF16" s="314"/>
      <c r="BG16" s="314"/>
      <c r="BH16" s="314"/>
      <c r="BI16" s="314"/>
    </row>
    <row r="17" spans="1:80" s="206" customFormat="1" ht="23" customHeight="1">
      <c r="A17" s="205"/>
      <c r="B17" s="205"/>
      <c r="F17" s="207">
        <f>ROW()</f>
        <v>17</v>
      </c>
      <c r="T17" s="205"/>
      <c r="U17" s="205"/>
      <c r="V17" s="205"/>
      <c r="W17" s="205"/>
      <c r="AD17" s="208"/>
      <c r="AE17" s="297" t="s">
        <v>285</v>
      </c>
      <c r="AF17" s="297"/>
      <c r="AG17" s="297"/>
      <c r="AH17" s="297"/>
      <c r="AI17" s="297"/>
      <c r="AJ17" s="209"/>
      <c r="BB17" s="307" t="s">
        <v>282</v>
      </c>
      <c r="BC17" s="307"/>
      <c r="BD17" s="307"/>
      <c r="BE17" s="307"/>
      <c r="BF17" s="307"/>
      <c r="BG17" s="307"/>
      <c r="BH17" s="307"/>
      <c r="BI17" s="307"/>
      <c r="BL17" s="210"/>
      <c r="BM17" s="211"/>
      <c r="BO17" s="299" t="s">
        <v>286</v>
      </c>
      <c r="BP17" s="299"/>
      <c r="BQ17" s="299"/>
      <c r="BY17" s="211"/>
      <c r="BZ17" s="211"/>
      <c r="CA17" s="210"/>
      <c r="CB17" s="211"/>
    </row>
    <row r="18" spans="1:80" ht="23" customHeight="1">
      <c r="F18" s="124">
        <f>ROW()</f>
        <v>18</v>
      </c>
      <c r="P18" s="44"/>
      <c r="AE18" s="44"/>
      <c r="AF18" s="43"/>
      <c r="AH18" s="89" t="s">
        <v>153</v>
      </c>
      <c r="AI18" s="90"/>
      <c r="AJ18" s="184"/>
      <c r="BB18" s="305" t="s">
        <v>141</v>
      </c>
      <c r="BC18" s="305"/>
      <c r="BD18" s="306" t="s">
        <v>142</v>
      </c>
      <c r="BE18" s="306"/>
      <c r="BF18" s="306"/>
      <c r="BG18" s="306"/>
      <c r="BH18" s="306"/>
      <c r="BI18" s="306"/>
      <c r="BO18" s="298" t="s">
        <v>394</v>
      </c>
      <c r="BP18" s="298"/>
      <c r="BQ18" s="298"/>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02"/>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02"/>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02"/>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2"/>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02"/>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02"/>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04"/>
      <c r="BG28" s="304"/>
      <c r="BH28" s="304"/>
      <c r="BI28" s="304"/>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03" t="s">
        <v>276</v>
      </c>
      <c r="AL35" s="303"/>
      <c r="AM35" s="303"/>
      <c r="AN35" s="303"/>
      <c r="AO35" s="303"/>
      <c r="AP35" s="303"/>
      <c r="AQ35" s="303"/>
      <c r="AR35" s="303"/>
      <c r="AS35" s="303"/>
      <c r="AT35" s="303"/>
      <c r="AU35" s="303"/>
      <c r="AV35" s="303"/>
      <c r="AW35" s="303"/>
      <c r="AX35" s="303"/>
      <c r="AY35" s="303"/>
      <c r="AZ35" s="303"/>
      <c r="BA35" s="303"/>
      <c r="BB35" s="300" t="s">
        <v>141</v>
      </c>
      <c r="BC35" s="300"/>
      <c r="BD35" s="301" t="s">
        <v>142</v>
      </c>
      <c r="BE35" s="301"/>
      <c r="BF35" s="300" t="s">
        <v>141</v>
      </c>
      <c r="BG35" s="300"/>
      <c r="BH35" s="301" t="s">
        <v>142</v>
      </c>
      <c r="BI35" s="301"/>
      <c r="BU35" s="309" t="s">
        <v>299</v>
      </c>
      <c r="BV35" s="309"/>
      <c r="BW35" s="309"/>
      <c r="BX35" s="309"/>
      <c r="CB35" s="249" t="s">
        <v>344</v>
      </c>
      <c r="CC35" s="308" t="s">
        <v>305</v>
      </c>
      <c r="CD35" s="308"/>
      <c r="CE35" s="308"/>
      <c r="CF35" s="308"/>
      <c r="CG35" s="308"/>
      <c r="CH35" s="308"/>
      <c r="CI35" s="308"/>
      <c r="CJ35" s="308"/>
      <c r="CK35" s="308"/>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0</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296" t="s">
        <v>307</v>
      </c>
      <c r="AL36" s="296"/>
      <c r="AM36" s="296"/>
      <c r="AN36" s="296"/>
      <c r="AO36" s="296"/>
      <c r="AP36" s="296"/>
      <c r="AQ36" s="296"/>
      <c r="AR36" s="296"/>
      <c r="AS36" s="150"/>
      <c r="AT36" s="296" t="s">
        <v>306</v>
      </c>
      <c r="AU36" s="296"/>
      <c r="AV36" s="296"/>
      <c r="AW36" s="296"/>
      <c r="AX36" s="296"/>
      <c r="AY36" s="296"/>
      <c r="AZ36" s="296"/>
      <c r="BA36" s="296"/>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scriv!AL2</f>
        <v>Map</v>
      </c>
      <c r="B40" s="81" t="str">
        <f>IF(scriv!D2&lt;&gt;"",scriv!D2,"")</f>
        <v>Map</v>
      </c>
      <c r="C40" s="81" t="str">
        <f>IF( scriv!AP2&lt;&gt;"", IF(D40&lt;&gt;"","connection ","")&amp;scriv!AP2,IF(D40&lt;&gt;"","connection",""))</f>
        <v/>
      </c>
      <c r="D40" s="82" t="str">
        <f>scriv!AN2</f>
        <v/>
      </c>
      <c r="E40" s="82" t="str">
        <f>scriv!AO2</f>
        <v/>
      </c>
      <c r="F40" s="156">
        <f>ROW()</f>
        <v>40</v>
      </c>
      <c r="G40" s="294">
        <f>scriv!AC2</f>
        <v>0</v>
      </c>
      <c r="H40" s="294">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0</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drawOpen=Map,1.2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drawClose=Map,1.2</v>
      </c>
      <c r="AB40" s="167" t="str">
        <f t="shared" si="2"/>
        <v>noTitle</v>
      </c>
      <c r="AC40" s="167"/>
      <c r="AD40" s="45"/>
      <c r="AE40" s="168"/>
      <c r="AF40" s="169">
        <f>IF(D40="",scriv!B2,"")</f>
        <v>0</v>
      </c>
      <c r="AG40" s="170" t="str">
        <f>IF(AH40&lt;&gt;"",$AG$36,"")</f>
        <v/>
      </c>
      <c r="AH40" s="169" t="str">
        <f>A40</f>
        <v>Map</v>
      </c>
      <c r="AI40" s="169" t="str">
        <f>B40</f>
        <v>Map</v>
      </c>
      <c r="AJ40" s="86">
        <f>ROUNDDOWN( (LEN(scriv!B2)+1) / 2, 0 )</f>
        <v>1</v>
      </c>
      <c r="AK40" s="82">
        <f t="shared" ref="AK40:AR41" si="3">IF(CC40="","",
IF(CC40="-","-",
IF(ISERROR(LEFT(CC40,FIND(".",CC40)-1)),VALUE(CC40),
(VALUE(LEFT(CC40,FIND(".",CC40)-1))))))</f>
        <v>0</v>
      </c>
      <c r="AL40" s="82" t="str">
        <f t="shared" si="3"/>
        <v>-</v>
      </c>
      <c r="AM40" s="82" t="str">
        <f t="shared" si="3"/>
        <v>-</v>
      </c>
      <c r="AN40" s="82" t="str">
        <f t="shared" si="3"/>
        <v>-</v>
      </c>
      <c r="AO40" s="82" t="str">
        <f t="shared" si="3"/>
        <v>-</v>
      </c>
      <c r="AP40" s="82" t="str">
        <f t="shared" si="3"/>
        <v>-</v>
      </c>
      <c r="AQ40" s="82" t="str">
        <f t="shared" si="3"/>
        <v>-</v>
      </c>
      <c r="AR40" s="82" t="str">
        <f t="shared" si="3"/>
        <v>-</v>
      </c>
      <c r="AT40" s="82">
        <f t="shared" ref="AT40:AT105" si="4">MAX($AK$40:$AK$140)</f>
        <v>10</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-198</v>
      </c>
      <c r="BC40" s="111">
        <f ca="1">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-110</v>
      </c>
      <c r="BF40" s="113">
        <f ca="1">ROUND(BC40*COS(RADIANS(BB40+$BC$13)),2)+$BD$12</f>
        <v>2000</v>
      </c>
      <c r="BG40" s="113">
        <f ca="1">ROUND(BC40*SIN(RADIANS(BB40+$BC$13)),2)+$BE$12</f>
        <v>0</v>
      </c>
      <c r="BH40" s="112">
        <f ca="1">BD40+$BD$12</f>
        <v>2000</v>
      </c>
      <c r="BI40" s="112">
        <f ca="1">BE40+$BE$12</f>
        <v>-110</v>
      </c>
      <c r="BJ40" s="157"/>
      <c r="BK40" s="157"/>
      <c r="BL40" s="158" t="str">
        <f>scriv!AM2</f>
        <v/>
      </c>
      <c r="BM40" s="157"/>
      <c r="BN40" s="157" t="str">
        <f>IF(D40="",$BN$36,"link")</f>
        <v>node</v>
      </c>
      <c r="BO40" s="157"/>
      <c r="BP40" s="159">
        <f ca="1">IF(AJ40&gt;0,INDIRECT("BP"&amp;19+AJ40),0)</f>
        <v>1</v>
      </c>
      <c r="BQ40" s="159">
        <f ca="1">IF(AJ40&gt;0,INDIRECT("BQ"&amp;19+AJ40),0)</f>
        <v>1</v>
      </c>
      <c r="BR40" s="159">
        <f t="shared" ref="BR40:BR105" si="5">$BR$36</f>
        <v>1</v>
      </c>
      <c r="BS40" s="159" t="str">
        <f t="shared" ref="BS40:BS105" si="6">$BS$36</f>
        <v>symbol</v>
      </c>
      <c r="BT40" s="157" t="str">
        <f>BT36</f>
        <v>NodeSquare</v>
      </c>
      <c r="BU40" s="166">
        <f ca="1">IF(BN40&lt;&gt;"link",
IF($BE$10=0, ROUND(BF40,2),ROUND(BH40,2)),
IFERROR(VLOOKUP(BY40,$AH$40:$BQ$638,35,FALSE),1) )</f>
        <v>2000</v>
      </c>
      <c r="BV40" s="166">
        <f ca="1">IF(BN40&lt;&gt;"link",
IF($BE$10=0, ROUND(BG40,2),ROUND(BI40,2)),
IFERROR(VLOOKUP(BY40,$AH$40:$BQ$638,36,FALSE),1) )</f>
        <v>-110</v>
      </c>
      <c r="BW40" s="166">
        <f ca="1">IFERROR(VLOOKUP(BZ40,$AH$40:$BQ$638,35,FALSE),0)</f>
        <v>0</v>
      </c>
      <c r="BX40" s="166">
        <f ca="1">IFERROR(VLOOKUP(BZ40,$AH$40:$BQ$638,36,FALSE),0)</f>
        <v>0</v>
      </c>
      <c r="BY40" s="180" t="str">
        <f>D40</f>
        <v/>
      </c>
      <c r="BZ40" s="180" t="str">
        <f>E40</f>
        <v/>
      </c>
      <c r="CA40" s="81" t="str">
        <f>IF(scriv!E2&lt;&gt;"",scriv!E2,"")</f>
        <v/>
      </c>
      <c r="CB40" s="82">
        <f>$CB$36</f>
        <v>0</v>
      </c>
      <c r="CC40" s="82">
        <f>AF40</f>
        <v>0</v>
      </c>
      <c r="CD40" s="82" t="str">
        <f t="shared" ref="CD40:CK41" si="7">IF(CC40="","",
IF(ISERROR(RIGHT(CC40,LEN(CC40)-FIND(".",CC40))),"-",
RIGHT(CC40,LEN(CC40)-FIND(".",CC40))))</f>
        <v>-</v>
      </c>
      <c r="CE40" s="82" t="str">
        <f t="shared" si="7"/>
        <v>-</v>
      </c>
      <c r="CF40" s="82" t="str">
        <f t="shared" si="7"/>
        <v>-</v>
      </c>
      <c r="CG40" s="82" t="str">
        <f t="shared" si="7"/>
        <v>-</v>
      </c>
      <c r="CH40" s="82" t="str">
        <f t="shared" si="7"/>
        <v>-</v>
      </c>
      <c r="CI40" s="82" t="str">
        <f t="shared" si="7"/>
        <v>-</v>
      </c>
      <c r="CJ40" s="82" t="str">
        <f t="shared" si="7"/>
        <v>-</v>
      </c>
      <c r="CK40" s="82" t="str">
        <f t="shared" si="7"/>
        <v>-</v>
      </c>
    </row>
    <row r="41" spans="1:93" s="82" customFormat="1" ht="18" customHeight="1">
      <c r="A41" s="81" t="str">
        <f>scriv!AL3</f>
        <v>OnOffOpenClose</v>
      </c>
      <c r="B41" s="81" t="str">
        <f>IF(scriv!D3&lt;&gt;"",scriv!D3,"")</f>
        <v>On / Off / Open / Close</v>
      </c>
      <c r="C41" s="81" t="str">
        <f>IF( scriv!AP3&lt;&gt;"", IF(D41&lt;&gt;"","connection ","")&amp;scriv!AP3,IF(D41&lt;&gt;"","connection",""))</f>
        <v/>
      </c>
      <c r="D41" s="82" t="str">
        <f>scriv!AN3</f>
        <v/>
      </c>
      <c r="E41" s="82" t="str">
        <f>scriv!AO3</f>
        <v/>
      </c>
      <c r="F41" s="156">
        <f>ROW()</f>
        <v>41</v>
      </c>
      <c r="G41" s="294">
        <f>scriv!AC3</f>
        <v>0</v>
      </c>
      <c r="H41" s="294">
        <f>scriv!AD3</f>
        <v>0</v>
      </c>
      <c r="I41" s="81" t="str">
        <f>IF(scriv!AE3&lt;&gt;"",scriv!AE3,J41)</f>
        <v/>
      </c>
      <c r="J41" s="81" t="str">
        <f>IF(scriv!AF3&lt;&gt;"",scriv!AF3,"")</f>
        <v/>
      </c>
      <c r="K41" s="82" t="str">
        <f>IF(scriv!Y3&lt;&gt;"",scriv!Y3,$K$36)</f>
        <v>none</v>
      </c>
      <c r="L41" s="82">
        <f>IF(scriv!Z3&lt;&gt;"",scriv!Z3,$L$36)</f>
        <v>0</v>
      </c>
      <c r="M41" s="82" t="str">
        <f>IF(scriv!AA3&lt;&gt;"",scriv!AA3,$M$36)</f>
        <v>OpenClose</v>
      </c>
      <c r="N41" s="82">
        <f>IF(scriv!AB3&lt;&gt;"",scriv!AB3,$N$36)</f>
        <v>0</v>
      </c>
      <c r="O41" s="119" t="str">
        <f t="shared" ref="O41:O104" si="8">IF(P41&lt;&gt;"","+++&amp;openLink="&amp;P41,"")</f>
        <v/>
      </c>
      <c r="P41" s="81" t="str">
        <f>IF(scriv!I3&lt;&gt;"",scriv!I3,"")</f>
        <v/>
      </c>
      <c r="Q41" s="81" t="str">
        <f>IF(scriv!J3&lt;&gt;"",scriv!J3,"")</f>
        <v/>
      </c>
      <c r="R41" s="81">
        <f>IF(scriv!K3&lt;&gt;"",scriv!K3,
IF(I41&lt;&gt;"",1,$R$36))</f>
        <v>0</v>
      </c>
      <c r="S41" s="81" t="str">
        <f>IF(scriv!L3&lt;&gt;"",scriv!L3,
IF(scriv!AF3&lt;&gt;"",$S$36,"none"))</f>
        <v>none</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fadeOn=OnOffOpenClose,0.6</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fadeOff=OnOffOpenClose,0.6</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drawOpen=OnOffOpenClose,1.2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drawClose=OnOffOpenClose,1.2</v>
      </c>
      <c r="AB41" s="167" t="str">
        <f t="shared" si="2"/>
        <v>noTitle</v>
      </c>
      <c r="AC41" s="167"/>
      <c r="AD41" s="45"/>
      <c r="AE41" s="168"/>
      <c r="AF41" s="169">
        <f>IF(D41="",scriv!B3,"")</f>
        <v>1</v>
      </c>
      <c r="AG41" s="170" t="str">
        <f>IF(AH41&lt;&gt;"",$AG$36,"")</f>
        <v/>
      </c>
      <c r="AH41" s="169" t="str">
        <f>A41</f>
        <v>OnOffOpenClose</v>
      </c>
      <c r="AI41" s="169" t="str">
        <f>B41</f>
        <v>On / Off / Open / Close</v>
      </c>
      <c r="AJ41" s="86">
        <f>ROUNDDOWN( (LEN(scriv!B3)+1) / 2, 0 )</f>
        <v>1</v>
      </c>
      <c r="AK41" s="82">
        <f t="shared" si="3"/>
        <v>1</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10</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-162</v>
      </c>
      <c r="BC41" s="111">
        <f ca="1">INDIRECT("BC"&amp;19+AJ41)</f>
        <v>0</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-90</v>
      </c>
      <c r="BF41" s="113">
        <f ca="1">ROUND(BC41*COS(RADIANS(BB41+$BC$13)),2)+$BD$12</f>
        <v>2000</v>
      </c>
      <c r="BG41" s="113">
        <f ca="1">ROUND(BC41*SIN(RADIANS(BB41+$BC$13)),2)+$BE$12</f>
        <v>0</v>
      </c>
      <c r="BH41" s="112">
        <f ca="1">BD41+$BD$12</f>
        <v>2000</v>
      </c>
      <c r="BI41" s="112">
        <f ca="1">BE41+$BE$12</f>
        <v>-90</v>
      </c>
      <c r="BJ41" s="157"/>
      <c r="BK41" s="157"/>
      <c r="BL41" s="158" t="str">
        <f>scriv!AM3</f>
        <v>MacroDemo</v>
      </c>
      <c r="BM41" s="157"/>
      <c r="BN41" s="157" t="str">
        <f>IF(D41="",$BN$36,"link")</f>
        <v>node</v>
      </c>
      <c r="BO41" s="157"/>
      <c r="BP41" s="159">
        <f ca="1">IF(AJ41&gt;0,INDIRECT("BP"&amp;19+AJ41),0)</f>
        <v>1</v>
      </c>
      <c r="BQ41" s="159">
        <f ca="1">IF(AJ41&gt;0,INDIRECT("BQ"&amp;19+AJ41),0)</f>
        <v>1</v>
      </c>
      <c r="BR41" s="159">
        <f t="shared" si="5"/>
        <v>1</v>
      </c>
      <c r="BS41" s="159" t="str">
        <f t="shared" si="6"/>
        <v>symbol</v>
      </c>
      <c r="BT41" s="157" t="str">
        <f>IF(scriv!V3&lt;&gt;"",scriv!V3,
IF(E41="",IFERROR(VLOOKUP(BL41,$AH$40:$BT$638,39,FALSE),$BT$36),
$BT$37))</f>
        <v>NodeSquare</v>
      </c>
      <c r="BU41" s="166">
        <f ca="1">IF(BN41&lt;&gt;"link",
IF($BE$10=0, ROUND(BF41,2),ROUND(BH41,2)),
IFERROR(VLOOKUP(BY41,$AH$40:$BQ$638,35,FALSE),1) )</f>
        <v>2000</v>
      </c>
      <c r="BV41" s="166">
        <f ca="1">IF(BN41&lt;&gt;"link",
IF($BE$10=0, ROUND(BG41,2),ROUND(BI41,2)),
IFERROR(VLOOKUP(BY41,$AH$40:$BQ$638,36,FALSE),1) )</f>
        <v>-90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1</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OpenLevelA</v>
      </c>
      <c r="B42" s="81" t="str">
        <f>IF(scriv!D4&lt;&gt;"",scriv!D4,"")</f>
        <v>Open Level A</v>
      </c>
      <c r="C42" s="81" t="str">
        <f>IF( scriv!AP4&lt;&gt;"", IF(D42&lt;&gt;"","connection ","")&amp;scriv!AP4,IF(D42&lt;&gt;"","connection",""))</f>
        <v/>
      </c>
      <c r="D42" s="82" t="str">
        <f>scriv!AN4</f>
        <v/>
      </c>
      <c r="E42" s="82" t="str">
        <f>scriv!AO4</f>
        <v/>
      </c>
      <c r="F42" s="156">
        <f>ROW()</f>
        <v>42</v>
      </c>
      <c r="G42" s="294">
        <f>scriv!AC4</f>
        <v>0</v>
      </c>
      <c r="H42" s="294">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0</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fadeOn=OpenLevelA,0.6</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fadeOff=OpenLevelA,0.6</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drawOpen=OpenLevelA,1.2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drawClose=OpenLevelA,1.2</v>
      </c>
      <c r="AB42" s="167" t="str">
        <f t="shared" si="2"/>
        <v>noTitle</v>
      </c>
      <c r="AC42" s="167"/>
      <c r="AD42" s="45"/>
      <c r="AE42" s="168"/>
      <c r="AF42" s="169">
        <f>IF(D42="",scriv!B4,"")</f>
        <v>1.1000000000000001</v>
      </c>
      <c r="AG42" s="170" t="str">
        <f t="shared" ref="AG42:AG105" si="10">IF(AH42&lt;&gt;"",$AG$36,"")</f>
        <v/>
      </c>
      <c r="AH42" s="169" t="str">
        <f t="shared" ref="AH42:AH105" si="11">A42</f>
        <v>OpenLevelA</v>
      </c>
      <c r="AI42" s="169" t="str">
        <f t="shared" ref="AI42:AI105" si="12">B42</f>
        <v>Open Level A</v>
      </c>
      <c r="AJ42" s="86">
        <f>ROUNDDOWN( (LEN(scriv!B4)+1) / 2, 0 )</f>
        <v>2</v>
      </c>
      <c r="AK42" s="82">
        <f t="shared" ref="AK42:AK105" si="13">IF(CC42="","",
IF(CC42="-","-",
IF(ISERROR(LEFT(CC42,FIND(".",CC42)-1)),VALUE(CC42),
(VALUE(LEFT(CC42,FIND(".",CC42)-1))))))</f>
        <v>1</v>
      </c>
      <c r="AL42" s="82">
        <f t="shared" ref="AL42:AL105" si="14">IF(CD42="","",
IF(CD42="-","-",
IF(ISERROR(LEFT(CD42,FIND(".",CD42)-1)),VALUE(CD42),
(VALUE(LEFT(CD42,FIND(".",CD42)-1))))))</f>
        <v>1</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10</v>
      </c>
      <c r="AU42" s="82">
        <f ca="1">IF(    MAX(OFFSET(AL42,0,0,MATCH("-",AL42:AL$638,0))) = 0,"",
IFERROR(MAX(OFFSET(AL42,0,0,MATCH("-",AL42:AL$638,0))),""))</f>
        <v>5</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-176.4</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-170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-170</v>
      </c>
      <c r="BJ42" s="157"/>
      <c r="BK42" s="157"/>
      <c r="BL42" s="158" t="str">
        <f>scriv!AM4</f>
        <v>OnOffOpenClose</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NodeSquare</v>
      </c>
      <c r="BU42" s="166">
        <f t="shared" ref="BU42:BU105" ca="1" si="32">IF(BN42&lt;&gt;"link",
IF($BE$10=0, ROUND(BF42,2),ROUND(BH42,2)),
IFERROR(VLOOKUP(BY42,$AH$40:$BQ$638,35,FALSE),1) )</f>
        <v>2000</v>
      </c>
      <c r="BV42" s="166">
        <f t="shared" ref="BV42:BV105" ca="1" si="33">IF(BN42&lt;&gt;"link",
IF($BE$10=0, ROUND(BG42,2),ROUND(BI42,2)),
IFERROR(VLOOKUP(BY42,$AH$40:$BQ$638,36,FALSE),1) )</f>
        <v>-170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1.1000000000000001</v>
      </c>
      <c r="CD42" s="82" t="str">
        <f t="shared" ref="CD42:CD105" si="39">IF(CC42="","",
IF(ISERROR(RIGHT(CC42,LEN(CC42)-FIND(".",CC42))),"-",
RIGHT(CC42,LEN(CC42)-FIND(".",CC42))))</f>
        <v>1</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OpenLevelB</v>
      </c>
      <c r="B43" s="81" t="str">
        <f>IF(scriv!D5&lt;&gt;"",scriv!D5,"")</f>
        <v>Open Level B</v>
      </c>
      <c r="C43" s="81" t="str">
        <f>IF( scriv!AP5&lt;&gt;"", IF(D43&lt;&gt;"","connection ","")&amp;scriv!AP5,IF(D43&lt;&gt;"","connection",""))</f>
        <v/>
      </c>
      <c r="D43" s="82" t="str">
        <f>scriv!AN5</f>
        <v/>
      </c>
      <c r="E43" s="82" t="str">
        <f>scriv!AO5</f>
        <v/>
      </c>
      <c r="F43" s="156">
        <f>ROW()</f>
        <v>43</v>
      </c>
      <c r="G43" s="294">
        <f>scriv!AC5</f>
        <v>0</v>
      </c>
      <c r="H43" s="294">
        <f>scriv!AD5</f>
        <v>0</v>
      </c>
      <c r="I43" s="81" t="str">
        <f>IF(scriv!AE5&lt;&gt;"",scriv!AE5,J43)</f>
        <v/>
      </c>
      <c r="J43" s="81" t="str">
        <f>IF(scriv!AF5&lt;&gt;"",scriv!AF5,"")</f>
        <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0</v>
      </c>
      <c r="S43" s="81" t="str">
        <f>IF(scriv!L5&lt;&gt;"",scriv!L5,
IF(scriv!AF5&lt;&gt;"",$S$36,"none"))</f>
        <v>none</v>
      </c>
      <c r="T43" s="81" t="str">
        <f>IF(scriv!Q5&lt;&gt;"",scriv!Q5,"")</f>
        <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fadeOn=OpenLevelB,0.6</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fadeOff=OpenLevelB,0.6</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drawOpen=OpenLevelB,1.2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drawClose=OpenLevelB,1.2</v>
      </c>
      <c r="AB43" s="167" t="str">
        <f t="shared" si="2"/>
        <v>noTitle</v>
      </c>
      <c r="AC43" s="167"/>
      <c r="AD43" s="45"/>
      <c r="AE43" s="168"/>
      <c r="AF43" s="169">
        <f>IF(D43="",scriv!B5,"")</f>
        <v>1.2</v>
      </c>
      <c r="AG43" s="170" t="str">
        <f t="shared" si="10"/>
        <v/>
      </c>
      <c r="AH43" s="169" t="str">
        <f t="shared" si="11"/>
        <v>OpenLevelB</v>
      </c>
      <c r="AI43" s="169" t="str">
        <f t="shared" si="12"/>
        <v>Open Level B</v>
      </c>
      <c r="AJ43" s="86">
        <f>ROUNDDOWN( (LEN(scriv!B5)+1) / 2, 0 )</f>
        <v>2</v>
      </c>
      <c r="AK43" s="82">
        <f t="shared" si="13"/>
        <v>1</v>
      </c>
      <c r="AL43" s="82">
        <f t="shared" si="14"/>
        <v>2</v>
      </c>
      <c r="AM43" s="82" t="str">
        <f t="shared" si="15"/>
        <v>-</v>
      </c>
      <c r="AN43" s="82" t="str">
        <f t="shared" si="16"/>
        <v>-</v>
      </c>
      <c r="AO43" s="82" t="str">
        <f t="shared" si="17"/>
        <v>-</v>
      </c>
      <c r="AP43" s="82" t="str">
        <f t="shared" si="18"/>
        <v>-</v>
      </c>
      <c r="AQ43" s="82" t="str">
        <f t="shared" si="19"/>
        <v>-</v>
      </c>
      <c r="AR43" s="82" t="str">
        <f t="shared" si="20"/>
        <v>-</v>
      </c>
      <c r="AT43" s="82">
        <f t="shared" si="4"/>
        <v>10</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-169.2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OnOffOpenClose</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NodeSquare</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1.2</v>
      </c>
      <c r="CD43" s="82" t="str">
        <f t="shared" si="39"/>
        <v>2</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OpenLevelC</v>
      </c>
      <c r="B44" s="81" t="str">
        <f>IF(scriv!D6&lt;&gt;"",scriv!D6,"")</f>
        <v>Open Level C</v>
      </c>
      <c r="C44" s="81" t="str">
        <f>IF( scriv!AP6&lt;&gt;"", IF(D44&lt;&gt;"","connection ","")&amp;scriv!AP6,IF(D44&lt;&gt;"","connection",""))</f>
        <v/>
      </c>
      <c r="D44" s="82" t="str">
        <f>scriv!AN6</f>
        <v/>
      </c>
      <c r="E44" s="82" t="str">
        <f>scriv!AO6</f>
        <v/>
      </c>
      <c r="F44" s="156">
        <f>ROW()</f>
        <v>44</v>
      </c>
      <c r="G44" s="294">
        <f>scriv!AC6</f>
        <v>0</v>
      </c>
      <c r="H44" s="294">
        <f>scriv!AD6</f>
        <v>0</v>
      </c>
      <c r="I44" s="81" t="str">
        <f>IF(scriv!AE6&lt;&gt;"",scriv!AE6,J44)</f>
        <v/>
      </c>
      <c r="J44" s="81" t="str">
        <f>IF(scriv!AF6&lt;&gt;"",scriv!AF6,"")</f>
        <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0</v>
      </c>
      <c r="S44" s="81" t="str">
        <f>IF(scriv!L6&lt;&gt;"",scriv!L6,
IF(scriv!AF6&lt;&gt;"",$S$36,"none"))</f>
        <v>none</v>
      </c>
      <c r="T44" s="81" t="str">
        <f>IF(scriv!Q6&lt;&gt;"",scriv!Q6,"")</f>
        <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fadeOn=OpenLevelC,0.6</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fadeOff=OpenLevelC,0.6</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drawOpen=OpenLevelC,1.2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drawClose=OpenLevelC,1.2</v>
      </c>
      <c r="AB44" s="167" t="str">
        <f t="shared" si="2"/>
        <v>noTitle</v>
      </c>
      <c r="AC44" s="167"/>
      <c r="AD44" s="45"/>
      <c r="AE44" s="168"/>
      <c r="AF44" s="169">
        <f>IF(D44="",scriv!B6,"")</f>
        <v>1.3</v>
      </c>
      <c r="AG44" s="170" t="str">
        <f t="shared" si="10"/>
        <v/>
      </c>
      <c r="AH44" s="169" t="str">
        <f t="shared" si="11"/>
        <v>OpenLevelC</v>
      </c>
      <c r="AI44" s="169" t="str">
        <f t="shared" si="12"/>
        <v>Open Level C</v>
      </c>
      <c r="AJ44" s="86">
        <f>ROUNDDOWN( (LEN(scriv!B6)+1) / 2, 0 )</f>
        <v>2</v>
      </c>
      <c r="AK44" s="82">
        <f t="shared" si="13"/>
        <v>1</v>
      </c>
      <c r="AL44" s="82">
        <f t="shared" si="14"/>
        <v>3</v>
      </c>
      <c r="AM44" s="82" t="str">
        <f t="shared" si="15"/>
        <v>-</v>
      </c>
      <c r="AN44" s="82" t="str">
        <f t="shared" si="16"/>
        <v>-</v>
      </c>
      <c r="AO44" s="82" t="str">
        <f t="shared" si="17"/>
        <v>-</v>
      </c>
      <c r="AP44" s="82" t="str">
        <f t="shared" si="18"/>
        <v>-</v>
      </c>
      <c r="AQ44" s="82" t="str">
        <f t="shared" si="19"/>
        <v>-</v>
      </c>
      <c r="AR44" s="82" t="str">
        <f t="shared" si="20"/>
        <v>-</v>
      </c>
      <c r="AT44" s="82">
        <f t="shared" si="4"/>
        <v>10</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-162</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OnOffOpenClose</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NodeSquare</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1.3</v>
      </c>
      <c r="CD44" s="82" t="str">
        <f t="shared" si="39"/>
        <v>3</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OpenLevelD</v>
      </c>
      <c r="B45" s="81" t="str">
        <f>IF(scriv!D7&lt;&gt;"",scriv!D7,"")</f>
        <v>Open Level D</v>
      </c>
      <c r="C45" s="81" t="str">
        <f>IF( scriv!AP7&lt;&gt;"", IF(D45&lt;&gt;"","connection ","")&amp;scriv!AP7,IF(D45&lt;&gt;"","connection",""))</f>
        <v/>
      </c>
      <c r="D45" s="82" t="str">
        <f>scriv!AN7</f>
        <v/>
      </c>
      <c r="E45" s="82" t="str">
        <f>scriv!AO7</f>
        <v/>
      </c>
      <c r="F45" s="156">
        <f>ROW()</f>
        <v>45</v>
      </c>
      <c r="G45" s="294">
        <f>scriv!AC7</f>
        <v>0</v>
      </c>
      <c r="H45" s="294">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0</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fadeOn=OpenLevelD,0.6</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fadeOff=OpenLevelD,0.6</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drawOpen=OpenLevelD,1.2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drawClose=OpenLevelD,1.2</v>
      </c>
      <c r="AB45" s="167" t="str">
        <f t="shared" si="2"/>
        <v>noTitle</v>
      </c>
      <c r="AC45" s="167"/>
      <c r="AD45" s="45"/>
      <c r="AE45" s="168"/>
      <c r="AF45" s="169">
        <f>IF(D45="",scriv!B7,"")</f>
        <v>1.4</v>
      </c>
      <c r="AG45" s="170" t="str">
        <f t="shared" si="10"/>
        <v/>
      </c>
      <c r="AH45" s="169" t="str">
        <f t="shared" si="11"/>
        <v>OpenLevelD</v>
      </c>
      <c r="AI45" s="169" t="str">
        <f t="shared" si="12"/>
        <v>Open Level D</v>
      </c>
      <c r="AJ45" s="86">
        <f>ROUNDDOWN( (LEN(scriv!B7)+1) / 2, 0 )</f>
        <v>2</v>
      </c>
      <c r="AK45" s="82">
        <f t="shared" si="13"/>
        <v>1</v>
      </c>
      <c r="AL45" s="82">
        <f t="shared" si="14"/>
        <v>4</v>
      </c>
      <c r="AM45" s="82" t="str">
        <f t="shared" si="15"/>
        <v>-</v>
      </c>
      <c r="AN45" s="82" t="str">
        <f t="shared" si="16"/>
        <v>-</v>
      </c>
      <c r="AO45" s="82" t="str">
        <f t="shared" si="17"/>
        <v>-</v>
      </c>
      <c r="AP45" s="82" t="str">
        <f t="shared" si="18"/>
        <v>-</v>
      </c>
      <c r="AQ45" s="82" t="str">
        <f t="shared" si="19"/>
        <v>-</v>
      </c>
      <c r="AR45" s="82" t="str">
        <f t="shared" si="20"/>
        <v>-</v>
      </c>
      <c r="AT45" s="82">
        <f t="shared" si="4"/>
        <v>10</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-154.80000000000001</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OnOffOpenClose</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NodeSquare</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1.4</v>
      </c>
      <c r="CD45" s="82" t="str">
        <f t="shared" si="39"/>
        <v>4</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OpenLevelE</v>
      </c>
      <c r="B46" s="81" t="str">
        <f>IF(scriv!D8&lt;&gt;"",scriv!D8,"")</f>
        <v>Open Level E</v>
      </c>
      <c r="C46" s="81" t="str">
        <f>IF( scriv!AP8&lt;&gt;"", IF(D46&lt;&gt;"","connection ","")&amp;scriv!AP8,IF(D46&lt;&gt;"","connection",""))</f>
        <v/>
      </c>
      <c r="D46" s="82" t="str">
        <f>scriv!AN8</f>
        <v/>
      </c>
      <c r="E46" s="82" t="str">
        <f>scriv!AO8</f>
        <v/>
      </c>
      <c r="F46" s="156">
        <f>ROW()</f>
        <v>46</v>
      </c>
      <c r="G46" s="294">
        <f>scriv!AC8</f>
        <v>0</v>
      </c>
      <c r="H46" s="294">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0</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fadeOn=OpenLevelE,0.6</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fadeOff=OpenLevelE,0.6</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drawOpen=OpenLevelE,1.2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drawClose=OpenLevelE,1.2</v>
      </c>
      <c r="AB46" s="167" t="str">
        <f t="shared" si="2"/>
        <v>noTitle</v>
      </c>
      <c r="AC46" s="167"/>
      <c r="AD46" s="45"/>
      <c r="AE46" s="168"/>
      <c r="AF46" s="169">
        <f>IF(D46="",scriv!B8,"")</f>
        <v>1.5</v>
      </c>
      <c r="AG46" s="170" t="str">
        <f t="shared" si="10"/>
        <v/>
      </c>
      <c r="AH46" s="169" t="str">
        <f t="shared" si="11"/>
        <v>OpenLevelE</v>
      </c>
      <c r="AI46" s="169" t="str">
        <f t="shared" si="12"/>
        <v>Open Level E</v>
      </c>
      <c r="AJ46" s="86">
        <f>ROUNDDOWN( (LEN(scriv!B8)+1) / 2, 0 )</f>
        <v>2</v>
      </c>
      <c r="AK46" s="82">
        <f t="shared" si="13"/>
        <v>1</v>
      </c>
      <c r="AL46" s="82">
        <f t="shared" si="14"/>
        <v>5</v>
      </c>
      <c r="AM46" s="82" t="str">
        <f t="shared" si="15"/>
        <v>-</v>
      </c>
      <c r="AN46" s="82" t="str">
        <f t="shared" si="16"/>
        <v>-</v>
      </c>
      <c r="AO46" s="82" t="str">
        <f t="shared" si="17"/>
        <v>-</v>
      </c>
      <c r="AP46" s="82" t="str">
        <f t="shared" si="18"/>
        <v>-</v>
      </c>
      <c r="AQ46" s="82" t="str">
        <f t="shared" si="19"/>
        <v>-</v>
      </c>
      <c r="AR46" s="82" t="str">
        <f t="shared" si="20"/>
        <v>-</v>
      </c>
      <c r="AT46" s="82">
        <f t="shared" si="4"/>
        <v>10</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-147.6</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OnOffOpenClose</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NodeSquare</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1.5</v>
      </c>
      <c r="CD46" s="82" t="str">
        <f t="shared" si="39"/>
        <v>5</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CustomFunctions</v>
      </c>
      <c r="B47" s="81" t="str">
        <f>IF(scriv!D9&lt;&gt;"",scriv!D9,"")</f>
        <v>Custom Functions</v>
      </c>
      <c r="C47" s="81" t="str">
        <f>IF( scriv!AP9&lt;&gt;"", IF(D47&lt;&gt;"","connection ","")&amp;scriv!AP9,IF(D47&lt;&gt;"","connection",""))</f>
        <v/>
      </c>
      <c r="D47" s="82" t="str">
        <f>scriv!AN9</f>
        <v/>
      </c>
      <c r="E47" s="82" t="str">
        <f>scriv!AO9</f>
        <v/>
      </c>
      <c r="F47" s="156">
        <f>ROW()</f>
        <v>47</v>
      </c>
      <c r="G47" s="294">
        <f>scriv!AC9</f>
        <v>0</v>
      </c>
      <c r="H47" s="294">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0</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fadeOn=CustomFunctions,0.6</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fadeOff=CustomFunctions,0.6</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drawOpen=CustomFunctions,1.2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drawClose=CustomFunctions,1.2</v>
      </c>
      <c r="AB47" s="167" t="str">
        <f t="shared" si="2"/>
        <v>noTitle</v>
      </c>
      <c r="AC47" s="167"/>
      <c r="AD47" s="45"/>
      <c r="AE47" s="168"/>
      <c r="AF47" s="169">
        <f>IF(D47="",scriv!B9,"")</f>
        <v>2</v>
      </c>
      <c r="AG47" s="170" t="str">
        <f t="shared" si="10"/>
        <v/>
      </c>
      <c r="AH47" s="169" t="str">
        <f t="shared" si="11"/>
        <v>CustomFunctions</v>
      </c>
      <c r="AI47" s="169" t="str">
        <f t="shared" si="12"/>
        <v>Custom Functions</v>
      </c>
      <c r="AJ47" s="86">
        <f>ROUNDDOWN( (LEN(scriv!B9)+1) / 2, 0 )</f>
        <v>1</v>
      </c>
      <c r="AK47" s="82">
        <f t="shared" si="13"/>
        <v>2</v>
      </c>
      <c r="AL47" s="82" t="str">
        <f t="shared" si="14"/>
        <v>-</v>
      </c>
      <c r="AM47" s="82" t="str">
        <f t="shared" si="15"/>
        <v>-</v>
      </c>
      <c r="AN47" s="82" t="str">
        <f t="shared" si="16"/>
        <v>-</v>
      </c>
      <c r="AO47" s="82" t="str">
        <f t="shared" si="17"/>
        <v>-</v>
      </c>
      <c r="AP47" s="82" t="str">
        <f t="shared" si="18"/>
        <v>-</v>
      </c>
      <c r="AQ47" s="82" t="str">
        <f t="shared" si="19"/>
        <v>-</v>
      </c>
      <c r="AR47" s="82" t="str">
        <f t="shared" si="20"/>
        <v>-</v>
      </c>
      <c r="AT47" s="82">
        <f t="shared" si="4"/>
        <v>10</v>
      </c>
      <c r="AU47" s="82" t="str">
        <f ca="1">IF(    MAX(OFFSET(AL47,0,0,MATCH("-",AL47:AL$638,0))) = 0,"",
IFERROR(MAX(OFFSET(AL47,0,0,MATCH("-",AL47:AL$638,0))),""))</f>
        <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-126</v>
      </c>
      <c r="BC47" s="111">
        <f t="shared" ca="1" si="22"/>
        <v>0</v>
      </c>
      <c r="BD47" s="112">
        <f t="shared" ca="1" si="23"/>
        <v>0</v>
      </c>
      <c r="BE47" s="111">
        <f t="shared" ca="1" si="24"/>
        <v>-70</v>
      </c>
      <c r="BF47" s="113">
        <f t="shared" ca="1" si="25"/>
        <v>2000</v>
      </c>
      <c r="BG47" s="113">
        <f t="shared" ca="1" si="26"/>
        <v>0</v>
      </c>
      <c r="BH47" s="112">
        <f t="shared" ca="1" si="27"/>
        <v>2000</v>
      </c>
      <c r="BI47" s="112">
        <f t="shared" ca="1" si="28"/>
        <v>-70</v>
      </c>
      <c r="BJ47" s="157"/>
      <c r="BK47" s="157"/>
      <c r="BL47" s="158" t="str">
        <f>scriv!AM9</f>
        <v>MacroDemo</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NodeSquare</v>
      </c>
      <c r="BU47" s="166">
        <f t="shared" ca="1" si="32"/>
        <v>2000</v>
      </c>
      <c r="BV47" s="166">
        <f t="shared" ca="1" si="33"/>
        <v>-70</v>
      </c>
      <c r="BW47" s="166">
        <f t="shared" ca="1" si="34"/>
        <v>0</v>
      </c>
      <c r="BX47" s="166">
        <f t="shared" ca="1" si="35"/>
        <v>0</v>
      </c>
      <c r="BY47" s="180" t="str">
        <f t="shared" si="36"/>
        <v/>
      </c>
      <c r="BZ47" s="180" t="str">
        <f t="shared" si="37"/>
        <v/>
      </c>
      <c r="CA47" s="81" t="str">
        <f>IF(scriv!E9&lt;&gt;"",scriv!E9,"")</f>
        <v/>
      </c>
      <c r="CB47" s="82">
        <f t="shared" si="9"/>
        <v>0</v>
      </c>
      <c r="CC47" s="82">
        <f t="shared" si="38"/>
        <v>2</v>
      </c>
      <c r="CD47" s="82" t="str">
        <f t="shared" si="39"/>
        <v>-</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Tracing</v>
      </c>
      <c r="B48" s="81" t="str">
        <f>IF(scriv!D10&lt;&gt;"",scriv!D10,"")</f>
        <v>Tracing</v>
      </c>
      <c r="C48" s="81" t="str">
        <f>IF( scriv!AP10&lt;&gt;"", IF(D48&lt;&gt;"","connection ","")&amp;scriv!AP10,IF(D48&lt;&gt;"","connection",""))</f>
        <v/>
      </c>
      <c r="D48" s="82" t="str">
        <f>scriv!AN10</f>
        <v/>
      </c>
      <c r="E48" s="82" t="str">
        <f>scriv!AO10</f>
        <v/>
      </c>
      <c r="F48" s="156">
        <f>ROW()</f>
        <v>48</v>
      </c>
      <c r="G48" s="294">
        <f>scriv!AC10</f>
        <v>0</v>
      </c>
      <c r="H48" s="294">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0</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fadeOn=Tracing,0.6</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fadeOff=Tracing,0.6</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drawOpen=Tracing,1.2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drawClose=Tracing,1.2</v>
      </c>
      <c r="AB48" s="167" t="str">
        <f t="shared" si="2"/>
        <v>noTitle</v>
      </c>
      <c r="AC48" s="167"/>
      <c r="AD48" s="45"/>
      <c r="AE48" s="168"/>
      <c r="AF48" s="169">
        <f>IF(D48="",scriv!B10,"")</f>
        <v>3</v>
      </c>
      <c r="AG48" s="170" t="str">
        <f t="shared" si="10"/>
        <v/>
      </c>
      <c r="AH48" s="169" t="str">
        <f t="shared" si="11"/>
        <v>Tracing</v>
      </c>
      <c r="AI48" s="169" t="str">
        <f t="shared" si="12"/>
        <v>Tracing</v>
      </c>
      <c r="AJ48" s="86">
        <f>ROUNDDOWN( (LEN(scriv!B10)+1) / 2, 0 )</f>
        <v>1</v>
      </c>
      <c r="AK48" s="82">
        <f t="shared" si="13"/>
        <v>3</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10</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MacroDemo</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NodeSquare</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3</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ZoomingHighlighting</v>
      </c>
      <c r="B49" s="81" t="str">
        <f>IF(scriv!D11&lt;&gt;"",scriv!D11,"")</f>
        <v>Zooming &amp; Highlighting</v>
      </c>
      <c r="C49" s="81" t="str">
        <f>IF( scriv!AP11&lt;&gt;"", IF(D49&lt;&gt;"","connection ","")&amp;scriv!AP11,IF(D49&lt;&gt;"","connection",""))</f>
        <v/>
      </c>
      <c r="D49" s="82" t="str">
        <f>scriv!AN11</f>
        <v/>
      </c>
      <c r="E49" s="82" t="str">
        <f>scriv!AO11</f>
        <v/>
      </c>
      <c r="F49" s="156">
        <f>ROW()</f>
        <v>49</v>
      </c>
      <c r="G49" s="294">
        <f>scriv!AC11</f>
        <v>0</v>
      </c>
      <c r="H49" s="294">
        <f>scriv!AD11</f>
        <v>0</v>
      </c>
      <c r="I49" s="81" t="str">
        <f>IF(scriv!AE11&lt;&gt;"",scriv!AE11,J49)</f>
        <v/>
      </c>
      <c r="J49" s="81" t="str">
        <f>IF(scriv!AF11&lt;&gt;"",scriv!AF11,"")</f>
        <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0</v>
      </c>
      <c r="S49" s="81" t="str">
        <f>IF(scriv!L11&lt;&gt;"",scriv!L11,
IF(scriv!AF11&lt;&gt;"",$S$36,"none"))</f>
        <v>none</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fadeOn=ZoomingHighlighting,0.6</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fadeOff=ZoomingHighlighting,0.6</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drawOpen=ZoomingHighlighting,1.2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drawClose=ZoomingHighlighting,1.2</v>
      </c>
      <c r="AB49" s="167" t="str">
        <f t="shared" si="2"/>
        <v>noTitle</v>
      </c>
      <c r="AC49" s="167"/>
      <c r="AD49" s="45"/>
      <c r="AE49" s="168"/>
      <c r="AF49" s="169">
        <f>IF(D49="",scriv!B11,"")</f>
        <v>4</v>
      </c>
      <c r="AG49" s="170" t="str">
        <f t="shared" si="10"/>
        <v/>
      </c>
      <c r="AH49" s="169" t="str">
        <f t="shared" si="11"/>
        <v>ZoomingHighlighting</v>
      </c>
      <c r="AI49" s="169" t="str">
        <f t="shared" si="12"/>
        <v>Zooming &amp; Highlighting</v>
      </c>
      <c r="AJ49" s="86">
        <f>ROUNDDOWN( (LEN(scriv!B11)+1) / 2, 0 )</f>
        <v>1</v>
      </c>
      <c r="AK49" s="82">
        <f t="shared" si="13"/>
        <v>4</v>
      </c>
      <c r="AL49" s="82" t="str">
        <f t="shared" si="14"/>
        <v>-</v>
      </c>
      <c r="AM49" s="82" t="str">
        <f t="shared" si="15"/>
        <v>-</v>
      </c>
      <c r="AN49" s="82" t="str">
        <f t="shared" si="16"/>
        <v>-</v>
      </c>
      <c r="AO49" s="82" t="str">
        <f t="shared" si="17"/>
        <v>-</v>
      </c>
      <c r="AP49" s="82" t="str">
        <f t="shared" si="18"/>
        <v>-</v>
      </c>
      <c r="AQ49" s="82" t="str">
        <f t="shared" si="19"/>
        <v>-</v>
      </c>
      <c r="AR49" s="82" t="str">
        <f t="shared" si="20"/>
        <v>-</v>
      </c>
      <c r="AT49" s="82">
        <f t="shared" si="4"/>
        <v>10</v>
      </c>
      <c r="AU49" s="82" t="str">
        <f ca="1">IF(    MAX(OFFSET(AL49,0,0,MATCH("-",AL49:AL$638,0))) = 0,"",
IFERROR(MAX(OFFSET(AL49,0,0,MATCH("-",AL49:AL$638,0))),""))</f>
        <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-54</v>
      </c>
      <c r="BC49" s="111">
        <f t="shared" ca="1" si="22"/>
        <v>0</v>
      </c>
      <c r="BD49" s="112">
        <f t="shared" ca="1" si="23"/>
        <v>0</v>
      </c>
      <c r="BE49" s="111">
        <f t="shared" ca="1" si="24"/>
        <v>-30</v>
      </c>
      <c r="BF49" s="113">
        <f t="shared" ca="1" si="25"/>
        <v>2000</v>
      </c>
      <c r="BG49" s="113">
        <f t="shared" ca="1" si="26"/>
        <v>0</v>
      </c>
      <c r="BH49" s="112">
        <f t="shared" ca="1" si="27"/>
        <v>2000</v>
      </c>
      <c r="BI49" s="112">
        <f t="shared" ca="1" si="28"/>
        <v>-30</v>
      </c>
      <c r="BJ49" s="157"/>
      <c r="BK49" s="157"/>
      <c r="BL49" s="158" t="str">
        <f>scriv!AM11</f>
        <v>MacroDemo</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NodeSquare</v>
      </c>
      <c r="BU49" s="166">
        <f t="shared" ca="1" si="32"/>
        <v>2000</v>
      </c>
      <c r="BV49" s="166">
        <f t="shared" ca="1" si="33"/>
        <v>-30</v>
      </c>
      <c r="BW49" s="166">
        <f t="shared" ca="1" si="34"/>
        <v>0</v>
      </c>
      <c r="BX49" s="166">
        <f t="shared" ca="1" si="35"/>
        <v>0</v>
      </c>
      <c r="BY49" s="180" t="str">
        <f t="shared" si="36"/>
        <v/>
      </c>
      <c r="BZ49" s="180" t="str">
        <f t="shared" si="37"/>
        <v/>
      </c>
      <c r="CA49" s="81" t="str">
        <f>IF(scriv!E11&lt;&gt;"",scriv!E11,"")</f>
        <v/>
      </c>
      <c r="CB49" s="82">
        <f t="shared" si="9"/>
        <v>0</v>
      </c>
      <c r="CC49" s="82">
        <f t="shared" si="38"/>
        <v>4</v>
      </c>
      <c r="CD49" s="82" t="str">
        <f t="shared" si="39"/>
        <v>-</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ClassSelectors</v>
      </c>
      <c r="B50" s="81" t="str">
        <f>IF(scriv!D12&lt;&gt;"",scriv!D12,"")</f>
        <v>Class Selectors</v>
      </c>
      <c r="C50" s="81" t="str">
        <f>IF( scriv!AP12&lt;&gt;"", IF(D50&lt;&gt;"","connection ","")&amp;scriv!AP12,IF(D50&lt;&gt;"","connection",""))</f>
        <v/>
      </c>
      <c r="D50" s="82" t="str">
        <f>scriv!AN12</f>
        <v/>
      </c>
      <c r="E50" s="82" t="str">
        <f>scriv!AO12</f>
        <v/>
      </c>
      <c r="F50" s="156">
        <f>ROW()</f>
        <v>50</v>
      </c>
      <c r="G50" s="294">
        <f>scriv!AC12</f>
        <v>0</v>
      </c>
      <c r="H50" s="294">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0</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fadeOn=ClassSelectors,0.6</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fadeOff=ClassSelectors,0.6</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drawOpen=ClassSelectors,1.2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drawClose=ClassSelectors,1.2</v>
      </c>
      <c r="AB50" s="167" t="str">
        <f t="shared" si="2"/>
        <v>noTitle</v>
      </c>
      <c r="AC50" s="167"/>
      <c r="AD50" s="45"/>
      <c r="AE50" s="168"/>
      <c r="AF50" s="169">
        <f>IF(D50="",scriv!B12,"")</f>
        <v>5</v>
      </c>
      <c r="AG50" s="170" t="str">
        <f t="shared" si="10"/>
        <v/>
      </c>
      <c r="AH50" s="169" t="str">
        <f t="shared" si="11"/>
        <v>ClassSelectors</v>
      </c>
      <c r="AI50" s="169" t="str">
        <f t="shared" si="12"/>
        <v>Class Selectors</v>
      </c>
      <c r="AJ50" s="86">
        <f>ROUNDDOWN( (LEN(scriv!B12)+1) / 2, 0 )</f>
        <v>1</v>
      </c>
      <c r="AK50" s="82">
        <f t="shared" si="13"/>
        <v>5</v>
      </c>
      <c r="AL50" s="82" t="str">
        <f t="shared" si="14"/>
        <v>-</v>
      </c>
      <c r="AM50" s="82" t="str">
        <f t="shared" si="15"/>
        <v>-</v>
      </c>
      <c r="AN50" s="82" t="str">
        <f t="shared" si="16"/>
        <v>-</v>
      </c>
      <c r="AO50" s="82" t="str">
        <f t="shared" si="17"/>
        <v>-</v>
      </c>
      <c r="AP50" s="82" t="str">
        <f t="shared" si="18"/>
        <v>-</v>
      </c>
      <c r="AQ50" s="82" t="str">
        <f t="shared" si="19"/>
        <v>-</v>
      </c>
      <c r="AR50" s="82" t="str">
        <f t="shared" si="20"/>
        <v>-</v>
      </c>
      <c r="AT50" s="82">
        <f t="shared" si="4"/>
        <v>10</v>
      </c>
      <c r="AU50" s="82" t="str">
        <f ca="1">IF(    MAX(OFFSET(AL50,0,0,MATCH("-",AL50:AL$638,0))) = 0,"",
IFERROR(MAX(OFFSET(AL50,0,0,MATCH("-",AL50:AL$638,0))),""))</f>
        <v/>
      </c>
      <c r="AV50" s="82" t="str">
        <f ca="1">IF(    MAX(OFFSET(AM50,0,0,MATCH("-",AM50:AM$638,0))) = 0,"",
IFERROR(MAX(OFFSET(AM50,0,0,MATCH("-",AM50:AM$638,0))),""))</f>
        <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-18</v>
      </c>
      <c r="BC50" s="111">
        <f t="shared" ca="1" si="22"/>
        <v>0</v>
      </c>
      <c r="BD50" s="112">
        <f t="shared" ca="1" si="23"/>
        <v>0</v>
      </c>
      <c r="BE50" s="111">
        <f t="shared" ca="1" si="24"/>
        <v>-10</v>
      </c>
      <c r="BF50" s="113">
        <f t="shared" ca="1" si="25"/>
        <v>2000</v>
      </c>
      <c r="BG50" s="113">
        <f t="shared" ca="1" si="26"/>
        <v>0</v>
      </c>
      <c r="BH50" s="112">
        <f t="shared" ca="1" si="27"/>
        <v>2000</v>
      </c>
      <c r="BI50" s="112">
        <f t="shared" ca="1" si="28"/>
        <v>-10</v>
      </c>
      <c r="BJ50" s="157"/>
      <c r="BK50" s="157"/>
      <c r="BL50" s="158" t="str">
        <f>scriv!AM12</f>
        <v>MacroDemo</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NodeSquare</v>
      </c>
      <c r="BU50" s="166">
        <f t="shared" ca="1" si="32"/>
        <v>2000</v>
      </c>
      <c r="BV50" s="166">
        <f t="shared" ca="1" si="33"/>
        <v>-10</v>
      </c>
      <c r="BW50" s="166">
        <f t="shared" ca="1" si="34"/>
        <v>0</v>
      </c>
      <c r="BX50" s="166">
        <f t="shared" ca="1" si="35"/>
        <v>0</v>
      </c>
      <c r="BY50" s="180" t="str">
        <f t="shared" si="36"/>
        <v/>
      </c>
      <c r="BZ50" s="180" t="str">
        <f t="shared" si="37"/>
        <v/>
      </c>
      <c r="CA50" s="81" t="str">
        <f>IF(scriv!E12&lt;&gt;"",scriv!E12,"")</f>
        <v/>
      </c>
      <c r="CB50" s="82">
        <f t="shared" si="9"/>
        <v>0</v>
      </c>
      <c r="CC50" s="82">
        <f t="shared" si="38"/>
        <v>5</v>
      </c>
      <c r="CD50" s="82" t="str">
        <f t="shared" si="39"/>
        <v>-</v>
      </c>
      <c r="CE50" s="82" t="str">
        <f t="shared" si="40"/>
        <v>-</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Scaling</v>
      </c>
      <c r="B51" s="81" t="str">
        <f>IF(scriv!D13&lt;&gt;"",scriv!D13,"")</f>
        <v>Scaling</v>
      </c>
      <c r="C51" s="81" t="str">
        <f>IF( scriv!AP13&lt;&gt;"", IF(D51&lt;&gt;"","connection ","")&amp;scriv!AP13,IF(D51&lt;&gt;"","connection",""))</f>
        <v/>
      </c>
      <c r="D51" s="82" t="str">
        <f>scriv!AN13</f>
        <v/>
      </c>
      <c r="E51" s="82" t="str">
        <f>scriv!AO13</f>
        <v/>
      </c>
      <c r="F51" s="156">
        <f>ROW()</f>
        <v>51</v>
      </c>
      <c r="G51" s="294">
        <f>scriv!AC13</f>
        <v>0</v>
      </c>
      <c r="H51" s="294">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0</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fadeOn=Scaling,0.6</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fadeOff=Scaling,0.6</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drawOpen=Scaling,1.2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drawClose=Scaling,1.2</v>
      </c>
      <c r="AB51" s="167" t="str">
        <f t="shared" si="2"/>
        <v>noTitle</v>
      </c>
      <c r="AC51" s="167"/>
      <c r="AD51" s="45"/>
      <c r="AE51" s="168"/>
      <c r="AF51" s="169">
        <f>IF(D51="",scriv!B13,"")</f>
        <v>6</v>
      </c>
      <c r="AG51" s="170" t="str">
        <f t="shared" si="10"/>
        <v/>
      </c>
      <c r="AH51" s="169" t="str">
        <f t="shared" si="11"/>
        <v>Scaling</v>
      </c>
      <c r="AI51" s="169" t="str">
        <f t="shared" si="12"/>
        <v>Scaling</v>
      </c>
      <c r="AJ51" s="86">
        <f>ROUNDDOWN( (LEN(scriv!B13)+1) / 2, 0 )</f>
        <v>1</v>
      </c>
      <c r="AK51" s="82">
        <f t="shared" si="13"/>
        <v>6</v>
      </c>
      <c r="AL51" s="82" t="str">
        <f t="shared" si="14"/>
        <v>-</v>
      </c>
      <c r="AM51" s="82" t="str">
        <f t="shared" si="15"/>
        <v>-</v>
      </c>
      <c r="AN51" s="82" t="str">
        <f t="shared" si="16"/>
        <v>-</v>
      </c>
      <c r="AO51" s="82" t="str">
        <f t="shared" si="17"/>
        <v>-</v>
      </c>
      <c r="AP51" s="82" t="str">
        <f t="shared" si="18"/>
        <v>-</v>
      </c>
      <c r="AQ51" s="82" t="str">
        <f t="shared" si="19"/>
        <v>-</v>
      </c>
      <c r="AR51" s="82" t="str">
        <f t="shared" si="20"/>
        <v>-</v>
      </c>
      <c r="AT51" s="82">
        <f t="shared" si="4"/>
        <v>10</v>
      </c>
      <c r="AU51" s="82" t="str">
        <f ca="1">IF(    MAX(OFFSET(AL51,0,0,MATCH("-",AL51:AL$638,0))) = 0,"",
IFERROR(MAX(OFFSET(AL51,0,0,MATCH("-",AL51:AL$638,0))),""))</f>
        <v/>
      </c>
      <c r="AV51" s="82" t="str">
        <f ca="1">IF(    MAX(OFFSET(AM51,0,0,MATCH("-",AM51:AM$638,0))) = 0,"",
IFERROR(MAX(OFFSET(AM51,0,0,MATCH("-",AM51:AM$638,0))),""))</f>
        <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18</v>
      </c>
      <c r="BC51" s="111">
        <f t="shared" ca="1" si="22"/>
        <v>0</v>
      </c>
      <c r="BD51" s="112">
        <f t="shared" ca="1" si="23"/>
        <v>0</v>
      </c>
      <c r="BE51" s="111">
        <f t="shared" ca="1" si="24"/>
        <v>10</v>
      </c>
      <c r="BF51" s="113">
        <f t="shared" ca="1" si="25"/>
        <v>2000</v>
      </c>
      <c r="BG51" s="113">
        <f t="shared" ca="1" si="26"/>
        <v>0</v>
      </c>
      <c r="BH51" s="112">
        <f t="shared" ca="1" si="27"/>
        <v>2000</v>
      </c>
      <c r="BI51" s="112">
        <f t="shared" ca="1" si="28"/>
        <v>10</v>
      </c>
      <c r="BJ51" s="157"/>
      <c r="BK51" s="157"/>
      <c r="BL51" s="158" t="str">
        <f>scriv!AM13</f>
        <v>MacroDemo</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NodeSquare</v>
      </c>
      <c r="BU51" s="166">
        <f t="shared" ca="1" si="32"/>
        <v>2000</v>
      </c>
      <c r="BV51" s="166">
        <f t="shared" ca="1" si="33"/>
        <v>10</v>
      </c>
      <c r="BW51" s="166">
        <f t="shared" ca="1" si="34"/>
        <v>0</v>
      </c>
      <c r="BX51" s="166">
        <f t="shared" ca="1" si="35"/>
        <v>0</v>
      </c>
      <c r="BY51" s="180" t="str">
        <f t="shared" si="36"/>
        <v/>
      </c>
      <c r="BZ51" s="180" t="str">
        <f t="shared" si="37"/>
        <v/>
      </c>
      <c r="CA51" s="81" t="str">
        <f>IF(scriv!E13&lt;&gt;"",scriv!E13,"")</f>
        <v/>
      </c>
      <c r="CB51" s="82">
        <f t="shared" si="9"/>
        <v>0</v>
      </c>
      <c r="CC51" s="82">
        <f t="shared" si="38"/>
        <v>6</v>
      </c>
      <c r="CD51" s="82" t="str">
        <f t="shared" si="39"/>
        <v>-</v>
      </c>
      <c r="CE51" s="82" t="str">
        <f t="shared" si="40"/>
        <v>-</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Video</v>
      </c>
      <c r="B52" s="81" t="str">
        <f>IF(scriv!D14&lt;&gt;"",scriv!D14,"")</f>
        <v>Video</v>
      </c>
      <c r="C52" s="81" t="str">
        <f>IF( scriv!AP14&lt;&gt;"", IF(D52&lt;&gt;"","connection ","")&amp;scriv!AP14,IF(D52&lt;&gt;"","connection",""))</f>
        <v/>
      </c>
      <c r="D52" s="82" t="str">
        <f>scriv!AN14</f>
        <v/>
      </c>
      <c r="E52" s="82" t="str">
        <f>scriv!AO14</f>
        <v/>
      </c>
      <c r="F52" s="156">
        <f>ROW()</f>
        <v>52</v>
      </c>
      <c r="G52" s="294">
        <f>scriv!AC14</f>
        <v>0</v>
      </c>
      <c r="H52" s="294">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0</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fadeOn=Video,0.6</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fadeOff=Video,0.6</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drawOpen=Video,1.2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drawClose=Video,1.2</v>
      </c>
      <c r="AB52" s="167" t="str">
        <f t="shared" si="2"/>
        <v>noTitle</v>
      </c>
      <c r="AC52" s="167"/>
      <c r="AD52" s="45"/>
      <c r="AE52" s="168"/>
      <c r="AF52" s="169">
        <f>IF(D52="",scriv!B14,"")</f>
        <v>7</v>
      </c>
      <c r="AG52" s="170" t="str">
        <f t="shared" si="10"/>
        <v/>
      </c>
      <c r="AH52" s="169" t="str">
        <f t="shared" si="11"/>
        <v>Video</v>
      </c>
      <c r="AI52" s="169" t="str">
        <f t="shared" si="12"/>
        <v>Video</v>
      </c>
      <c r="AJ52" s="86">
        <f>ROUNDDOWN( (LEN(scriv!B14)+1) / 2, 0 )</f>
        <v>1</v>
      </c>
      <c r="AK52" s="82">
        <f t="shared" si="13"/>
        <v>7</v>
      </c>
      <c r="AL52" s="82" t="str">
        <f t="shared" si="14"/>
        <v>-</v>
      </c>
      <c r="AM52" s="82" t="str">
        <f t="shared" si="15"/>
        <v>-</v>
      </c>
      <c r="AN52" s="82" t="str">
        <f t="shared" si="16"/>
        <v>-</v>
      </c>
      <c r="AO52" s="82" t="str">
        <f t="shared" si="17"/>
        <v>-</v>
      </c>
      <c r="AP52" s="82" t="str">
        <f t="shared" si="18"/>
        <v>-</v>
      </c>
      <c r="AQ52" s="82" t="str">
        <f t="shared" si="19"/>
        <v>-</v>
      </c>
      <c r="AR52" s="82" t="str">
        <f t="shared" si="20"/>
        <v>-</v>
      </c>
      <c r="AT52" s="82">
        <f t="shared" si="4"/>
        <v>10</v>
      </c>
      <c r="AU52" s="82" t="str">
        <f ca="1">IF(    MAX(OFFSET(AL52,0,0,MATCH("-",AL52:AL$638,0))) = 0,"",
IFERROR(MAX(OFFSET(AL52,0,0,MATCH("-",AL52:AL$638,0))),""))</f>
        <v/>
      </c>
      <c r="AV52" s="82" t="str">
        <f ca="1">IF(    MAX(OFFSET(AM52,0,0,MATCH("-",AM52:AM$638,0))) = 0,"",
IFERROR(MAX(OFFSET(AM52,0,0,MATCH("-",AM52:AM$638,0))),""))</f>
        <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54</v>
      </c>
      <c r="BC52" s="111">
        <f t="shared" ca="1" si="22"/>
        <v>0</v>
      </c>
      <c r="BD52" s="112">
        <f t="shared" ca="1" si="23"/>
        <v>0</v>
      </c>
      <c r="BE52" s="111">
        <f t="shared" ca="1" si="24"/>
        <v>30</v>
      </c>
      <c r="BF52" s="113">
        <f t="shared" ca="1" si="25"/>
        <v>2000</v>
      </c>
      <c r="BG52" s="113">
        <f t="shared" ca="1" si="26"/>
        <v>0</v>
      </c>
      <c r="BH52" s="112">
        <f t="shared" ca="1" si="27"/>
        <v>2000</v>
      </c>
      <c r="BI52" s="112">
        <f t="shared" ca="1" si="28"/>
        <v>30</v>
      </c>
      <c r="BJ52" s="157"/>
      <c r="BK52" s="157"/>
      <c r="BL52" s="158" t="str">
        <f>scriv!AM14</f>
        <v>MacroDemo</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NodeSquare</v>
      </c>
      <c r="BU52" s="166">
        <f t="shared" ca="1" si="32"/>
        <v>2000</v>
      </c>
      <c r="BV52" s="166">
        <f t="shared" ca="1" si="33"/>
        <v>30</v>
      </c>
      <c r="BW52" s="166">
        <f t="shared" ca="1" si="34"/>
        <v>0</v>
      </c>
      <c r="BX52" s="166">
        <f t="shared" ca="1" si="35"/>
        <v>0</v>
      </c>
      <c r="BY52" s="180" t="str">
        <f t="shared" si="36"/>
        <v/>
      </c>
      <c r="BZ52" s="180" t="str">
        <f t="shared" si="37"/>
        <v/>
      </c>
      <c r="CA52" s="81" t="str">
        <f>IF(scriv!E14&lt;&gt;"",scriv!E14,"")</f>
        <v/>
      </c>
      <c r="CB52" s="82">
        <f t="shared" si="9"/>
        <v>0</v>
      </c>
      <c r="CC52" s="82">
        <f t="shared" si="38"/>
        <v>7</v>
      </c>
      <c r="CD52" s="82" t="str">
        <f t="shared" si="39"/>
        <v>-</v>
      </c>
      <c r="CE52" s="82" t="str">
        <f t="shared" si="40"/>
        <v>-</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Animations</v>
      </c>
      <c r="B53" s="81" t="str">
        <f>IF(scriv!D15&lt;&gt;"",scriv!D15,"")</f>
        <v>Animations</v>
      </c>
      <c r="C53" s="81" t="str">
        <f>IF( scriv!AP15&lt;&gt;"", IF(D53&lt;&gt;"","connection ","")&amp;scriv!AP15,IF(D53&lt;&gt;"","connection",""))</f>
        <v/>
      </c>
      <c r="D53" s="82" t="str">
        <f>scriv!AN15</f>
        <v/>
      </c>
      <c r="E53" s="82" t="str">
        <f>scriv!AO15</f>
        <v/>
      </c>
      <c r="F53" s="156">
        <f>ROW()</f>
        <v>53</v>
      </c>
      <c r="G53" s="294">
        <f>scriv!AC15</f>
        <v>0</v>
      </c>
      <c r="H53" s="294">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0</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fadeOn=Animations,0.6</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fadeOff=Animations,0.6</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drawOpen=Animations,1.2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drawClose=Animations,1.2</v>
      </c>
      <c r="AB53" s="167" t="str">
        <f t="shared" si="2"/>
        <v>noTitle</v>
      </c>
      <c r="AC53" s="167"/>
      <c r="AD53" s="45"/>
      <c r="AE53" s="168"/>
      <c r="AF53" s="169">
        <f>IF(D53="",scriv!B15,"")</f>
        <v>8</v>
      </c>
      <c r="AG53" s="170" t="str">
        <f t="shared" si="10"/>
        <v/>
      </c>
      <c r="AH53" s="169" t="str">
        <f t="shared" si="11"/>
        <v>Animations</v>
      </c>
      <c r="AI53" s="169" t="str">
        <f t="shared" si="12"/>
        <v>Animations</v>
      </c>
      <c r="AJ53" s="86">
        <f>ROUNDDOWN( (LEN(scriv!B15)+1) / 2, 0 )</f>
        <v>1</v>
      </c>
      <c r="AK53" s="82">
        <f t="shared" si="13"/>
        <v>8</v>
      </c>
      <c r="AL53" s="82" t="str">
        <f t="shared" si="14"/>
        <v>-</v>
      </c>
      <c r="AM53" s="82" t="str">
        <f t="shared" si="15"/>
        <v>-</v>
      </c>
      <c r="AN53" s="82" t="str">
        <f t="shared" si="16"/>
        <v>-</v>
      </c>
      <c r="AO53" s="82" t="str">
        <f t="shared" si="17"/>
        <v>-</v>
      </c>
      <c r="AP53" s="82" t="str">
        <f t="shared" si="18"/>
        <v>-</v>
      </c>
      <c r="AQ53" s="82" t="str">
        <f t="shared" si="19"/>
        <v>-</v>
      </c>
      <c r="AR53" s="82" t="str">
        <f t="shared" si="20"/>
        <v>-</v>
      </c>
      <c r="AT53" s="82">
        <f t="shared" si="4"/>
        <v>10</v>
      </c>
      <c r="AU53" s="82" t="str">
        <f ca="1">IF(    MAX(OFFSET(AL53,0,0,MATCH("-",AL53:AL$638,0))) = 0,"",
IFERROR(MAX(OFFSET(AL53,0,0,MATCH("-",AL53:AL$638,0))),""))</f>
        <v/>
      </c>
      <c r="AV53" s="82" t="str">
        <f ca="1">IF(    MAX(OFFSET(AM53,0,0,MATCH("-",AM53:AM$638,0))) = 0,"",
IFERROR(MAX(OFFSET(AM53,0,0,MATCH("-",AM53:AM$638,0))),""))</f>
        <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90</v>
      </c>
      <c r="BC53" s="111">
        <f t="shared" ca="1" si="22"/>
        <v>0</v>
      </c>
      <c r="BD53" s="112">
        <f t="shared" ca="1" si="23"/>
        <v>0</v>
      </c>
      <c r="BE53" s="111">
        <f t="shared" ca="1" si="24"/>
        <v>50</v>
      </c>
      <c r="BF53" s="113">
        <f t="shared" ca="1" si="25"/>
        <v>2000</v>
      </c>
      <c r="BG53" s="113">
        <f t="shared" ca="1" si="26"/>
        <v>0</v>
      </c>
      <c r="BH53" s="112">
        <f t="shared" ca="1" si="27"/>
        <v>2000</v>
      </c>
      <c r="BI53" s="112">
        <f t="shared" ca="1" si="28"/>
        <v>50</v>
      </c>
      <c r="BJ53" s="157"/>
      <c r="BK53" s="157"/>
      <c r="BL53" s="158" t="str">
        <f>scriv!AM15</f>
        <v>MacroDemo</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NodeSquare</v>
      </c>
      <c r="BU53" s="166">
        <f t="shared" ca="1" si="32"/>
        <v>2000</v>
      </c>
      <c r="BV53" s="166">
        <f t="shared" ca="1" si="33"/>
        <v>50</v>
      </c>
      <c r="BW53" s="166">
        <f t="shared" ca="1" si="34"/>
        <v>0</v>
      </c>
      <c r="BX53" s="166">
        <f t="shared" ca="1" si="35"/>
        <v>0</v>
      </c>
      <c r="BY53" s="180" t="str">
        <f t="shared" si="36"/>
        <v/>
      </c>
      <c r="BZ53" s="180" t="str">
        <f t="shared" si="37"/>
        <v/>
      </c>
      <c r="CA53" s="81" t="str">
        <f>IF(scriv!E15&lt;&gt;"",scriv!E15,"")</f>
        <v/>
      </c>
      <c r="CB53" s="82">
        <f t="shared" si="9"/>
        <v>0</v>
      </c>
      <c r="CC53" s="82">
        <f t="shared" si="38"/>
        <v>8</v>
      </c>
      <c r="CD53" s="82" t="str">
        <f t="shared" si="39"/>
        <v>-</v>
      </c>
      <c r="CE53" s="82" t="str">
        <f t="shared" si="40"/>
        <v>-</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Forms</v>
      </c>
      <c r="B54" s="81" t="str">
        <f>IF(scriv!D16&lt;&gt;"",scriv!D16,"")</f>
        <v>Forms</v>
      </c>
      <c r="C54" s="81" t="str">
        <f>IF( scriv!AP16&lt;&gt;"", IF(D54&lt;&gt;"","connection ","")&amp;scriv!AP16,IF(D54&lt;&gt;"","connection",""))</f>
        <v/>
      </c>
      <c r="D54" s="82" t="str">
        <f>scriv!AN16</f>
        <v/>
      </c>
      <c r="E54" s="82" t="str">
        <f>scriv!AO16</f>
        <v/>
      </c>
      <c r="F54" s="156">
        <f>ROW()</f>
        <v>54</v>
      </c>
      <c r="G54" s="294">
        <f>scriv!AC16</f>
        <v>0</v>
      </c>
      <c r="H54" s="294">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0</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fadeOn=Forms,0.6</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fadeOff=Forms,0.6</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drawOpen=Forms,1.2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drawClose=Forms,1.2</v>
      </c>
      <c r="AB54" s="167" t="str">
        <f t="shared" si="2"/>
        <v>noTitle</v>
      </c>
      <c r="AC54" s="167"/>
      <c r="AD54" s="45"/>
      <c r="AE54" s="168"/>
      <c r="AF54" s="169">
        <f>IF(D54="",scriv!B16,"")</f>
        <v>9</v>
      </c>
      <c r="AG54" s="170" t="str">
        <f t="shared" si="10"/>
        <v/>
      </c>
      <c r="AH54" s="169" t="str">
        <f t="shared" si="11"/>
        <v>Forms</v>
      </c>
      <c r="AI54" s="169" t="str">
        <f t="shared" si="12"/>
        <v>Forms</v>
      </c>
      <c r="AJ54" s="86">
        <f>ROUNDDOWN( (LEN(scriv!B16)+1) / 2, 0 )</f>
        <v>1</v>
      </c>
      <c r="AK54" s="82">
        <f t="shared" si="13"/>
        <v>9</v>
      </c>
      <c r="AL54" s="82" t="str">
        <f t="shared" si="14"/>
        <v>-</v>
      </c>
      <c r="AM54" s="82" t="str">
        <f t="shared" si="15"/>
        <v>-</v>
      </c>
      <c r="AN54" s="82" t="str">
        <f t="shared" si="16"/>
        <v>-</v>
      </c>
      <c r="AO54" s="82" t="str">
        <f t="shared" si="17"/>
        <v>-</v>
      </c>
      <c r="AP54" s="82" t="str">
        <f t="shared" si="18"/>
        <v>-</v>
      </c>
      <c r="AQ54" s="82" t="str">
        <f t="shared" si="19"/>
        <v>-</v>
      </c>
      <c r="AR54" s="82" t="str">
        <f t="shared" si="20"/>
        <v>-</v>
      </c>
      <c r="AT54" s="82">
        <f t="shared" si="4"/>
        <v>10</v>
      </c>
      <c r="AU54" s="82" t="str">
        <f ca="1">IF(    MAX(OFFSET(AL54,0,0,MATCH("-",AL54:AL$638,0))) = 0,"",
IFERROR(MAX(OFFSET(AL54,0,0,MATCH("-",AL54:AL$638,0))),""))</f>
        <v/>
      </c>
      <c r="AV54" s="82" t="str">
        <f ca="1">IF(    MAX(OFFSET(AM54,0,0,MATCH("-",AM54:AM$638,0))) = 0,"",
IFERROR(MAX(OFFSET(AM54,0,0,MATCH("-",AM54:AM$638,0))),""))</f>
        <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126</v>
      </c>
      <c r="BC54" s="111">
        <f t="shared" ca="1" si="22"/>
        <v>0</v>
      </c>
      <c r="BD54" s="112">
        <f t="shared" ca="1" si="23"/>
        <v>0</v>
      </c>
      <c r="BE54" s="111">
        <f t="shared" ca="1" si="24"/>
        <v>70</v>
      </c>
      <c r="BF54" s="113">
        <f t="shared" ca="1" si="25"/>
        <v>2000</v>
      </c>
      <c r="BG54" s="113">
        <f t="shared" ca="1" si="26"/>
        <v>0</v>
      </c>
      <c r="BH54" s="112">
        <f t="shared" ca="1" si="27"/>
        <v>2000</v>
      </c>
      <c r="BI54" s="112">
        <f t="shared" ca="1" si="28"/>
        <v>70</v>
      </c>
      <c r="BJ54" s="157"/>
      <c r="BK54" s="157"/>
      <c r="BL54" s="158" t="str">
        <f>scriv!AM16</f>
        <v>MacroDemo</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NodeSquare</v>
      </c>
      <c r="BU54" s="166">
        <f t="shared" ca="1" si="32"/>
        <v>2000</v>
      </c>
      <c r="BV54" s="166">
        <f t="shared" ca="1" si="33"/>
        <v>70</v>
      </c>
      <c r="BW54" s="166">
        <f t="shared" ca="1" si="34"/>
        <v>0</v>
      </c>
      <c r="BX54" s="166">
        <f t="shared" ca="1" si="35"/>
        <v>0</v>
      </c>
      <c r="BY54" s="180" t="str">
        <f t="shared" si="36"/>
        <v/>
      </c>
      <c r="BZ54" s="180" t="str">
        <f t="shared" si="37"/>
        <v/>
      </c>
      <c r="CA54" s="81" t="str">
        <f>IF(scriv!E16&lt;&gt;"",scriv!E16,"")</f>
        <v/>
      </c>
      <c r="CB54" s="82">
        <f t="shared" si="9"/>
        <v>0</v>
      </c>
      <c r="CC54" s="82">
        <f t="shared" si="38"/>
        <v>9</v>
      </c>
      <c r="CD54" s="82" t="str">
        <f t="shared" si="39"/>
        <v>-</v>
      </c>
      <c r="CE54" s="82" t="str">
        <f t="shared" si="40"/>
        <v>-</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SpeechSynthesis</v>
      </c>
      <c r="B55" s="81" t="str">
        <f>IF(scriv!D17&lt;&gt;"",scriv!D17,"")</f>
        <v>Speech Synthesis</v>
      </c>
      <c r="C55" s="81" t="str">
        <f>IF( scriv!AP17&lt;&gt;"", IF(D55&lt;&gt;"","connection ","")&amp;scriv!AP17,IF(D55&lt;&gt;"","connection",""))</f>
        <v/>
      </c>
      <c r="D55" s="82" t="str">
        <f>scriv!AN17</f>
        <v/>
      </c>
      <c r="E55" s="82" t="str">
        <f>scriv!AO17</f>
        <v/>
      </c>
      <c r="F55" s="156">
        <f>ROW()</f>
        <v>55</v>
      </c>
      <c r="G55" s="294">
        <f>scriv!AC17</f>
        <v>0</v>
      </c>
      <c r="H55" s="294">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0</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fadeOn=SpeechSynthesis,0.6</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fadeOff=SpeechSynthesis,0.6</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drawOpen=SpeechSynthesis,1.2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drawClose=SpeechSynthesis,1.2</v>
      </c>
      <c r="AB55" s="167" t="str">
        <f t="shared" si="2"/>
        <v>noTitle</v>
      </c>
      <c r="AC55" s="167"/>
      <c r="AD55" s="45"/>
      <c r="AE55" s="168"/>
      <c r="AF55" s="169">
        <f>IF(D55="",scriv!B17,"")</f>
        <v>10</v>
      </c>
      <c r="AG55" s="170" t="str">
        <f t="shared" si="10"/>
        <v/>
      </c>
      <c r="AH55" s="169" t="str">
        <f t="shared" si="11"/>
        <v>SpeechSynthesis</v>
      </c>
      <c r="AI55" s="169" t="str">
        <f t="shared" si="12"/>
        <v>Speech Synthesis</v>
      </c>
      <c r="AJ55" s="86">
        <f>ROUNDDOWN( (LEN(scriv!B17)+1) / 2, 0 )</f>
        <v>1</v>
      </c>
      <c r="AK55" s="82">
        <f t="shared" si="13"/>
        <v>10</v>
      </c>
      <c r="AL55" s="82" t="str">
        <f t="shared" si="14"/>
        <v>-</v>
      </c>
      <c r="AM55" s="82" t="str">
        <f t="shared" si="15"/>
        <v>-</v>
      </c>
      <c r="AN55" s="82" t="str">
        <f t="shared" si="16"/>
        <v>-</v>
      </c>
      <c r="AO55" s="82" t="str">
        <f t="shared" si="17"/>
        <v>-</v>
      </c>
      <c r="AP55" s="82" t="str">
        <f t="shared" si="18"/>
        <v>-</v>
      </c>
      <c r="AQ55" s="82" t="str">
        <f t="shared" si="19"/>
        <v>-</v>
      </c>
      <c r="AR55" s="82" t="str">
        <f t="shared" si="20"/>
        <v>-</v>
      </c>
      <c r="AT55" s="82">
        <f t="shared" si="4"/>
        <v>10</v>
      </c>
      <c r="AU55" s="82" t="str">
        <f ca="1">IF(    MAX(OFFSET(AL55,0,0,MATCH("-",AL55:AL$638,0))) = 0,"",
IFERROR(MAX(OFFSET(AL55,0,0,MATCH("-",AL55:AL$638,0))),""))</f>
        <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162</v>
      </c>
      <c r="BC55" s="111">
        <f t="shared" ca="1" si="22"/>
        <v>0</v>
      </c>
      <c r="BD55" s="112">
        <f t="shared" ca="1" si="23"/>
        <v>0</v>
      </c>
      <c r="BE55" s="111">
        <f t="shared" ca="1" si="24"/>
        <v>90</v>
      </c>
      <c r="BF55" s="113">
        <f t="shared" ca="1" si="25"/>
        <v>2000</v>
      </c>
      <c r="BG55" s="113">
        <f t="shared" ca="1" si="26"/>
        <v>0</v>
      </c>
      <c r="BH55" s="112">
        <f t="shared" ca="1" si="27"/>
        <v>2000</v>
      </c>
      <c r="BI55" s="112">
        <f t="shared" ca="1" si="28"/>
        <v>90</v>
      </c>
      <c r="BJ55" s="157"/>
      <c r="BK55" s="157"/>
      <c r="BL55" s="158" t="str">
        <f>scriv!AM17</f>
        <v>MacroDemo</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NodeSquare</v>
      </c>
      <c r="BU55" s="166">
        <f t="shared" ca="1" si="32"/>
        <v>2000</v>
      </c>
      <c r="BV55" s="166">
        <f t="shared" ca="1" si="33"/>
        <v>90</v>
      </c>
      <c r="BW55" s="166">
        <f t="shared" ca="1" si="34"/>
        <v>0</v>
      </c>
      <c r="BX55" s="166">
        <f t="shared" ca="1" si="35"/>
        <v>0</v>
      </c>
      <c r="BY55" s="180" t="str">
        <f t="shared" si="36"/>
        <v/>
      </c>
      <c r="BZ55" s="180" t="str">
        <f t="shared" si="37"/>
        <v/>
      </c>
      <c r="CA55" s="81" t="str">
        <f>IF(scriv!E17&lt;&gt;"",scriv!E17,"")</f>
        <v/>
      </c>
      <c r="CB55" s="82">
        <f t="shared" si="9"/>
        <v>0</v>
      </c>
      <c r="CC55" s="82">
        <f t="shared" si="38"/>
        <v>10</v>
      </c>
      <c r="CD55" s="82" t="str">
        <f t="shared" si="39"/>
        <v>-</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
      </c>
      <c r="B56" s="81" t="str">
        <f>IF(scriv!D18&lt;&gt;"",scriv!D18,"")</f>
        <v/>
      </c>
      <c r="C56" s="81" t="str">
        <f>IF( scriv!AP18&lt;&gt;"", IF(D56&lt;&gt;"","connection ","")&amp;scriv!AP18,IF(D56&lt;&gt;"","connection",""))</f>
        <v/>
      </c>
      <c r="D56" s="82" t="str">
        <f>scriv!AN18</f>
        <v/>
      </c>
      <c r="E56" s="82" t="str">
        <f>scriv!AO18</f>
        <v/>
      </c>
      <c r="F56" s="156">
        <f>ROW()</f>
        <v>56</v>
      </c>
      <c r="G56" s="294">
        <f>scriv!AC18</f>
        <v>0</v>
      </c>
      <c r="H56" s="294">
        <f>scriv!AD18</f>
        <v>0</v>
      </c>
      <c r="I56" s="81" t="str">
        <f>IF(scriv!AE18&lt;&gt;"",scriv!AE18,J56)</f>
        <v/>
      </c>
      <c r="J56" s="81" t="str">
        <f>IF(scriv!AF18&lt;&gt;"",scriv!AF18,"")</f>
        <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0</v>
      </c>
      <c r="S56" s="81" t="str">
        <f>IF(scriv!L18&lt;&gt;"",scriv!L18,
IF(scriv!AF18&lt;&gt;"",$S$36,"none"))</f>
        <v>none</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fadeOn=,0.6</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fadeOff=,0.6</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drawOpen=,1.2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drawClose=,1.2</v>
      </c>
      <c r="AB56" s="167" t="str">
        <f t="shared" si="2"/>
        <v>noTitle</v>
      </c>
      <c r="AC56" s="167"/>
      <c r="AD56" s="45"/>
      <c r="AE56" s="168"/>
      <c r="AF56" s="169">
        <f>IF(D56="",scriv!B18,"")</f>
        <v>0</v>
      </c>
      <c r="AG56" s="170" t="str">
        <f t="shared" si="10"/>
        <v/>
      </c>
      <c r="AH56" s="169" t="str">
        <f t="shared" si="11"/>
        <v/>
      </c>
      <c r="AI56" s="169" t="str">
        <f t="shared" si="12"/>
        <v/>
      </c>
      <c r="AJ56" s="86">
        <f>ROUNDDOWN( (LEN(scriv!B18)+1) / 2, 0 )</f>
        <v>0</v>
      </c>
      <c r="AK56" s="82">
        <f t="shared" si="13"/>
        <v>0</v>
      </c>
      <c r="AL56" s="82" t="str">
        <f t="shared" si="14"/>
        <v>-</v>
      </c>
      <c r="AM56" s="82" t="str">
        <f t="shared" si="15"/>
        <v>-</v>
      </c>
      <c r="AN56" s="82" t="str">
        <f t="shared" si="16"/>
        <v>-</v>
      </c>
      <c r="AO56" s="82" t="str">
        <f t="shared" si="17"/>
        <v>-</v>
      </c>
      <c r="AP56" s="82" t="str">
        <f t="shared" si="18"/>
        <v>-</v>
      </c>
      <c r="AQ56" s="82" t="str">
        <f t="shared" si="19"/>
        <v>-</v>
      </c>
      <c r="AR56" s="82" t="str">
        <f t="shared" si="20"/>
        <v>-</v>
      </c>
      <c r="AT56" s="82">
        <f t="shared" si="4"/>
        <v>10</v>
      </c>
      <c r="AU56" s="82" t="str">
        <f ca="1">IF(    MAX(OFFSET(AL56,0,0,MATCH("-",AL56:AL$638,0))) = 0,"",
IFERROR(MAX(OFFSET(AL56,0,0,MATCH("-",AL56:AL$638,0))),""))</f>
        <v/>
      </c>
      <c r="AV56" s="82" t="str">
        <f ca="1">IF(    MAX(OFFSET(AM56,0,0,MATCH("-",AM56:AM$638,0))) = 0,"",
IFERROR(MAX(OFFSET(AM56,0,0,MATCH("-",AM56:AM$638,0))),""))</f>
        <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-198</v>
      </c>
      <c r="BC56" s="111" t="str">
        <f t="shared" ca="1" si="22"/>
        <v>Radius</v>
      </c>
      <c r="BD56" s="112">
        <f t="shared" ca="1" si="23"/>
        <v>0</v>
      </c>
      <c r="BE56" s="111">
        <f t="shared" ca="1" si="24"/>
        <v>-110</v>
      </c>
      <c r="BF56" s="113" t="e">
        <f t="shared" ca="1" si="25"/>
        <v>#VALUE!</v>
      </c>
      <c r="BG56" s="113" t="e">
        <f t="shared" ca="1" si="26"/>
        <v>#VALUE!</v>
      </c>
      <c r="BH56" s="112">
        <f t="shared" ca="1" si="27"/>
        <v>2000</v>
      </c>
      <c r="BI56" s="112">
        <f t="shared" ca="1" si="28"/>
        <v>-110</v>
      </c>
      <c r="BJ56" s="157"/>
      <c r="BK56" s="157"/>
      <c r="BL56" s="158" t="str">
        <f>scriv!AM18</f>
        <v/>
      </c>
      <c r="BM56" s="157"/>
      <c r="BN56" s="157" t="str">
        <f t="shared" si="29"/>
        <v>node</v>
      </c>
      <c r="BO56" s="157"/>
      <c r="BP56" s="159">
        <f t="shared" ca="1" si="30"/>
        <v>0</v>
      </c>
      <c r="BQ56" s="159">
        <f t="shared" ca="1" si="31"/>
        <v>0</v>
      </c>
      <c r="BR56" s="159">
        <f t="shared" si="5"/>
        <v>1</v>
      </c>
      <c r="BS56" s="159" t="str">
        <f t="shared" si="6"/>
        <v>symbol</v>
      </c>
      <c r="BT56" s="157" t="str">
        <f ca="1">IF(scriv!V18&lt;&gt;"",scriv!V18,
IF(E56="",IFERROR(VLOOKUP(BL56,$AH$40:$BT$638,39,FALSE),$BT$36),
$BT$37))</f>
        <v>NodeSquare</v>
      </c>
      <c r="BU56" s="166">
        <f t="shared" ca="1" si="32"/>
        <v>2000</v>
      </c>
      <c r="BV56" s="166">
        <f t="shared" ca="1" si="33"/>
        <v>-110</v>
      </c>
      <c r="BW56" s="166">
        <f t="shared" ca="1" si="34"/>
        <v>0</v>
      </c>
      <c r="BX56" s="166">
        <f t="shared" ca="1" si="35"/>
        <v>0</v>
      </c>
      <c r="BY56" s="180" t="str">
        <f t="shared" si="36"/>
        <v/>
      </c>
      <c r="BZ56" s="180" t="str">
        <f t="shared" si="37"/>
        <v/>
      </c>
      <c r="CA56" s="81" t="str">
        <f>IF(scriv!E18&lt;&gt;"",scriv!E18,"")</f>
        <v/>
      </c>
      <c r="CB56" s="82">
        <f t="shared" si="9"/>
        <v>0</v>
      </c>
      <c r="CC56" s="82">
        <f t="shared" si="38"/>
        <v>0</v>
      </c>
      <c r="CD56" s="82" t="str">
        <f t="shared" si="39"/>
        <v>-</v>
      </c>
      <c r="CE56" s="82" t="str">
        <f t="shared" si="40"/>
        <v>-</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
      </c>
      <c r="B57" s="81" t="str">
        <f>IF(scriv!D19&lt;&gt;"",scriv!D19,"")</f>
        <v/>
      </c>
      <c r="C57" s="81" t="str">
        <f>IF( scriv!AP19&lt;&gt;"", IF(D57&lt;&gt;"","connection ","")&amp;scriv!AP19,IF(D57&lt;&gt;"","connection",""))</f>
        <v/>
      </c>
      <c r="D57" s="82" t="str">
        <f>scriv!AN19</f>
        <v/>
      </c>
      <c r="E57" s="82" t="str">
        <f>scriv!AO19</f>
        <v/>
      </c>
      <c r="F57" s="156">
        <f>ROW()</f>
        <v>57</v>
      </c>
      <c r="G57" s="294">
        <f>scriv!AC19</f>
        <v>0</v>
      </c>
      <c r="H57" s="294">
        <f>scriv!AD19</f>
        <v>0</v>
      </c>
      <c r="I57" s="81" t="str">
        <f>IF(scriv!AE19&lt;&gt;"",scriv!AE19,J57)</f>
        <v/>
      </c>
      <c r="J57" s="81" t="str">
        <f>IF(scriv!AF19&lt;&gt;"",scriv!AF19,"")</f>
        <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0</v>
      </c>
      <c r="S57" s="81" t="str">
        <f>IF(scriv!L19&lt;&gt;"",scriv!L19,
IF(scriv!AF19&lt;&gt;"",$S$36,"none"))</f>
        <v>none</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fadeOn=,0.6</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fadeOff=,0.6</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drawOpen=,1.2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drawClose=,1.2</v>
      </c>
      <c r="AB57" s="167" t="str">
        <f t="shared" si="2"/>
        <v>noTitle</v>
      </c>
      <c r="AC57" s="167"/>
      <c r="AD57" s="45"/>
      <c r="AE57" s="168"/>
      <c r="AF57" s="169">
        <f>IF(D57="",scriv!B19,"")</f>
        <v>0</v>
      </c>
      <c r="AG57" s="170" t="str">
        <f t="shared" si="10"/>
        <v/>
      </c>
      <c r="AH57" s="169" t="str">
        <f t="shared" si="11"/>
        <v/>
      </c>
      <c r="AI57" s="169" t="str">
        <f t="shared" si="12"/>
        <v/>
      </c>
      <c r="AJ57" s="86">
        <f>ROUNDDOWN( (LEN(scriv!B19)+1) / 2, 0 )</f>
        <v>0</v>
      </c>
      <c r="AK57" s="82">
        <f t="shared" si="13"/>
        <v>0</v>
      </c>
      <c r="AL57" s="82" t="str">
        <f t="shared" si="14"/>
        <v>-</v>
      </c>
      <c r="AM57" s="82" t="str">
        <f t="shared" si="15"/>
        <v>-</v>
      </c>
      <c r="AN57" s="82" t="str">
        <f t="shared" si="16"/>
        <v>-</v>
      </c>
      <c r="AO57" s="82" t="str">
        <f t="shared" si="17"/>
        <v>-</v>
      </c>
      <c r="AP57" s="82" t="str">
        <f t="shared" si="18"/>
        <v>-</v>
      </c>
      <c r="AQ57" s="82" t="str">
        <f t="shared" si="19"/>
        <v>-</v>
      </c>
      <c r="AR57" s="82" t="str">
        <f t="shared" si="20"/>
        <v>-</v>
      </c>
      <c r="AT57" s="82">
        <f t="shared" si="4"/>
        <v>10</v>
      </c>
      <c r="AU57" s="82" t="str">
        <f ca="1">IF(    MAX(OFFSET(AL57,0,0,MATCH("-",AL57:AL$638,0))) = 0,"",
IFERROR(MAX(OFFSET(AL57,0,0,MATCH("-",AL57:AL$638,0))),""))</f>
        <v/>
      </c>
      <c r="AV57" s="82" t="str">
        <f ca="1">IF(    MAX(OFFSET(AM57,0,0,MATCH("-",AM57:AM$638,0))) = 0,"",
IFERROR(MAX(OFFSET(AM57,0,0,MATCH("-",AM57:AM$638,0))),""))</f>
        <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-198</v>
      </c>
      <c r="BC57" s="111" t="str">
        <f t="shared" ca="1" si="22"/>
        <v>Radius</v>
      </c>
      <c r="BD57" s="112">
        <f t="shared" ca="1" si="23"/>
        <v>0</v>
      </c>
      <c r="BE57" s="111">
        <f t="shared" ca="1" si="24"/>
        <v>-110</v>
      </c>
      <c r="BF57" s="113" t="e">
        <f t="shared" ca="1" si="25"/>
        <v>#VALUE!</v>
      </c>
      <c r="BG57" s="113" t="e">
        <f t="shared" ca="1" si="26"/>
        <v>#VALUE!</v>
      </c>
      <c r="BH57" s="112">
        <f t="shared" ca="1" si="27"/>
        <v>2000</v>
      </c>
      <c r="BI57" s="112">
        <f t="shared" ca="1" si="28"/>
        <v>-110</v>
      </c>
      <c r="BJ57" s="157"/>
      <c r="BK57" s="157"/>
      <c r="BL57" s="158" t="str">
        <f>scriv!AM19</f>
        <v/>
      </c>
      <c r="BM57" s="157"/>
      <c r="BN57" s="157" t="str">
        <f t="shared" si="29"/>
        <v>node</v>
      </c>
      <c r="BO57" s="157"/>
      <c r="BP57" s="159">
        <f t="shared" ca="1" si="30"/>
        <v>0</v>
      </c>
      <c r="BQ57" s="159">
        <f t="shared" ca="1" si="31"/>
        <v>0</v>
      </c>
      <c r="BR57" s="159">
        <f t="shared" si="5"/>
        <v>1</v>
      </c>
      <c r="BS57" s="159" t="str">
        <f t="shared" si="6"/>
        <v>symbol</v>
      </c>
      <c r="BT57" s="157" t="str">
        <f ca="1">IF(scriv!V19&lt;&gt;"",scriv!V19,
IF(E57="",IFERROR(VLOOKUP(BL57,$AH$40:$BT$638,39,FALSE),$BT$36),
$BT$37))</f>
        <v>NodeSquare</v>
      </c>
      <c r="BU57" s="166">
        <f t="shared" ca="1" si="32"/>
        <v>2000</v>
      </c>
      <c r="BV57" s="166">
        <f t="shared" ca="1" si="33"/>
        <v>-110</v>
      </c>
      <c r="BW57" s="166">
        <f t="shared" ca="1" si="34"/>
        <v>0</v>
      </c>
      <c r="BX57" s="166">
        <f t="shared" ca="1" si="35"/>
        <v>0</v>
      </c>
      <c r="BY57" s="180" t="str">
        <f t="shared" si="36"/>
        <v/>
      </c>
      <c r="BZ57" s="180" t="str">
        <f t="shared" si="37"/>
        <v/>
      </c>
      <c r="CA57" s="81" t="str">
        <f>IF(scriv!E19&lt;&gt;"",scriv!E19,"")</f>
        <v/>
      </c>
      <c r="CB57" s="82">
        <f t="shared" si="9"/>
        <v>0</v>
      </c>
      <c r="CC57" s="82">
        <f t="shared" si="38"/>
        <v>0</v>
      </c>
      <c r="CD57" s="82" t="str">
        <f t="shared" si="39"/>
        <v>-</v>
      </c>
      <c r="CE57" s="82" t="str">
        <f t="shared" si="40"/>
        <v>-</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
      </c>
      <c r="B58" s="81" t="str">
        <f>IF(scriv!D20&lt;&gt;"",scriv!D20,"")</f>
        <v/>
      </c>
      <c r="C58" s="81" t="str">
        <f>IF( scriv!AP20&lt;&gt;"", IF(D58&lt;&gt;"","connection ","")&amp;scriv!AP20,IF(D58&lt;&gt;"","connection",""))</f>
        <v/>
      </c>
      <c r="D58" s="82" t="str">
        <f>scriv!AN20</f>
        <v/>
      </c>
      <c r="E58" s="82" t="str">
        <f>scriv!AO20</f>
        <v/>
      </c>
      <c r="F58" s="156">
        <f>ROW()</f>
        <v>58</v>
      </c>
      <c r="G58" s="294">
        <f>scriv!AC20</f>
        <v>0</v>
      </c>
      <c r="H58" s="294">
        <f>scriv!AD20</f>
        <v>0</v>
      </c>
      <c r="I58" s="81" t="str">
        <f>IF(scriv!AE20&lt;&gt;"",scriv!AE20,J58)</f>
        <v/>
      </c>
      <c r="J58" s="81" t="str">
        <f>IF(scriv!AF20&lt;&gt;"",scriv!AF20,"")</f>
        <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0</v>
      </c>
      <c r="S58" s="81" t="str">
        <f>IF(scriv!L20&lt;&gt;"",scriv!L20,
IF(scriv!AF20&lt;&gt;"",$S$36,"none"))</f>
        <v>none</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fadeOn=,0.6</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fadeOff=,0.6</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drawOpen=,1.2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drawClose=,1.2</v>
      </c>
      <c r="AB58" s="167" t="str">
        <f t="shared" si="2"/>
        <v>noTitle</v>
      </c>
      <c r="AC58" s="167"/>
      <c r="AD58" s="45"/>
      <c r="AE58" s="168"/>
      <c r="AF58" s="169">
        <f>IF(D58="",scriv!B20,"")</f>
        <v>0</v>
      </c>
      <c r="AG58" s="170" t="str">
        <f t="shared" si="10"/>
        <v/>
      </c>
      <c r="AH58" s="169" t="str">
        <f t="shared" si="11"/>
        <v/>
      </c>
      <c r="AI58" s="169" t="str">
        <f t="shared" si="12"/>
        <v/>
      </c>
      <c r="AJ58" s="86">
        <f>ROUNDDOWN( (LEN(scriv!B20)+1) / 2, 0 )</f>
        <v>0</v>
      </c>
      <c r="AK58" s="82">
        <f t="shared" si="13"/>
        <v>0</v>
      </c>
      <c r="AL58" s="82" t="str">
        <f t="shared" si="14"/>
        <v>-</v>
      </c>
      <c r="AM58" s="82" t="str">
        <f t="shared" si="15"/>
        <v>-</v>
      </c>
      <c r="AN58" s="82" t="str">
        <f t="shared" si="16"/>
        <v>-</v>
      </c>
      <c r="AO58" s="82" t="str">
        <f t="shared" si="17"/>
        <v>-</v>
      </c>
      <c r="AP58" s="82" t="str">
        <f t="shared" si="18"/>
        <v>-</v>
      </c>
      <c r="AQ58" s="82" t="str">
        <f t="shared" si="19"/>
        <v>-</v>
      </c>
      <c r="AR58" s="82" t="str">
        <f t="shared" si="20"/>
        <v>-</v>
      </c>
      <c r="AT58" s="82">
        <f t="shared" si="4"/>
        <v>10</v>
      </c>
      <c r="AU58" s="82" t="str">
        <f ca="1">IF(    MAX(OFFSET(AL58,0,0,MATCH("-",AL58:AL$638,0))) = 0,"",
IFERROR(MAX(OFFSET(AL58,0,0,MATCH("-",AL58:AL$638,0))),""))</f>
        <v/>
      </c>
      <c r="AV58" s="82" t="str">
        <f ca="1">IF(    MAX(OFFSET(AM58,0,0,MATCH("-",AM58:AM$638,0))) = 0,"",
IFERROR(MAX(OFFSET(AM58,0,0,MATCH("-",AM58:AM$638,0))),""))</f>
        <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-198</v>
      </c>
      <c r="BC58" s="111" t="str">
        <f t="shared" ca="1" si="22"/>
        <v>Radius</v>
      </c>
      <c r="BD58" s="112">
        <f t="shared" ca="1" si="23"/>
        <v>0</v>
      </c>
      <c r="BE58" s="111">
        <f t="shared" ca="1" si="24"/>
        <v>-110</v>
      </c>
      <c r="BF58" s="113" t="e">
        <f t="shared" ca="1" si="25"/>
        <v>#VALUE!</v>
      </c>
      <c r="BG58" s="113" t="e">
        <f t="shared" ca="1" si="26"/>
        <v>#VALUE!</v>
      </c>
      <c r="BH58" s="112">
        <f t="shared" ca="1" si="27"/>
        <v>2000</v>
      </c>
      <c r="BI58" s="112">
        <f t="shared" ca="1" si="28"/>
        <v>-110</v>
      </c>
      <c r="BJ58" s="157"/>
      <c r="BK58" s="157"/>
      <c r="BL58" s="158" t="str">
        <f>scriv!AM20</f>
        <v/>
      </c>
      <c r="BM58" s="157"/>
      <c r="BN58" s="157" t="str">
        <f t="shared" si="29"/>
        <v>node</v>
      </c>
      <c r="BO58" s="157"/>
      <c r="BP58" s="159">
        <f t="shared" ca="1" si="30"/>
        <v>0</v>
      </c>
      <c r="BQ58" s="159">
        <f t="shared" ca="1" si="31"/>
        <v>0</v>
      </c>
      <c r="BR58" s="159">
        <f t="shared" si="5"/>
        <v>1</v>
      </c>
      <c r="BS58" s="159" t="str">
        <f t="shared" si="6"/>
        <v>symbol</v>
      </c>
      <c r="BT58" s="157" t="str">
        <f ca="1">IF(scriv!V20&lt;&gt;"",scriv!V20,
IF(E58="",IFERROR(VLOOKUP(BL58,$AH$40:$BT$638,39,FALSE),$BT$36),
$BT$37))</f>
        <v>NodeSquare</v>
      </c>
      <c r="BU58" s="166">
        <f t="shared" ca="1" si="32"/>
        <v>2000</v>
      </c>
      <c r="BV58" s="166">
        <f t="shared" ca="1" si="33"/>
        <v>-110</v>
      </c>
      <c r="BW58" s="166">
        <f t="shared" ca="1" si="34"/>
        <v>0</v>
      </c>
      <c r="BX58" s="166">
        <f t="shared" ca="1" si="35"/>
        <v>0</v>
      </c>
      <c r="BY58" s="180" t="str">
        <f t="shared" si="36"/>
        <v/>
      </c>
      <c r="BZ58" s="180" t="str">
        <f t="shared" si="37"/>
        <v/>
      </c>
      <c r="CA58" s="81" t="str">
        <f>IF(scriv!E20&lt;&gt;"",scriv!E20,"")</f>
        <v/>
      </c>
      <c r="CB58" s="82">
        <f t="shared" si="9"/>
        <v>0</v>
      </c>
      <c r="CC58" s="82">
        <f t="shared" si="38"/>
        <v>0</v>
      </c>
      <c r="CD58" s="82" t="str">
        <f t="shared" si="39"/>
        <v>-</v>
      </c>
      <c r="CE58" s="82" t="str">
        <f t="shared" si="40"/>
        <v>-</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
      </c>
      <c r="B59" s="81" t="str">
        <f>IF(scriv!D21&lt;&gt;"",scriv!D21,"")</f>
        <v/>
      </c>
      <c r="C59" s="81" t="str">
        <f>IF( scriv!AP21&lt;&gt;"", IF(D59&lt;&gt;"","connection ","")&amp;scriv!AP21,IF(D59&lt;&gt;"","connection",""))</f>
        <v/>
      </c>
      <c r="D59" s="82" t="str">
        <f>scriv!AN21</f>
        <v/>
      </c>
      <c r="E59" s="82" t="str">
        <f>scriv!AO21</f>
        <v/>
      </c>
      <c r="F59" s="156">
        <f>ROW()</f>
        <v>59</v>
      </c>
      <c r="G59" s="294">
        <f>scriv!AC21</f>
        <v>0</v>
      </c>
      <c r="H59" s="294">
        <f>scriv!AD21</f>
        <v>0</v>
      </c>
      <c r="I59" s="81" t="str">
        <f>IF(scriv!AE21&lt;&gt;"",scriv!AE21,J59)</f>
        <v/>
      </c>
      <c r="J59" s="81" t="str">
        <f>IF(scriv!AF21&lt;&gt;"",scriv!AF21,"")</f>
        <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0</v>
      </c>
      <c r="S59" s="81" t="str">
        <f>IF(scriv!L21&lt;&gt;"",scriv!L21,
IF(scriv!AF21&lt;&gt;"",$S$36,"none"))</f>
        <v>none</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fadeOn=,0.6</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fadeOff=,0.6</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drawOpen=,1.2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drawClose=,1.2</v>
      </c>
      <c r="AB59" s="167" t="str">
        <f t="shared" si="2"/>
        <v>noTitle</v>
      </c>
      <c r="AC59" s="167"/>
      <c r="AD59" s="45"/>
      <c r="AE59" s="168"/>
      <c r="AF59" s="169">
        <f>IF(D59="",scriv!B21,"")</f>
        <v>0</v>
      </c>
      <c r="AG59" s="170" t="str">
        <f t="shared" si="10"/>
        <v/>
      </c>
      <c r="AH59" s="169" t="str">
        <f t="shared" si="11"/>
        <v/>
      </c>
      <c r="AI59" s="169" t="str">
        <f t="shared" si="12"/>
        <v/>
      </c>
      <c r="AJ59" s="86">
        <f>ROUNDDOWN( (LEN(scriv!B21)+1) / 2, 0 )</f>
        <v>0</v>
      </c>
      <c r="AK59" s="82">
        <f t="shared" si="13"/>
        <v>0</v>
      </c>
      <c r="AL59" s="82" t="str">
        <f t="shared" si="14"/>
        <v>-</v>
      </c>
      <c r="AM59" s="82" t="str">
        <f t="shared" si="15"/>
        <v>-</v>
      </c>
      <c r="AN59" s="82" t="str">
        <f t="shared" si="16"/>
        <v>-</v>
      </c>
      <c r="AO59" s="82" t="str">
        <f t="shared" si="17"/>
        <v>-</v>
      </c>
      <c r="AP59" s="82" t="str">
        <f t="shared" si="18"/>
        <v>-</v>
      </c>
      <c r="AQ59" s="82" t="str">
        <f t="shared" si="19"/>
        <v>-</v>
      </c>
      <c r="AR59" s="82" t="str">
        <f t="shared" si="20"/>
        <v>-</v>
      </c>
      <c r="AT59" s="82">
        <f t="shared" si="4"/>
        <v>10</v>
      </c>
      <c r="AU59" s="82" t="str">
        <f ca="1">IF(    MAX(OFFSET(AL59,0,0,MATCH("-",AL59:AL$638,0))) = 0,"",
IFERROR(MAX(OFFSET(AL59,0,0,MATCH("-",AL59:AL$638,0))),""))</f>
        <v/>
      </c>
      <c r="AV59" s="82" t="str">
        <f ca="1">IF(    MAX(OFFSET(AM59,0,0,MATCH("-",AM59:AM$638,0))) = 0,"",
IFERROR(MAX(OFFSET(AM59,0,0,MATCH("-",AM59:AM$638,0))),""))</f>
        <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-198</v>
      </c>
      <c r="BC59" s="111" t="str">
        <f t="shared" ca="1" si="22"/>
        <v>Radius</v>
      </c>
      <c r="BD59" s="112">
        <f t="shared" ca="1" si="23"/>
        <v>0</v>
      </c>
      <c r="BE59" s="111">
        <f t="shared" ca="1" si="24"/>
        <v>-110</v>
      </c>
      <c r="BF59" s="113" t="e">
        <f t="shared" ca="1" si="25"/>
        <v>#VALUE!</v>
      </c>
      <c r="BG59" s="113" t="e">
        <f t="shared" ca="1" si="26"/>
        <v>#VALUE!</v>
      </c>
      <c r="BH59" s="112">
        <f t="shared" ca="1" si="27"/>
        <v>2000</v>
      </c>
      <c r="BI59" s="112">
        <f t="shared" ca="1" si="28"/>
        <v>-110</v>
      </c>
      <c r="BJ59" s="157"/>
      <c r="BK59" s="157"/>
      <c r="BL59" s="158" t="str">
        <f>scriv!AM21</f>
        <v/>
      </c>
      <c r="BM59" s="157"/>
      <c r="BN59" s="157" t="str">
        <f t="shared" si="29"/>
        <v>node</v>
      </c>
      <c r="BO59" s="157"/>
      <c r="BP59" s="159">
        <f t="shared" ca="1" si="30"/>
        <v>0</v>
      </c>
      <c r="BQ59" s="159">
        <f t="shared" ca="1" si="31"/>
        <v>0</v>
      </c>
      <c r="BR59" s="159">
        <f t="shared" si="5"/>
        <v>1</v>
      </c>
      <c r="BS59" s="159" t="str">
        <f t="shared" si="6"/>
        <v>symbol</v>
      </c>
      <c r="BT59" s="157" t="str">
        <f ca="1">IF(scriv!V21&lt;&gt;"",scriv!V21,
IF(E59="",IFERROR(VLOOKUP(BL59,$AH$40:$BT$638,39,FALSE),$BT$36),
$BT$37))</f>
        <v>NodeSquare</v>
      </c>
      <c r="BU59" s="166">
        <f t="shared" ca="1" si="32"/>
        <v>2000</v>
      </c>
      <c r="BV59" s="166">
        <f t="shared" ca="1" si="33"/>
        <v>-110</v>
      </c>
      <c r="BW59" s="166">
        <f t="shared" ca="1" si="34"/>
        <v>0</v>
      </c>
      <c r="BX59" s="166">
        <f t="shared" ca="1" si="35"/>
        <v>0</v>
      </c>
      <c r="BY59" s="180" t="str">
        <f t="shared" si="36"/>
        <v/>
      </c>
      <c r="BZ59" s="180" t="str">
        <f t="shared" si="37"/>
        <v/>
      </c>
      <c r="CA59" s="81" t="str">
        <f>IF(scriv!E21&lt;&gt;"",scriv!E21,"")</f>
        <v/>
      </c>
      <c r="CB59" s="82">
        <f t="shared" si="9"/>
        <v>0</v>
      </c>
      <c r="CC59" s="82">
        <f t="shared" si="38"/>
        <v>0</v>
      </c>
      <c r="CD59" s="82" t="str">
        <f t="shared" si="39"/>
        <v>-</v>
      </c>
      <c r="CE59" s="82" t="str">
        <f t="shared" si="40"/>
        <v>-</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
      </c>
      <c r="B60" s="81" t="str">
        <f>IF(scriv!D22&lt;&gt;"",scriv!D22,"")</f>
        <v/>
      </c>
      <c r="C60" s="81" t="str">
        <f>IF( scriv!AP22&lt;&gt;"", IF(D60&lt;&gt;"","connection ","")&amp;scriv!AP22,IF(D60&lt;&gt;"","connection",""))</f>
        <v/>
      </c>
      <c r="D60" s="82" t="str">
        <f>scriv!AN22</f>
        <v/>
      </c>
      <c r="E60" s="82" t="str">
        <f>scriv!AO22</f>
        <v/>
      </c>
      <c r="F60" s="156">
        <f>ROW()</f>
        <v>60</v>
      </c>
      <c r="G60" s="294">
        <f>scriv!AC22</f>
        <v>0</v>
      </c>
      <c r="H60" s="294">
        <f>scriv!AD22</f>
        <v>0</v>
      </c>
      <c r="I60" s="81" t="str">
        <f>IF(scriv!AE22&lt;&gt;"",scriv!AE22,J60)</f>
        <v/>
      </c>
      <c r="J60" s="81" t="str">
        <f>IF(scriv!AF22&lt;&gt;"",scriv!AF22,"")</f>
        <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0</v>
      </c>
      <c r="S60" s="81" t="str">
        <f>IF(scriv!L22&lt;&gt;"",scriv!L22,
IF(scriv!AF22&lt;&gt;"",$S$36,"none"))</f>
        <v>none</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drawOpen=,1.2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drawClose=,1.2</v>
      </c>
      <c r="AB60" s="167" t="str">
        <f t="shared" si="2"/>
        <v>noTitle</v>
      </c>
      <c r="AC60" s="167"/>
      <c r="AD60" s="45"/>
      <c r="AE60" s="168"/>
      <c r="AF60" s="169">
        <f>IF(D60="",scriv!B22,"")</f>
        <v>0</v>
      </c>
      <c r="AG60" s="170" t="str">
        <f t="shared" si="10"/>
        <v/>
      </c>
      <c r="AH60" s="169" t="str">
        <f t="shared" si="11"/>
        <v/>
      </c>
      <c r="AI60" s="169" t="str">
        <f t="shared" si="12"/>
        <v/>
      </c>
      <c r="AJ60" s="86">
        <f>ROUNDDOWN( (LEN(scriv!B22)+1) / 2, 0 )</f>
        <v>0</v>
      </c>
      <c r="AK60" s="82">
        <f t="shared" si="13"/>
        <v>0</v>
      </c>
      <c r="AL60" s="82" t="str">
        <f t="shared" si="14"/>
        <v>-</v>
      </c>
      <c r="AM60" s="82" t="str">
        <f t="shared" si="15"/>
        <v>-</v>
      </c>
      <c r="AN60" s="82" t="str">
        <f t="shared" si="16"/>
        <v>-</v>
      </c>
      <c r="AO60" s="82" t="str">
        <f t="shared" si="17"/>
        <v>-</v>
      </c>
      <c r="AP60" s="82" t="str">
        <f t="shared" si="18"/>
        <v>-</v>
      </c>
      <c r="AQ60" s="82" t="str">
        <f t="shared" si="19"/>
        <v>-</v>
      </c>
      <c r="AR60" s="82" t="str">
        <f t="shared" si="20"/>
        <v>-</v>
      </c>
      <c r="AT60" s="82">
        <f t="shared" si="4"/>
        <v>10</v>
      </c>
      <c r="AU60" s="82" t="str">
        <f ca="1">IF(    MAX(OFFSET(AL60,0,0,MATCH("-",AL60:AL$638,0))) = 0,"",
IFERROR(MAX(OFFSET(AL60,0,0,MATCH("-",AL60:AL$638,0))),""))</f>
        <v/>
      </c>
      <c r="AV60" s="82" t="str">
        <f ca="1">IF(    MAX(OFFSET(AM60,0,0,MATCH("-",AM60:AM$638,0))) = 0,"",
IFERROR(MAX(OFFSET(AM60,0,0,MATCH("-",AM60:AM$638,0))),""))</f>
        <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-198</v>
      </c>
      <c r="BC60" s="111" t="str">
        <f t="shared" ca="1" si="22"/>
        <v>Radius</v>
      </c>
      <c r="BD60" s="112">
        <f t="shared" ca="1" si="23"/>
        <v>0</v>
      </c>
      <c r="BE60" s="111">
        <f t="shared" ca="1" si="24"/>
        <v>-110</v>
      </c>
      <c r="BF60" s="113" t="e">
        <f t="shared" ca="1" si="25"/>
        <v>#VALUE!</v>
      </c>
      <c r="BG60" s="113" t="e">
        <f t="shared" ca="1" si="26"/>
        <v>#VALUE!</v>
      </c>
      <c r="BH60" s="112">
        <f t="shared" ca="1" si="27"/>
        <v>2000</v>
      </c>
      <c r="BI60" s="112">
        <f t="shared" ca="1" si="28"/>
        <v>-110</v>
      </c>
      <c r="BJ60" s="157"/>
      <c r="BK60" s="157"/>
      <c r="BL60" s="158" t="str">
        <f>scriv!AM22</f>
        <v/>
      </c>
      <c r="BM60" s="157"/>
      <c r="BN60" s="157" t="str">
        <f t="shared" si="29"/>
        <v>node</v>
      </c>
      <c r="BO60" s="157"/>
      <c r="BP60" s="159">
        <f t="shared" ca="1" si="30"/>
        <v>0</v>
      </c>
      <c r="BQ60" s="159">
        <f t="shared" ca="1" si="31"/>
        <v>0</v>
      </c>
      <c r="BR60" s="159">
        <f t="shared" si="5"/>
        <v>1</v>
      </c>
      <c r="BS60" s="159" t="str">
        <f t="shared" si="6"/>
        <v>symbol</v>
      </c>
      <c r="BT60" s="157" t="str">
        <f ca="1">IF(scriv!V22&lt;&gt;"",scriv!V22,
IF(E60="",IFERROR(VLOOKUP(BL60,$AH$40:$BT$638,39,FALSE),$BT$36),
$BT$37))</f>
        <v>NodeSquare</v>
      </c>
      <c r="BU60" s="166">
        <f t="shared" ca="1" si="32"/>
        <v>2000</v>
      </c>
      <c r="BV60" s="166">
        <f t="shared" ca="1" si="33"/>
        <v>-110</v>
      </c>
      <c r="BW60" s="166">
        <f t="shared" ca="1" si="34"/>
        <v>0</v>
      </c>
      <c r="BX60" s="166">
        <f t="shared" ca="1" si="35"/>
        <v>0</v>
      </c>
      <c r="BY60" s="180" t="str">
        <f t="shared" si="36"/>
        <v/>
      </c>
      <c r="BZ60" s="180" t="str">
        <f t="shared" si="37"/>
        <v/>
      </c>
      <c r="CA60" s="81" t="str">
        <f>IF(scriv!E22&lt;&gt;"",scriv!E22,"")</f>
        <v/>
      </c>
      <c r="CB60" s="82">
        <f t="shared" si="9"/>
        <v>0</v>
      </c>
      <c r="CC60" s="82">
        <f t="shared" si="38"/>
        <v>0</v>
      </c>
      <c r="CD60" s="82" t="str">
        <f t="shared" si="39"/>
        <v>-</v>
      </c>
      <c r="CE60" s="82" t="str">
        <f t="shared" si="40"/>
        <v>-</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
      </c>
      <c r="B61" s="81" t="str">
        <f>IF(scriv!D23&lt;&gt;"",scriv!D23,"")</f>
        <v/>
      </c>
      <c r="C61" s="81" t="str">
        <f>IF( scriv!AP23&lt;&gt;"", IF(D61&lt;&gt;"","connection ","")&amp;scriv!AP23,IF(D61&lt;&gt;"","connection",""))</f>
        <v/>
      </c>
      <c r="D61" s="82" t="str">
        <f>scriv!AN23</f>
        <v/>
      </c>
      <c r="E61" s="82" t="str">
        <f>scriv!AO23</f>
        <v/>
      </c>
      <c r="F61" s="156">
        <f>ROW()</f>
        <v>61</v>
      </c>
      <c r="G61" s="294">
        <f>scriv!AC23</f>
        <v>0</v>
      </c>
      <c r="H61" s="294">
        <f>scriv!AD23</f>
        <v>0</v>
      </c>
      <c r="I61" s="81" t="str">
        <f>IF(scriv!AE23&lt;&gt;"",scriv!AE23,J61)</f>
        <v/>
      </c>
      <c r="J61" s="81" t="str">
        <f>IF(scriv!AF23&lt;&gt;"",scriv!AF23,"")</f>
        <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0</v>
      </c>
      <c r="S61" s="81" t="str">
        <f>IF(scriv!L23&lt;&gt;"",scriv!L23,
IF(scriv!AF23&lt;&gt;"",$S$36,"none"))</f>
        <v>none</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drawOpen=,1.2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drawClose=,1.2</v>
      </c>
      <c r="AB61" s="167" t="str">
        <f t="shared" si="2"/>
        <v>noTitle</v>
      </c>
      <c r="AC61" s="167"/>
      <c r="AD61" s="45"/>
      <c r="AE61" s="168"/>
      <c r="AF61" s="169">
        <f>IF(D61="",scriv!B23,"")</f>
        <v>0</v>
      </c>
      <c r="AG61" s="170" t="str">
        <f t="shared" si="10"/>
        <v/>
      </c>
      <c r="AH61" s="169" t="str">
        <f t="shared" si="11"/>
        <v/>
      </c>
      <c r="AI61" s="169" t="str">
        <f t="shared" si="12"/>
        <v/>
      </c>
      <c r="AJ61" s="86">
        <f>ROUNDDOWN( (LEN(scriv!B23)+1) / 2, 0 )</f>
        <v>0</v>
      </c>
      <c r="AK61" s="82">
        <f t="shared" si="13"/>
        <v>0</v>
      </c>
      <c r="AL61" s="82" t="str">
        <f t="shared" si="14"/>
        <v>-</v>
      </c>
      <c r="AM61" s="82" t="str">
        <f t="shared" si="15"/>
        <v>-</v>
      </c>
      <c r="AN61" s="82" t="str">
        <f t="shared" si="16"/>
        <v>-</v>
      </c>
      <c r="AO61" s="82" t="str">
        <f t="shared" si="17"/>
        <v>-</v>
      </c>
      <c r="AP61" s="82" t="str">
        <f t="shared" si="18"/>
        <v>-</v>
      </c>
      <c r="AQ61" s="82" t="str">
        <f t="shared" si="19"/>
        <v>-</v>
      </c>
      <c r="AR61" s="82" t="str">
        <f t="shared" si="20"/>
        <v>-</v>
      </c>
      <c r="AT61" s="82">
        <f t="shared" si="4"/>
        <v>10</v>
      </c>
      <c r="AU61" s="82" t="str">
        <f ca="1">IF(    MAX(OFFSET(AL61,0,0,MATCH("-",AL61:AL$638,0))) = 0,"",
IFERROR(MAX(OFFSET(AL61,0,0,MATCH("-",AL61:AL$638,0))),""))</f>
        <v/>
      </c>
      <c r="AV61" s="82" t="str">
        <f ca="1">IF(    MAX(OFFSET(AM61,0,0,MATCH("-",AM61:AM$638,0))) = 0,"",
IFERROR(MAX(OFFSET(AM61,0,0,MATCH("-",AM61:AM$638,0))),""))</f>
        <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-198</v>
      </c>
      <c r="BC61" s="111" t="str">
        <f t="shared" ca="1" si="22"/>
        <v>Radius</v>
      </c>
      <c r="BD61" s="112">
        <f t="shared" ca="1" si="23"/>
        <v>0</v>
      </c>
      <c r="BE61" s="111">
        <f t="shared" ca="1" si="24"/>
        <v>-110</v>
      </c>
      <c r="BF61" s="113" t="e">
        <f t="shared" ca="1" si="25"/>
        <v>#VALUE!</v>
      </c>
      <c r="BG61" s="113" t="e">
        <f t="shared" ca="1" si="26"/>
        <v>#VALUE!</v>
      </c>
      <c r="BH61" s="112">
        <f t="shared" ca="1" si="27"/>
        <v>2000</v>
      </c>
      <c r="BI61" s="112">
        <f t="shared" ca="1" si="28"/>
        <v>-110</v>
      </c>
      <c r="BJ61" s="157"/>
      <c r="BK61" s="157"/>
      <c r="BL61" s="158" t="str">
        <f>scriv!AM23</f>
        <v/>
      </c>
      <c r="BM61" s="157"/>
      <c r="BN61" s="157" t="str">
        <f t="shared" si="29"/>
        <v>node</v>
      </c>
      <c r="BO61" s="157"/>
      <c r="BP61" s="159">
        <f t="shared" ca="1" si="30"/>
        <v>0</v>
      </c>
      <c r="BQ61" s="159">
        <f t="shared" ca="1" si="31"/>
        <v>0</v>
      </c>
      <c r="BR61" s="159">
        <f t="shared" si="5"/>
        <v>1</v>
      </c>
      <c r="BS61" s="159" t="str">
        <f t="shared" si="6"/>
        <v>symbol</v>
      </c>
      <c r="BT61" s="157" t="str">
        <f ca="1">IF(scriv!V23&lt;&gt;"",scriv!V23,
IF(E61="",IFERROR(VLOOKUP(BL61,$AH$40:$BT$638,39,FALSE),$BT$36),
$BT$37))</f>
        <v>NodeSquare</v>
      </c>
      <c r="BU61" s="166">
        <f t="shared" ca="1" si="32"/>
        <v>2000</v>
      </c>
      <c r="BV61" s="166">
        <f t="shared" ca="1" si="33"/>
        <v>-110</v>
      </c>
      <c r="BW61" s="166">
        <f t="shared" ca="1" si="34"/>
        <v>0</v>
      </c>
      <c r="BX61" s="166">
        <f t="shared" ca="1" si="35"/>
        <v>0</v>
      </c>
      <c r="BY61" s="180" t="str">
        <f t="shared" si="36"/>
        <v/>
      </c>
      <c r="BZ61" s="180" t="str">
        <f t="shared" si="37"/>
        <v/>
      </c>
      <c r="CA61" s="81" t="str">
        <f>IF(scriv!E23&lt;&gt;"",scriv!E23,"")</f>
        <v/>
      </c>
      <c r="CB61" s="82">
        <f t="shared" si="9"/>
        <v>0</v>
      </c>
      <c r="CC61" s="82">
        <f t="shared" si="38"/>
        <v>0</v>
      </c>
      <c r="CD61" s="82" t="str">
        <f t="shared" si="39"/>
        <v>-</v>
      </c>
      <c r="CE61" s="82" t="str">
        <f t="shared" si="40"/>
        <v>-</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
      </c>
      <c r="B62" s="81" t="str">
        <f>IF(scriv!D24&lt;&gt;"",scriv!D24,"")</f>
        <v/>
      </c>
      <c r="C62" s="81" t="str">
        <f>IF( scriv!AP24&lt;&gt;"", IF(D62&lt;&gt;"","connection ","")&amp;scriv!AP24,IF(D62&lt;&gt;"","connection",""))</f>
        <v/>
      </c>
      <c r="D62" s="82" t="str">
        <f>scriv!AN24</f>
        <v/>
      </c>
      <c r="E62" s="82" t="str">
        <f>scriv!AO24</f>
        <v/>
      </c>
      <c r="F62" s="156">
        <f>ROW()</f>
        <v>62</v>
      </c>
      <c r="G62" s="294">
        <f>scriv!AC24</f>
        <v>0</v>
      </c>
      <c r="H62" s="294">
        <f>scriv!AD24</f>
        <v>0</v>
      </c>
      <c r="I62" s="81" t="str">
        <f>IF(scriv!AE24&lt;&gt;"",scriv!AE24,J62)</f>
        <v/>
      </c>
      <c r="J62" s="81" t="str">
        <f>IF(scriv!AF24&lt;&gt;"",scriv!AF24,"")</f>
        <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0</v>
      </c>
      <c r="S62" s="81" t="str">
        <f>IF(scriv!L24&lt;&gt;"",scriv!L24,
IF(scriv!AF24&lt;&gt;"",$S$36,"none"))</f>
        <v>none</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drawOpen=,1.2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drawClose=,1.2</v>
      </c>
      <c r="AB62" s="167" t="str">
        <f t="shared" si="2"/>
        <v>noTitle</v>
      </c>
      <c r="AC62" s="167"/>
      <c r="AD62" s="45"/>
      <c r="AE62" s="168"/>
      <c r="AF62" s="169">
        <f>IF(D62="",scriv!B24,"")</f>
        <v>0</v>
      </c>
      <c r="AG62" s="170" t="str">
        <f t="shared" si="10"/>
        <v/>
      </c>
      <c r="AH62" s="169" t="str">
        <f t="shared" si="11"/>
        <v/>
      </c>
      <c r="AI62" s="169" t="str">
        <f t="shared" si="12"/>
        <v/>
      </c>
      <c r="AJ62" s="86">
        <f>ROUNDDOWN( (LEN(scriv!B24)+1) / 2, 0 )</f>
        <v>0</v>
      </c>
      <c r="AK62" s="82">
        <f t="shared" si="13"/>
        <v>0</v>
      </c>
      <c r="AL62" s="82" t="str">
        <f t="shared" si="14"/>
        <v>-</v>
      </c>
      <c r="AM62" s="82" t="str">
        <f t="shared" si="15"/>
        <v>-</v>
      </c>
      <c r="AN62" s="82" t="str">
        <f t="shared" si="16"/>
        <v>-</v>
      </c>
      <c r="AO62" s="82" t="str">
        <f t="shared" si="17"/>
        <v>-</v>
      </c>
      <c r="AP62" s="82" t="str">
        <f t="shared" si="18"/>
        <v>-</v>
      </c>
      <c r="AQ62" s="82" t="str">
        <f t="shared" si="19"/>
        <v>-</v>
      </c>
      <c r="AR62" s="82" t="str">
        <f t="shared" si="20"/>
        <v>-</v>
      </c>
      <c r="AT62" s="82">
        <f t="shared" si="4"/>
        <v>10</v>
      </c>
      <c r="AU62" s="82" t="str">
        <f ca="1">IF(    MAX(OFFSET(AL62,0,0,MATCH("-",AL62:AL$638,0))) = 0,"",
IFERROR(MAX(OFFSET(AL62,0,0,MATCH("-",AL62:AL$638,0))),""))</f>
        <v/>
      </c>
      <c r="AV62" s="82" t="str">
        <f ca="1">IF(    MAX(OFFSET(AM62,0,0,MATCH("-",AM62:AM$638,0))) = 0,"",
IFERROR(MAX(OFFSET(AM62,0,0,MATCH("-",AM62:AM$638,0))),""))</f>
        <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-198</v>
      </c>
      <c r="BC62" s="111" t="str">
        <f t="shared" ca="1" si="22"/>
        <v>Radius</v>
      </c>
      <c r="BD62" s="112">
        <f t="shared" ca="1" si="23"/>
        <v>0</v>
      </c>
      <c r="BE62" s="111">
        <f t="shared" ca="1" si="24"/>
        <v>-110</v>
      </c>
      <c r="BF62" s="113" t="e">
        <f t="shared" ca="1" si="25"/>
        <v>#VALUE!</v>
      </c>
      <c r="BG62" s="113" t="e">
        <f t="shared" ca="1" si="26"/>
        <v>#VALUE!</v>
      </c>
      <c r="BH62" s="112">
        <f t="shared" ca="1" si="27"/>
        <v>2000</v>
      </c>
      <c r="BI62" s="112">
        <f t="shared" ca="1" si="28"/>
        <v>-110</v>
      </c>
      <c r="BJ62" s="157"/>
      <c r="BK62" s="157"/>
      <c r="BL62" s="158" t="str">
        <f>scriv!AM24</f>
        <v/>
      </c>
      <c r="BM62" s="157"/>
      <c r="BN62" s="157" t="str">
        <f t="shared" si="29"/>
        <v>node</v>
      </c>
      <c r="BO62" s="157"/>
      <c r="BP62" s="159">
        <f t="shared" ca="1" si="30"/>
        <v>0</v>
      </c>
      <c r="BQ62" s="159">
        <f t="shared" ca="1" si="31"/>
        <v>0</v>
      </c>
      <c r="BR62" s="159">
        <f t="shared" si="5"/>
        <v>1</v>
      </c>
      <c r="BS62" s="159" t="str">
        <f t="shared" si="6"/>
        <v>symbol</v>
      </c>
      <c r="BT62" s="157" t="str">
        <f ca="1">IF(scriv!V24&lt;&gt;"",scriv!V24,
IF(E62="",IFERROR(VLOOKUP(BL62,$AH$40:$BT$638,39,FALSE),$BT$36),
$BT$37))</f>
        <v>NodeSquare</v>
      </c>
      <c r="BU62" s="166">
        <f t="shared" ca="1" si="32"/>
        <v>2000</v>
      </c>
      <c r="BV62" s="166">
        <f t="shared" ca="1" si="33"/>
        <v>-110</v>
      </c>
      <c r="BW62" s="166">
        <f t="shared" ca="1" si="34"/>
        <v>0</v>
      </c>
      <c r="BX62" s="166">
        <f t="shared" ca="1" si="35"/>
        <v>0</v>
      </c>
      <c r="BY62" s="180" t="str">
        <f t="shared" si="36"/>
        <v/>
      </c>
      <c r="BZ62" s="180" t="str">
        <f t="shared" si="37"/>
        <v/>
      </c>
      <c r="CA62" s="81" t="str">
        <f>IF(scriv!E24&lt;&gt;"",scriv!E24,"")</f>
        <v/>
      </c>
      <c r="CB62" s="82">
        <f t="shared" si="9"/>
        <v>0</v>
      </c>
      <c r="CC62" s="82">
        <f t="shared" si="38"/>
        <v>0</v>
      </c>
      <c r="CD62" s="82" t="str">
        <f t="shared" si="39"/>
        <v>-</v>
      </c>
      <c r="CE62" s="82" t="str">
        <f t="shared" si="40"/>
        <v>-</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
      </c>
      <c r="B63" s="81" t="str">
        <f>IF(scriv!D25&lt;&gt;"",scriv!D25,"")</f>
        <v/>
      </c>
      <c r="C63" s="81" t="str">
        <f>IF( scriv!AP25&lt;&gt;"", IF(D63&lt;&gt;"","connection ","")&amp;scriv!AP25,IF(D63&lt;&gt;"","connection",""))</f>
        <v/>
      </c>
      <c r="D63" s="82" t="str">
        <f>scriv!AN25</f>
        <v/>
      </c>
      <c r="E63" s="82" t="str">
        <f>scriv!AO25</f>
        <v/>
      </c>
      <c r="F63" s="156">
        <f>ROW()</f>
        <v>63</v>
      </c>
      <c r="G63" s="294">
        <f>scriv!AC25</f>
        <v>0</v>
      </c>
      <c r="H63" s="294">
        <f>scriv!AD25</f>
        <v>0</v>
      </c>
      <c r="I63" s="81" t="str">
        <f>IF(scriv!AE25&lt;&gt;"",scriv!AE25,J63)</f>
        <v/>
      </c>
      <c r="J63" s="81" t="str">
        <f>IF(scriv!AF25&lt;&gt;"",scriv!AF25,"")</f>
        <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0</v>
      </c>
      <c r="S63" s="81" t="str">
        <f>IF(scriv!L25&lt;&gt;"",scriv!L25,
IF(scriv!AF25&lt;&gt;"",$S$36,"none"))</f>
        <v>none</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drawOpen=,1.2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drawClose=,1.2</v>
      </c>
      <c r="AB63" s="167" t="str">
        <f t="shared" si="2"/>
        <v>noTitle</v>
      </c>
      <c r="AC63" s="167"/>
      <c r="AD63" s="45"/>
      <c r="AE63" s="168"/>
      <c r="AF63" s="169">
        <f>IF(D63="",scriv!B25,"")</f>
        <v>0</v>
      </c>
      <c r="AG63" s="170" t="str">
        <f t="shared" si="10"/>
        <v/>
      </c>
      <c r="AH63" s="169" t="str">
        <f t="shared" si="11"/>
        <v/>
      </c>
      <c r="AI63" s="169" t="str">
        <f t="shared" si="12"/>
        <v/>
      </c>
      <c r="AJ63" s="86">
        <f>ROUNDDOWN( (LEN(scriv!B25)+1) / 2, 0 )</f>
        <v>0</v>
      </c>
      <c r="AK63" s="82">
        <f t="shared" si="13"/>
        <v>0</v>
      </c>
      <c r="AL63" s="82" t="str">
        <f t="shared" si="14"/>
        <v>-</v>
      </c>
      <c r="AM63" s="82" t="str">
        <f t="shared" si="15"/>
        <v>-</v>
      </c>
      <c r="AN63" s="82" t="str">
        <f t="shared" si="16"/>
        <v>-</v>
      </c>
      <c r="AO63" s="82" t="str">
        <f t="shared" si="17"/>
        <v>-</v>
      </c>
      <c r="AP63" s="82" t="str">
        <f t="shared" si="18"/>
        <v>-</v>
      </c>
      <c r="AQ63" s="82" t="str">
        <f t="shared" si="19"/>
        <v>-</v>
      </c>
      <c r="AR63" s="82" t="str">
        <f t="shared" si="20"/>
        <v>-</v>
      </c>
      <c r="AT63" s="82">
        <f t="shared" si="4"/>
        <v>10</v>
      </c>
      <c r="AU63" s="82" t="str">
        <f ca="1">IF(    MAX(OFFSET(AL63,0,0,MATCH("-",AL63:AL$638,0))) = 0,"",
IFERROR(MAX(OFFSET(AL63,0,0,MATCH("-",AL63:AL$638,0))),""))</f>
        <v/>
      </c>
      <c r="AV63" s="82" t="str">
        <f ca="1">IF(    MAX(OFFSET(AM63,0,0,MATCH("-",AM63:AM$638,0))) = 0,"",
IFERROR(MAX(OFFSET(AM63,0,0,MATCH("-",AM63:AM$638,0))),""))</f>
        <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-198</v>
      </c>
      <c r="BC63" s="111" t="str">
        <f t="shared" ca="1" si="22"/>
        <v>Radius</v>
      </c>
      <c r="BD63" s="112">
        <f t="shared" ca="1" si="23"/>
        <v>0</v>
      </c>
      <c r="BE63" s="111">
        <f t="shared" ca="1" si="24"/>
        <v>-110</v>
      </c>
      <c r="BF63" s="113" t="e">
        <f t="shared" ca="1" si="25"/>
        <v>#VALUE!</v>
      </c>
      <c r="BG63" s="113" t="e">
        <f t="shared" ca="1" si="26"/>
        <v>#VALUE!</v>
      </c>
      <c r="BH63" s="112">
        <f t="shared" ca="1" si="27"/>
        <v>2000</v>
      </c>
      <c r="BI63" s="112">
        <f t="shared" ca="1" si="28"/>
        <v>-110</v>
      </c>
      <c r="BJ63" s="157"/>
      <c r="BK63" s="157"/>
      <c r="BL63" s="158" t="str">
        <f>scriv!AM25</f>
        <v/>
      </c>
      <c r="BM63" s="157"/>
      <c r="BN63" s="157" t="str">
        <f t="shared" si="29"/>
        <v>node</v>
      </c>
      <c r="BO63" s="157"/>
      <c r="BP63" s="159">
        <f t="shared" ca="1" si="30"/>
        <v>0</v>
      </c>
      <c r="BQ63" s="159">
        <f t="shared" ca="1" si="31"/>
        <v>0</v>
      </c>
      <c r="BR63" s="159">
        <f t="shared" si="5"/>
        <v>1</v>
      </c>
      <c r="BS63" s="159" t="str">
        <f t="shared" si="6"/>
        <v>symbol</v>
      </c>
      <c r="BT63" s="157" t="str">
        <f ca="1">IF(scriv!V25&lt;&gt;"",scriv!V25,
IF(E63="",IFERROR(VLOOKUP(BL63,$AH$40:$BT$638,39,FALSE),$BT$36),
$BT$37))</f>
        <v>NodeSquare</v>
      </c>
      <c r="BU63" s="166">
        <f t="shared" ca="1" si="32"/>
        <v>2000</v>
      </c>
      <c r="BV63" s="166">
        <f t="shared" ca="1" si="33"/>
        <v>-110</v>
      </c>
      <c r="BW63" s="166">
        <f t="shared" ca="1" si="34"/>
        <v>0</v>
      </c>
      <c r="BX63" s="166">
        <f t="shared" ca="1" si="35"/>
        <v>0</v>
      </c>
      <c r="BY63" s="180" t="str">
        <f t="shared" si="36"/>
        <v/>
      </c>
      <c r="BZ63" s="180" t="str">
        <f t="shared" si="37"/>
        <v/>
      </c>
      <c r="CA63" s="81" t="str">
        <f>IF(scriv!E25&lt;&gt;"",scriv!E25,"")</f>
        <v/>
      </c>
      <c r="CB63" s="82">
        <f t="shared" si="9"/>
        <v>0</v>
      </c>
      <c r="CC63" s="82">
        <f t="shared" si="38"/>
        <v>0</v>
      </c>
      <c r="CD63" s="82" t="str">
        <f t="shared" si="39"/>
        <v>-</v>
      </c>
      <c r="CE63" s="82" t="str">
        <f t="shared" si="40"/>
        <v>-</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
      </c>
      <c r="B64" s="81" t="str">
        <f>IF(scriv!D26&lt;&gt;"",scriv!D26,"")</f>
        <v/>
      </c>
      <c r="C64" s="81" t="str">
        <f>IF( scriv!AP26&lt;&gt;"", IF(D64&lt;&gt;"","connection ","")&amp;scriv!AP26,IF(D64&lt;&gt;"","connection",""))</f>
        <v/>
      </c>
      <c r="D64" s="82" t="str">
        <f>scriv!AN26</f>
        <v/>
      </c>
      <c r="E64" s="82" t="str">
        <f>scriv!AO26</f>
        <v/>
      </c>
      <c r="F64" s="156">
        <f>ROW()</f>
        <v>64</v>
      </c>
      <c r="G64" s="294">
        <f>scriv!AC26</f>
        <v>0</v>
      </c>
      <c r="H64" s="294">
        <f>scriv!AD26</f>
        <v>0</v>
      </c>
      <c r="I64" s="81" t="str">
        <f>IF(scriv!AE26&lt;&gt;"",scriv!AE26,J64)</f>
        <v/>
      </c>
      <c r="J64" s="81" t="str">
        <f>IF(scriv!AF26&lt;&gt;"",scriv!AF26,"")</f>
        <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0</v>
      </c>
      <c r="S64" s="81" t="str">
        <f>IF(scriv!L26&lt;&gt;"",scriv!L26,
IF(scriv!AF26&lt;&gt;"",$S$36,"none"))</f>
        <v>none</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drawOpen=,1.2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drawClose=,1.2</v>
      </c>
      <c r="AB64" s="167" t="str">
        <f t="shared" si="2"/>
        <v>noTitle</v>
      </c>
      <c r="AC64" s="167"/>
      <c r="AD64" s="45"/>
      <c r="AE64" s="168"/>
      <c r="AF64" s="169">
        <f>IF(D64="",scriv!B26,"")</f>
        <v>0</v>
      </c>
      <c r="AG64" s="170" t="str">
        <f t="shared" si="10"/>
        <v/>
      </c>
      <c r="AH64" s="169" t="str">
        <f t="shared" si="11"/>
        <v/>
      </c>
      <c r="AI64" s="169" t="str">
        <f t="shared" si="12"/>
        <v/>
      </c>
      <c r="AJ64" s="86">
        <f>ROUNDDOWN( (LEN(scriv!B26)+1) / 2, 0 )</f>
        <v>0</v>
      </c>
      <c r="AK64" s="82">
        <f t="shared" si="13"/>
        <v>0</v>
      </c>
      <c r="AL64" s="82" t="str">
        <f t="shared" si="14"/>
        <v>-</v>
      </c>
      <c r="AM64" s="82" t="str">
        <f t="shared" si="15"/>
        <v>-</v>
      </c>
      <c r="AN64" s="82" t="str">
        <f t="shared" si="16"/>
        <v>-</v>
      </c>
      <c r="AO64" s="82" t="str">
        <f t="shared" si="17"/>
        <v>-</v>
      </c>
      <c r="AP64" s="82" t="str">
        <f t="shared" si="18"/>
        <v>-</v>
      </c>
      <c r="AQ64" s="82" t="str">
        <f t="shared" si="19"/>
        <v>-</v>
      </c>
      <c r="AR64" s="82" t="str">
        <f t="shared" si="20"/>
        <v>-</v>
      </c>
      <c r="AT64" s="82">
        <f t="shared" si="4"/>
        <v>10</v>
      </c>
      <c r="AU64" s="82" t="str">
        <f ca="1">IF(    MAX(OFFSET(AL64,0,0,MATCH("-",AL64:AL$638,0))) = 0,"",
IFERROR(MAX(OFFSET(AL64,0,0,MATCH("-",AL64:AL$638,0))),""))</f>
        <v/>
      </c>
      <c r="AV64" s="82" t="str">
        <f ca="1">IF(    MAX(OFFSET(AM64,0,0,MATCH("-",AM64:AM$638,0))) = 0,"",
IFERROR(MAX(OFFSET(AM64,0,0,MATCH("-",AM64:AM$638,0))),""))</f>
        <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-198</v>
      </c>
      <c r="BC64" s="111" t="str">
        <f t="shared" ca="1" si="22"/>
        <v>Radius</v>
      </c>
      <c r="BD64" s="112">
        <f t="shared" ca="1" si="23"/>
        <v>0</v>
      </c>
      <c r="BE64" s="111">
        <f t="shared" ca="1" si="24"/>
        <v>-110</v>
      </c>
      <c r="BF64" s="113" t="e">
        <f t="shared" ca="1" si="25"/>
        <v>#VALUE!</v>
      </c>
      <c r="BG64" s="113" t="e">
        <f t="shared" ca="1" si="26"/>
        <v>#VALUE!</v>
      </c>
      <c r="BH64" s="112">
        <f t="shared" ca="1" si="27"/>
        <v>2000</v>
      </c>
      <c r="BI64" s="112">
        <f t="shared" ca="1" si="28"/>
        <v>-110</v>
      </c>
      <c r="BJ64" s="157"/>
      <c r="BK64" s="157"/>
      <c r="BL64" s="158" t="str">
        <f>scriv!AM26</f>
        <v/>
      </c>
      <c r="BM64" s="157"/>
      <c r="BN64" s="157" t="str">
        <f t="shared" si="29"/>
        <v>node</v>
      </c>
      <c r="BO64" s="157"/>
      <c r="BP64" s="159">
        <f t="shared" ca="1" si="30"/>
        <v>0</v>
      </c>
      <c r="BQ64" s="159">
        <f t="shared" ca="1" si="31"/>
        <v>0</v>
      </c>
      <c r="BR64" s="159">
        <f t="shared" si="5"/>
        <v>1</v>
      </c>
      <c r="BS64" s="159" t="str">
        <f t="shared" si="6"/>
        <v>symbol</v>
      </c>
      <c r="BT64" s="157" t="str">
        <f ca="1">IF(scriv!V26&lt;&gt;"",scriv!V26,
IF(E64="",IFERROR(VLOOKUP(BL64,$AH$40:$BT$638,39,FALSE),$BT$36),
$BT$37))</f>
        <v>NodeSquare</v>
      </c>
      <c r="BU64" s="166">
        <f t="shared" ca="1" si="32"/>
        <v>2000</v>
      </c>
      <c r="BV64" s="166">
        <f t="shared" ca="1" si="33"/>
        <v>-110</v>
      </c>
      <c r="BW64" s="166">
        <f t="shared" ca="1" si="34"/>
        <v>0</v>
      </c>
      <c r="BX64" s="166">
        <f t="shared" ca="1" si="35"/>
        <v>0</v>
      </c>
      <c r="BY64" s="180" t="str">
        <f t="shared" si="36"/>
        <v/>
      </c>
      <c r="BZ64" s="180" t="str">
        <f t="shared" si="37"/>
        <v/>
      </c>
      <c r="CA64" s="81" t="str">
        <f>IF(scriv!E26&lt;&gt;"",scriv!E26,"")</f>
        <v/>
      </c>
      <c r="CB64" s="82">
        <f t="shared" si="9"/>
        <v>0</v>
      </c>
      <c r="CC64" s="82">
        <f t="shared" si="38"/>
        <v>0</v>
      </c>
      <c r="CD64" s="82" t="str">
        <f t="shared" si="39"/>
        <v>-</v>
      </c>
      <c r="CE64" s="82" t="str">
        <f t="shared" si="40"/>
        <v>-</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
      </c>
      <c r="B65" s="81" t="str">
        <f>IF(scriv!D27&lt;&gt;"",scriv!D27,"")</f>
        <v/>
      </c>
      <c r="C65" s="81" t="str">
        <f>IF( scriv!AP27&lt;&gt;"", IF(D65&lt;&gt;"","connection ","")&amp;scriv!AP27,IF(D65&lt;&gt;"","connection",""))</f>
        <v/>
      </c>
      <c r="D65" s="82" t="str">
        <f>scriv!AN27</f>
        <v/>
      </c>
      <c r="E65" s="82" t="str">
        <f>scriv!AO27</f>
        <v/>
      </c>
      <c r="F65" s="156">
        <f>ROW()</f>
        <v>65</v>
      </c>
      <c r="G65" s="294">
        <f>scriv!AC27</f>
        <v>0</v>
      </c>
      <c r="H65" s="294">
        <f>scriv!AD27</f>
        <v>0</v>
      </c>
      <c r="I65" s="81" t="str">
        <f>IF(scriv!AE27&lt;&gt;"",scriv!AE27,J65)</f>
        <v/>
      </c>
      <c r="J65" s="81" t="str">
        <f>IF(scriv!AF27&lt;&gt;"",scriv!AF27,"")</f>
        <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0</v>
      </c>
      <c r="S65" s="81" t="str">
        <f>IF(scriv!L27&lt;&gt;"",scriv!L27,
IF(scriv!AF27&lt;&gt;"",$S$36,"none"))</f>
        <v>none</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drawOpen=,1.2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drawClose=,1.2</v>
      </c>
      <c r="AB65" s="167" t="str">
        <f t="shared" si="2"/>
        <v>noTitle</v>
      </c>
      <c r="AC65" s="167"/>
      <c r="AD65" s="45"/>
      <c r="AE65" s="168"/>
      <c r="AF65" s="169">
        <f>IF(D65="",scriv!B27,"")</f>
        <v>0</v>
      </c>
      <c r="AG65" s="170" t="str">
        <f t="shared" si="10"/>
        <v/>
      </c>
      <c r="AH65" s="169" t="str">
        <f t="shared" si="11"/>
        <v/>
      </c>
      <c r="AI65" s="169" t="str">
        <f t="shared" si="12"/>
        <v/>
      </c>
      <c r="AJ65" s="86">
        <f>ROUNDDOWN( (LEN(scriv!B27)+1) / 2, 0 )</f>
        <v>0</v>
      </c>
      <c r="AK65" s="82">
        <f t="shared" si="13"/>
        <v>0</v>
      </c>
      <c r="AL65" s="82" t="str">
        <f t="shared" si="14"/>
        <v>-</v>
      </c>
      <c r="AM65" s="82" t="str">
        <f t="shared" si="15"/>
        <v>-</v>
      </c>
      <c r="AN65" s="82" t="str">
        <f t="shared" si="16"/>
        <v>-</v>
      </c>
      <c r="AO65" s="82" t="str">
        <f t="shared" si="17"/>
        <v>-</v>
      </c>
      <c r="AP65" s="82" t="str">
        <f t="shared" si="18"/>
        <v>-</v>
      </c>
      <c r="AQ65" s="82" t="str">
        <f t="shared" si="19"/>
        <v>-</v>
      </c>
      <c r="AR65" s="82" t="str">
        <f t="shared" si="20"/>
        <v>-</v>
      </c>
      <c r="AT65" s="82">
        <f t="shared" si="4"/>
        <v>10</v>
      </c>
      <c r="AU65" s="82" t="str">
        <f ca="1">IF(    MAX(OFFSET(AL65,0,0,MATCH("-",AL65:AL$638,0))) = 0,"",
IFERROR(MAX(OFFSET(AL65,0,0,MATCH("-",AL65:AL$638,0))),""))</f>
        <v/>
      </c>
      <c r="AV65" s="82" t="str">
        <f ca="1">IF(    MAX(OFFSET(AM65,0,0,MATCH("-",AM65:AM$638,0))) = 0,"",
IFERROR(MAX(OFFSET(AM65,0,0,MATCH("-",AM65:AM$638,0))),""))</f>
        <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-198</v>
      </c>
      <c r="BC65" s="111" t="str">
        <f t="shared" ca="1" si="22"/>
        <v>Radius</v>
      </c>
      <c r="BD65" s="112">
        <f t="shared" ca="1" si="23"/>
        <v>0</v>
      </c>
      <c r="BE65" s="111">
        <f t="shared" ca="1" si="24"/>
        <v>-110</v>
      </c>
      <c r="BF65" s="113" t="e">
        <f t="shared" ca="1" si="25"/>
        <v>#VALUE!</v>
      </c>
      <c r="BG65" s="113" t="e">
        <f t="shared" ca="1" si="26"/>
        <v>#VALUE!</v>
      </c>
      <c r="BH65" s="112">
        <f t="shared" ca="1" si="27"/>
        <v>2000</v>
      </c>
      <c r="BI65" s="112">
        <f t="shared" ca="1" si="28"/>
        <v>-110</v>
      </c>
      <c r="BJ65" s="157"/>
      <c r="BK65" s="157"/>
      <c r="BL65" s="158" t="str">
        <f>scriv!AM27</f>
        <v/>
      </c>
      <c r="BM65" s="157"/>
      <c r="BN65" s="157" t="str">
        <f t="shared" si="29"/>
        <v>node</v>
      </c>
      <c r="BO65" s="157"/>
      <c r="BP65" s="159">
        <f t="shared" ca="1" si="30"/>
        <v>0</v>
      </c>
      <c r="BQ65" s="159">
        <f t="shared" ca="1" si="31"/>
        <v>0</v>
      </c>
      <c r="BR65" s="159">
        <f t="shared" si="5"/>
        <v>1</v>
      </c>
      <c r="BS65" s="159" t="str">
        <f t="shared" si="6"/>
        <v>symbol</v>
      </c>
      <c r="BT65" s="157" t="str">
        <f ca="1">IF(scriv!V27&lt;&gt;"",scriv!V27,
IF(E65="",IFERROR(VLOOKUP(BL65,$AH$40:$BT$638,39,FALSE),$BT$36),
$BT$37))</f>
        <v>NodeSquare</v>
      </c>
      <c r="BU65" s="166">
        <f t="shared" ca="1" si="32"/>
        <v>2000</v>
      </c>
      <c r="BV65" s="166">
        <f t="shared" ca="1" si="33"/>
        <v>-110</v>
      </c>
      <c r="BW65" s="166">
        <f t="shared" ca="1" si="34"/>
        <v>0</v>
      </c>
      <c r="BX65" s="166">
        <f t="shared" ca="1" si="35"/>
        <v>0</v>
      </c>
      <c r="BY65" s="180" t="str">
        <f t="shared" si="36"/>
        <v/>
      </c>
      <c r="BZ65" s="180" t="str">
        <f t="shared" si="37"/>
        <v/>
      </c>
      <c r="CA65" s="81" t="str">
        <f>IF(scriv!E27&lt;&gt;"",scriv!E27,"")</f>
        <v/>
      </c>
      <c r="CB65" s="82">
        <f t="shared" si="9"/>
        <v>0</v>
      </c>
      <c r="CC65" s="82">
        <f t="shared" si="38"/>
        <v>0</v>
      </c>
      <c r="CD65" s="82" t="str">
        <f t="shared" si="39"/>
        <v>-</v>
      </c>
      <c r="CE65" s="82" t="str">
        <f t="shared" si="40"/>
        <v>-</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
      </c>
      <c r="B66" s="81" t="str">
        <f>IF(scriv!D28&lt;&gt;"",scriv!D28,"")</f>
        <v/>
      </c>
      <c r="C66" s="81" t="str">
        <f>IF( scriv!AP28&lt;&gt;"", IF(D66&lt;&gt;"","connection ","")&amp;scriv!AP28,IF(D66&lt;&gt;"","connection",""))</f>
        <v/>
      </c>
      <c r="D66" s="82" t="str">
        <f>scriv!AN28</f>
        <v/>
      </c>
      <c r="E66" s="82" t="str">
        <f>scriv!AO28</f>
        <v/>
      </c>
      <c r="F66" s="156">
        <f>ROW()</f>
        <v>66</v>
      </c>
      <c r="G66" s="294">
        <f>scriv!AC28</f>
        <v>0</v>
      </c>
      <c r="H66" s="294">
        <f>scriv!AD28</f>
        <v>0</v>
      </c>
      <c r="I66" s="81" t="str">
        <f>IF(scriv!AE28&lt;&gt;"",scriv!AE28,J66)</f>
        <v/>
      </c>
      <c r="J66" s="81" t="str">
        <f>IF(scriv!AF28&lt;&gt;"",scriv!AF28,"")</f>
        <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0</v>
      </c>
      <c r="S66" s="81" t="str">
        <f>IF(scriv!L28&lt;&gt;"",scriv!L28,
IF(scriv!AF28&lt;&gt;"",$S$36,"none"))</f>
        <v>none</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drawOpen=,1.2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drawClose=,1.2</v>
      </c>
      <c r="AB66" s="167" t="str">
        <f t="shared" si="2"/>
        <v>noTitle</v>
      </c>
      <c r="AC66" s="167"/>
      <c r="AD66" s="45"/>
      <c r="AE66" s="168"/>
      <c r="AF66" s="169">
        <f>IF(D66="",scriv!B28,"")</f>
        <v>0</v>
      </c>
      <c r="AG66" s="170" t="str">
        <f t="shared" si="10"/>
        <v/>
      </c>
      <c r="AH66" s="169" t="str">
        <f t="shared" si="11"/>
        <v/>
      </c>
      <c r="AI66" s="169" t="str">
        <f t="shared" si="12"/>
        <v/>
      </c>
      <c r="AJ66" s="86">
        <f>ROUNDDOWN( (LEN(scriv!B28)+1) / 2, 0 )</f>
        <v>0</v>
      </c>
      <c r="AK66" s="82">
        <f t="shared" si="13"/>
        <v>0</v>
      </c>
      <c r="AL66" s="82" t="str">
        <f t="shared" si="14"/>
        <v>-</v>
      </c>
      <c r="AM66" s="82" t="str">
        <f t="shared" si="15"/>
        <v>-</v>
      </c>
      <c r="AN66" s="82" t="str">
        <f t="shared" si="16"/>
        <v>-</v>
      </c>
      <c r="AO66" s="82" t="str">
        <f t="shared" si="17"/>
        <v>-</v>
      </c>
      <c r="AP66" s="82" t="str">
        <f t="shared" si="18"/>
        <v>-</v>
      </c>
      <c r="AQ66" s="82" t="str">
        <f t="shared" si="19"/>
        <v>-</v>
      </c>
      <c r="AR66" s="82" t="str">
        <f t="shared" si="20"/>
        <v>-</v>
      </c>
      <c r="AT66" s="82">
        <f t="shared" si="4"/>
        <v>10</v>
      </c>
      <c r="AU66" s="82" t="str">
        <f ca="1">IF(    MAX(OFFSET(AL66,0,0,MATCH("-",AL66:AL$638,0))) = 0,"",
IFERROR(MAX(OFFSET(AL66,0,0,MATCH("-",AL66:AL$638,0))),""))</f>
        <v/>
      </c>
      <c r="AV66" s="82" t="str">
        <f ca="1">IF(    MAX(OFFSET(AM66,0,0,MATCH("-",AM66:AM$638,0))) = 0,"",
IFERROR(MAX(OFFSET(AM66,0,0,MATCH("-",AM66:AM$638,0))),""))</f>
        <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-198</v>
      </c>
      <c r="BC66" s="111" t="str">
        <f t="shared" ca="1" si="22"/>
        <v>Radius</v>
      </c>
      <c r="BD66" s="112">
        <f t="shared" ca="1" si="23"/>
        <v>0</v>
      </c>
      <c r="BE66" s="111">
        <f t="shared" ca="1" si="24"/>
        <v>-110</v>
      </c>
      <c r="BF66" s="113" t="e">
        <f t="shared" ca="1" si="25"/>
        <v>#VALUE!</v>
      </c>
      <c r="BG66" s="113" t="e">
        <f t="shared" ca="1" si="26"/>
        <v>#VALUE!</v>
      </c>
      <c r="BH66" s="112">
        <f t="shared" ca="1" si="27"/>
        <v>2000</v>
      </c>
      <c r="BI66" s="112">
        <f t="shared" ca="1" si="28"/>
        <v>-110</v>
      </c>
      <c r="BJ66" s="157"/>
      <c r="BK66" s="157"/>
      <c r="BL66" s="158" t="str">
        <f>scriv!AM28</f>
        <v/>
      </c>
      <c r="BM66" s="157"/>
      <c r="BN66" s="157" t="str">
        <f t="shared" si="29"/>
        <v>node</v>
      </c>
      <c r="BO66" s="157"/>
      <c r="BP66" s="159">
        <f t="shared" ca="1" si="30"/>
        <v>0</v>
      </c>
      <c r="BQ66" s="159">
        <f t="shared" ca="1" si="31"/>
        <v>0</v>
      </c>
      <c r="BR66" s="159">
        <f t="shared" si="5"/>
        <v>1</v>
      </c>
      <c r="BS66" s="159" t="str">
        <f t="shared" si="6"/>
        <v>symbol</v>
      </c>
      <c r="BT66" s="157" t="str">
        <f ca="1">IF(scriv!V28&lt;&gt;"",scriv!V28,
IF(E66="",IFERROR(VLOOKUP(BL66,$AH$40:$BT$638,39,FALSE),$BT$36),
$BT$37))</f>
        <v>NodeSquare</v>
      </c>
      <c r="BU66" s="166">
        <f t="shared" ca="1" si="32"/>
        <v>2000</v>
      </c>
      <c r="BV66" s="166">
        <f t="shared" ca="1" si="33"/>
        <v>-110</v>
      </c>
      <c r="BW66" s="166">
        <f t="shared" ca="1" si="34"/>
        <v>0</v>
      </c>
      <c r="BX66" s="166">
        <f t="shared" ca="1" si="35"/>
        <v>0</v>
      </c>
      <c r="BY66" s="180" t="str">
        <f t="shared" si="36"/>
        <v/>
      </c>
      <c r="BZ66" s="180" t="str">
        <f t="shared" si="37"/>
        <v/>
      </c>
      <c r="CA66" s="81" t="str">
        <f>IF(scriv!E28&lt;&gt;"",scriv!E28,"")</f>
        <v/>
      </c>
      <c r="CB66" s="82">
        <f t="shared" si="9"/>
        <v>0</v>
      </c>
      <c r="CC66" s="82">
        <f t="shared" si="38"/>
        <v>0</v>
      </c>
      <c r="CD66" s="82" t="str">
        <f t="shared" si="39"/>
        <v>-</v>
      </c>
      <c r="CE66" s="82" t="str">
        <f t="shared" si="40"/>
        <v>-</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
      </c>
      <c r="B67" s="81" t="str">
        <f>IF(scriv!D29&lt;&gt;"",scriv!D29,"")</f>
        <v/>
      </c>
      <c r="C67" s="81" t="str">
        <f>IF( scriv!AP29&lt;&gt;"", IF(D67&lt;&gt;"","connection ","")&amp;scriv!AP29,IF(D67&lt;&gt;"","connection",""))</f>
        <v/>
      </c>
      <c r="D67" s="82" t="str">
        <f>scriv!AN29</f>
        <v/>
      </c>
      <c r="E67" s="82" t="str">
        <f>scriv!AO29</f>
        <v/>
      </c>
      <c r="F67" s="156">
        <f>ROW()</f>
        <v>67</v>
      </c>
      <c r="G67" s="294">
        <f>scriv!AC29</f>
        <v>0</v>
      </c>
      <c r="H67" s="294">
        <f>scriv!AD29</f>
        <v>0</v>
      </c>
      <c r="I67" s="81" t="str">
        <f>IF(scriv!AE29&lt;&gt;"",scriv!AE29,J67)</f>
        <v/>
      </c>
      <c r="J67" s="81" t="str">
        <f>IF(scriv!AF29&lt;&gt;"",scriv!AF29,"")</f>
        <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0</v>
      </c>
      <c r="S67" s="81" t="str">
        <f>IF(scriv!L29&lt;&gt;"",scriv!L29,
IF(scriv!AF29&lt;&gt;"",$S$36,"none"))</f>
        <v>none</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drawOpen=,1.2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drawClose=,1.2</v>
      </c>
      <c r="AB67" s="167" t="str">
        <f t="shared" si="2"/>
        <v>noTitle</v>
      </c>
      <c r="AC67" s="167"/>
      <c r="AD67" s="45"/>
      <c r="AE67" s="168"/>
      <c r="AF67" s="169">
        <f>IF(D67="",scriv!B29,"")</f>
        <v>0</v>
      </c>
      <c r="AG67" s="170" t="str">
        <f t="shared" si="10"/>
        <v/>
      </c>
      <c r="AH67" s="169" t="str">
        <f t="shared" si="11"/>
        <v/>
      </c>
      <c r="AI67" s="169" t="str">
        <f t="shared" si="12"/>
        <v/>
      </c>
      <c r="AJ67" s="86">
        <f>ROUNDDOWN( (LEN(scriv!B29)+1) / 2, 0 )</f>
        <v>0</v>
      </c>
      <c r="AK67" s="82">
        <f t="shared" si="13"/>
        <v>0</v>
      </c>
      <c r="AL67" s="82" t="str">
        <f t="shared" si="14"/>
        <v>-</v>
      </c>
      <c r="AM67" s="82" t="str">
        <f t="shared" si="15"/>
        <v>-</v>
      </c>
      <c r="AN67" s="82" t="str">
        <f t="shared" si="16"/>
        <v>-</v>
      </c>
      <c r="AO67" s="82" t="str">
        <f t="shared" si="17"/>
        <v>-</v>
      </c>
      <c r="AP67" s="82" t="str">
        <f t="shared" si="18"/>
        <v>-</v>
      </c>
      <c r="AQ67" s="82" t="str">
        <f t="shared" si="19"/>
        <v>-</v>
      </c>
      <c r="AR67" s="82" t="str">
        <f t="shared" si="20"/>
        <v>-</v>
      </c>
      <c r="AT67" s="82">
        <f t="shared" si="4"/>
        <v>10</v>
      </c>
      <c r="AU67" s="82" t="str">
        <f ca="1">IF(    MAX(OFFSET(AL67,0,0,MATCH("-",AL67:AL$638,0))) = 0,"",
IFERROR(MAX(OFFSET(AL67,0,0,MATCH("-",AL67:AL$638,0))),""))</f>
        <v/>
      </c>
      <c r="AV67" s="82" t="str">
        <f ca="1">IF(    MAX(OFFSET(AM67,0,0,MATCH("-",AM67:AM$638,0))) = 0,"",
IFERROR(MAX(OFFSET(AM67,0,0,MATCH("-",AM67:AM$638,0))),""))</f>
        <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-198</v>
      </c>
      <c r="BC67" s="111" t="str">
        <f t="shared" ca="1" si="22"/>
        <v>Radius</v>
      </c>
      <c r="BD67" s="112">
        <f t="shared" ca="1" si="23"/>
        <v>0</v>
      </c>
      <c r="BE67" s="111">
        <f t="shared" ca="1" si="24"/>
        <v>-110</v>
      </c>
      <c r="BF67" s="113" t="e">
        <f t="shared" ca="1" si="25"/>
        <v>#VALUE!</v>
      </c>
      <c r="BG67" s="113" t="e">
        <f t="shared" ca="1" si="26"/>
        <v>#VALUE!</v>
      </c>
      <c r="BH67" s="112">
        <f t="shared" ca="1" si="27"/>
        <v>2000</v>
      </c>
      <c r="BI67" s="112">
        <f t="shared" ca="1" si="28"/>
        <v>-110</v>
      </c>
      <c r="BJ67" s="157"/>
      <c r="BK67" s="157"/>
      <c r="BL67" s="158" t="str">
        <f>scriv!AM29</f>
        <v/>
      </c>
      <c r="BM67" s="157"/>
      <c r="BN67" s="157" t="str">
        <f t="shared" si="29"/>
        <v>node</v>
      </c>
      <c r="BO67" s="157"/>
      <c r="BP67" s="159">
        <f t="shared" ca="1" si="30"/>
        <v>0</v>
      </c>
      <c r="BQ67" s="159">
        <f t="shared" ca="1" si="31"/>
        <v>0</v>
      </c>
      <c r="BR67" s="159">
        <f t="shared" si="5"/>
        <v>1</v>
      </c>
      <c r="BS67" s="159" t="str">
        <f t="shared" si="6"/>
        <v>symbol</v>
      </c>
      <c r="BT67" s="157" t="str">
        <f ca="1">IF(scriv!V29&lt;&gt;"",scriv!V29,
IF(E67="",IFERROR(VLOOKUP(BL67,$AH$40:$BT$638,39,FALSE),$BT$36),
$BT$37))</f>
        <v>NodeSquare</v>
      </c>
      <c r="BU67" s="166">
        <f t="shared" ca="1" si="32"/>
        <v>2000</v>
      </c>
      <c r="BV67" s="166">
        <f t="shared" ca="1" si="33"/>
        <v>-110</v>
      </c>
      <c r="BW67" s="166">
        <f t="shared" ca="1" si="34"/>
        <v>0</v>
      </c>
      <c r="BX67" s="166">
        <f t="shared" ca="1" si="35"/>
        <v>0</v>
      </c>
      <c r="BY67" s="180" t="str">
        <f t="shared" si="36"/>
        <v/>
      </c>
      <c r="BZ67" s="180" t="str">
        <f t="shared" si="37"/>
        <v/>
      </c>
      <c r="CA67" s="81" t="str">
        <f>IF(scriv!E29&lt;&gt;"",scriv!E29,"")</f>
        <v/>
      </c>
      <c r="CB67" s="82">
        <f t="shared" si="9"/>
        <v>0</v>
      </c>
      <c r="CC67" s="82">
        <f t="shared" si="38"/>
        <v>0</v>
      </c>
      <c r="CD67" s="82" t="str">
        <f t="shared" si="39"/>
        <v>-</v>
      </c>
      <c r="CE67" s="82" t="str">
        <f t="shared" si="40"/>
        <v>-</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
      </c>
      <c r="B68" s="81" t="str">
        <f>IF(scriv!D30&lt;&gt;"",scriv!D30,"")</f>
        <v/>
      </c>
      <c r="C68" s="81" t="str">
        <f>IF( scriv!AP30&lt;&gt;"", IF(D68&lt;&gt;"","connection ","")&amp;scriv!AP30,IF(D68&lt;&gt;"","connection",""))</f>
        <v/>
      </c>
      <c r="D68" s="82" t="str">
        <f>scriv!AN30</f>
        <v/>
      </c>
      <c r="E68" s="82" t="str">
        <f>scriv!AO30</f>
        <v/>
      </c>
      <c r="F68" s="156">
        <f>ROW()</f>
        <v>68</v>
      </c>
      <c r="G68" s="294">
        <f>scriv!AC30</f>
        <v>0</v>
      </c>
      <c r="H68" s="294">
        <f>scriv!AD30</f>
        <v>0</v>
      </c>
      <c r="I68" s="81" t="str">
        <f>IF(scriv!AE30&lt;&gt;"",scriv!AE30,J68)</f>
        <v/>
      </c>
      <c r="J68" s="81" t="str">
        <f>IF(scriv!AF30&lt;&gt;"",scriv!AF30,"")</f>
        <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0</v>
      </c>
      <c r="S68" s="81" t="str">
        <f>IF(scriv!L30&lt;&gt;"",scriv!L30,
IF(scriv!AF30&lt;&gt;"",$S$36,"none"))</f>
        <v>none</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drawOpen=,1.2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drawClose=,1.2</v>
      </c>
      <c r="AB68" s="167" t="str">
        <f t="shared" si="2"/>
        <v>noTitle</v>
      </c>
      <c r="AC68" s="167"/>
      <c r="AD68" s="45"/>
      <c r="AE68" s="168"/>
      <c r="AF68" s="169">
        <f>IF(D68="",scriv!B30,"")</f>
        <v>0</v>
      </c>
      <c r="AG68" s="170" t="str">
        <f t="shared" si="10"/>
        <v/>
      </c>
      <c r="AH68" s="169" t="str">
        <f t="shared" si="11"/>
        <v/>
      </c>
      <c r="AI68" s="169" t="str">
        <f t="shared" si="12"/>
        <v/>
      </c>
      <c r="AJ68" s="86">
        <f>ROUNDDOWN( (LEN(scriv!B30)+1) / 2, 0 )</f>
        <v>0</v>
      </c>
      <c r="AK68" s="82">
        <f t="shared" si="13"/>
        <v>0</v>
      </c>
      <c r="AL68" s="82" t="str">
        <f t="shared" si="14"/>
        <v>-</v>
      </c>
      <c r="AM68" s="82" t="str">
        <f t="shared" si="15"/>
        <v>-</v>
      </c>
      <c r="AN68" s="82" t="str">
        <f t="shared" si="16"/>
        <v>-</v>
      </c>
      <c r="AO68" s="82" t="str">
        <f t="shared" si="17"/>
        <v>-</v>
      </c>
      <c r="AP68" s="82" t="str">
        <f t="shared" si="18"/>
        <v>-</v>
      </c>
      <c r="AQ68" s="82" t="str">
        <f t="shared" si="19"/>
        <v>-</v>
      </c>
      <c r="AR68" s="82" t="str">
        <f t="shared" si="20"/>
        <v>-</v>
      </c>
      <c r="AT68" s="82">
        <f t="shared" si="4"/>
        <v>10</v>
      </c>
      <c r="AU68" s="82" t="str">
        <f ca="1">IF(    MAX(OFFSET(AL68,0,0,MATCH("-",AL68:AL$638,0))) = 0,"",
IFERROR(MAX(OFFSET(AL68,0,0,MATCH("-",AL68:AL$638,0))),""))</f>
        <v/>
      </c>
      <c r="AV68" s="82" t="str">
        <f ca="1">IF(    MAX(OFFSET(AM68,0,0,MATCH("-",AM68:AM$638,0))) = 0,"",
IFERROR(MAX(OFFSET(AM68,0,0,MATCH("-",AM68:AM$638,0))),""))</f>
        <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-198</v>
      </c>
      <c r="BC68" s="111" t="str">
        <f t="shared" ca="1" si="22"/>
        <v>Radius</v>
      </c>
      <c r="BD68" s="112">
        <f t="shared" ca="1" si="23"/>
        <v>0</v>
      </c>
      <c r="BE68" s="111">
        <f t="shared" ca="1" si="24"/>
        <v>-110</v>
      </c>
      <c r="BF68" s="113" t="e">
        <f t="shared" ca="1" si="25"/>
        <v>#VALUE!</v>
      </c>
      <c r="BG68" s="113" t="e">
        <f t="shared" ca="1" si="26"/>
        <v>#VALUE!</v>
      </c>
      <c r="BH68" s="112">
        <f t="shared" ca="1" si="27"/>
        <v>2000</v>
      </c>
      <c r="BI68" s="112">
        <f t="shared" ca="1" si="28"/>
        <v>-110</v>
      </c>
      <c r="BJ68" s="157"/>
      <c r="BK68" s="157"/>
      <c r="BL68" s="158" t="str">
        <f>scriv!AM30</f>
        <v/>
      </c>
      <c r="BM68" s="157"/>
      <c r="BN68" s="157" t="str">
        <f t="shared" si="29"/>
        <v>node</v>
      </c>
      <c r="BO68" s="157"/>
      <c r="BP68" s="159">
        <f t="shared" ca="1" si="30"/>
        <v>0</v>
      </c>
      <c r="BQ68" s="159">
        <f t="shared" ca="1" si="31"/>
        <v>0</v>
      </c>
      <c r="BR68" s="159">
        <f t="shared" si="5"/>
        <v>1</v>
      </c>
      <c r="BS68" s="159" t="str">
        <f t="shared" si="6"/>
        <v>symbol</v>
      </c>
      <c r="BT68" s="157" t="str">
        <f ca="1">IF(scriv!V30&lt;&gt;"",scriv!V30,
IF(E68="",IFERROR(VLOOKUP(BL68,$AH$40:$BT$638,39,FALSE),$BT$36),
$BT$37))</f>
        <v>NodeSquare</v>
      </c>
      <c r="BU68" s="166">
        <f t="shared" ca="1" si="32"/>
        <v>2000</v>
      </c>
      <c r="BV68" s="166">
        <f t="shared" ca="1" si="33"/>
        <v>-110</v>
      </c>
      <c r="BW68" s="166">
        <f t="shared" ca="1" si="34"/>
        <v>0</v>
      </c>
      <c r="BX68" s="166">
        <f t="shared" ca="1" si="35"/>
        <v>0</v>
      </c>
      <c r="BY68" s="180" t="str">
        <f t="shared" si="36"/>
        <v/>
      </c>
      <c r="BZ68" s="180" t="str">
        <f t="shared" si="37"/>
        <v/>
      </c>
      <c r="CA68" s="81" t="str">
        <f>IF(scriv!E30&lt;&gt;"",scriv!E30,"")</f>
        <v/>
      </c>
      <c r="CB68" s="82">
        <f t="shared" si="9"/>
        <v>0</v>
      </c>
      <c r="CC68" s="82">
        <f t="shared" si="38"/>
        <v>0</v>
      </c>
      <c r="CD68" s="82" t="str">
        <f t="shared" si="39"/>
        <v>-</v>
      </c>
      <c r="CE68" s="82" t="str">
        <f t="shared" si="40"/>
        <v>-</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
      </c>
      <c r="B69" s="81" t="str">
        <f>IF(scriv!D31&lt;&gt;"",scriv!D31,"")</f>
        <v/>
      </c>
      <c r="C69" s="81" t="str">
        <f>IF( scriv!AP31&lt;&gt;"", IF(D69&lt;&gt;"","connection ","")&amp;scriv!AP31,IF(D69&lt;&gt;"","connection",""))</f>
        <v/>
      </c>
      <c r="D69" s="82" t="str">
        <f>scriv!AN31</f>
        <v/>
      </c>
      <c r="E69" s="82" t="str">
        <f>scriv!AO31</f>
        <v/>
      </c>
      <c r="F69" s="156">
        <f>ROW()</f>
        <v>69</v>
      </c>
      <c r="G69" s="294">
        <f>scriv!AC31</f>
        <v>0</v>
      </c>
      <c r="H69" s="294">
        <f>scriv!AD31</f>
        <v>0</v>
      </c>
      <c r="I69" s="81" t="str">
        <f>IF(scriv!AE31&lt;&gt;"",scriv!AE31,J69)</f>
        <v/>
      </c>
      <c r="J69" s="81" t="str">
        <f>IF(scriv!AF31&lt;&gt;"",scriv!AF31,"")</f>
        <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0</v>
      </c>
      <c r="S69" s="81" t="str">
        <f>IF(scriv!L31&lt;&gt;"",scriv!L31,
IF(scriv!AF31&lt;&gt;"",$S$36,"none"))</f>
        <v>none</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drawOpen=,1.2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drawClose=,1.2</v>
      </c>
      <c r="AB69" s="167" t="str">
        <f t="shared" si="2"/>
        <v>noTitle</v>
      </c>
      <c r="AC69" s="167"/>
      <c r="AD69" s="45"/>
      <c r="AE69" s="168"/>
      <c r="AF69" s="169">
        <f>IF(D69="",scriv!B31,"")</f>
        <v>0</v>
      </c>
      <c r="AG69" s="170" t="str">
        <f t="shared" si="10"/>
        <v/>
      </c>
      <c r="AH69" s="169" t="str">
        <f t="shared" si="11"/>
        <v/>
      </c>
      <c r="AI69" s="169" t="str">
        <f t="shared" si="12"/>
        <v/>
      </c>
      <c r="AJ69" s="86">
        <f>ROUNDDOWN( (LEN(scriv!B31)+1) / 2, 0 )</f>
        <v>0</v>
      </c>
      <c r="AK69" s="82">
        <f t="shared" si="13"/>
        <v>0</v>
      </c>
      <c r="AL69" s="82" t="str">
        <f t="shared" si="14"/>
        <v>-</v>
      </c>
      <c r="AM69" s="82" t="str">
        <f t="shared" si="15"/>
        <v>-</v>
      </c>
      <c r="AN69" s="82" t="str">
        <f t="shared" si="16"/>
        <v>-</v>
      </c>
      <c r="AO69" s="82" t="str">
        <f t="shared" si="17"/>
        <v>-</v>
      </c>
      <c r="AP69" s="82" t="str">
        <f t="shared" si="18"/>
        <v>-</v>
      </c>
      <c r="AQ69" s="82" t="str">
        <f t="shared" si="19"/>
        <v>-</v>
      </c>
      <c r="AR69" s="82" t="str">
        <f t="shared" si="20"/>
        <v>-</v>
      </c>
      <c r="AT69" s="82">
        <f t="shared" si="4"/>
        <v>10</v>
      </c>
      <c r="AU69" s="82" t="str">
        <f ca="1">IF(    MAX(OFFSET(AL69,0,0,MATCH("-",AL69:AL$638,0))) = 0,"",
IFERROR(MAX(OFFSET(AL69,0,0,MATCH("-",AL69:AL$638,0))),""))</f>
        <v/>
      </c>
      <c r="AV69" s="82" t="str">
        <f ca="1">IF(    MAX(OFFSET(AM69,0,0,MATCH("-",AM69:AM$638,0))) = 0,"",
IFERROR(MAX(OFFSET(AM69,0,0,MATCH("-",AM69:AM$638,0))),""))</f>
        <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-198</v>
      </c>
      <c r="BC69" s="111" t="str">
        <f t="shared" ca="1" si="22"/>
        <v>Radius</v>
      </c>
      <c r="BD69" s="112">
        <f t="shared" ca="1" si="23"/>
        <v>0</v>
      </c>
      <c r="BE69" s="111">
        <f t="shared" ca="1" si="24"/>
        <v>-110</v>
      </c>
      <c r="BF69" s="113" t="e">
        <f t="shared" ca="1" si="25"/>
        <v>#VALUE!</v>
      </c>
      <c r="BG69" s="113" t="e">
        <f t="shared" ca="1" si="26"/>
        <v>#VALUE!</v>
      </c>
      <c r="BH69" s="112">
        <f t="shared" ca="1" si="27"/>
        <v>2000</v>
      </c>
      <c r="BI69" s="112">
        <f t="shared" ca="1" si="28"/>
        <v>-110</v>
      </c>
      <c r="BJ69" s="157"/>
      <c r="BK69" s="157"/>
      <c r="BL69" s="158" t="str">
        <f>scriv!AM31</f>
        <v/>
      </c>
      <c r="BM69" s="157"/>
      <c r="BN69" s="157" t="str">
        <f t="shared" si="29"/>
        <v>node</v>
      </c>
      <c r="BO69" s="157"/>
      <c r="BP69" s="159">
        <f t="shared" ca="1" si="30"/>
        <v>0</v>
      </c>
      <c r="BQ69" s="159">
        <f t="shared" ca="1" si="31"/>
        <v>0</v>
      </c>
      <c r="BR69" s="159">
        <f t="shared" si="5"/>
        <v>1</v>
      </c>
      <c r="BS69" s="159" t="str">
        <f t="shared" si="6"/>
        <v>symbol</v>
      </c>
      <c r="BT69" s="157" t="str">
        <f ca="1">IF(scriv!V31&lt;&gt;"",scriv!V31,
IF(E69="",IFERROR(VLOOKUP(BL69,$AH$40:$BT$638,39,FALSE),$BT$36),
$BT$37))</f>
        <v>NodeSquare</v>
      </c>
      <c r="BU69" s="166">
        <f t="shared" ca="1" si="32"/>
        <v>2000</v>
      </c>
      <c r="BV69" s="166">
        <f t="shared" ca="1" si="33"/>
        <v>-110</v>
      </c>
      <c r="BW69" s="166">
        <f t="shared" ca="1" si="34"/>
        <v>0</v>
      </c>
      <c r="BX69" s="166">
        <f t="shared" ca="1" si="35"/>
        <v>0</v>
      </c>
      <c r="BY69" s="180" t="str">
        <f t="shared" si="36"/>
        <v/>
      </c>
      <c r="BZ69" s="180" t="str">
        <f t="shared" si="37"/>
        <v/>
      </c>
      <c r="CA69" s="81" t="str">
        <f>IF(scriv!E31&lt;&gt;"",scriv!E31,"")</f>
        <v/>
      </c>
      <c r="CB69" s="82">
        <f t="shared" si="9"/>
        <v>0</v>
      </c>
      <c r="CC69" s="82">
        <f t="shared" si="38"/>
        <v>0</v>
      </c>
      <c r="CD69" s="82" t="str">
        <f t="shared" si="39"/>
        <v>-</v>
      </c>
      <c r="CE69" s="82" t="str">
        <f t="shared" si="40"/>
        <v>-</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
      </c>
      <c r="B70" s="81" t="str">
        <f>IF(scriv!D32&lt;&gt;"",scriv!D32,"")</f>
        <v/>
      </c>
      <c r="C70" s="81" t="str">
        <f>IF( scriv!AP32&lt;&gt;"", IF(D70&lt;&gt;"","connection ","")&amp;scriv!AP32,IF(D70&lt;&gt;"","connection",""))</f>
        <v/>
      </c>
      <c r="D70" s="82" t="str">
        <f>scriv!AN32</f>
        <v/>
      </c>
      <c r="E70" s="82" t="str">
        <f>scriv!AO32</f>
        <v/>
      </c>
      <c r="F70" s="156">
        <f>ROW()</f>
        <v>70</v>
      </c>
      <c r="G70" s="294">
        <f>scriv!AC32</f>
        <v>0</v>
      </c>
      <c r="H70" s="294">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0</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drawOpen=,1.2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drawClose=,1.2</v>
      </c>
      <c r="AB70" s="167" t="str">
        <f t="shared" si="2"/>
        <v>noTitle</v>
      </c>
      <c r="AC70" s="167"/>
      <c r="AD70" s="45"/>
      <c r="AE70" s="168"/>
      <c r="AF70" s="169">
        <f>IF(D70="",scriv!B32,"")</f>
        <v>0</v>
      </c>
      <c r="AG70" s="170" t="str">
        <f t="shared" si="10"/>
        <v/>
      </c>
      <c r="AH70" s="169" t="str">
        <f t="shared" si="11"/>
        <v/>
      </c>
      <c r="AI70" s="169" t="str">
        <f t="shared" si="12"/>
        <v/>
      </c>
      <c r="AJ70" s="86">
        <f>ROUNDDOWN( (LEN(scriv!B32)+1) / 2, 0 )</f>
        <v>0</v>
      </c>
      <c r="AK70" s="82">
        <f t="shared" si="13"/>
        <v>0</v>
      </c>
      <c r="AL70" s="82" t="str">
        <f t="shared" si="14"/>
        <v>-</v>
      </c>
      <c r="AM70" s="82" t="str">
        <f t="shared" si="15"/>
        <v>-</v>
      </c>
      <c r="AN70" s="82" t="str">
        <f t="shared" si="16"/>
        <v>-</v>
      </c>
      <c r="AO70" s="82" t="str">
        <f t="shared" si="17"/>
        <v>-</v>
      </c>
      <c r="AP70" s="82" t="str">
        <f t="shared" si="18"/>
        <v>-</v>
      </c>
      <c r="AQ70" s="82" t="str">
        <f t="shared" si="19"/>
        <v>-</v>
      </c>
      <c r="AR70" s="82" t="str">
        <f t="shared" si="20"/>
        <v>-</v>
      </c>
      <c r="AT70" s="82">
        <f t="shared" si="4"/>
        <v>10</v>
      </c>
      <c r="AU70" s="82" t="str">
        <f ca="1">IF(    MAX(OFFSET(AL70,0,0,MATCH("-",AL70:AL$638,0))) = 0,"",
IFERROR(MAX(OFFSET(AL70,0,0,MATCH("-",AL70:AL$638,0))),""))</f>
        <v/>
      </c>
      <c r="AV70" s="82" t="str">
        <f ca="1">IF(    MAX(OFFSET(AM70,0,0,MATCH("-",AM70:AM$638,0))) = 0,"",
IFERROR(MAX(OFFSET(AM70,0,0,MATCH("-",AM70:AM$638,0))),""))</f>
        <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-198</v>
      </c>
      <c r="BC70" s="111" t="str">
        <f t="shared" ca="1" si="22"/>
        <v>Radius</v>
      </c>
      <c r="BD70" s="112">
        <f t="shared" ca="1" si="23"/>
        <v>0</v>
      </c>
      <c r="BE70" s="111">
        <f t="shared" ca="1" si="24"/>
        <v>-110</v>
      </c>
      <c r="BF70" s="113" t="e">
        <f t="shared" ca="1" si="25"/>
        <v>#VALUE!</v>
      </c>
      <c r="BG70" s="113" t="e">
        <f t="shared" ca="1" si="26"/>
        <v>#VALUE!</v>
      </c>
      <c r="BH70" s="112">
        <f t="shared" ca="1" si="27"/>
        <v>2000</v>
      </c>
      <c r="BI70" s="112">
        <f t="shared" ca="1" si="28"/>
        <v>-110</v>
      </c>
      <c r="BJ70" s="157"/>
      <c r="BK70" s="157"/>
      <c r="BL70" s="158" t="str">
        <f>scriv!AM32</f>
        <v/>
      </c>
      <c r="BM70" s="157"/>
      <c r="BN70" s="157" t="str">
        <f t="shared" si="29"/>
        <v>node</v>
      </c>
      <c r="BO70" s="157"/>
      <c r="BP70" s="159">
        <f t="shared" ca="1" si="30"/>
        <v>0</v>
      </c>
      <c r="BQ70" s="159">
        <f t="shared" ca="1" si="31"/>
        <v>0</v>
      </c>
      <c r="BR70" s="159">
        <f t="shared" si="5"/>
        <v>1</v>
      </c>
      <c r="BS70" s="159" t="str">
        <f t="shared" si="6"/>
        <v>symbol</v>
      </c>
      <c r="BT70" s="157" t="str">
        <f ca="1">IF(scriv!V32&lt;&gt;"",scriv!V32,
IF(E70="",IFERROR(VLOOKUP(BL70,$AH$40:$BT$638,39,FALSE),$BT$36),
$BT$37))</f>
        <v>NodeSquare</v>
      </c>
      <c r="BU70" s="166">
        <f t="shared" ca="1" si="32"/>
        <v>2000</v>
      </c>
      <c r="BV70" s="166">
        <f t="shared" ca="1" si="33"/>
        <v>-110</v>
      </c>
      <c r="BW70" s="166">
        <f t="shared" ca="1" si="34"/>
        <v>0</v>
      </c>
      <c r="BX70" s="166">
        <f t="shared" ca="1" si="35"/>
        <v>0</v>
      </c>
      <c r="BY70" s="180" t="str">
        <f t="shared" si="36"/>
        <v/>
      </c>
      <c r="BZ70" s="180" t="str">
        <f t="shared" si="37"/>
        <v/>
      </c>
      <c r="CA70" s="81" t="str">
        <f>IF(scriv!E32&lt;&gt;"",scriv!E32,"")</f>
        <v/>
      </c>
      <c r="CB70" s="82">
        <f t="shared" si="9"/>
        <v>0</v>
      </c>
      <c r="CC70" s="82">
        <f t="shared" si="38"/>
        <v>0</v>
      </c>
      <c r="CD70" s="82" t="str">
        <f t="shared" si="39"/>
        <v>-</v>
      </c>
      <c r="CE70" s="82" t="str">
        <f t="shared" si="40"/>
        <v>-</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
      </c>
      <c r="B71" s="81" t="str">
        <f>IF(scriv!D33&lt;&gt;"",scriv!D33,"")</f>
        <v/>
      </c>
      <c r="C71" s="81" t="str">
        <f>IF( scriv!AP33&lt;&gt;"", IF(D71&lt;&gt;"","connection ","")&amp;scriv!AP33,IF(D71&lt;&gt;"","connection",""))</f>
        <v/>
      </c>
      <c r="D71" s="82" t="str">
        <f>scriv!AN33</f>
        <v/>
      </c>
      <c r="E71" s="82" t="str">
        <f>scriv!AO33</f>
        <v/>
      </c>
      <c r="F71" s="156">
        <f>ROW()</f>
        <v>71</v>
      </c>
      <c r="G71" s="294">
        <f>scriv!AC33</f>
        <v>0</v>
      </c>
      <c r="H71" s="294">
        <f>scriv!AD33</f>
        <v>0</v>
      </c>
      <c r="I71" s="81" t="str">
        <f>IF(scriv!AE33&lt;&gt;"",scriv!AE33,J71)</f>
        <v/>
      </c>
      <c r="J71" s="81" t="str">
        <f>IF(scriv!AF33&lt;&gt;"",scriv!AF33,"")</f>
        <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0</v>
      </c>
      <c r="S71" s="81" t="str">
        <f>IF(scriv!L33&lt;&gt;"",scriv!L33,
IF(scriv!AF33&lt;&gt;"",$S$36,"none"))</f>
        <v>none</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drawOpen=,1.2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drawClose=,1.2</v>
      </c>
      <c r="AB71" s="167" t="str">
        <f t="shared" si="2"/>
        <v>noTitle</v>
      </c>
      <c r="AC71" s="167"/>
      <c r="AD71" s="45"/>
      <c r="AE71" s="168"/>
      <c r="AF71" s="169">
        <f>IF(D71="",scriv!B33,"")</f>
        <v>0</v>
      </c>
      <c r="AG71" s="170" t="str">
        <f t="shared" si="10"/>
        <v/>
      </c>
      <c r="AH71" s="169" t="str">
        <f t="shared" si="11"/>
        <v/>
      </c>
      <c r="AI71" s="169" t="str">
        <f t="shared" si="12"/>
        <v/>
      </c>
      <c r="AJ71" s="86">
        <f>ROUNDDOWN( (LEN(scriv!B33)+1) / 2, 0 )</f>
        <v>0</v>
      </c>
      <c r="AK71" s="82">
        <f t="shared" si="13"/>
        <v>0</v>
      </c>
      <c r="AL71" s="82" t="str">
        <f t="shared" si="14"/>
        <v>-</v>
      </c>
      <c r="AM71" s="82" t="str">
        <f t="shared" si="15"/>
        <v>-</v>
      </c>
      <c r="AN71" s="82" t="str">
        <f t="shared" si="16"/>
        <v>-</v>
      </c>
      <c r="AO71" s="82" t="str">
        <f t="shared" si="17"/>
        <v>-</v>
      </c>
      <c r="AP71" s="82" t="str">
        <f t="shared" si="18"/>
        <v>-</v>
      </c>
      <c r="AQ71" s="82" t="str">
        <f t="shared" si="19"/>
        <v>-</v>
      </c>
      <c r="AR71" s="82" t="str">
        <f t="shared" si="20"/>
        <v>-</v>
      </c>
      <c r="AT71" s="82">
        <f t="shared" si="4"/>
        <v>10</v>
      </c>
      <c r="AU71" s="82" t="str">
        <f ca="1">IF(    MAX(OFFSET(AL71,0,0,MATCH("-",AL71:AL$638,0))) = 0,"",
IFERROR(MAX(OFFSET(AL71,0,0,MATCH("-",AL71:AL$638,0))),""))</f>
        <v/>
      </c>
      <c r="AV71" s="82" t="str">
        <f ca="1">IF(    MAX(OFFSET(AM71,0,0,MATCH("-",AM71:AM$638,0))) = 0,"",
IFERROR(MAX(OFFSET(AM71,0,0,MATCH("-",AM71:AM$638,0))),""))</f>
        <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-198</v>
      </c>
      <c r="BC71" s="111" t="str">
        <f t="shared" ca="1" si="22"/>
        <v>Radius</v>
      </c>
      <c r="BD71" s="112">
        <f t="shared" ca="1" si="23"/>
        <v>0</v>
      </c>
      <c r="BE71" s="111">
        <f t="shared" ca="1" si="24"/>
        <v>-110</v>
      </c>
      <c r="BF71" s="113" t="e">
        <f t="shared" ca="1" si="25"/>
        <v>#VALUE!</v>
      </c>
      <c r="BG71" s="113" t="e">
        <f t="shared" ca="1" si="26"/>
        <v>#VALUE!</v>
      </c>
      <c r="BH71" s="112">
        <f t="shared" ca="1" si="27"/>
        <v>2000</v>
      </c>
      <c r="BI71" s="112">
        <f t="shared" ca="1" si="28"/>
        <v>-110</v>
      </c>
      <c r="BJ71" s="157"/>
      <c r="BK71" s="157"/>
      <c r="BL71" s="158" t="str">
        <f>scriv!AM33</f>
        <v/>
      </c>
      <c r="BM71" s="157"/>
      <c r="BN71" s="157" t="str">
        <f t="shared" si="29"/>
        <v>node</v>
      </c>
      <c r="BO71" s="157"/>
      <c r="BP71" s="159">
        <f t="shared" ca="1" si="30"/>
        <v>0</v>
      </c>
      <c r="BQ71" s="159">
        <f t="shared" ca="1" si="31"/>
        <v>0</v>
      </c>
      <c r="BR71" s="159">
        <f t="shared" si="5"/>
        <v>1</v>
      </c>
      <c r="BS71" s="159" t="str">
        <f t="shared" si="6"/>
        <v>symbol</v>
      </c>
      <c r="BT71" s="157" t="str">
        <f ca="1">IF(scriv!V33&lt;&gt;"",scriv!V33,
IF(E71="",IFERROR(VLOOKUP(BL71,$AH$40:$BT$638,39,FALSE),$BT$36),
$BT$37))</f>
        <v>NodeSquare</v>
      </c>
      <c r="BU71" s="166">
        <f t="shared" ca="1" si="32"/>
        <v>2000</v>
      </c>
      <c r="BV71" s="166">
        <f t="shared" ca="1" si="33"/>
        <v>-110</v>
      </c>
      <c r="BW71" s="166">
        <f t="shared" ca="1" si="34"/>
        <v>0</v>
      </c>
      <c r="BX71" s="166">
        <f t="shared" ca="1" si="35"/>
        <v>0</v>
      </c>
      <c r="BY71" s="180" t="str">
        <f t="shared" si="36"/>
        <v/>
      </c>
      <c r="BZ71" s="180" t="str">
        <f t="shared" si="37"/>
        <v/>
      </c>
      <c r="CA71" s="81" t="str">
        <f>IF(scriv!E33&lt;&gt;"",scriv!E33,"")</f>
        <v/>
      </c>
      <c r="CB71" s="82">
        <f t="shared" si="9"/>
        <v>0</v>
      </c>
      <c r="CC71" s="82">
        <f t="shared" si="38"/>
        <v>0</v>
      </c>
      <c r="CD71" s="82" t="str">
        <f t="shared" si="39"/>
        <v>-</v>
      </c>
      <c r="CE71" s="82" t="str">
        <f t="shared" si="40"/>
        <v>-</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
      </c>
      <c r="B72" s="81" t="str">
        <f>IF(scriv!D34&lt;&gt;"",scriv!D34,"")</f>
        <v/>
      </c>
      <c r="C72" s="81" t="str">
        <f>IF( scriv!AP34&lt;&gt;"", IF(D72&lt;&gt;"","connection ","")&amp;scriv!AP34,IF(D72&lt;&gt;"","connection",""))</f>
        <v/>
      </c>
      <c r="D72" s="82" t="str">
        <f>scriv!AN34</f>
        <v/>
      </c>
      <c r="E72" s="82" t="str">
        <f>scriv!AO34</f>
        <v/>
      </c>
      <c r="F72" s="156">
        <f>ROW()</f>
        <v>72</v>
      </c>
      <c r="G72" s="294">
        <f>scriv!AC34</f>
        <v>0</v>
      </c>
      <c r="H72" s="294">
        <f>scriv!AD34</f>
        <v>0</v>
      </c>
      <c r="I72" s="81" t="str">
        <f>IF(scriv!AE34&lt;&gt;"",scriv!AE34,J72)</f>
        <v/>
      </c>
      <c r="J72" s="81" t="str">
        <f>IF(scriv!AF34&lt;&gt;"",scriv!AF34,"")</f>
        <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0</v>
      </c>
      <c r="S72" s="81" t="str">
        <f>IF(scriv!L34&lt;&gt;"",scriv!L34,
IF(scriv!AF34&lt;&gt;"",$S$36,"none"))</f>
        <v>none</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drawOpen=,1.2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drawClose=,1.2</v>
      </c>
      <c r="AB72" s="167" t="str">
        <f t="shared" si="2"/>
        <v>noTitle</v>
      </c>
      <c r="AC72" s="167"/>
      <c r="AD72" s="45"/>
      <c r="AE72" s="168"/>
      <c r="AF72" s="169">
        <f>IF(D72="",scriv!B34,"")</f>
        <v>0</v>
      </c>
      <c r="AG72" s="170" t="str">
        <f t="shared" si="10"/>
        <v/>
      </c>
      <c r="AH72" s="169" t="str">
        <f t="shared" si="11"/>
        <v/>
      </c>
      <c r="AI72" s="169" t="str">
        <f t="shared" si="12"/>
        <v/>
      </c>
      <c r="AJ72" s="86">
        <f>ROUNDDOWN( (LEN(scriv!B34)+1) / 2, 0 )</f>
        <v>0</v>
      </c>
      <c r="AK72" s="82">
        <f t="shared" si="13"/>
        <v>0</v>
      </c>
      <c r="AL72" s="82" t="str">
        <f t="shared" si="14"/>
        <v>-</v>
      </c>
      <c r="AM72" s="82" t="str">
        <f t="shared" si="15"/>
        <v>-</v>
      </c>
      <c r="AN72" s="82" t="str">
        <f t="shared" si="16"/>
        <v>-</v>
      </c>
      <c r="AO72" s="82" t="str">
        <f t="shared" si="17"/>
        <v>-</v>
      </c>
      <c r="AP72" s="82" t="str">
        <f t="shared" si="18"/>
        <v>-</v>
      </c>
      <c r="AQ72" s="82" t="str">
        <f t="shared" si="19"/>
        <v>-</v>
      </c>
      <c r="AR72" s="82" t="str">
        <f t="shared" si="20"/>
        <v>-</v>
      </c>
      <c r="AT72" s="82">
        <f t="shared" si="4"/>
        <v>10</v>
      </c>
      <c r="AU72" s="82" t="str">
        <f ca="1">IF(    MAX(OFFSET(AL72,0,0,MATCH("-",AL72:AL$638,0))) = 0,"",
IFERROR(MAX(OFFSET(AL72,0,0,MATCH("-",AL72:AL$638,0))),""))</f>
        <v/>
      </c>
      <c r="AV72" s="82" t="str">
        <f ca="1">IF(    MAX(OFFSET(AM72,0,0,MATCH("-",AM72:AM$638,0))) = 0,"",
IFERROR(MAX(OFFSET(AM72,0,0,MATCH("-",AM72:AM$638,0))),""))</f>
        <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-198</v>
      </c>
      <c r="BC72" s="111" t="str">
        <f t="shared" ca="1" si="22"/>
        <v>Radius</v>
      </c>
      <c r="BD72" s="112">
        <f t="shared" ca="1" si="23"/>
        <v>0</v>
      </c>
      <c r="BE72" s="111">
        <f t="shared" ca="1" si="24"/>
        <v>-110</v>
      </c>
      <c r="BF72" s="113" t="e">
        <f t="shared" ca="1" si="25"/>
        <v>#VALUE!</v>
      </c>
      <c r="BG72" s="113" t="e">
        <f t="shared" ca="1" si="26"/>
        <v>#VALUE!</v>
      </c>
      <c r="BH72" s="112">
        <f t="shared" ca="1" si="27"/>
        <v>2000</v>
      </c>
      <c r="BI72" s="112">
        <f t="shared" ca="1" si="28"/>
        <v>-110</v>
      </c>
      <c r="BJ72" s="157"/>
      <c r="BK72" s="157"/>
      <c r="BL72" s="158" t="str">
        <f>scriv!AM34</f>
        <v/>
      </c>
      <c r="BM72" s="157"/>
      <c r="BN72" s="157" t="str">
        <f t="shared" si="29"/>
        <v>node</v>
      </c>
      <c r="BO72" s="157"/>
      <c r="BP72" s="159">
        <f t="shared" ca="1" si="30"/>
        <v>0</v>
      </c>
      <c r="BQ72" s="159">
        <f t="shared" ca="1" si="31"/>
        <v>0</v>
      </c>
      <c r="BR72" s="159">
        <f t="shared" si="5"/>
        <v>1</v>
      </c>
      <c r="BS72" s="159" t="str">
        <f t="shared" si="6"/>
        <v>symbol</v>
      </c>
      <c r="BT72" s="157" t="str">
        <f ca="1">IF(scriv!V34&lt;&gt;"",scriv!V34,
IF(E72="",IFERROR(VLOOKUP(BL72,$AH$40:$BT$638,39,FALSE),$BT$36),
$BT$37))</f>
        <v>NodeSquare</v>
      </c>
      <c r="BU72" s="166">
        <f t="shared" ca="1" si="32"/>
        <v>2000</v>
      </c>
      <c r="BV72" s="166">
        <f t="shared" ca="1" si="33"/>
        <v>-110</v>
      </c>
      <c r="BW72" s="166">
        <f t="shared" ca="1" si="34"/>
        <v>0</v>
      </c>
      <c r="BX72" s="166">
        <f t="shared" ca="1" si="35"/>
        <v>0</v>
      </c>
      <c r="BY72" s="180" t="str">
        <f t="shared" si="36"/>
        <v/>
      </c>
      <c r="BZ72" s="180" t="str">
        <f t="shared" si="37"/>
        <v/>
      </c>
      <c r="CA72" s="81" t="str">
        <f>IF(scriv!E34&lt;&gt;"",scriv!E34,"")</f>
        <v/>
      </c>
      <c r="CB72" s="82">
        <f t="shared" si="9"/>
        <v>0</v>
      </c>
      <c r="CC72" s="82">
        <f t="shared" si="38"/>
        <v>0</v>
      </c>
      <c r="CD72" s="82" t="str">
        <f t="shared" si="39"/>
        <v>-</v>
      </c>
      <c r="CE72" s="82" t="str">
        <f t="shared" si="40"/>
        <v>-</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
      </c>
      <c r="B73" s="81" t="str">
        <f>IF(scriv!D35&lt;&gt;"",scriv!D35,"")</f>
        <v/>
      </c>
      <c r="C73" s="81" t="str">
        <f>IF( scriv!AP35&lt;&gt;"", IF(D73&lt;&gt;"","connection ","")&amp;scriv!AP35,IF(D73&lt;&gt;"","connection",""))</f>
        <v/>
      </c>
      <c r="D73" s="82" t="str">
        <f>scriv!AN35</f>
        <v/>
      </c>
      <c r="E73" s="82" t="str">
        <f>scriv!AO35</f>
        <v/>
      </c>
      <c r="F73" s="156">
        <f>ROW()</f>
        <v>73</v>
      </c>
      <c r="G73" s="294">
        <f>scriv!AC35</f>
        <v>0</v>
      </c>
      <c r="H73" s="294">
        <f>scriv!AD35</f>
        <v>0</v>
      </c>
      <c r="I73" s="81" t="str">
        <f>IF(scriv!AE35&lt;&gt;"",scriv!AE35,J73)</f>
        <v/>
      </c>
      <c r="J73" s="81" t="str">
        <f>IF(scriv!AF35&lt;&gt;"",scriv!AF35,"")</f>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0</v>
      </c>
      <c r="S73" s="81" t="str">
        <f>IF(scriv!L35&lt;&gt;"",scriv!L35,
IF(scriv!AF35&lt;&gt;"",$S$36,"none"))</f>
        <v>none</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drawOpen=,1.2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drawClose=,1.2</v>
      </c>
      <c r="AB73" s="167" t="str">
        <f t="shared" si="2"/>
        <v>noTitle</v>
      </c>
      <c r="AC73" s="167"/>
      <c r="AD73" s="45"/>
      <c r="AE73" s="168"/>
      <c r="AF73" s="169">
        <f>IF(D73="",scriv!B35,"")</f>
        <v>0</v>
      </c>
      <c r="AG73" s="170" t="str">
        <f t="shared" si="10"/>
        <v/>
      </c>
      <c r="AH73" s="169" t="str">
        <f t="shared" si="11"/>
        <v/>
      </c>
      <c r="AI73" s="169" t="str">
        <f t="shared" si="12"/>
        <v/>
      </c>
      <c r="AJ73" s="86">
        <f>ROUNDDOWN( (LEN(scriv!B35)+1) / 2, 0 )</f>
        <v>0</v>
      </c>
      <c r="AK73" s="82">
        <f t="shared" si="13"/>
        <v>0</v>
      </c>
      <c r="AL73" s="82" t="str">
        <f t="shared" si="14"/>
        <v>-</v>
      </c>
      <c r="AM73" s="82" t="str">
        <f t="shared" si="15"/>
        <v>-</v>
      </c>
      <c r="AN73" s="82" t="str">
        <f t="shared" si="16"/>
        <v>-</v>
      </c>
      <c r="AO73" s="82" t="str">
        <f t="shared" si="17"/>
        <v>-</v>
      </c>
      <c r="AP73" s="82" t="str">
        <f t="shared" si="18"/>
        <v>-</v>
      </c>
      <c r="AQ73" s="82" t="str">
        <f t="shared" si="19"/>
        <v>-</v>
      </c>
      <c r="AR73" s="82" t="str">
        <f t="shared" si="20"/>
        <v>-</v>
      </c>
      <c r="AT73" s="82">
        <f t="shared" si="4"/>
        <v>10</v>
      </c>
      <c r="AU73" s="82" t="str">
        <f ca="1">IF(    MAX(OFFSET(AL73,0,0,MATCH("-",AL73:AL$638,0))) = 0,"",
IFERROR(MAX(OFFSET(AL73,0,0,MATCH("-",AL73:AL$638,0))),""))</f>
        <v/>
      </c>
      <c r="AV73" s="82" t="str">
        <f ca="1">IF(    MAX(OFFSET(AM73,0,0,MATCH("-",AM73:AM$638,0))) = 0,"",
IFERROR(MAX(OFFSET(AM73,0,0,MATCH("-",AM73:AM$638,0))),""))</f>
        <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-198</v>
      </c>
      <c r="BC73" s="111" t="str">
        <f t="shared" ca="1" si="22"/>
        <v>Radius</v>
      </c>
      <c r="BD73" s="112">
        <f t="shared" ca="1" si="23"/>
        <v>0</v>
      </c>
      <c r="BE73" s="111">
        <f t="shared" ca="1" si="24"/>
        <v>-110</v>
      </c>
      <c r="BF73" s="113" t="e">
        <f t="shared" ca="1" si="25"/>
        <v>#VALUE!</v>
      </c>
      <c r="BG73" s="113" t="e">
        <f t="shared" ca="1" si="26"/>
        <v>#VALUE!</v>
      </c>
      <c r="BH73" s="112">
        <f t="shared" ca="1" si="27"/>
        <v>2000</v>
      </c>
      <c r="BI73" s="112">
        <f t="shared" ca="1" si="28"/>
        <v>-110</v>
      </c>
      <c r="BJ73" s="157"/>
      <c r="BK73" s="157"/>
      <c r="BL73" s="158" t="str">
        <f>scriv!AM35</f>
        <v/>
      </c>
      <c r="BM73" s="157"/>
      <c r="BN73" s="157" t="str">
        <f t="shared" si="29"/>
        <v>node</v>
      </c>
      <c r="BO73" s="157"/>
      <c r="BP73" s="159">
        <f t="shared" ca="1" si="30"/>
        <v>0</v>
      </c>
      <c r="BQ73" s="159">
        <f t="shared" ca="1" si="31"/>
        <v>0</v>
      </c>
      <c r="BR73" s="159">
        <f t="shared" si="5"/>
        <v>1</v>
      </c>
      <c r="BS73" s="159" t="str">
        <f t="shared" si="6"/>
        <v>symbol</v>
      </c>
      <c r="BT73" s="157" t="str">
        <f ca="1">IF(scriv!V35&lt;&gt;"",scriv!V35,
IF(E73="",IFERROR(VLOOKUP(BL73,$AH$40:$BT$638,39,FALSE),$BT$36),
$BT$37))</f>
        <v>NodeSquare</v>
      </c>
      <c r="BU73" s="166">
        <f t="shared" ca="1" si="32"/>
        <v>2000</v>
      </c>
      <c r="BV73" s="166">
        <f t="shared" ca="1" si="33"/>
        <v>-110</v>
      </c>
      <c r="BW73" s="166">
        <f t="shared" ca="1" si="34"/>
        <v>0</v>
      </c>
      <c r="BX73" s="166">
        <f t="shared" ca="1" si="35"/>
        <v>0</v>
      </c>
      <c r="BY73" s="180" t="str">
        <f t="shared" si="36"/>
        <v/>
      </c>
      <c r="BZ73" s="180" t="str">
        <f t="shared" si="37"/>
        <v/>
      </c>
      <c r="CA73" s="81" t="str">
        <f>IF(scriv!E35&lt;&gt;"",scriv!E35,"")</f>
        <v/>
      </c>
      <c r="CB73" s="82">
        <f t="shared" si="9"/>
        <v>0</v>
      </c>
      <c r="CC73" s="82">
        <f t="shared" si="38"/>
        <v>0</v>
      </c>
      <c r="CD73" s="82" t="str">
        <f t="shared" si="39"/>
        <v>-</v>
      </c>
      <c r="CE73" s="82" t="str">
        <f t="shared" si="40"/>
        <v>-</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
      </c>
      <c r="B74" s="81" t="str">
        <f>IF(scriv!D36&lt;&gt;"",scriv!D36,"")</f>
        <v/>
      </c>
      <c r="C74" s="81" t="str">
        <f>IF( scriv!AP36&lt;&gt;"", IF(D74&lt;&gt;"","connection ","")&amp;scriv!AP36,IF(D74&lt;&gt;"","connection",""))</f>
        <v/>
      </c>
      <c r="D74" s="82" t="str">
        <f>scriv!AN36</f>
        <v/>
      </c>
      <c r="E74" s="82" t="str">
        <f>scriv!AO36</f>
        <v/>
      </c>
      <c r="F74" s="156">
        <f>ROW()</f>
        <v>74</v>
      </c>
      <c r="G74" s="294">
        <f>scriv!AC36</f>
        <v>0</v>
      </c>
      <c r="H74" s="294">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0</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drawOpen=,1.2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drawClose=,1.2</v>
      </c>
      <c r="AB74" s="167" t="str">
        <f t="shared" si="2"/>
        <v>noTitle</v>
      </c>
      <c r="AC74" s="167"/>
      <c r="AD74" s="45"/>
      <c r="AE74" s="168"/>
      <c r="AF74" s="169">
        <f>IF(D74="",scriv!B36,"")</f>
        <v>0</v>
      </c>
      <c r="AG74" s="170" t="str">
        <f t="shared" si="10"/>
        <v/>
      </c>
      <c r="AH74" s="169" t="str">
        <f t="shared" si="11"/>
        <v/>
      </c>
      <c r="AI74" s="169" t="str">
        <f t="shared" si="12"/>
        <v/>
      </c>
      <c r="AJ74" s="86">
        <f>ROUNDDOWN( (LEN(scriv!B36)+1) / 2, 0 )</f>
        <v>0</v>
      </c>
      <c r="AK74" s="82">
        <f t="shared" si="13"/>
        <v>0</v>
      </c>
      <c r="AL74" s="82" t="str">
        <f t="shared" si="14"/>
        <v>-</v>
      </c>
      <c r="AM74" s="82" t="str">
        <f t="shared" si="15"/>
        <v>-</v>
      </c>
      <c r="AN74" s="82" t="str">
        <f t="shared" si="16"/>
        <v>-</v>
      </c>
      <c r="AO74" s="82" t="str">
        <f t="shared" si="17"/>
        <v>-</v>
      </c>
      <c r="AP74" s="82" t="str">
        <f t="shared" si="18"/>
        <v>-</v>
      </c>
      <c r="AQ74" s="82" t="str">
        <f t="shared" si="19"/>
        <v>-</v>
      </c>
      <c r="AR74" s="82" t="str">
        <f t="shared" si="20"/>
        <v>-</v>
      </c>
      <c r="AT74" s="82">
        <f t="shared" si="4"/>
        <v>10</v>
      </c>
      <c r="AU74" s="82" t="str">
        <f ca="1">IF(    MAX(OFFSET(AL74,0,0,MATCH("-",AL74:AL$638,0))) = 0,"",
IFERROR(MAX(OFFSET(AL74,0,0,MATCH("-",AL74:AL$638,0))),""))</f>
        <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-198</v>
      </c>
      <c r="BC74" s="111" t="str">
        <f t="shared" ca="1" si="22"/>
        <v>Radius</v>
      </c>
      <c r="BD74" s="112">
        <f t="shared" ca="1" si="23"/>
        <v>0</v>
      </c>
      <c r="BE74" s="111">
        <f t="shared" ca="1" si="24"/>
        <v>-110</v>
      </c>
      <c r="BF74" s="113" t="e">
        <f t="shared" ca="1" si="25"/>
        <v>#VALUE!</v>
      </c>
      <c r="BG74" s="113" t="e">
        <f t="shared" ca="1" si="26"/>
        <v>#VALUE!</v>
      </c>
      <c r="BH74" s="112">
        <f t="shared" ca="1" si="27"/>
        <v>2000</v>
      </c>
      <c r="BI74" s="112">
        <f t="shared" ca="1" si="28"/>
        <v>-110</v>
      </c>
      <c r="BJ74" s="157"/>
      <c r="BK74" s="157"/>
      <c r="BL74" s="158" t="str">
        <f>scriv!AM36</f>
        <v/>
      </c>
      <c r="BM74" s="157"/>
      <c r="BN74" s="157" t="str">
        <f t="shared" si="29"/>
        <v>node</v>
      </c>
      <c r="BO74" s="157"/>
      <c r="BP74" s="159">
        <f t="shared" ca="1" si="30"/>
        <v>0</v>
      </c>
      <c r="BQ74" s="159">
        <f t="shared" ca="1" si="31"/>
        <v>0</v>
      </c>
      <c r="BR74" s="159">
        <f t="shared" si="5"/>
        <v>1</v>
      </c>
      <c r="BS74" s="159" t="str">
        <f t="shared" si="6"/>
        <v>symbol</v>
      </c>
      <c r="BT74" s="157" t="str">
        <f ca="1">IF(scriv!V36&lt;&gt;"",scriv!V36,
IF(E74="",IFERROR(VLOOKUP(BL74,$AH$40:$BT$638,39,FALSE),$BT$36),
$BT$37))</f>
        <v>NodeSquare</v>
      </c>
      <c r="BU74" s="166">
        <f t="shared" ca="1" si="32"/>
        <v>2000</v>
      </c>
      <c r="BV74" s="166">
        <f t="shared" ca="1" si="33"/>
        <v>-110</v>
      </c>
      <c r="BW74" s="166">
        <f t="shared" ca="1" si="34"/>
        <v>0</v>
      </c>
      <c r="BX74" s="166">
        <f t="shared" ca="1" si="35"/>
        <v>0</v>
      </c>
      <c r="BY74" s="180" t="str">
        <f t="shared" si="36"/>
        <v/>
      </c>
      <c r="BZ74" s="180" t="str">
        <f t="shared" si="37"/>
        <v/>
      </c>
      <c r="CA74" s="81" t="str">
        <f>IF(scriv!E36&lt;&gt;"",scriv!E36,"")</f>
        <v/>
      </c>
      <c r="CB74" s="82">
        <f t="shared" si="9"/>
        <v>0</v>
      </c>
      <c r="CC74" s="82">
        <f t="shared" si="38"/>
        <v>0</v>
      </c>
      <c r="CD74" s="82" t="str">
        <f t="shared" si="39"/>
        <v>-</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
      </c>
      <c r="B75" s="81" t="str">
        <f>IF(scriv!D37&lt;&gt;"",scriv!D37,"")</f>
        <v/>
      </c>
      <c r="C75" s="81" t="str">
        <f>IF( scriv!AP37&lt;&gt;"", IF(D75&lt;&gt;"","connection ","")&amp;scriv!AP37,IF(D75&lt;&gt;"","connection",""))</f>
        <v/>
      </c>
      <c r="D75" s="82" t="str">
        <f>scriv!AN37</f>
        <v/>
      </c>
      <c r="E75" s="82" t="str">
        <f>scriv!AO37</f>
        <v/>
      </c>
      <c r="F75" s="156">
        <f>ROW()</f>
        <v>75</v>
      </c>
      <c r="G75" s="294">
        <f>scriv!AC37</f>
        <v>0</v>
      </c>
      <c r="H75" s="294">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0</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drawOpen=,1.2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drawClose=,1.2</v>
      </c>
      <c r="AB75" s="167" t="str">
        <f t="shared" si="2"/>
        <v>noTitle</v>
      </c>
      <c r="AC75" s="167"/>
      <c r="AD75" s="45"/>
      <c r="AE75" s="168"/>
      <c r="AF75" s="169">
        <f>IF(D75="",scriv!B37,"")</f>
        <v>0</v>
      </c>
      <c r="AG75" s="170" t="str">
        <f t="shared" si="10"/>
        <v/>
      </c>
      <c r="AH75" s="169" t="str">
        <f t="shared" si="11"/>
        <v/>
      </c>
      <c r="AI75" s="169" t="str">
        <f t="shared" si="12"/>
        <v/>
      </c>
      <c r="AJ75" s="86">
        <f>ROUNDDOWN( (LEN(scriv!B37)+1) / 2, 0 )</f>
        <v>0</v>
      </c>
      <c r="AK75" s="82">
        <f t="shared" si="13"/>
        <v>0</v>
      </c>
      <c r="AL75" s="82" t="str">
        <f t="shared" si="14"/>
        <v>-</v>
      </c>
      <c r="AM75" s="82" t="str">
        <f t="shared" si="15"/>
        <v>-</v>
      </c>
      <c r="AN75" s="82" t="str">
        <f t="shared" si="16"/>
        <v>-</v>
      </c>
      <c r="AO75" s="82" t="str">
        <f t="shared" si="17"/>
        <v>-</v>
      </c>
      <c r="AP75" s="82" t="str">
        <f t="shared" si="18"/>
        <v>-</v>
      </c>
      <c r="AQ75" s="82" t="str">
        <f t="shared" si="19"/>
        <v>-</v>
      </c>
      <c r="AR75" s="82" t="str">
        <f t="shared" si="20"/>
        <v>-</v>
      </c>
      <c r="AT75" s="82">
        <f t="shared" si="4"/>
        <v>10</v>
      </c>
      <c r="AU75" s="82" t="str">
        <f ca="1">IF(    MAX(OFFSET(AL75,0,0,MATCH("-",AL75:AL$638,0))) = 0,"",
IFERROR(MAX(OFFSET(AL75,0,0,MATCH("-",AL75:AL$638,0))),""))</f>
        <v/>
      </c>
      <c r="AV75" s="82" t="str">
        <f ca="1">IF(    MAX(OFFSET(AM75,0,0,MATCH("-",AM75:AM$638,0))) = 0,"",
IFERROR(MAX(OFFSET(AM75,0,0,MATCH("-",AM75:AM$638,0))),""))</f>
        <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-198</v>
      </c>
      <c r="BC75" s="111" t="str">
        <f t="shared" ca="1" si="22"/>
        <v>Radius</v>
      </c>
      <c r="BD75" s="112">
        <f t="shared" ca="1" si="23"/>
        <v>0</v>
      </c>
      <c r="BE75" s="111">
        <f t="shared" ca="1" si="24"/>
        <v>-110</v>
      </c>
      <c r="BF75" s="113" t="e">
        <f t="shared" ca="1" si="25"/>
        <v>#VALUE!</v>
      </c>
      <c r="BG75" s="113" t="e">
        <f t="shared" ca="1" si="26"/>
        <v>#VALUE!</v>
      </c>
      <c r="BH75" s="112">
        <f t="shared" ca="1" si="27"/>
        <v>2000</v>
      </c>
      <c r="BI75" s="112">
        <f t="shared" ca="1" si="28"/>
        <v>-110</v>
      </c>
      <c r="BJ75" s="157"/>
      <c r="BK75" s="157"/>
      <c r="BL75" s="158" t="str">
        <f>scriv!AM37</f>
        <v/>
      </c>
      <c r="BM75" s="157"/>
      <c r="BN75" s="157" t="str">
        <f t="shared" si="29"/>
        <v>node</v>
      </c>
      <c r="BO75" s="157"/>
      <c r="BP75" s="159">
        <f t="shared" ca="1" si="30"/>
        <v>0</v>
      </c>
      <c r="BQ75" s="159">
        <f t="shared" ca="1" si="31"/>
        <v>0</v>
      </c>
      <c r="BR75" s="159">
        <f t="shared" si="5"/>
        <v>1</v>
      </c>
      <c r="BS75" s="159" t="str">
        <f t="shared" si="6"/>
        <v>symbol</v>
      </c>
      <c r="BT75" s="157" t="str">
        <f ca="1">IF(scriv!V37&lt;&gt;"",scriv!V37,
IF(E75="",IFERROR(VLOOKUP(BL75,$AH$40:$BT$638,39,FALSE),$BT$36),
$BT$37))</f>
        <v>NodeSquare</v>
      </c>
      <c r="BU75" s="166">
        <f t="shared" ca="1" si="32"/>
        <v>2000</v>
      </c>
      <c r="BV75" s="166">
        <f t="shared" ca="1" si="33"/>
        <v>-110</v>
      </c>
      <c r="BW75" s="166">
        <f t="shared" ca="1" si="34"/>
        <v>0</v>
      </c>
      <c r="BX75" s="166">
        <f t="shared" ca="1" si="35"/>
        <v>0</v>
      </c>
      <c r="BY75" s="180" t="str">
        <f t="shared" si="36"/>
        <v/>
      </c>
      <c r="BZ75" s="180" t="str">
        <f t="shared" si="37"/>
        <v/>
      </c>
      <c r="CA75" s="81" t="str">
        <f>IF(scriv!E37&lt;&gt;"",scriv!E37,"")</f>
        <v/>
      </c>
      <c r="CB75" s="82">
        <f t="shared" si="9"/>
        <v>0</v>
      </c>
      <c r="CC75" s="82">
        <f t="shared" si="38"/>
        <v>0</v>
      </c>
      <c r="CD75" s="82" t="str">
        <f t="shared" si="39"/>
        <v>-</v>
      </c>
      <c r="CE75" s="82" t="str">
        <f t="shared" si="40"/>
        <v>-</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
      </c>
      <c r="B76" s="81" t="str">
        <f>IF(scriv!D38&lt;&gt;"",scriv!D38,"")</f>
        <v/>
      </c>
      <c r="C76" s="81" t="str">
        <f>IF( scriv!AP38&lt;&gt;"", IF(D76&lt;&gt;"","connection ","")&amp;scriv!AP38,IF(D76&lt;&gt;"","connection",""))</f>
        <v/>
      </c>
      <c r="D76" s="82" t="str">
        <f>scriv!AN38</f>
        <v/>
      </c>
      <c r="E76" s="82" t="str">
        <f>scriv!AO38</f>
        <v/>
      </c>
      <c r="F76" s="156">
        <f>ROW()</f>
        <v>76</v>
      </c>
      <c r="G76" s="294">
        <f>scriv!AC38</f>
        <v>0</v>
      </c>
      <c r="H76" s="294">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0</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drawOpen=,1.2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drawClose=,1.2</v>
      </c>
      <c r="AB76" s="167" t="str">
        <f t="shared" si="2"/>
        <v>noTitle</v>
      </c>
      <c r="AC76" s="167"/>
      <c r="AD76" s="45"/>
      <c r="AE76" s="168"/>
      <c r="AF76" s="169">
        <f>IF(D76="",scriv!B38,"")</f>
        <v>0</v>
      </c>
      <c r="AG76" s="170" t="str">
        <f t="shared" si="10"/>
        <v/>
      </c>
      <c r="AH76" s="169" t="str">
        <f t="shared" si="11"/>
        <v/>
      </c>
      <c r="AI76" s="169" t="str">
        <f t="shared" si="12"/>
        <v/>
      </c>
      <c r="AJ76" s="86">
        <f>ROUNDDOWN( (LEN(scriv!B38)+1) / 2, 0 )</f>
        <v>0</v>
      </c>
      <c r="AK76" s="82">
        <f t="shared" si="13"/>
        <v>0</v>
      </c>
      <c r="AL76" s="82" t="str">
        <f t="shared" si="14"/>
        <v>-</v>
      </c>
      <c r="AM76" s="82" t="str">
        <f t="shared" si="15"/>
        <v>-</v>
      </c>
      <c r="AN76" s="82" t="str">
        <f t="shared" si="16"/>
        <v>-</v>
      </c>
      <c r="AO76" s="82" t="str">
        <f t="shared" si="17"/>
        <v>-</v>
      </c>
      <c r="AP76" s="82" t="str">
        <f t="shared" si="18"/>
        <v>-</v>
      </c>
      <c r="AQ76" s="82" t="str">
        <f t="shared" si="19"/>
        <v>-</v>
      </c>
      <c r="AR76" s="82" t="str">
        <f t="shared" si="20"/>
        <v>-</v>
      </c>
      <c r="AT76" s="82">
        <f t="shared" si="4"/>
        <v>10</v>
      </c>
      <c r="AU76" s="82" t="str">
        <f ca="1">IF(    MAX(OFFSET(AL76,0,0,MATCH("-",AL76:AL$638,0))) = 0,"",
IFERROR(MAX(OFFSET(AL76,0,0,MATCH("-",AL76:AL$638,0))),""))</f>
        <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-198</v>
      </c>
      <c r="BC76" s="111" t="str">
        <f t="shared" ca="1" si="22"/>
        <v>Radius</v>
      </c>
      <c r="BD76" s="112">
        <f t="shared" ca="1" si="23"/>
        <v>0</v>
      </c>
      <c r="BE76" s="111">
        <f t="shared" ca="1" si="24"/>
        <v>-110</v>
      </c>
      <c r="BF76" s="113" t="e">
        <f t="shared" ca="1" si="25"/>
        <v>#VALUE!</v>
      </c>
      <c r="BG76" s="113" t="e">
        <f t="shared" ca="1" si="26"/>
        <v>#VALUE!</v>
      </c>
      <c r="BH76" s="112">
        <f t="shared" ca="1" si="27"/>
        <v>2000</v>
      </c>
      <c r="BI76" s="112">
        <f t="shared" ca="1" si="28"/>
        <v>-110</v>
      </c>
      <c r="BJ76" s="157"/>
      <c r="BK76" s="157"/>
      <c r="BL76" s="158" t="str">
        <f>scriv!AM38</f>
        <v/>
      </c>
      <c r="BM76" s="157"/>
      <c r="BN76" s="157" t="str">
        <f t="shared" si="29"/>
        <v>node</v>
      </c>
      <c r="BO76" s="157"/>
      <c r="BP76" s="159">
        <f t="shared" ca="1" si="30"/>
        <v>0</v>
      </c>
      <c r="BQ76" s="159">
        <f t="shared" ca="1" si="31"/>
        <v>0</v>
      </c>
      <c r="BR76" s="159">
        <f t="shared" si="5"/>
        <v>1</v>
      </c>
      <c r="BS76" s="159" t="str">
        <f t="shared" si="6"/>
        <v>symbol</v>
      </c>
      <c r="BT76" s="157" t="str">
        <f ca="1">IF(scriv!V38&lt;&gt;"",scriv!V38,
IF(E76="",IFERROR(VLOOKUP(BL76,$AH$40:$BT$638,39,FALSE),$BT$36),
$BT$37))</f>
        <v>NodeSquare</v>
      </c>
      <c r="BU76" s="166">
        <f t="shared" ca="1" si="32"/>
        <v>2000</v>
      </c>
      <c r="BV76" s="166">
        <f t="shared" ca="1" si="33"/>
        <v>-110</v>
      </c>
      <c r="BW76" s="166">
        <f t="shared" ca="1" si="34"/>
        <v>0</v>
      </c>
      <c r="BX76" s="166">
        <f t="shared" ca="1" si="35"/>
        <v>0</v>
      </c>
      <c r="BY76" s="180" t="str">
        <f t="shared" si="36"/>
        <v/>
      </c>
      <c r="BZ76" s="180" t="str">
        <f t="shared" si="37"/>
        <v/>
      </c>
      <c r="CA76" s="81" t="str">
        <f>IF(scriv!E38&lt;&gt;"",scriv!E38,"")</f>
        <v/>
      </c>
      <c r="CB76" s="82">
        <f t="shared" si="9"/>
        <v>0</v>
      </c>
      <c r="CC76" s="82">
        <f t="shared" si="38"/>
        <v>0</v>
      </c>
      <c r="CD76" s="82" t="str">
        <f t="shared" si="39"/>
        <v>-</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
      </c>
      <c r="B77" s="81" t="str">
        <f>IF(scriv!D39&lt;&gt;"",scriv!D39,"")</f>
        <v/>
      </c>
      <c r="C77" s="81" t="str">
        <f>IF( scriv!AP39&lt;&gt;"", IF(D77&lt;&gt;"","connection ","")&amp;scriv!AP39,IF(D77&lt;&gt;"","connection",""))</f>
        <v/>
      </c>
      <c r="D77" s="82" t="str">
        <f>scriv!AN39</f>
        <v/>
      </c>
      <c r="E77" s="82" t="str">
        <f>scriv!AO39</f>
        <v/>
      </c>
      <c r="F77" s="156">
        <f>ROW()</f>
        <v>77</v>
      </c>
      <c r="G77" s="294">
        <f>scriv!AC39</f>
        <v>0</v>
      </c>
      <c r="H77" s="294">
        <f>scriv!AD39</f>
        <v>0</v>
      </c>
      <c r="I77" s="81" t="str">
        <f>IF(scriv!AE39&lt;&gt;"",scriv!AE39,J77)</f>
        <v/>
      </c>
      <c r="J77" s="81" t="str">
        <f>IF(scriv!AF39&lt;&gt;"",scriv!AF39,"")</f>
        <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0</v>
      </c>
      <c r="S77" s="81" t="str">
        <f>IF(scriv!L39&lt;&gt;"",scriv!L39,
IF(scriv!AF39&lt;&gt;"",$S$36,"none"))</f>
        <v>none</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drawOpen=,1.2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drawClose=,1.2</v>
      </c>
      <c r="AB77" s="167" t="str">
        <f t="shared" si="2"/>
        <v>noTitle</v>
      </c>
      <c r="AC77" s="167"/>
      <c r="AD77" s="45"/>
      <c r="AE77" s="168"/>
      <c r="AF77" s="169">
        <f>IF(D77="",scriv!B39,"")</f>
        <v>0</v>
      </c>
      <c r="AG77" s="170" t="str">
        <f t="shared" si="10"/>
        <v/>
      </c>
      <c r="AH77" s="169" t="str">
        <f t="shared" si="11"/>
        <v/>
      </c>
      <c r="AI77" s="169" t="str">
        <f t="shared" si="12"/>
        <v/>
      </c>
      <c r="AJ77" s="86">
        <f>ROUNDDOWN( (LEN(scriv!B39)+1) / 2, 0 )</f>
        <v>0</v>
      </c>
      <c r="AK77" s="82">
        <f t="shared" si="13"/>
        <v>0</v>
      </c>
      <c r="AL77" s="82" t="str">
        <f t="shared" si="14"/>
        <v>-</v>
      </c>
      <c r="AM77" s="82" t="str">
        <f t="shared" si="15"/>
        <v>-</v>
      </c>
      <c r="AN77" s="82" t="str">
        <f t="shared" si="16"/>
        <v>-</v>
      </c>
      <c r="AO77" s="82" t="str">
        <f t="shared" si="17"/>
        <v>-</v>
      </c>
      <c r="AP77" s="82" t="str">
        <f t="shared" si="18"/>
        <v>-</v>
      </c>
      <c r="AQ77" s="82" t="str">
        <f t="shared" si="19"/>
        <v>-</v>
      </c>
      <c r="AR77" s="82" t="str">
        <f t="shared" si="20"/>
        <v>-</v>
      </c>
      <c r="AT77" s="82">
        <f t="shared" si="4"/>
        <v>10</v>
      </c>
      <c r="AU77" s="82" t="str">
        <f ca="1">IF(    MAX(OFFSET(AL77,0,0,MATCH("-",AL77:AL$638,0))) = 0,"",
IFERROR(MAX(OFFSET(AL77,0,0,MATCH("-",AL77:AL$638,0))),""))</f>
        <v/>
      </c>
      <c r="AV77" s="82" t="str">
        <f ca="1">IF(    MAX(OFFSET(AM77,0,0,MATCH("-",AM77:AM$638,0))) = 0,"",
IFERROR(MAX(OFFSET(AM77,0,0,MATCH("-",AM77:AM$638,0))),""))</f>
        <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-198</v>
      </c>
      <c r="BC77" s="111" t="str">
        <f t="shared" ca="1" si="22"/>
        <v>Radius</v>
      </c>
      <c r="BD77" s="112">
        <f t="shared" ca="1" si="23"/>
        <v>0</v>
      </c>
      <c r="BE77" s="111">
        <f t="shared" ca="1" si="24"/>
        <v>-110</v>
      </c>
      <c r="BF77" s="113" t="e">
        <f t="shared" ca="1" si="25"/>
        <v>#VALUE!</v>
      </c>
      <c r="BG77" s="113" t="e">
        <f t="shared" ca="1" si="26"/>
        <v>#VALUE!</v>
      </c>
      <c r="BH77" s="112">
        <f t="shared" ca="1" si="27"/>
        <v>2000</v>
      </c>
      <c r="BI77" s="112">
        <f t="shared" ca="1" si="28"/>
        <v>-110</v>
      </c>
      <c r="BJ77" s="157"/>
      <c r="BK77" s="157"/>
      <c r="BL77" s="158" t="str">
        <f>scriv!AM39</f>
        <v/>
      </c>
      <c r="BM77" s="157"/>
      <c r="BN77" s="157" t="str">
        <f t="shared" si="29"/>
        <v>node</v>
      </c>
      <c r="BO77" s="157"/>
      <c r="BP77" s="159">
        <f t="shared" ca="1" si="30"/>
        <v>0</v>
      </c>
      <c r="BQ77" s="159">
        <f t="shared" ca="1" si="31"/>
        <v>0</v>
      </c>
      <c r="BR77" s="159">
        <f t="shared" si="5"/>
        <v>1</v>
      </c>
      <c r="BS77" s="159" t="str">
        <f t="shared" si="6"/>
        <v>symbol</v>
      </c>
      <c r="BT77" s="157" t="str">
        <f ca="1">IF(scriv!V39&lt;&gt;"",scriv!V39,
IF(E77="",IFERROR(VLOOKUP(BL77,$AH$40:$BT$638,39,FALSE),$BT$36),
$BT$37))</f>
        <v>NodeSquare</v>
      </c>
      <c r="BU77" s="166">
        <f t="shared" ca="1" si="32"/>
        <v>2000</v>
      </c>
      <c r="BV77" s="166">
        <f t="shared" ca="1" si="33"/>
        <v>-110</v>
      </c>
      <c r="BW77" s="166">
        <f t="shared" ca="1" si="34"/>
        <v>0</v>
      </c>
      <c r="BX77" s="166">
        <f t="shared" ca="1" si="35"/>
        <v>0</v>
      </c>
      <c r="BY77" s="180" t="str">
        <f t="shared" si="36"/>
        <v/>
      </c>
      <c r="BZ77" s="180" t="str">
        <f t="shared" si="37"/>
        <v/>
      </c>
      <c r="CA77" s="81" t="str">
        <f>IF(scriv!E39&lt;&gt;"",scriv!E39,"")</f>
        <v/>
      </c>
      <c r="CB77" s="82">
        <f t="shared" si="9"/>
        <v>0</v>
      </c>
      <c r="CC77" s="82">
        <f t="shared" si="38"/>
        <v>0</v>
      </c>
      <c r="CD77" s="82" t="str">
        <f t="shared" si="39"/>
        <v>-</v>
      </c>
      <c r="CE77" s="82" t="str">
        <f t="shared" si="40"/>
        <v>-</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
      </c>
      <c r="B78" s="81" t="str">
        <f>IF(scriv!D40&lt;&gt;"",scriv!D40,"")</f>
        <v/>
      </c>
      <c r="C78" s="81" t="str">
        <f>IF( scriv!AP40&lt;&gt;"", IF(D78&lt;&gt;"","connection ","")&amp;scriv!AP40,IF(D78&lt;&gt;"","connection",""))</f>
        <v/>
      </c>
      <c r="D78" s="82" t="str">
        <f>scriv!AN40</f>
        <v/>
      </c>
      <c r="E78" s="82" t="str">
        <f>scriv!AO40</f>
        <v/>
      </c>
      <c r="F78" s="156">
        <f>ROW()</f>
        <v>78</v>
      </c>
      <c r="G78" s="294">
        <f>scriv!AC40</f>
        <v>0</v>
      </c>
      <c r="H78" s="294">
        <f>scriv!AD40</f>
        <v>0</v>
      </c>
      <c r="I78" s="81" t="str">
        <f>IF(scriv!AE40&lt;&gt;"",scriv!AE40,J78)</f>
        <v/>
      </c>
      <c r="J78" s="81" t="str">
        <f>IF(scriv!AF40&lt;&gt;"",scriv!AF40,"")</f>
        <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0</v>
      </c>
      <c r="S78" s="81" t="str">
        <f>IF(scriv!L40&lt;&gt;"",scriv!L40,
IF(scriv!AF40&lt;&gt;"",$S$36,"none"))</f>
        <v>none</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drawOpen=,1.2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drawClose=,1.2</v>
      </c>
      <c r="AB78" s="167" t="str">
        <f t="shared" si="2"/>
        <v>noTitle</v>
      </c>
      <c r="AC78" s="167"/>
      <c r="AD78" s="45"/>
      <c r="AE78" s="168"/>
      <c r="AF78" s="169">
        <f>IF(D78="",scriv!B40,"")</f>
        <v>0</v>
      </c>
      <c r="AG78" s="170" t="str">
        <f t="shared" si="10"/>
        <v/>
      </c>
      <c r="AH78" s="169" t="str">
        <f t="shared" si="11"/>
        <v/>
      </c>
      <c r="AI78" s="169" t="str">
        <f t="shared" si="12"/>
        <v/>
      </c>
      <c r="AJ78" s="86">
        <f>ROUNDDOWN( (LEN(scriv!B40)+1) / 2, 0 )</f>
        <v>0</v>
      </c>
      <c r="AK78" s="82">
        <f t="shared" si="13"/>
        <v>0</v>
      </c>
      <c r="AL78" s="82" t="str">
        <f t="shared" si="14"/>
        <v>-</v>
      </c>
      <c r="AM78" s="82" t="str">
        <f t="shared" si="15"/>
        <v>-</v>
      </c>
      <c r="AN78" s="82" t="str">
        <f t="shared" si="16"/>
        <v>-</v>
      </c>
      <c r="AO78" s="82" t="str">
        <f t="shared" si="17"/>
        <v>-</v>
      </c>
      <c r="AP78" s="82" t="str">
        <f t="shared" si="18"/>
        <v>-</v>
      </c>
      <c r="AQ78" s="82" t="str">
        <f t="shared" si="19"/>
        <v>-</v>
      </c>
      <c r="AR78" s="82" t="str">
        <f t="shared" si="20"/>
        <v>-</v>
      </c>
      <c r="AT78" s="82">
        <f t="shared" si="4"/>
        <v>10</v>
      </c>
      <c r="AU78" s="82" t="str">
        <f ca="1">IF(    MAX(OFFSET(AL78,0,0,MATCH("-",AL78:AL$638,0))) = 0,"",
IFERROR(MAX(OFFSET(AL78,0,0,MATCH("-",AL78:AL$638,0))),""))</f>
        <v/>
      </c>
      <c r="AV78" s="82" t="str">
        <f ca="1">IF(    MAX(OFFSET(AM78,0,0,MATCH("-",AM78:AM$638,0))) = 0,"",
IFERROR(MAX(OFFSET(AM78,0,0,MATCH("-",AM78:AM$638,0))),""))</f>
        <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-198</v>
      </c>
      <c r="BC78" s="111" t="str">
        <f t="shared" ca="1" si="22"/>
        <v>Radius</v>
      </c>
      <c r="BD78" s="112">
        <f t="shared" ca="1" si="23"/>
        <v>0</v>
      </c>
      <c r="BE78" s="111">
        <f t="shared" ca="1" si="24"/>
        <v>-110</v>
      </c>
      <c r="BF78" s="113" t="e">
        <f t="shared" ca="1" si="25"/>
        <v>#VALUE!</v>
      </c>
      <c r="BG78" s="113" t="e">
        <f t="shared" ca="1" si="26"/>
        <v>#VALUE!</v>
      </c>
      <c r="BH78" s="112">
        <f t="shared" ca="1" si="27"/>
        <v>2000</v>
      </c>
      <c r="BI78" s="112">
        <f t="shared" ca="1" si="28"/>
        <v>-110</v>
      </c>
      <c r="BJ78" s="157"/>
      <c r="BK78" s="157"/>
      <c r="BL78" s="158" t="str">
        <f>scriv!AM40</f>
        <v/>
      </c>
      <c r="BM78" s="157"/>
      <c r="BN78" s="157" t="str">
        <f t="shared" si="29"/>
        <v>node</v>
      </c>
      <c r="BO78" s="157"/>
      <c r="BP78" s="159">
        <f t="shared" ca="1" si="30"/>
        <v>0</v>
      </c>
      <c r="BQ78" s="159">
        <f t="shared" ca="1" si="31"/>
        <v>0</v>
      </c>
      <c r="BR78" s="159">
        <f t="shared" si="5"/>
        <v>1</v>
      </c>
      <c r="BS78" s="159" t="str">
        <f t="shared" si="6"/>
        <v>symbol</v>
      </c>
      <c r="BT78" s="157" t="str">
        <f ca="1">IF(scriv!V40&lt;&gt;"",scriv!V40,
IF(E78="",IFERROR(VLOOKUP(BL78,$AH$40:$BT$638,39,FALSE),$BT$36),
$BT$37))</f>
        <v>NodeSquare</v>
      </c>
      <c r="BU78" s="166">
        <f t="shared" ca="1" si="32"/>
        <v>2000</v>
      </c>
      <c r="BV78" s="166">
        <f t="shared" ca="1" si="33"/>
        <v>-110</v>
      </c>
      <c r="BW78" s="166">
        <f t="shared" ca="1" si="34"/>
        <v>0</v>
      </c>
      <c r="BX78" s="166">
        <f t="shared" ca="1" si="35"/>
        <v>0</v>
      </c>
      <c r="BY78" s="180" t="str">
        <f t="shared" si="36"/>
        <v/>
      </c>
      <c r="BZ78" s="180" t="str">
        <f t="shared" si="37"/>
        <v/>
      </c>
      <c r="CA78" s="81" t="str">
        <f>IF(scriv!E40&lt;&gt;"",scriv!E40,"")</f>
        <v/>
      </c>
      <c r="CB78" s="82">
        <f t="shared" si="9"/>
        <v>0</v>
      </c>
      <c r="CC78" s="82">
        <f t="shared" si="38"/>
        <v>0</v>
      </c>
      <c r="CD78" s="82" t="str">
        <f t="shared" si="39"/>
        <v>-</v>
      </c>
      <c r="CE78" s="82" t="str">
        <f t="shared" si="40"/>
        <v>-</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
      </c>
      <c r="B79" s="81" t="str">
        <f>IF(scriv!D41&lt;&gt;"",scriv!D41,"")</f>
        <v/>
      </c>
      <c r="C79" s="81" t="str">
        <f>IF( scriv!AP41&lt;&gt;"", IF(D79&lt;&gt;"","connection ","")&amp;scriv!AP41,IF(D79&lt;&gt;"","connection",""))</f>
        <v/>
      </c>
      <c r="D79" s="82" t="str">
        <f>scriv!AN41</f>
        <v/>
      </c>
      <c r="E79" s="82" t="str">
        <f>scriv!AO41</f>
        <v/>
      </c>
      <c r="F79" s="156">
        <f>ROW()</f>
        <v>79</v>
      </c>
      <c r="G79" s="294">
        <f>scriv!AC41</f>
        <v>0</v>
      </c>
      <c r="H79" s="294">
        <f>scriv!AD41</f>
        <v>0</v>
      </c>
      <c r="I79" s="81" t="str">
        <f>IF(scriv!AE41&lt;&gt;"",scriv!AE41,J79)</f>
        <v/>
      </c>
      <c r="J79" s="81" t="str">
        <f>IF(scriv!AF41&lt;&gt;"",scriv!AF41,"")</f>
        <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0</v>
      </c>
      <c r="S79" s="81" t="str">
        <f>IF(scriv!L41&lt;&gt;"",scriv!L41,
IF(scriv!AF41&lt;&gt;"",$S$36,"none"))</f>
        <v>none</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drawOpen=,1.2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drawClose=,1.2</v>
      </c>
      <c r="AB79" s="167" t="str">
        <f t="shared" si="2"/>
        <v>noTitle</v>
      </c>
      <c r="AC79" s="167"/>
      <c r="AD79" s="45"/>
      <c r="AE79" s="168"/>
      <c r="AF79" s="169">
        <f>IF(D79="",scriv!B41,"")</f>
        <v>0</v>
      </c>
      <c r="AG79" s="170" t="str">
        <f t="shared" si="10"/>
        <v/>
      </c>
      <c r="AH79" s="169" t="str">
        <f t="shared" si="11"/>
        <v/>
      </c>
      <c r="AI79" s="169" t="str">
        <f t="shared" si="12"/>
        <v/>
      </c>
      <c r="AJ79" s="86">
        <f>ROUNDDOWN( (LEN(scriv!B41)+1) / 2, 0 )</f>
        <v>0</v>
      </c>
      <c r="AK79" s="82">
        <f t="shared" si="13"/>
        <v>0</v>
      </c>
      <c r="AL79" s="82" t="str">
        <f t="shared" si="14"/>
        <v>-</v>
      </c>
      <c r="AM79" s="82" t="str">
        <f t="shared" si="15"/>
        <v>-</v>
      </c>
      <c r="AN79" s="82" t="str">
        <f t="shared" si="16"/>
        <v>-</v>
      </c>
      <c r="AO79" s="82" t="str">
        <f t="shared" si="17"/>
        <v>-</v>
      </c>
      <c r="AP79" s="82" t="str">
        <f t="shared" si="18"/>
        <v>-</v>
      </c>
      <c r="AQ79" s="82" t="str">
        <f t="shared" si="19"/>
        <v>-</v>
      </c>
      <c r="AR79" s="82" t="str">
        <f t="shared" si="20"/>
        <v>-</v>
      </c>
      <c r="AT79" s="82">
        <f t="shared" si="4"/>
        <v>10</v>
      </c>
      <c r="AU79" s="82" t="str">
        <f ca="1">IF(    MAX(OFFSET(AL79,0,0,MATCH("-",AL79:AL$638,0))) = 0,"",
IFERROR(MAX(OFFSET(AL79,0,0,MATCH("-",AL79:AL$638,0))),""))</f>
        <v/>
      </c>
      <c r="AV79" s="82" t="str">
        <f ca="1">IF(    MAX(OFFSET(AM79,0,0,MATCH("-",AM79:AM$638,0))) = 0,"",
IFERROR(MAX(OFFSET(AM79,0,0,MATCH("-",AM79:AM$638,0))),""))</f>
        <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-198</v>
      </c>
      <c r="BC79" s="111" t="str">
        <f t="shared" ca="1" si="22"/>
        <v>Radius</v>
      </c>
      <c r="BD79" s="112">
        <f t="shared" ca="1" si="23"/>
        <v>0</v>
      </c>
      <c r="BE79" s="111">
        <f t="shared" ca="1" si="24"/>
        <v>-110</v>
      </c>
      <c r="BF79" s="113" t="e">
        <f t="shared" ca="1" si="25"/>
        <v>#VALUE!</v>
      </c>
      <c r="BG79" s="113" t="e">
        <f t="shared" ca="1" si="26"/>
        <v>#VALUE!</v>
      </c>
      <c r="BH79" s="112">
        <f t="shared" ca="1" si="27"/>
        <v>2000</v>
      </c>
      <c r="BI79" s="112">
        <f t="shared" ca="1" si="28"/>
        <v>-110</v>
      </c>
      <c r="BJ79" s="157"/>
      <c r="BK79" s="157"/>
      <c r="BL79" s="158" t="str">
        <f>scriv!AM41</f>
        <v/>
      </c>
      <c r="BM79" s="157"/>
      <c r="BN79" s="157" t="str">
        <f t="shared" si="29"/>
        <v>node</v>
      </c>
      <c r="BO79" s="157"/>
      <c r="BP79" s="159">
        <f t="shared" ca="1" si="30"/>
        <v>0</v>
      </c>
      <c r="BQ79" s="159">
        <f t="shared" ca="1" si="31"/>
        <v>0</v>
      </c>
      <c r="BR79" s="159">
        <f t="shared" si="5"/>
        <v>1</v>
      </c>
      <c r="BS79" s="159" t="str">
        <f t="shared" si="6"/>
        <v>symbol</v>
      </c>
      <c r="BT79" s="157" t="str">
        <f ca="1">IF(scriv!V41&lt;&gt;"",scriv!V41,
IF(E79="",IFERROR(VLOOKUP(BL79,$AH$40:$BT$638,39,FALSE),$BT$36),
$BT$37))</f>
        <v>NodeSquare</v>
      </c>
      <c r="BU79" s="166">
        <f t="shared" ca="1" si="32"/>
        <v>2000</v>
      </c>
      <c r="BV79" s="166">
        <f t="shared" ca="1" si="33"/>
        <v>-110</v>
      </c>
      <c r="BW79" s="166">
        <f t="shared" ca="1" si="34"/>
        <v>0</v>
      </c>
      <c r="BX79" s="166">
        <f t="shared" ca="1" si="35"/>
        <v>0</v>
      </c>
      <c r="BY79" s="180" t="str">
        <f t="shared" si="36"/>
        <v/>
      </c>
      <c r="BZ79" s="180" t="str">
        <f t="shared" si="37"/>
        <v/>
      </c>
      <c r="CA79" s="81" t="str">
        <f>IF(scriv!E41&lt;&gt;"",scriv!E41,"")</f>
        <v/>
      </c>
      <c r="CB79" s="82">
        <f t="shared" si="9"/>
        <v>0</v>
      </c>
      <c r="CC79" s="82">
        <f t="shared" si="38"/>
        <v>0</v>
      </c>
      <c r="CD79" s="82" t="str">
        <f t="shared" si="39"/>
        <v>-</v>
      </c>
      <c r="CE79" s="82" t="str">
        <f t="shared" si="40"/>
        <v>-</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
      </c>
      <c r="B80" s="81" t="str">
        <f>IF(scriv!D42&lt;&gt;"",scriv!D42,"")</f>
        <v/>
      </c>
      <c r="C80" s="81" t="str">
        <f>IF( scriv!AP42&lt;&gt;"", IF(D80&lt;&gt;"","connection ","")&amp;scriv!AP42,IF(D80&lt;&gt;"","connection",""))</f>
        <v/>
      </c>
      <c r="D80" s="82" t="str">
        <f>scriv!AN42</f>
        <v/>
      </c>
      <c r="E80" s="82" t="str">
        <f>scriv!AO42</f>
        <v/>
      </c>
      <c r="F80" s="156">
        <f>ROW()</f>
        <v>80</v>
      </c>
      <c r="G80" s="294">
        <f>scriv!AC42</f>
        <v>0</v>
      </c>
      <c r="H80" s="294">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0</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drawOpen=,1.2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drawClose=,1.2</v>
      </c>
      <c r="AB80" s="167" t="str">
        <f t="shared" si="2"/>
        <v>noTitle</v>
      </c>
      <c r="AC80" s="167"/>
      <c r="AD80" s="45"/>
      <c r="AE80" s="168"/>
      <c r="AF80" s="169">
        <f>IF(D80="",scriv!B42,"")</f>
        <v>0</v>
      </c>
      <c r="AG80" s="170" t="str">
        <f t="shared" si="10"/>
        <v/>
      </c>
      <c r="AH80" s="169" t="str">
        <f t="shared" si="11"/>
        <v/>
      </c>
      <c r="AI80" s="169" t="str">
        <f t="shared" si="12"/>
        <v/>
      </c>
      <c r="AJ80" s="86">
        <f>ROUNDDOWN( (LEN(scriv!B42)+1) / 2, 0 )</f>
        <v>0</v>
      </c>
      <c r="AK80" s="82">
        <f t="shared" si="13"/>
        <v>0</v>
      </c>
      <c r="AL80" s="82" t="str">
        <f t="shared" si="14"/>
        <v>-</v>
      </c>
      <c r="AM80" s="82" t="str">
        <f t="shared" si="15"/>
        <v>-</v>
      </c>
      <c r="AN80" s="82" t="str">
        <f t="shared" si="16"/>
        <v>-</v>
      </c>
      <c r="AO80" s="82" t="str">
        <f t="shared" si="17"/>
        <v>-</v>
      </c>
      <c r="AP80" s="82" t="str">
        <f t="shared" si="18"/>
        <v>-</v>
      </c>
      <c r="AQ80" s="82" t="str">
        <f t="shared" si="19"/>
        <v>-</v>
      </c>
      <c r="AR80" s="82" t="str">
        <f t="shared" si="20"/>
        <v>-</v>
      </c>
      <c r="AT80" s="82">
        <f t="shared" si="4"/>
        <v>10</v>
      </c>
      <c r="AU80" s="82" t="str">
        <f ca="1">IF(    MAX(OFFSET(AL80,0,0,MATCH("-",AL80:AL$638,0))) = 0,"",
IFERROR(MAX(OFFSET(AL80,0,0,MATCH("-",AL80:AL$638,0))),""))</f>
        <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-198</v>
      </c>
      <c r="BC80" s="111" t="str">
        <f t="shared" ca="1" si="22"/>
        <v>Radius</v>
      </c>
      <c r="BD80" s="112">
        <f t="shared" ca="1" si="23"/>
        <v>0</v>
      </c>
      <c r="BE80" s="111">
        <f t="shared" ca="1" si="24"/>
        <v>-110</v>
      </c>
      <c r="BF80" s="113" t="e">
        <f t="shared" ca="1" si="25"/>
        <v>#VALUE!</v>
      </c>
      <c r="BG80" s="113" t="e">
        <f t="shared" ca="1" si="26"/>
        <v>#VALUE!</v>
      </c>
      <c r="BH80" s="112">
        <f t="shared" ca="1" si="27"/>
        <v>2000</v>
      </c>
      <c r="BI80" s="112">
        <f t="shared" ca="1" si="28"/>
        <v>-110</v>
      </c>
      <c r="BJ80" s="157"/>
      <c r="BK80" s="157"/>
      <c r="BL80" s="158" t="str">
        <f>scriv!AM42</f>
        <v/>
      </c>
      <c r="BM80" s="157"/>
      <c r="BN80" s="157" t="str">
        <f t="shared" si="29"/>
        <v>node</v>
      </c>
      <c r="BO80" s="157"/>
      <c r="BP80" s="159">
        <f t="shared" ca="1" si="30"/>
        <v>0</v>
      </c>
      <c r="BQ80" s="159">
        <f t="shared" ca="1" si="31"/>
        <v>0</v>
      </c>
      <c r="BR80" s="159">
        <f t="shared" si="5"/>
        <v>1</v>
      </c>
      <c r="BS80" s="159" t="str">
        <f t="shared" si="6"/>
        <v>symbol</v>
      </c>
      <c r="BT80" s="157" t="str">
        <f ca="1">IF(scriv!V42&lt;&gt;"",scriv!V42,
IF(E80="",IFERROR(VLOOKUP(BL80,$AH$40:$BT$638,39,FALSE),$BT$36),
$BT$37))</f>
        <v>NodeSquare</v>
      </c>
      <c r="BU80" s="166">
        <f t="shared" ca="1" si="32"/>
        <v>2000</v>
      </c>
      <c r="BV80" s="166">
        <f t="shared" ca="1" si="33"/>
        <v>-110</v>
      </c>
      <c r="BW80" s="166">
        <f t="shared" ca="1" si="34"/>
        <v>0</v>
      </c>
      <c r="BX80" s="166">
        <f t="shared" ca="1" si="35"/>
        <v>0</v>
      </c>
      <c r="BY80" s="180" t="str">
        <f t="shared" si="36"/>
        <v/>
      </c>
      <c r="BZ80" s="180" t="str">
        <f t="shared" si="37"/>
        <v/>
      </c>
      <c r="CA80" s="81" t="str">
        <f>IF(scriv!E42&lt;&gt;"",scriv!E42,"")</f>
        <v/>
      </c>
      <c r="CB80" s="82">
        <f t="shared" si="9"/>
        <v>0</v>
      </c>
      <c r="CC80" s="82">
        <f t="shared" si="38"/>
        <v>0</v>
      </c>
      <c r="CD80" s="82" t="str">
        <f t="shared" si="39"/>
        <v>-</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
      </c>
      <c r="B81" s="81" t="str">
        <f>IF(scriv!D43&lt;&gt;"",scriv!D43,"")</f>
        <v/>
      </c>
      <c r="C81" s="81" t="str">
        <f>IF( scriv!AP43&lt;&gt;"", IF(D81&lt;&gt;"","connection ","")&amp;scriv!AP43,IF(D81&lt;&gt;"","connection",""))</f>
        <v/>
      </c>
      <c r="D81" s="82" t="str">
        <f>scriv!AN43</f>
        <v/>
      </c>
      <c r="E81" s="82" t="str">
        <f>scriv!AO43</f>
        <v/>
      </c>
      <c r="F81" s="156">
        <f>ROW()</f>
        <v>81</v>
      </c>
      <c r="G81" s="294">
        <f>scriv!AC43</f>
        <v>0</v>
      </c>
      <c r="H81" s="294">
        <f>scriv!AD43</f>
        <v>0</v>
      </c>
      <c r="I81" s="81" t="str">
        <f>IF(scriv!AE43&lt;&gt;"",scriv!AE43,J81)</f>
        <v/>
      </c>
      <c r="J81" s="81" t="str">
        <f>IF(scriv!AF43&lt;&gt;"",scriv!AF43,"")</f>
        <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0</v>
      </c>
      <c r="S81" s="81" t="str">
        <f>IF(scriv!L43&lt;&gt;"",scriv!L43,
IF(scriv!AF43&lt;&gt;"",$S$36,"none"))</f>
        <v>none</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drawOpen=,1.2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drawClose=,1.2</v>
      </c>
      <c r="AB81" s="167" t="str">
        <f t="shared" si="2"/>
        <v>noTitle</v>
      </c>
      <c r="AC81" s="167"/>
      <c r="AD81" s="45"/>
      <c r="AE81" s="168"/>
      <c r="AF81" s="169">
        <f>IF(D81="",scriv!B43,"")</f>
        <v>0</v>
      </c>
      <c r="AG81" s="170" t="str">
        <f t="shared" si="10"/>
        <v/>
      </c>
      <c r="AH81" s="169" t="str">
        <f t="shared" si="11"/>
        <v/>
      </c>
      <c r="AI81" s="169" t="str">
        <f t="shared" si="12"/>
        <v/>
      </c>
      <c r="AJ81" s="86">
        <f>ROUNDDOWN( (LEN(scriv!B43)+1) / 2, 0 )</f>
        <v>0</v>
      </c>
      <c r="AK81" s="82">
        <f t="shared" si="13"/>
        <v>0</v>
      </c>
      <c r="AL81" s="82" t="str">
        <f t="shared" si="14"/>
        <v>-</v>
      </c>
      <c r="AM81" s="82" t="str">
        <f t="shared" si="15"/>
        <v>-</v>
      </c>
      <c r="AN81" s="82" t="str">
        <f t="shared" si="16"/>
        <v>-</v>
      </c>
      <c r="AO81" s="82" t="str">
        <f t="shared" si="17"/>
        <v>-</v>
      </c>
      <c r="AP81" s="82" t="str">
        <f t="shared" si="18"/>
        <v>-</v>
      </c>
      <c r="AQ81" s="82" t="str">
        <f t="shared" si="19"/>
        <v>-</v>
      </c>
      <c r="AR81" s="82" t="str">
        <f t="shared" si="20"/>
        <v>-</v>
      </c>
      <c r="AT81" s="82">
        <f t="shared" si="4"/>
        <v>10</v>
      </c>
      <c r="AU81" s="82" t="str">
        <f ca="1">IF(    MAX(OFFSET(AL81,0,0,MATCH("-",AL81:AL$638,0))) = 0,"",
IFERROR(MAX(OFFSET(AL81,0,0,MATCH("-",AL81:AL$638,0))),""))</f>
        <v/>
      </c>
      <c r="AV81" s="82" t="str">
        <f ca="1">IF(    MAX(OFFSET(AM81,0,0,MATCH("-",AM81:AM$638,0))) = 0,"",
IFERROR(MAX(OFFSET(AM81,0,0,MATCH("-",AM81:AM$638,0))),""))</f>
        <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-198</v>
      </c>
      <c r="BC81" s="111" t="str">
        <f t="shared" ca="1" si="22"/>
        <v>Radius</v>
      </c>
      <c r="BD81" s="112">
        <f t="shared" ca="1" si="23"/>
        <v>0</v>
      </c>
      <c r="BE81" s="111">
        <f t="shared" ca="1" si="24"/>
        <v>-110</v>
      </c>
      <c r="BF81" s="113" t="e">
        <f t="shared" ca="1" si="25"/>
        <v>#VALUE!</v>
      </c>
      <c r="BG81" s="113" t="e">
        <f t="shared" ca="1" si="26"/>
        <v>#VALUE!</v>
      </c>
      <c r="BH81" s="112">
        <f t="shared" ca="1" si="27"/>
        <v>2000</v>
      </c>
      <c r="BI81" s="112">
        <f t="shared" ca="1" si="28"/>
        <v>-110</v>
      </c>
      <c r="BJ81" s="157"/>
      <c r="BK81" s="157"/>
      <c r="BL81" s="158" t="str">
        <f>scriv!AM43</f>
        <v/>
      </c>
      <c r="BM81" s="157"/>
      <c r="BN81" s="157" t="str">
        <f t="shared" si="29"/>
        <v>node</v>
      </c>
      <c r="BO81" s="157"/>
      <c r="BP81" s="159">
        <f t="shared" ca="1" si="30"/>
        <v>0</v>
      </c>
      <c r="BQ81" s="159">
        <f t="shared" ca="1" si="31"/>
        <v>0</v>
      </c>
      <c r="BR81" s="159">
        <f t="shared" si="5"/>
        <v>1</v>
      </c>
      <c r="BS81" s="159" t="str">
        <f t="shared" si="6"/>
        <v>symbol</v>
      </c>
      <c r="BT81" s="157" t="str">
        <f ca="1">IF(scriv!V43&lt;&gt;"",scriv!V43,
IF(E81="",IFERROR(VLOOKUP(BL81,$AH$40:$BT$638,39,FALSE),$BT$36),
$BT$37))</f>
        <v>NodeSquare</v>
      </c>
      <c r="BU81" s="166">
        <f t="shared" ca="1" si="32"/>
        <v>2000</v>
      </c>
      <c r="BV81" s="166">
        <f t="shared" ca="1" si="33"/>
        <v>-110</v>
      </c>
      <c r="BW81" s="166">
        <f t="shared" ca="1" si="34"/>
        <v>0</v>
      </c>
      <c r="BX81" s="166">
        <f t="shared" ca="1" si="35"/>
        <v>0</v>
      </c>
      <c r="BY81" s="180" t="str">
        <f t="shared" si="36"/>
        <v/>
      </c>
      <c r="BZ81" s="180" t="str">
        <f t="shared" si="37"/>
        <v/>
      </c>
      <c r="CA81" s="81" t="str">
        <f>IF(scriv!E43&lt;&gt;"",scriv!E43,"")</f>
        <v/>
      </c>
      <c r="CB81" s="82">
        <f t="shared" si="9"/>
        <v>0</v>
      </c>
      <c r="CC81" s="82">
        <f t="shared" si="38"/>
        <v>0</v>
      </c>
      <c r="CD81" s="82" t="str">
        <f t="shared" si="39"/>
        <v>-</v>
      </c>
      <c r="CE81" s="82" t="str">
        <f t="shared" si="40"/>
        <v>-</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
      </c>
      <c r="B82" s="81" t="str">
        <f>IF(scriv!D44&lt;&gt;"",scriv!D44,"")</f>
        <v/>
      </c>
      <c r="C82" s="81" t="str">
        <f>IF( scriv!AP44&lt;&gt;"", IF(D82&lt;&gt;"","connection ","")&amp;scriv!AP44,IF(D82&lt;&gt;"","connection",""))</f>
        <v/>
      </c>
      <c r="D82" s="82" t="str">
        <f>scriv!AN44</f>
        <v/>
      </c>
      <c r="E82" s="82" t="str">
        <f>scriv!AO44</f>
        <v/>
      </c>
      <c r="F82" s="156">
        <f>ROW()</f>
        <v>82</v>
      </c>
      <c r="G82" s="294">
        <f>scriv!AC44</f>
        <v>0</v>
      </c>
      <c r="H82" s="294">
        <f>scriv!AD44</f>
        <v>0</v>
      </c>
      <c r="I82" s="81" t="str">
        <f>IF(scriv!AE44&lt;&gt;"",scriv!AE44,J82)</f>
        <v/>
      </c>
      <c r="J82" s="81" t="str">
        <f>IF(scriv!AF44&lt;&gt;"",scriv!AF44,"")</f>
        <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0</v>
      </c>
      <c r="S82" s="81" t="str">
        <f>IF(scriv!L44&lt;&gt;"",scriv!L44,
IF(scriv!AF44&lt;&gt;"",$S$36,"none"))</f>
        <v>none</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drawOpen=,1.2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drawClose=,1.2</v>
      </c>
      <c r="AB82" s="167" t="str">
        <f t="shared" si="2"/>
        <v>noTitle</v>
      </c>
      <c r="AC82" s="167"/>
      <c r="AD82" s="45"/>
      <c r="AE82" s="168"/>
      <c r="AF82" s="169">
        <f>IF(D82="",scriv!B44,"")</f>
        <v>0</v>
      </c>
      <c r="AG82" s="170" t="str">
        <f t="shared" si="10"/>
        <v/>
      </c>
      <c r="AH82" s="169" t="str">
        <f t="shared" si="11"/>
        <v/>
      </c>
      <c r="AI82" s="169" t="str">
        <f t="shared" si="12"/>
        <v/>
      </c>
      <c r="AJ82" s="86">
        <f>ROUNDDOWN( (LEN(scriv!B44)+1) / 2, 0 )</f>
        <v>0</v>
      </c>
      <c r="AK82" s="82">
        <f t="shared" si="13"/>
        <v>0</v>
      </c>
      <c r="AL82" s="82" t="str">
        <f t="shared" si="14"/>
        <v>-</v>
      </c>
      <c r="AM82" s="82" t="str">
        <f t="shared" si="15"/>
        <v>-</v>
      </c>
      <c r="AN82" s="82" t="str">
        <f t="shared" si="16"/>
        <v>-</v>
      </c>
      <c r="AO82" s="82" t="str">
        <f t="shared" si="17"/>
        <v>-</v>
      </c>
      <c r="AP82" s="82" t="str">
        <f t="shared" si="18"/>
        <v>-</v>
      </c>
      <c r="AQ82" s="82" t="str">
        <f t="shared" si="19"/>
        <v>-</v>
      </c>
      <c r="AR82" s="82" t="str">
        <f t="shared" si="20"/>
        <v>-</v>
      </c>
      <c r="AT82" s="82">
        <f t="shared" si="4"/>
        <v>10</v>
      </c>
      <c r="AU82" s="82" t="str">
        <f ca="1">IF(    MAX(OFFSET(AL82,0,0,MATCH("-",AL82:AL$638,0))) = 0,"",
IFERROR(MAX(OFFSET(AL82,0,0,MATCH("-",AL82:AL$638,0))),""))</f>
        <v/>
      </c>
      <c r="AV82" s="82" t="str">
        <f ca="1">IF(    MAX(OFFSET(AM82,0,0,MATCH("-",AM82:AM$638,0))) = 0,"",
IFERROR(MAX(OFFSET(AM82,0,0,MATCH("-",AM82:AM$638,0))),""))</f>
        <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-198</v>
      </c>
      <c r="BC82" s="111" t="str">
        <f t="shared" ca="1" si="22"/>
        <v>Radius</v>
      </c>
      <c r="BD82" s="112">
        <f t="shared" ca="1" si="23"/>
        <v>0</v>
      </c>
      <c r="BE82" s="111">
        <f t="shared" ca="1" si="24"/>
        <v>-110</v>
      </c>
      <c r="BF82" s="113" t="e">
        <f t="shared" ca="1" si="25"/>
        <v>#VALUE!</v>
      </c>
      <c r="BG82" s="113" t="e">
        <f t="shared" ca="1" si="26"/>
        <v>#VALUE!</v>
      </c>
      <c r="BH82" s="112">
        <f t="shared" ca="1" si="27"/>
        <v>2000</v>
      </c>
      <c r="BI82" s="112">
        <f t="shared" ca="1" si="28"/>
        <v>-110</v>
      </c>
      <c r="BJ82" s="157"/>
      <c r="BK82" s="157"/>
      <c r="BL82" s="158" t="str">
        <f>scriv!AM44</f>
        <v/>
      </c>
      <c r="BM82" s="157"/>
      <c r="BN82" s="157" t="str">
        <f t="shared" si="29"/>
        <v>node</v>
      </c>
      <c r="BO82" s="157"/>
      <c r="BP82" s="159">
        <f t="shared" ca="1" si="30"/>
        <v>0</v>
      </c>
      <c r="BQ82" s="159">
        <f t="shared" ca="1" si="31"/>
        <v>0</v>
      </c>
      <c r="BR82" s="159">
        <f t="shared" si="5"/>
        <v>1</v>
      </c>
      <c r="BS82" s="159" t="str">
        <f t="shared" si="6"/>
        <v>symbol</v>
      </c>
      <c r="BT82" s="157" t="str">
        <f ca="1">IF(scriv!V44&lt;&gt;"",scriv!V44,
IF(E82="",IFERROR(VLOOKUP(BL82,$AH$40:$BT$638,39,FALSE),$BT$36),
$BT$37))</f>
        <v>NodeSquare</v>
      </c>
      <c r="BU82" s="166">
        <f t="shared" ca="1" si="32"/>
        <v>2000</v>
      </c>
      <c r="BV82" s="166">
        <f t="shared" ca="1" si="33"/>
        <v>-110</v>
      </c>
      <c r="BW82" s="166">
        <f t="shared" ca="1" si="34"/>
        <v>0</v>
      </c>
      <c r="BX82" s="166">
        <f t="shared" ca="1" si="35"/>
        <v>0</v>
      </c>
      <c r="BY82" s="180" t="str">
        <f t="shared" si="36"/>
        <v/>
      </c>
      <c r="BZ82" s="180" t="str">
        <f t="shared" si="37"/>
        <v/>
      </c>
      <c r="CA82" s="81" t="str">
        <f>IF(scriv!E44&lt;&gt;"",scriv!E44,"")</f>
        <v/>
      </c>
      <c r="CB82" s="82">
        <f t="shared" si="9"/>
        <v>0</v>
      </c>
      <c r="CC82" s="82">
        <f t="shared" si="38"/>
        <v>0</v>
      </c>
      <c r="CD82" s="82" t="str">
        <f t="shared" si="39"/>
        <v>-</v>
      </c>
      <c r="CE82" s="82" t="str">
        <f t="shared" si="40"/>
        <v>-</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
      </c>
      <c r="B83" s="81" t="str">
        <f>IF(scriv!D45&lt;&gt;"",scriv!D45,"")</f>
        <v/>
      </c>
      <c r="C83" s="81" t="str">
        <f>IF( scriv!AP45&lt;&gt;"", IF(D83&lt;&gt;"","connection ","")&amp;scriv!AP45,IF(D83&lt;&gt;"","connection",""))</f>
        <v/>
      </c>
      <c r="D83" s="82" t="str">
        <f>scriv!AN45</f>
        <v/>
      </c>
      <c r="E83" s="82" t="str">
        <f>scriv!AO45</f>
        <v/>
      </c>
      <c r="F83" s="156">
        <f>ROW()</f>
        <v>83</v>
      </c>
      <c r="G83" s="294">
        <f>scriv!AC45</f>
        <v>0</v>
      </c>
      <c r="H83" s="294">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0</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drawOpen=,1.2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drawClose=,1.2</v>
      </c>
      <c r="AB83" s="167" t="str">
        <f t="shared" si="2"/>
        <v>noTitle</v>
      </c>
      <c r="AC83" s="167"/>
      <c r="AD83" s="45"/>
      <c r="AE83" s="168"/>
      <c r="AF83" s="169">
        <f>IF(D83="",scriv!B45,"")</f>
        <v>0</v>
      </c>
      <c r="AG83" s="170" t="str">
        <f t="shared" si="10"/>
        <v/>
      </c>
      <c r="AH83" s="169" t="str">
        <f t="shared" si="11"/>
        <v/>
      </c>
      <c r="AI83" s="169" t="str">
        <f t="shared" si="12"/>
        <v/>
      </c>
      <c r="AJ83" s="86">
        <f>ROUNDDOWN( (LEN(scriv!B45)+1) / 2, 0 )</f>
        <v>0</v>
      </c>
      <c r="AK83" s="82">
        <f t="shared" si="13"/>
        <v>0</v>
      </c>
      <c r="AL83" s="82" t="str">
        <f t="shared" si="14"/>
        <v>-</v>
      </c>
      <c r="AM83" s="82" t="str">
        <f t="shared" si="15"/>
        <v>-</v>
      </c>
      <c r="AN83" s="82" t="str">
        <f t="shared" si="16"/>
        <v>-</v>
      </c>
      <c r="AO83" s="82" t="str">
        <f t="shared" si="17"/>
        <v>-</v>
      </c>
      <c r="AP83" s="82" t="str">
        <f t="shared" si="18"/>
        <v>-</v>
      </c>
      <c r="AQ83" s="82" t="str">
        <f t="shared" si="19"/>
        <v>-</v>
      </c>
      <c r="AR83" s="82" t="str">
        <f t="shared" si="20"/>
        <v>-</v>
      </c>
      <c r="AT83" s="82">
        <f t="shared" si="4"/>
        <v>10</v>
      </c>
      <c r="AU83" s="82" t="str">
        <f ca="1">IF(    MAX(OFFSET(AL83,0,0,MATCH("-",AL83:AL$638,0))) = 0,"",
IFERROR(MAX(OFFSET(AL83,0,0,MATCH("-",AL83:AL$638,0))),""))</f>
        <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-198</v>
      </c>
      <c r="BC83" s="111" t="str">
        <f t="shared" ca="1" si="22"/>
        <v>Radius</v>
      </c>
      <c r="BD83" s="112">
        <f t="shared" ca="1" si="23"/>
        <v>0</v>
      </c>
      <c r="BE83" s="111">
        <f t="shared" ca="1" si="24"/>
        <v>-110</v>
      </c>
      <c r="BF83" s="113" t="e">
        <f t="shared" ca="1" si="25"/>
        <v>#VALUE!</v>
      </c>
      <c r="BG83" s="113" t="e">
        <f t="shared" ca="1" si="26"/>
        <v>#VALUE!</v>
      </c>
      <c r="BH83" s="112">
        <f t="shared" ca="1" si="27"/>
        <v>2000</v>
      </c>
      <c r="BI83" s="112">
        <f t="shared" ca="1" si="28"/>
        <v>-110</v>
      </c>
      <c r="BJ83" s="157"/>
      <c r="BK83" s="157"/>
      <c r="BL83" s="158" t="str">
        <f>scriv!AM45</f>
        <v/>
      </c>
      <c r="BM83" s="157"/>
      <c r="BN83" s="157" t="str">
        <f t="shared" si="29"/>
        <v>node</v>
      </c>
      <c r="BO83" s="157"/>
      <c r="BP83" s="159">
        <f t="shared" ca="1" si="30"/>
        <v>0</v>
      </c>
      <c r="BQ83" s="159">
        <f t="shared" ca="1" si="31"/>
        <v>0</v>
      </c>
      <c r="BR83" s="159">
        <f t="shared" si="5"/>
        <v>1</v>
      </c>
      <c r="BS83" s="159" t="str">
        <f t="shared" si="6"/>
        <v>symbol</v>
      </c>
      <c r="BT83" s="157" t="str">
        <f ca="1">IF(scriv!V45&lt;&gt;"",scriv!V45,
IF(E83="",IFERROR(VLOOKUP(BL83,$AH$40:$BT$638,39,FALSE),$BT$36),
$BT$37))</f>
        <v>NodeSquare</v>
      </c>
      <c r="BU83" s="166">
        <f t="shared" ca="1" si="32"/>
        <v>2000</v>
      </c>
      <c r="BV83" s="166">
        <f t="shared" ca="1" si="33"/>
        <v>-110</v>
      </c>
      <c r="BW83" s="166">
        <f t="shared" ca="1" si="34"/>
        <v>0</v>
      </c>
      <c r="BX83" s="166">
        <f t="shared" ca="1" si="35"/>
        <v>0</v>
      </c>
      <c r="BY83" s="180" t="str">
        <f t="shared" si="36"/>
        <v/>
      </c>
      <c r="BZ83" s="180" t="str">
        <f t="shared" si="37"/>
        <v/>
      </c>
      <c r="CA83" s="81" t="str">
        <f>IF(scriv!E45&lt;&gt;"",scriv!E45,"")</f>
        <v/>
      </c>
      <c r="CB83" s="82">
        <f t="shared" si="9"/>
        <v>0</v>
      </c>
      <c r="CC83" s="82">
        <f t="shared" si="38"/>
        <v>0</v>
      </c>
      <c r="CD83" s="82" t="str">
        <f t="shared" si="39"/>
        <v>-</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
      </c>
      <c r="B84" s="81" t="str">
        <f>IF(scriv!D46&lt;&gt;"",scriv!D46,"")</f>
        <v/>
      </c>
      <c r="C84" s="81" t="str">
        <f>IF( scriv!AP46&lt;&gt;"", IF(D84&lt;&gt;"","connection ","")&amp;scriv!AP46,IF(D84&lt;&gt;"","connection",""))</f>
        <v/>
      </c>
      <c r="D84" s="82" t="str">
        <f>scriv!AN46</f>
        <v/>
      </c>
      <c r="E84" s="82" t="str">
        <f>scriv!AO46</f>
        <v/>
      </c>
      <c r="F84" s="156">
        <f>ROW()</f>
        <v>84</v>
      </c>
      <c r="G84" s="294">
        <f>scriv!AC46</f>
        <v>0</v>
      </c>
      <c r="H84" s="294">
        <f>scriv!AD46</f>
        <v>0</v>
      </c>
      <c r="I84" s="81" t="str">
        <f>IF(scriv!AE46&lt;&gt;"",scriv!AE46,J84)</f>
        <v/>
      </c>
      <c r="J84" s="81" t="str">
        <f>IF(scriv!AF46&lt;&gt;"",scriv!AF46,"")</f>
        <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0</v>
      </c>
      <c r="S84" s="81" t="str">
        <f>IF(scriv!L46&lt;&gt;"",scriv!L46,
IF(scriv!AF46&lt;&gt;"",$S$36,"none"))</f>
        <v>none</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drawOpen=,1.2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drawClose=,1.2</v>
      </c>
      <c r="AB84" s="167" t="str">
        <f t="shared" si="2"/>
        <v>noTitle</v>
      </c>
      <c r="AC84" s="167"/>
      <c r="AD84" s="45"/>
      <c r="AE84" s="168"/>
      <c r="AF84" s="169">
        <f>IF(D84="",scriv!B46,"")</f>
        <v>0</v>
      </c>
      <c r="AG84" s="170" t="str">
        <f t="shared" si="10"/>
        <v/>
      </c>
      <c r="AH84" s="169" t="str">
        <f t="shared" si="11"/>
        <v/>
      </c>
      <c r="AI84" s="169" t="str">
        <f t="shared" si="12"/>
        <v/>
      </c>
      <c r="AJ84" s="86">
        <f>ROUNDDOWN( (LEN(scriv!B46)+1) / 2, 0 )</f>
        <v>0</v>
      </c>
      <c r="AK84" s="82">
        <f t="shared" si="13"/>
        <v>0</v>
      </c>
      <c r="AL84" s="82" t="str">
        <f t="shared" si="14"/>
        <v>-</v>
      </c>
      <c r="AM84" s="82" t="str">
        <f t="shared" si="15"/>
        <v>-</v>
      </c>
      <c r="AN84" s="82" t="str">
        <f t="shared" si="16"/>
        <v>-</v>
      </c>
      <c r="AO84" s="82" t="str">
        <f t="shared" si="17"/>
        <v>-</v>
      </c>
      <c r="AP84" s="82" t="str">
        <f t="shared" si="18"/>
        <v>-</v>
      </c>
      <c r="AQ84" s="82" t="str">
        <f t="shared" si="19"/>
        <v>-</v>
      </c>
      <c r="AR84" s="82" t="str">
        <f t="shared" si="20"/>
        <v>-</v>
      </c>
      <c r="AT84" s="82">
        <f t="shared" si="4"/>
        <v>10</v>
      </c>
      <c r="AU84" s="82" t="str">
        <f ca="1">IF(    MAX(OFFSET(AL84,0,0,MATCH("-",AL84:AL$638,0))) = 0,"",
IFERROR(MAX(OFFSET(AL84,0,0,MATCH("-",AL84:AL$638,0))),""))</f>
        <v/>
      </c>
      <c r="AV84" s="82" t="str">
        <f ca="1">IF(    MAX(OFFSET(AM84,0,0,MATCH("-",AM84:AM$638,0))) = 0,"",
IFERROR(MAX(OFFSET(AM84,0,0,MATCH("-",AM84:AM$638,0))),""))</f>
        <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-198</v>
      </c>
      <c r="BC84" s="111" t="str">
        <f t="shared" ca="1" si="22"/>
        <v>Radius</v>
      </c>
      <c r="BD84" s="112">
        <f t="shared" ca="1" si="23"/>
        <v>0</v>
      </c>
      <c r="BE84" s="111">
        <f t="shared" ca="1" si="24"/>
        <v>-110</v>
      </c>
      <c r="BF84" s="113" t="e">
        <f t="shared" ca="1" si="25"/>
        <v>#VALUE!</v>
      </c>
      <c r="BG84" s="113" t="e">
        <f t="shared" ca="1" si="26"/>
        <v>#VALUE!</v>
      </c>
      <c r="BH84" s="112">
        <f t="shared" ca="1" si="27"/>
        <v>2000</v>
      </c>
      <c r="BI84" s="112">
        <f t="shared" ca="1" si="28"/>
        <v>-110</v>
      </c>
      <c r="BJ84" s="157"/>
      <c r="BK84" s="157"/>
      <c r="BL84" s="158" t="str">
        <f>scriv!AM46</f>
        <v/>
      </c>
      <c r="BM84" s="157"/>
      <c r="BN84" s="157" t="str">
        <f t="shared" si="29"/>
        <v>node</v>
      </c>
      <c r="BO84" s="157"/>
      <c r="BP84" s="159">
        <f t="shared" ca="1" si="30"/>
        <v>0</v>
      </c>
      <c r="BQ84" s="159">
        <f t="shared" ca="1" si="31"/>
        <v>0</v>
      </c>
      <c r="BR84" s="159">
        <f t="shared" si="5"/>
        <v>1</v>
      </c>
      <c r="BS84" s="159" t="str">
        <f t="shared" si="6"/>
        <v>symbol</v>
      </c>
      <c r="BT84" s="157" t="str">
        <f ca="1">IF(scriv!V46&lt;&gt;"",scriv!V46,
IF(E84="",IFERROR(VLOOKUP(BL84,$AH$40:$BT$638,39,FALSE),$BT$36),
$BT$37))</f>
        <v>NodeSquare</v>
      </c>
      <c r="BU84" s="166">
        <f t="shared" ca="1" si="32"/>
        <v>2000</v>
      </c>
      <c r="BV84" s="166">
        <f t="shared" ca="1" si="33"/>
        <v>-110</v>
      </c>
      <c r="BW84" s="166">
        <f t="shared" ca="1" si="34"/>
        <v>0</v>
      </c>
      <c r="BX84" s="166">
        <f t="shared" ca="1" si="35"/>
        <v>0</v>
      </c>
      <c r="BY84" s="180" t="str">
        <f t="shared" si="36"/>
        <v/>
      </c>
      <c r="BZ84" s="180" t="str">
        <f t="shared" si="37"/>
        <v/>
      </c>
      <c r="CA84" s="81" t="str">
        <f>IF(scriv!E46&lt;&gt;"",scriv!E46,"")</f>
        <v/>
      </c>
      <c r="CB84" s="82">
        <f t="shared" si="9"/>
        <v>0</v>
      </c>
      <c r="CC84" s="82">
        <f t="shared" si="38"/>
        <v>0</v>
      </c>
      <c r="CD84" s="82" t="str">
        <f t="shared" si="39"/>
        <v>-</v>
      </c>
      <c r="CE84" s="82" t="str">
        <f t="shared" si="40"/>
        <v>-</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
      </c>
      <c r="B85" s="81" t="str">
        <f>IF(scriv!D47&lt;&gt;"",scriv!D47,"")</f>
        <v/>
      </c>
      <c r="C85" s="81" t="str">
        <f>IF( scriv!AP47&lt;&gt;"", IF(D85&lt;&gt;"","connection ","")&amp;scriv!AP47,IF(D85&lt;&gt;"","connection",""))</f>
        <v/>
      </c>
      <c r="D85" s="82" t="str">
        <f>scriv!AN47</f>
        <v/>
      </c>
      <c r="E85" s="82" t="str">
        <f>scriv!AO47</f>
        <v/>
      </c>
      <c r="F85" s="156">
        <f>ROW()</f>
        <v>85</v>
      </c>
      <c r="G85" s="294">
        <f>scriv!AC47</f>
        <v>0</v>
      </c>
      <c r="H85" s="294">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0</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drawOpen=,1.2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drawClose=,1.2</v>
      </c>
      <c r="AB85" s="167" t="str">
        <f t="shared" si="2"/>
        <v>noTitle</v>
      </c>
      <c r="AC85" s="167"/>
      <c r="AD85" s="45"/>
      <c r="AE85" s="168"/>
      <c r="AF85" s="169">
        <f>IF(D85="",scriv!B47,"")</f>
        <v>0</v>
      </c>
      <c r="AG85" s="170" t="str">
        <f t="shared" si="10"/>
        <v/>
      </c>
      <c r="AH85" s="169" t="str">
        <f t="shared" si="11"/>
        <v/>
      </c>
      <c r="AI85" s="169" t="str">
        <f t="shared" si="12"/>
        <v/>
      </c>
      <c r="AJ85" s="86">
        <f>ROUNDDOWN( (LEN(scriv!B47)+1) / 2, 0 )</f>
        <v>0</v>
      </c>
      <c r="AK85" s="82">
        <f t="shared" si="13"/>
        <v>0</v>
      </c>
      <c r="AL85" s="82" t="str">
        <f t="shared" si="14"/>
        <v>-</v>
      </c>
      <c r="AM85" s="82" t="str">
        <f t="shared" si="15"/>
        <v>-</v>
      </c>
      <c r="AN85" s="82" t="str">
        <f t="shared" si="16"/>
        <v>-</v>
      </c>
      <c r="AO85" s="82" t="str">
        <f t="shared" si="17"/>
        <v>-</v>
      </c>
      <c r="AP85" s="82" t="str">
        <f t="shared" si="18"/>
        <v>-</v>
      </c>
      <c r="AQ85" s="82" t="str">
        <f t="shared" si="19"/>
        <v>-</v>
      </c>
      <c r="AR85" s="82" t="str">
        <f t="shared" si="20"/>
        <v>-</v>
      </c>
      <c r="AT85" s="82">
        <f t="shared" si="4"/>
        <v>10</v>
      </c>
      <c r="AU85" s="82" t="str">
        <f ca="1">IF(    MAX(OFFSET(AL85,0,0,MATCH("-",AL85:AL$638,0))) = 0,"",
IFERROR(MAX(OFFSET(AL85,0,0,MATCH("-",AL85:AL$638,0))),""))</f>
        <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-198</v>
      </c>
      <c r="BC85" s="111" t="str">
        <f t="shared" ca="1" si="22"/>
        <v>Radius</v>
      </c>
      <c r="BD85" s="112">
        <f t="shared" ca="1" si="23"/>
        <v>0</v>
      </c>
      <c r="BE85" s="111">
        <f t="shared" ca="1" si="24"/>
        <v>-110</v>
      </c>
      <c r="BF85" s="113" t="e">
        <f t="shared" ca="1" si="25"/>
        <v>#VALUE!</v>
      </c>
      <c r="BG85" s="113" t="e">
        <f t="shared" ca="1" si="26"/>
        <v>#VALUE!</v>
      </c>
      <c r="BH85" s="112">
        <f t="shared" ca="1" si="27"/>
        <v>2000</v>
      </c>
      <c r="BI85" s="112">
        <f t="shared" ca="1" si="28"/>
        <v>-110</v>
      </c>
      <c r="BJ85" s="157"/>
      <c r="BK85" s="157"/>
      <c r="BL85" s="158" t="str">
        <f>scriv!AM47</f>
        <v/>
      </c>
      <c r="BM85" s="157"/>
      <c r="BN85" s="157" t="str">
        <f t="shared" si="29"/>
        <v>node</v>
      </c>
      <c r="BO85" s="157"/>
      <c r="BP85" s="159">
        <f t="shared" ca="1" si="30"/>
        <v>0</v>
      </c>
      <c r="BQ85" s="159">
        <f t="shared" ca="1" si="31"/>
        <v>0</v>
      </c>
      <c r="BR85" s="159">
        <f t="shared" si="5"/>
        <v>1</v>
      </c>
      <c r="BS85" s="159" t="str">
        <f t="shared" si="6"/>
        <v>symbol</v>
      </c>
      <c r="BT85" s="157" t="str">
        <f ca="1">IF(scriv!V47&lt;&gt;"",scriv!V47,
IF(E85="",IFERROR(VLOOKUP(BL85,$AH$40:$BT$638,39,FALSE),$BT$36),
$BT$37))</f>
        <v>NodeSquare</v>
      </c>
      <c r="BU85" s="166">
        <f t="shared" ca="1" si="32"/>
        <v>2000</v>
      </c>
      <c r="BV85" s="166">
        <f t="shared" ca="1" si="33"/>
        <v>-110</v>
      </c>
      <c r="BW85" s="166">
        <f t="shared" ca="1" si="34"/>
        <v>0</v>
      </c>
      <c r="BX85" s="166">
        <f t="shared" ca="1" si="35"/>
        <v>0</v>
      </c>
      <c r="BY85" s="180" t="str">
        <f t="shared" si="36"/>
        <v/>
      </c>
      <c r="BZ85" s="180" t="str">
        <f t="shared" si="37"/>
        <v/>
      </c>
      <c r="CA85" s="81" t="str">
        <f>IF(scriv!E47&lt;&gt;"",scriv!E47,"")</f>
        <v/>
      </c>
      <c r="CB85" s="82">
        <f t="shared" si="9"/>
        <v>0</v>
      </c>
      <c r="CC85" s="82">
        <f t="shared" si="38"/>
        <v>0</v>
      </c>
      <c r="CD85" s="82" t="str">
        <f t="shared" si="39"/>
        <v>-</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
      </c>
      <c r="B86" s="81" t="str">
        <f>IF(scriv!D48&lt;&gt;"",scriv!D48,"")</f>
        <v/>
      </c>
      <c r="C86" s="81" t="str">
        <f>IF( scriv!AP48&lt;&gt;"", IF(D86&lt;&gt;"","connection ","")&amp;scriv!AP48,IF(D86&lt;&gt;"","connection",""))</f>
        <v/>
      </c>
      <c r="D86" s="82" t="str">
        <f>scriv!AN48</f>
        <v/>
      </c>
      <c r="E86" s="82" t="str">
        <f>scriv!AO48</f>
        <v/>
      </c>
      <c r="F86" s="156">
        <f>ROW()</f>
        <v>86</v>
      </c>
      <c r="G86" s="294">
        <f>scriv!AC48</f>
        <v>0</v>
      </c>
      <c r="H86" s="294">
        <f>scriv!AD48</f>
        <v>0</v>
      </c>
      <c r="I86" s="81" t="str">
        <f>IF(scriv!AE48&lt;&gt;"",scriv!AE48,J86)</f>
        <v/>
      </c>
      <c r="J86" s="81" t="str">
        <f>IF(scriv!AF48&lt;&gt;"",scriv!AF48,"")</f>
        <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0</v>
      </c>
      <c r="S86" s="81" t="str">
        <f>IF(scriv!L48&lt;&gt;"",scriv!L48,
IF(scriv!AF48&lt;&gt;"",$S$36,"none"))</f>
        <v>none</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drawOpen=,1.2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drawClose=,1.2</v>
      </c>
      <c r="AB86" s="167" t="str">
        <f t="shared" si="2"/>
        <v>noTitle</v>
      </c>
      <c r="AC86" s="167"/>
      <c r="AD86" s="45"/>
      <c r="AE86" s="168"/>
      <c r="AF86" s="169">
        <f>IF(D86="",scriv!B48,"")</f>
        <v>0</v>
      </c>
      <c r="AG86" s="170" t="str">
        <f t="shared" si="10"/>
        <v/>
      </c>
      <c r="AH86" s="169" t="str">
        <f t="shared" si="11"/>
        <v/>
      </c>
      <c r="AI86" s="169" t="str">
        <f t="shared" si="12"/>
        <v/>
      </c>
      <c r="AJ86" s="86">
        <f>ROUNDDOWN( (LEN(scriv!B48)+1) / 2, 0 )</f>
        <v>0</v>
      </c>
      <c r="AK86" s="82">
        <f t="shared" si="13"/>
        <v>0</v>
      </c>
      <c r="AL86" s="82" t="str">
        <f t="shared" si="14"/>
        <v>-</v>
      </c>
      <c r="AM86" s="82" t="str">
        <f t="shared" si="15"/>
        <v>-</v>
      </c>
      <c r="AN86" s="82" t="str">
        <f t="shared" si="16"/>
        <v>-</v>
      </c>
      <c r="AO86" s="82" t="str">
        <f t="shared" si="17"/>
        <v>-</v>
      </c>
      <c r="AP86" s="82" t="str">
        <f t="shared" si="18"/>
        <v>-</v>
      </c>
      <c r="AQ86" s="82" t="str">
        <f t="shared" si="19"/>
        <v>-</v>
      </c>
      <c r="AR86" s="82" t="str">
        <f t="shared" si="20"/>
        <v>-</v>
      </c>
      <c r="AT86" s="82">
        <f t="shared" si="4"/>
        <v>10</v>
      </c>
      <c r="AU86" s="82" t="str">
        <f ca="1">IF(    MAX(OFFSET(AL86,0,0,MATCH("-",AL86:AL$638,0))) = 0,"",
IFERROR(MAX(OFFSET(AL86,0,0,MATCH("-",AL86:AL$638,0))),""))</f>
        <v/>
      </c>
      <c r="AV86" s="82" t="str">
        <f ca="1">IF(    MAX(OFFSET(AM86,0,0,MATCH("-",AM86:AM$638,0))) = 0,"",
IFERROR(MAX(OFFSET(AM86,0,0,MATCH("-",AM86:AM$638,0))),""))</f>
        <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-198</v>
      </c>
      <c r="BC86" s="111" t="str">
        <f t="shared" ca="1" si="22"/>
        <v>Radius</v>
      </c>
      <c r="BD86" s="112">
        <f t="shared" ca="1" si="23"/>
        <v>0</v>
      </c>
      <c r="BE86" s="111">
        <f t="shared" ca="1" si="24"/>
        <v>-110</v>
      </c>
      <c r="BF86" s="113" t="e">
        <f t="shared" ca="1" si="25"/>
        <v>#VALUE!</v>
      </c>
      <c r="BG86" s="113" t="e">
        <f t="shared" ca="1" si="26"/>
        <v>#VALUE!</v>
      </c>
      <c r="BH86" s="112">
        <f t="shared" ca="1" si="27"/>
        <v>2000</v>
      </c>
      <c r="BI86" s="112">
        <f t="shared" ca="1" si="28"/>
        <v>-110</v>
      </c>
      <c r="BJ86" s="157"/>
      <c r="BK86" s="157"/>
      <c r="BL86" s="158" t="str">
        <f>scriv!AM48</f>
        <v/>
      </c>
      <c r="BM86" s="157"/>
      <c r="BN86" s="157" t="str">
        <f t="shared" si="29"/>
        <v>node</v>
      </c>
      <c r="BO86" s="157"/>
      <c r="BP86" s="159">
        <f t="shared" ca="1" si="30"/>
        <v>0</v>
      </c>
      <c r="BQ86" s="159">
        <f t="shared" ca="1" si="31"/>
        <v>0</v>
      </c>
      <c r="BR86" s="159">
        <f t="shared" si="5"/>
        <v>1</v>
      </c>
      <c r="BS86" s="159" t="str">
        <f t="shared" si="6"/>
        <v>symbol</v>
      </c>
      <c r="BT86" s="157" t="str">
        <f ca="1">IF(scriv!V48&lt;&gt;"",scriv!V48,
IF(E86="",IFERROR(VLOOKUP(BL86,$AH$40:$BT$638,39,FALSE),$BT$36),
$BT$37))</f>
        <v>NodeSquare</v>
      </c>
      <c r="BU86" s="166">
        <f t="shared" ca="1" si="32"/>
        <v>2000</v>
      </c>
      <c r="BV86" s="166">
        <f t="shared" ca="1" si="33"/>
        <v>-110</v>
      </c>
      <c r="BW86" s="166">
        <f t="shared" ca="1" si="34"/>
        <v>0</v>
      </c>
      <c r="BX86" s="166">
        <f t="shared" ca="1" si="35"/>
        <v>0</v>
      </c>
      <c r="BY86" s="180" t="str">
        <f t="shared" si="36"/>
        <v/>
      </c>
      <c r="BZ86" s="180" t="str">
        <f t="shared" si="37"/>
        <v/>
      </c>
      <c r="CA86" s="81" t="str">
        <f>IF(scriv!E48&lt;&gt;"",scriv!E48,"")</f>
        <v/>
      </c>
      <c r="CB86" s="82">
        <f t="shared" si="9"/>
        <v>0</v>
      </c>
      <c r="CC86" s="82">
        <f t="shared" si="38"/>
        <v>0</v>
      </c>
      <c r="CD86" s="82" t="str">
        <f t="shared" si="39"/>
        <v>-</v>
      </c>
      <c r="CE86" s="82" t="str">
        <f t="shared" si="40"/>
        <v>-</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
      </c>
      <c r="B87" s="81" t="str">
        <f>IF(scriv!D49&lt;&gt;"",scriv!D49,"")</f>
        <v/>
      </c>
      <c r="C87" s="81" t="str">
        <f>IF( scriv!AP49&lt;&gt;"", IF(D87&lt;&gt;"","connection ","")&amp;scriv!AP49,IF(D87&lt;&gt;"","connection",""))</f>
        <v/>
      </c>
      <c r="D87" s="82" t="str">
        <f>scriv!AN49</f>
        <v/>
      </c>
      <c r="E87" s="82" t="str">
        <f>scriv!AO49</f>
        <v/>
      </c>
      <c r="F87" s="156">
        <f>ROW()</f>
        <v>87</v>
      </c>
      <c r="G87" s="294">
        <f>scriv!AC49</f>
        <v>0</v>
      </c>
      <c r="H87" s="294">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0</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drawOpen=,1.2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drawClose=,1.2</v>
      </c>
      <c r="AB87" s="167" t="str">
        <f t="shared" si="2"/>
        <v>noTitle</v>
      </c>
      <c r="AC87" s="167"/>
      <c r="AD87" s="45"/>
      <c r="AE87" s="168"/>
      <c r="AF87" s="169">
        <f>IF(D87="",scriv!B49,"")</f>
        <v>0</v>
      </c>
      <c r="AG87" s="170" t="str">
        <f t="shared" si="10"/>
        <v/>
      </c>
      <c r="AH87" s="169" t="str">
        <f t="shared" si="11"/>
        <v/>
      </c>
      <c r="AI87" s="169" t="str">
        <f t="shared" si="12"/>
        <v/>
      </c>
      <c r="AJ87" s="86">
        <f>ROUNDDOWN( (LEN(scriv!B49)+1) / 2, 0 )</f>
        <v>0</v>
      </c>
      <c r="AK87" s="82">
        <f t="shared" si="13"/>
        <v>0</v>
      </c>
      <c r="AL87" s="82" t="str">
        <f t="shared" si="14"/>
        <v>-</v>
      </c>
      <c r="AM87" s="82" t="str">
        <f t="shared" si="15"/>
        <v>-</v>
      </c>
      <c r="AN87" s="82" t="str">
        <f t="shared" si="16"/>
        <v>-</v>
      </c>
      <c r="AO87" s="82" t="str">
        <f t="shared" si="17"/>
        <v>-</v>
      </c>
      <c r="AP87" s="82" t="str">
        <f t="shared" si="18"/>
        <v>-</v>
      </c>
      <c r="AQ87" s="82" t="str">
        <f t="shared" si="19"/>
        <v>-</v>
      </c>
      <c r="AR87" s="82" t="str">
        <f t="shared" si="20"/>
        <v>-</v>
      </c>
      <c r="AT87" s="82">
        <f t="shared" si="4"/>
        <v>10</v>
      </c>
      <c r="AU87" s="82" t="str">
        <f ca="1">IF(    MAX(OFFSET(AL87,0,0,MATCH("-",AL87:AL$638,0))) = 0,"",
IFERROR(MAX(OFFSET(AL87,0,0,MATCH("-",AL87:AL$638,0))),""))</f>
        <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-198</v>
      </c>
      <c r="BC87" s="111" t="str">
        <f t="shared" ca="1" si="22"/>
        <v>Radius</v>
      </c>
      <c r="BD87" s="112">
        <f t="shared" ca="1" si="23"/>
        <v>0</v>
      </c>
      <c r="BE87" s="111">
        <f t="shared" ca="1" si="24"/>
        <v>-110</v>
      </c>
      <c r="BF87" s="113" t="e">
        <f t="shared" ca="1" si="25"/>
        <v>#VALUE!</v>
      </c>
      <c r="BG87" s="113" t="e">
        <f t="shared" ca="1" si="26"/>
        <v>#VALUE!</v>
      </c>
      <c r="BH87" s="112">
        <f t="shared" ca="1" si="27"/>
        <v>2000</v>
      </c>
      <c r="BI87" s="112">
        <f t="shared" ca="1" si="28"/>
        <v>-110</v>
      </c>
      <c r="BJ87" s="157"/>
      <c r="BK87" s="157"/>
      <c r="BL87" s="158" t="str">
        <f>scriv!AM49</f>
        <v/>
      </c>
      <c r="BM87" s="157"/>
      <c r="BN87" s="157" t="str">
        <f t="shared" si="29"/>
        <v>node</v>
      </c>
      <c r="BO87" s="157"/>
      <c r="BP87" s="159">
        <f t="shared" ca="1" si="30"/>
        <v>0</v>
      </c>
      <c r="BQ87" s="159">
        <f t="shared" ca="1" si="31"/>
        <v>0</v>
      </c>
      <c r="BR87" s="159">
        <f t="shared" si="5"/>
        <v>1</v>
      </c>
      <c r="BS87" s="159" t="str">
        <f t="shared" si="6"/>
        <v>symbol</v>
      </c>
      <c r="BT87" s="157" t="str">
        <f ca="1">IF(scriv!V49&lt;&gt;"",scriv!V49,
IF(E87="",IFERROR(VLOOKUP(BL87,$AH$40:$BT$638,39,FALSE),$BT$36),
$BT$37))</f>
        <v>NodeSquare</v>
      </c>
      <c r="BU87" s="166">
        <f t="shared" ca="1" si="32"/>
        <v>2000</v>
      </c>
      <c r="BV87" s="166">
        <f t="shared" ca="1" si="33"/>
        <v>-110</v>
      </c>
      <c r="BW87" s="166">
        <f t="shared" ca="1" si="34"/>
        <v>0</v>
      </c>
      <c r="BX87" s="166">
        <f t="shared" ca="1" si="35"/>
        <v>0</v>
      </c>
      <c r="BY87" s="180" t="str">
        <f t="shared" si="36"/>
        <v/>
      </c>
      <c r="BZ87" s="180" t="str">
        <f t="shared" si="37"/>
        <v/>
      </c>
      <c r="CA87" s="81" t="str">
        <f>IF(scriv!E49&lt;&gt;"",scriv!E49,"")</f>
        <v/>
      </c>
      <c r="CB87" s="82">
        <f t="shared" si="9"/>
        <v>0</v>
      </c>
      <c r="CC87" s="82">
        <f t="shared" si="38"/>
        <v>0</v>
      </c>
      <c r="CD87" s="82" t="str">
        <f t="shared" si="39"/>
        <v>-</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
      </c>
      <c r="B88" s="81" t="str">
        <f>IF(scriv!D50&lt;&gt;"",scriv!D50,"")</f>
        <v/>
      </c>
      <c r="C88" s="81" t="str">
        <f>IF( scriv!AP50&lt;&gt;"", IF(D88&lt;&gt;"","connection ","")&amp;scriv!AP50,IF(D88&lt;&gt;"","connection",""))</f>
        <v/>
      </c>
      <c r="D88" s="82" t="str">
        <f>scriv!AN50</f>
        <v/>
      </c>
      <c r="E88" s="82" t="str">
        <f>scriv!AO50</f>
        <v/>
      </c>
      <c r="F88" s="156">
        <f>ROW()</f>
        <v>88</v>
      </c>
      <c r="G88" s="294">
        <f>scriv!AC50</f>
        <v>0</v>
      </c>
      <c r="H88" s="294">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0</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drawOpen=,1.2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drawClose=,1.2</v>
      </c>
      <c r="AB88" s="167" t="str">
        <f t="shared" si="2"/>
        <v>noTitle</v>
      </c>
      <c r="AC88" s="167"/>
      <c r="AD88" s="45"/>
      <c r="AE88" s="168"/>
      <c r="AF88" s="169">
        <f>IF(D88="",scriv!B50,"")</f>
        <v>0</v>
      </c>
      <c r="AG88" s="170" t="str">
        <f t="shared" si="10"/>
        <v/>
      </c>
      <c r="AH88" s="169" t="str">
        <f t="shared" si="11"/>
        <v/>
      </c>
      <c r="AI88" s="169" t="str">
        <f t="shared" si="12"/>
        <v/>
      </c>
      <c r="AJ88" s="86">
        <f>ROUNDDOWN( (LEN(scriv!B50)+1) / 2, 0 )</f>
        <v>0</v>
      </c>
      <c r="AK88" s="82">
        <f t="shared" si="13"/>
        <v>0</v>
      </c>
      <c r="AL88" s="82" t="str">
        <f t="shared" si="14"/>
        <v>-</v>
      </c>
      <c r="AM88" s="82" t="str">
        <f t="shared" si="15"/>
        <v>-</v>
      </c>
      <c r="AN88" s="82" t="str">
        <f t="shared" si="16"/>
        <v>-</v>
      </c>
      <c r="AO88" s="82" t="str">
        <f t="shared" si="17"/>
        <v>-</v>
      </c>
      <c r="AP88" s="82" t="str">
        <f t="shared" si="18"/>
        <v>-</v>
      </c>
      <c r="AQ88" s="82" t="str">
        <f t="shared" si="19"/>
        <v>-</v>
      </c>
      <c r="AR88" s="82" t="str">
        <f t="shared" si="20"/>
        <v>-</v>
      </c>
      <c r="AT88" s="82">
        <f t="shared" si="4"/>
        <v>10</v>
      </c>
      <c r="AU88" s="82" t="str">
        <f ca="1">IF(    MAX(OFFSET(AL88,0,0,MATCH("-",AL88:AL$638,0))) = 0,"",
IFERROR(MAX(OFFSET(AL88,0,0,MATCH("-",AL88:AL$638,0))),""))</f>
        <v/>
      </c>
      <c r="AV88" s="82" t="str">
        <f ca="1">IF(    MAX(OFFSET(AM88,0,0,MATCH("-",AM88:AM$638,0))) = 0,"",
IFERROR(MAX(OFFSET(AM88,0,0,MATCH("-",AM88:AM$638,0))),""))</f>
        <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-198</v>
      </c>
      <c r="BC88" s="111" t="str">
        <f t="shared" ca="1" si="22"/>
        <v>Radius</v>
      </c>
      <c r="BD88" s="112">
        <f t="shared" ca="1" si="23"/>
        <v>0</v>
      </c>
      <c r="BE88" s="111">
        <f t="shared" ca="1" si="24"/>
        <v>-110</v>
      </c>
      <c r="BF88" s="113" t="e">
        <f t="shared" ca="1" si="25"/>
        <v>#VALUE!</v>
      </c>
      <c r="BG88" s="113" t="e">
        <f t="shared" ca="1" si="26"/>
        <v>#VALUE!</v>
      </c>
      <c r="BH88" s="112">
        <f t="shared" ca="1" si="27"/>
        <v>2000</v>
      </c>
      <c r="BI88" s="112">
        <f t="shared" ca="1" si="28"/>
        <v>-110</v>
      </c>
      <c r="BJ88" s="157"/>
      <c r="BK88" s="157"/>
      <c r="BL88" s="158" t="str">
        <f>scriv!AM50</f>
        <v/>
      </c>
      <c r="BM88" s="157"/>
      <c r="BN88" s="157" t="str">
        <f t="shared" si="29"/>
        <v>node</v>
      </c>
      <c r="BO88" s="157"/>
      <c r="BP88" s="159">
        <f t="shared" ca="1" si="30"/>
        <v>0</v>
      </c>
      <c r="BQ88" s="159">
        <f t="shared" ca="1" si="31"/>
        <v>0</v>
      </c>
      <c r="BR88" s="159">
        <f t="shared" si="5"/>
        <v>1</v>
      </c>
      <c r="BS88" s="159" t="str">
        <f t="shared" si="6"/>
        <v>symbol</v>
      </c>
      <c r="BT88" s="157" t="str">
        <f ca="1">IF(scriv!V50&lt;&gt;"",scriv!V50,
IF(E88="",IFERROR(VLOOKUP(BL88,$AH$40:$BT$638,39,FALSE),$BT$36),
$BT$37))</f>
        <v>NodeSquare</v>
      </c>
      <c r="BU88" s="166">
        <f t="shared" ca="1" si="32"/>
        <v>2000</v>
      </c>
      <c r="BV88" s="166">
        <f t="shared" ca="1" si="33"/>
        <v>-110</v>
      </c>
      <c r="BW88" s="166">
        <f t="shared" ca="1" si="34"/>
        <v>0</v>
      </c>
      <c r="BX88" s="166">
        <f t="shared" ca="1" si="35"/>
        <v>0</v>
      </c>
      <c r="BY88" s="180" t="str">
        <f t="shared" si="36"/>
        <v/>
      </c>
      <c r="BZ88" s="180" t="str">
        <f t="shared" si="37"/>
        <v/>
      </c>
      <c r="CA88" s="81" t="str">
        <f>IF(scriv!E50&lt;&gt;"",scriv!E50,"")</f>
        <v/>
      </c>
      <c r="CB88" s="82">
        <f t="shared" si="9"/>
        <v>0</v>
      </c>
      <c r="CC88" s="82">
        <f t="shared" si="38"/>
        <v>0</v>
      </c>
      <c r="CD88" s="82" t="str">
        <f t="shared" si="39"/>
        <v>-</v>
      </c>
      <c r="CE88" s="82" t="str">
        <f t="shared" si="40"/>
        <v>-</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
      </c>
      <c r="B89" s="81" t="str">
        <f>IF(scriv!D51&lt;&gt;"",scriv!D51,"")</f>
        <v/>
      </c>
      <c r="C89" s="81" t="str">
        <f>IF( scriv!AP51&lt;&gt;"", IF(D89&lt;&gt;"","connection ","")&amp;scriv!AP51,IF(D89&lt;&gt;"","connection",""))</f>
        <v/>
      </c>
      <c r="D89" s="82" t="str">
        <f>scriv!AN51</f>
        <v/>
      </c>
      <c r="E89" s="82" t="str">
        <f>scriv!AO51</f>
        <v/>
      </c>
      <c r="F89" s="156">
        <f>ROW()</f>
        <v>89</v>
      </c>
      <c r="G89" s="294">
        <f>scriv!AC51</f>
        <v>0</v>
      </c>
      <c r="H89" s="294">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0</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drawOpen=,1.2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drawClose=,1.2</v>
      </c>
      <c r="AB89" s="167" t="str">
        <f t="shared" si="2"/>
        <v>noTitle</v>
      </c>
      <c r="AC89" s="167"/>
      <c r="AD89" s="45"/>
      <c r="AE89" s="168"/>
      <c r="AF89" s="169">
        <f>IF(D89="",scriv!B51,"")</f>
        <v>0</v>
      </c>
      <c r="AG89" s="170" t="str">
        <f t="shared" si="10"/>
        <v/>
      </c>
      <c r="AH89" s="169" t="str">
        <f t="shared" si="11"/>
        <v/>
      </c>
      <c r="AI89" s="169" t="str">
        <f t="shared" si="12"/>
        <v/>
      </c>
      <c r="AJ89" s="86">
        <f>ROUNDDOWN( (LEN(scriv!B51)+1) / 2, 0 )</f>
        <v>0</v>
      </c>
      <c r="AK89" s="82">
        <f t="shared" si="13"/>
        <v>0</v>
      </c>
      <c r="AL89" s="82" t="str">
        <f t="shared" si="14"/>
        <v>-</v>
      </c>
      <c r="AM89" s="82" t="str">
        <f t="shared" si="15"/>
        <v>-</v>
      </c>
      <c r="AN89" s="82" t="str">
        <f t="shared" si="16"/>
        <v>-</v>
      </c>
      <c r="AO89" s="82" t="str">
        <f t="shared" si="17"/>
        <v>-</v>
      </c>
      <c r="AP89" s="82" t="str">
        <f t="shared" si="18"/>
        <v>-</v>
      </c>
      <c r="AQ89" s="82" t="str">
        <f t="shared" si="19"/>
        <v>-</v>
      </c>
      <c r="AR89" s="82" t="str">
        <f t="shared" si="20"/>
        <v>-</v>
      </c>
      <c r="AT89" s="82">
        <f t="shared" si="4"/>
        <v>10</v>
      </c>
      <c r="AU89" s="82" t="str">
        <f ca="1">IF(    MAX(OFFSET(AL89,0,0,MATCH("-",AL89:AL$638,0))) = 0,"",
IFERROR(MAX(OFFSET(AL89,0,0,MATCH("-",AL89:AL$638,0))),""))</f>
        <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-198</v>
      </c>
      <c r="BC89" s="111" t="str">
        <f t="shared" ca="1" si="22"/>
        <v>Radius</v>
      </c>
      <c r="BD89" s="112">
        <f t="shared" ca="1" si="23"/>
        <v>0</v>
      </c>
      <c r="BE89" s="111">
        <f t="shared" ca="1" si="24"/>
        <v>-110</v>
      </c>
      <c r="BF89" s="113" t="e">
        <f t="shared" ca="1" si="25"/>
        <v>#VALUE!</v>
      </c>
      <c r="BG89" s="113" t="e">
        <f t="shared" ca="1" si="26"/>
        <v>#VALUE!</v>
      </c>
      <c r="BH89" s="112">
        <f t="shared" ca="1" si="27"/>
        <v>2000</v>
      </c>
      <c r="BI89" s="112">
        <f t="shared" ca="1" si="28"/>
        <v>-110</v>
      </c>
      <c r="BJ89" s="157"/>
      <c r="BK89" s="157"/>
      <c r="BL89" s="158" t="str">
        <f>scriv!AM51</f>
        <v/>
      </c>
      <c r="BM89" s="157"/>
      <c r="BN89" s="157" t="str">
        <f t="shared" si="29"/>
        <v>node</v>
      </c>
      <c r="BO89" s="157"/>
      <c r="BP89" s="159">
        <f t="shared" ca="1" si="30"/>
        <v>0</v>
      </c>
      <c r="BQ89" s="159">
        <f t="shared" ca="1" si="31"/>
        <v>0</v>
      </c>
      <c r="BR89" s="159">
        <f t="shared" si="5"/>
        <v>1</v>
      </c>
      <c r="BS89" s="159" t="str">
        <f t="shared" si="6"/>
        <v>symbol</v>
      </c>
      <c r="BT89" s="157" t="str">
        <f ca="1">IF(scriv!V51&lt;&gt;"",scriv!V51,
IF(E89="",IFERROR(VLOOKUP(BL89,$AH$40:$BT$638,39,FALSE),$BT$36),
$BT$37))</f>
        <v>NodeSquare</v>
      </c>
      <c r="BU89" s="166">
        <f t="shared" ca="1" si="32"/>
        <v>2000</v>
      </c>
      <c r="BV89" s="166">
        <f t="shared" ca="1" si="33"/>
        <v>-110</v>
      </c>
      <c r="BW89" s="166">
        <f t="shared" ca="1" si="34"/>
        <v>0</v>
      </c>
      <c r="BX89" s="166">
        <f t="shared" ca="1" si="35"/>
        <v>0</v>
      </c>
      <c r="BY89" s="180" t="str">
        <f t="shared" si="36"/>
        <v/>
      </c>
      <c r="BZ89" s="180" t="str">
        <f t="shared" si="37"/>
        <v/>
      </c>
      <c r="CA89" s="81" t="str">
        <f>IF(scriv!E51&lt;&gt;"",scriv!E51,"")</f>
        <v/>
      </c>
      <c r="CB89" s="82">
        <f t="shared" si="9"/>
        <v>0</v>
      </c>
      <c r="CC89" s="82">
        <f t="shared" si="38"/>
        <v>0</v>
      </c>
      <c r="CD89" s="82" t="str">
        <f t="shared" si="39"/>
        <v>-</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
      </c>
      <c r="B90" s="81" t="str">
        <f>IF(scriv!D52&lt;&gt;"",scriv!D52,"")</f>
        <v/>
      </c>
      <c r="C90" s="81" t="str">
        <f>IF( scriv!AP52&lt;&gt;"", IF(D90&lt;&gt;"","connection ","")&amp;scriv!AP52,IF(D90&lt;&gt;"","connection",""))</f>
        <v/>
      </c>
      <c r="D90" s="82" t="str">
        <f>scriv!AN52</f>
        <v/>
      </c>
      <c r="E90" s="82" t="str">
        <f>scriv!AO52</f>
        <v/>
      </c>
      <c r="F90" s="156">
        <f>ROW()</f>
        <v>90</v>
      </c>
      <c r="G90" s="294">
        <f>scriv!AC52</f>
        <v>0</v>
      </c>
      <c r="H90" s="294">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0</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drawOpen=,1.2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drawClose=,1.2</v>
      </c>
      <c r="AB90" s="167" t="str">
        <f t="shared" si="2"/>
        <v>noTitle</v>
      </c>
      <c r="AC90" s="167"/>
      <c r="AD90" s="45"/>
      <c r="AE90" s="168"/>
      <c r="AF90" s="169">
        <f>IF(D90="",scriv!B52,"")</f>
        <v>0</v>
      </c>
      <c r="AG90" s="170" t="str">
        <f t="shared" si="10"/>
        <v/>
      </c>
      <c r="AH90" s="169" t="str">
        <f t="shared" si="11"/>
        <v/>
      </c>
      <c r="AI90" s="169" t="str">
        <f t="shared" si="12"/>
        <v/>
      </c>
      <c r="AJ90" s="86">
        <f>ROUNDDOWN( (LEN(scriv!B52)+1) / 2, 0 )</f>
        <v>0</v>
      </c>
      <c r="AK90" s="82">
        <f t="shared" si="13"/>
        <v>0</v>
      </c>
      <c r="AL90" s="82" t="str">
        <f t="shared" si="14"/>
        <v>-</v>
      </c>
      <c r="AM90" s="82" t="str">
        <f t="shared" si="15"/>
        <v>-</v>
      </c>
      <c r="AN90" s="82" t="str">
        <f t="shared" si="16"/>
        <v>-</v>
      </c>
      <c r="AO90" s="82" t="str">
        <f t="shared" si="17"/>
        <v>-</v>
      </c>
      <c r="AP90" s="82" t="str">
        <f t="shared" si="18"/>
        <v>-</v>
      </c>
      <c r="AQ90" s="82" t="str">
        <f t="shared" si="19"/>
        <v>-</v>
      </c>
      <c r="AR90" s="82" t="str">
        <f t="shared" si="20"/>
        <v>-</v>
      </c>
      <c r="AT90" s="82">
        <f t="shared" si="4"/>
        <v>10</v>
      </c>
      <c r="AU90" s="82" t="str">
        <f ca="1">IF(    MAX(OFFSET(AL90,0,0,MATCH("-",AL90:AL$638,0))) = 0,"",
IFERROR(MAX(OFFSET(AL90,0,0,MATCH("-",AL90:AL$638,0))),""))</f>
        <v/>
      </c>
      <c r="AV90" s="82" t="str">
        <f ca="1">IF(    MAX(OFFSET(AM90,0,0,MATCH("-",AM90:AM$638,0))) = 0,"",
IFERROR(MAX(OFFSET(AM90,0,0,MATCH("-",AM90:AM$638,0))),""))</f>
        <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-198</v>
      </c>
      <c r="BC90" s="111" t="str">
        <f t="shared" ca="1" si="22"/>
        <v>Radius</v>
      </c>
      <c r="BD90" s="112">
        <f t="shared" ca="1" si="23"/>
        <v>0</v>
      </c>
      <c r="BE90" s="111">
        <f t="shared" ca="1" si="24"/>
        <v>-110</v>
      </c>
      <c r="BF90" s="113" t="e">
        <f t="shared" ca="1" si="25"/>
        <v>#VALUE!</v>
      </c>
      <c r="BG90" s="113" t="e">
        <f t="shared" ca="1" si="26"/>
        <v>#VALUE!</v>
      </c>
      <c r="BH90" s="112">
        <f t="shared" ca="1" si="27"/>
        <v>2000</v>
      </c>
      <c r="BI90" s="112">
        <f t="shared" ca="1" si="28"/>
        <v>-110</v>
      </c>
      <c r="BJ90" s="157"/>
      <c r="BK90" s="157"/>
      <c r="BL90" s="158" t="str">
        <f>scriv!AM52</f>
        <v/>
      </c>
      <c r="BM90" s="157"/>
      <c r="BN90" s="157" t="str">
        <f t="shared" si="29"/>
        <v>node</v>
      </c>
      <c r="BO90" s="157"/>
      <c r="BP90" s="159">
        <f t="shared" ca="1" si="30"/>
        <v>0</v>
      </c>
      <c r="BQ90" s="159">
        <f t="shared" ca="1" si="31"/>
        <v>0</v>
      </c>
      <c r="BR90" s="159">
        <f t="shared" si="5"/>
        <v>1</v>
      </c>
      <c r="BS90" s="159" t="str">
        <f t="shared" si="6"/>
        <v>symbol</v>
      </c>
      <c r="BT90" s="157" t="str">
        <f ca="1">IF(scriv!V52&lt;&gt;"",scriv!V52,
IF(E90="",IFERROR(VLOOKUP(BL90,$AH$40:$BT$638,39,FALSE),$BT$36),
$BT$37))</f>
        <v>NodeSquare</v>
      </c>
      <c r="BU90" s="166">
        <f t="shared" ca="1" si="32"/>
        <v>2000</v>
      </c>
      <c r="BV90" s="166">
        <f t="shared" ca="1" si="33"/>
        <v>-110</v>
      </c>
      <c r="BW90" s="166">
        <f t="shared" ca="1" si="34"/>
        <v>0</v>
      </c>
      <c r="BX90" s="166">
        <f t="shared" ca="1" si="35"/>
        <v>0</v>
      </c>
      <c r="BY90" s="180" t="str">
        <f t="shared" si="36"/>
        <v/>
      </c>
      <c r="BZ90" s="180" t="str">
        <f t="shared" si="37"/>
        <v/>
      </c>
      <c r="CA90" s="81" t="str">
        <f>IF(scriv!E52&lt;&gt;"",scriv!E52,"")</f>
        <v/>
      </c>
      <c r="CB90" s="82">
        <f t="shared" si="9"/>
        <v>0</v>
      </c>
      <c r="CC90" s="82">
        <f t="shared" si="38"/>
        <v>0</v>
      </c>
      <c r="CD90" s="82" t="str">
        <f t="shared" si="39"/>
        <v>-</v>
      </c>
      <c r="CE90" s="82" t="str">
        <f t="shared" si="40"/>
        <v>-</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
      </c>
      <c r="B91" s="81" t="str">
        <f>IF(scriv!D53&lt;&gt;"",scriv!D53,"")</f>
        <v/>
      </c>
      <c r="C91" s="81" t="str">
        <f>IF( scriv!AP53&lt;&gt;"", IF(D91&lt;&gt;"","connection ","")&amp;scriv!AP53,IF(D91&lt;&gt;"","connection",""))</f>
        <v/>
      </c>
      <c r="D91" s="82" t="str">
        <f>scriv!AN53</f>
        <v/>
      </c>
      <c r="E91" s="82" t="str">
        <f>scriv!AO53</f>
        <v/>
      </c>
      <c r="F91" s="156">
        <f>ROW()</f>
        <v>91</v>
      </c>
      <c r="G91" s="294">
        <f>scriv!AC53</f>
        <v>0</v>
      </c>
      <c r="H91" s="294">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0</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drawOpen=,1.2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drawClose=,1.2</v>
      </c>
      <c r="AB91" s="167" t="str">
        <f t="shared" si="2"/>
        <v>noTitle</v>
      </c>
      <c r="AC91" s="167"/>
      <c r="AD91" s="45"/>
      <c r="AE91" s="168"/>
      <c r="AF91" s="169">
        <f>IF(D91="",scriv!B53,"")</f>
        <v>0</v>
      </c>
      <c r="AG91" s="170" t="str">
        <f t="shared" si="10"/>
        <v/>
      </c>
      <c r="AH91" s="169" t="str">
        <f t="shared" si="11"/>
        <v/>
      </c>
      <c r="AI91" s="169" t="str">
        <f t="shared" si="12"/>
        <v/>
      </c>
      <c r="AJ91" s="86">
        <f>ROUNDDOWN( (LEN(scriv!B53)+1) / 2, 0 )</f>
        <v>0</v>
      </c>
      <c r="AK91" s="82">
        <f t="shared" si="13"/>
        <v>0</v>
      </c>
      <c r="AL91" s="82" t="str">
        <f t="shared" si="14"/>
        <v>-</v>
      </c>
      <c r="AM91" s="82" t="str">
        <f t="shared" si="15"/>
        <v>-</v>
      </c>
      <c r="AN91" s="82" t="str">
        <f t="shared" si="16"/>
        <v>-</v>
      </c>
      <c r="AO91" s="82" t="str">
        <f t="shared" si="17"/>
        <v>-</v>
      </c>
      <c r="AP91" s="82" t="str">
        <f t="shared" si="18"/>
        <v>-</v>
      </c>
      <c r="AQ91" s="82" t="str">
        <f t="shared" si="19"/>
        <v>-</v>
      </c>
      <c r="AR91" s="82" t="str">
        <f t="shared" si="20"/>
        <v>-</v>
      </c>
      <c r="AT91" s="82">
        <f t="shared" si="4"/>
        <v>10</v>
      </c>
      <c r="AU91" s="82" t="str">
        <f ca="1">IF(    MAX(OFFSET(AL91,0,0,MATCH("-",AL91:AL$638,0))) = 0,"",
IFERROR(MAX(OFFSET(AL91,0,0,MATCH("-",AL91:AL$638,0))),""))</f>
        <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-198</v>
      </c>
      <c r="BC91" s="111" t="str">
        <f t="shared" ca="1" si="22"/>
        <v>Radius</v>
      </c>
      <c r="BD91" s="112">
        <f t="shared" ca="1" si="23"/>
        <v>0</v>
      </c>
      <c r="BE91" s="111">
        <f t="shared" ca="1" si="24"/>
        <v>-110</v>
      </c>
      <c r="BF91" s="113" t="e">
        <f t="shared" ca="1" si="25"/>
        <v>#VALUE!</v>
      </c>
      <c r="BG91" s="113" t="e">
        <f t="shared" ca="1" si="26"/>
        <v>#VALUE!</v>
      </c>
      <c r="BH91" s="112">
        <f t="shared" ca="1" si="27"/>
        <v>2000</v>
      </c>
      <c r="BI91" s="112">
        <f t="shared" ca="1" si="28"/>
        <v>-110</v>
      </c>
      <c r="BJ91" s="157"/>
      <c r="BK91" s="157"/>
      <c r="BL91" s="158" t="str">
        <f>scriv!AM53</f>
        <v/>
      </c>
      <c r="BM91" s="157"/>
      <c r="BN91" s="157" t="str">
        <f t="shared" si="29"/>
        <v>node</v>
      </c>
      <c r="BO91" s="157"/>
      <c r="BP91" s="159">
        <f t="shared" ca="1" si="30"/>
        <v>0</v>
      </c>
      <c r="BQ91" s="159">
        <f t="shared" ca="1" si="31"/>
        <v>0</v>
      </c>
      <c r="BR91" s="159">
        <f t="shared" si="5"/>
        <v>1</v>
      </c>
      <c r="BS91" s="159" t="str">
        <f t="shared" si="6"/>
        <v>symbol</v>
      </c>
      <c r="BT91" s="157" t="str">
        <f ca="1">IF(scriv!V53&lt;&gt;"",scriv!V53,
IF(E91="",IFERROR(VLOOKUP(BL91,$AH$40:$BT$638,39,FALSE),$BT$36),
$BT$37))</f>
        <v>NodeSquare</v>
      </c>
      <c r="BU91" s="166">
        <f t="shared" ca="1" si="32"/>
        <v>2000</v>
      </c>
      <c r="BV91" s="166">
        <f t="shared" ca="1" si="33"/>
        <v>-110</v>
      </c>
      <c r="BW91" s="166">
        <f t="shared" ca="1" si="34"/>
        <v>0</v>
      </c>
      <c r="BX91" s="166">
        <f t="shared" ca="1" si="35"/>
        <v>0</v>
      </c>
      <c r="BY91" s="180" t="str">
        <f t="shared" si="36"/>
        <v/>
      </c>
      <c r="BZ91" s="180" t="str">
        <f t="shared" si="37"/>
        <v/>
      </c>
      <c r="CA91" s="81" t="str">
        <f>IF(scriv!E53&lt;&gt;"",scriv!E53,"")</f>
        <v/>
      </c>
      <c r="CB91" s="82">
        <f t="shared" si="9"/>
        <v>0</v>
      </c>
      <c r="CC91" s="82">
        <f t="shared" si="38"/>
        <v>0</v>
      </c>
      <c r="CD91" s="82" t="str">
        <f t="shared" si="39"/>
        <v>-</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
      </c>
      <c r="B92" s="81" t="str">
        <f>IF(scriv!D54&lt;&gt;"",scriv!D54,"")</f>
        <v/>
      </c>
      <c r="C92" s="81" t="str">
        <f>IF( scriv!AP54&lt;&gt;"", IF(D92&lt;&gt;"","connection ","")&amp;scriv!AP54,IF(D92&lt;&gt;"","connection",""))</f>
        <v/>
      </c>
      <c r="D92" s="82" t="str">
        <f>scriv!AN54</f>
        <v/>
      </c>
      <c r="E92" s="82" t="str">
        <f>scriv!AO54</f>
        <v/>
      </c>
      <c r="F92" s="156">
        <f>ROW()</f>
        <v>92</v>
      </c>
      <c r="G92" s="294">
        <f>scriv!AC54</f>
        <v>0</v>
      </c>
      <c r="H92" s="294">
        <f>scriv!AD54</f>
        <v>0</v>
      </c>
      <c r="I92" s="81" t="str">
        <f>IF(scriv!AE54&lt;&gt;"",scriv!AE54,J92)</f>
        <v/>
      </c>
      <c r="J92" s="81" t="str">
        <f>IF(scriv!AF54&lt;&gt;"",scriv!AF54,"")</f>
        <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0</v>
      </c>
      <c r="S92" s="81" t="str">
        <f>IF(scriv!L54&lt;&gt;"",scriv!L54,
IF(scriv!AF54&lt;&gt;"",$S$36,"none"))</f>
        <v>none</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drawOpen=,1.2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drawClose=,1.2</v>
      </c>
      <c r="AB92" s="167" t="str">
        <f t="shared" si="2"/>
        <v>noTitle</v>
      </c>
      <c r="AC92" s="167"/>
      <c r="AD92" s="45"/>
      <c r="AE92" s="168"/>
      <c r="AF92" s="169">
        <f>IF(D92="",scriv!B54,"")</f>
        <v>0</v>
      </c>
      <c r="AG92" s="170" t="str">
        <f t="shared" si="10"/>
        <v/>
      </c>
      <c r="AH92" s="169" t="str">
        <f t="shared" si="11"/>
        <v/>
      </c>
      <c r="AI92" s="169" t="str">
        <f t="shared" si="12"/>
        <v/>
      </c>
      <c r="AJ92" s="86">
        <f>ROUNDDOWN( (LEN(scriv!B54)+1) / 2, 0 )</f>
        <v>0</v>
      </c>
      <c r="AK92" s="82">
        <f t="shared" si="13"/>
        <v>0</v>
      </c>
      <c r="AL92" s="82" t="str">
        <f t="shared" si="14"/>
        <v>-</v>
      </c>
      <c r="AM92" s="82" t="str">
        <f t="shared" si="15"/>
        <v>-</v>
      </c>
      <c r="AN92" s="82" t="str">
        <f t="shared" si="16"/>
        <v>-</v>
      </c>
      <c r="AO92" s="82" t="str">
        <f t="shared" si="17"/>
        <v>-</v>
      </c>
      <c r="AP92" s="82" t="str">
        <f t="shared" si="18"/>
        <v>-</v>
      </c>
      <c r="AQ92" s="82" t="str">
        <f t="shared" si="19"/>
        <v>-</v>
      </c>
      <c r="AR92" s="82" t="str">
        <f t="shared" si="20"/>
        <v>-</v>
      </c>
      <c r="AT92" s="82">
        <f t="shared" si="4"/>
        <v>10</v>
      </c>
      <c r="AU92" s="82" t="str">
        <f ca="1">IF(    MAX(OFFSET(AL92,0,0,MATCH("-",AL92:AL$638,0))) = 0,"",
IFERROR(MAX(OFFSET(AL92,0,0,MATCH("-",AL92:AL$638,0))),""))</f>
        <v/>
      </c>
      <c r="AV92" s="82" t="str">
        <f ca="1">IF(    MAX(OFFSET(AM92,0,0,MATCH("-",AM92:AM$638,0))) = 0,"",
IFERROR(MAX(OFFSET(AM92,0,0,MATCH("-",AM92:AM$638,0))),""))</f>
        <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-198</v>
      </c>
      <c r="BC92" s="111" t="str">
        <f t="shared" ca="1" si="22"/>
        <v>Radius</v>
      </c>
      <c r="BD92" s="112">
        <f t="shared" ca="1" si="23"/>
        <v>0</v>
      </c>
      <c r="BE92" s="111">
        <f t="shared" ca="1" si="24"/>
        <v>-110</v>
      </c>
      <c r="BF92" s="113" t="e">
        <f t="shared" ca="1" si="25"/>
        <v>#VALUE!</v>
      </c>
      <c r="BG92" s="113" t="e">
        <f t="shared" ca="1" si="26"/>
        <v>#VALUE!</v>
      </c>
      <c r="BH92" s="112">
        <f t="shared" ca="1" si="27"/>
        <v>2000</v>
      </c>
      <c r="BI92" s="112">
        <f t="shared" ca="1" si="28"/>
        <v>-110</v>
      </c>
      <c r="BJ92" s="157"/>
      <c r="BK92" s="157"/>
      <c r="BL92" s="158" t="str">
        <f>scriv!AM54</f>
        <v/>
      </c>
      <c r="BM92" s="157"/>
      <c r="BN92" s="157" t="str">
        <f t="shared" si="29"/>
        <v>node</v>
      </c>
      <c r="BO92" s="157"/>
      <c r="BP92" s="159">
        <f t="shared" ca="1" si="30"/>
        <v>0</v>
      </c>
      <c r="BQ92" s="159">
        <f t="shared" ca="1" si="31"/>
        <v>0</v>
      </c>
      <c r="BR92" s="159">
        <f t="shared" si="5"/>
        <v>1</v>
      </c>
      <c r="BS92" s="159" t="str">
        <f t="shared" si="6"/>
        <v>symbol</v>
      </c>
      <c r="BT92" s="157" t="str">
        <f ca="1">IF(scriv!V54&lt;&gt;"",scriv!V54,
IF(E92="",IFERROR(VLOOKUP(BL92,$AH$40:$BT$638,39,FALSE),$BT$36),
$BT$37))</f>
        <v>NodeSquare</v>
      </c>
      <c r="BU92" s="166">
        <f t="shared" ca="1" si="32"/>
        <v>2000</v>
      </c>
      <c r="BV92" s="166">
        <f t="shared" ca="1" si="33"/>
        <v>-110</v>
      </c>
      <c r="BW92" s="166">
        <f t="shared" ca="1" si="34"/>
        <v>0</v>
      </c>
      <c r="BX92" s="166">
        <f t="shared" ca="1" si="35"/>
        <v>0</v>
      </c>
      <c r="BY92" s="180" t="str">
        <f t="shared" si="36"/>
        <v/>
      </c>
      <c r="BZ92" s="180" t="str">
        <f t="shared" si="37"/>
        <v/>
      </c>
      <c r="CA92" s="81" t="str">
        <f>IF(scriv!E54&lt;&gt;"",scriv!E54,"")</f>
        <v/>
      </c>
      <c r="CB92" s="82">
        <f t="shared" si="9"/>
        <v>0</v>
      </c>
      <c r="CC92" s="82">
        <f t="shared" si="38"/>
        <v>0</v>
      </c>
      <c r="CD92" s="82" t="str">
        <f t="shared" si="39"/>
        <v>-</v>
      </c>
      <c r="CE92" s="82" t="str">
        <f t="shared" si="40"/>
        <v>-</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
      </c>
      <c r="B93" s="81" t="str">
        <f>IF(scriv!D55&lt;&gt;"",scriv!D55,"")</f>
        <v/>
      </c>
      <c r="C93" s="81" t="str">
        <f>IF( scriv!AP55&lt;&gt;"", IF(D93&lt;&gt;"","connection ","")&amp;scriv!AP55,IF(D93&lt;&gt;"","connection",""))</f>
        <v/>
      </c>
      <c r="D93" s="82" t="str">
        <f>scriv!AN55</f>
        <v/>
      </c>
      <c r="E93" s="82" t="str">
        <f>scriv!AO55</f>
        <v/>
      </c>
      <c r="F93" s="156">
        <f>ROW()</f>
        <v>93</v>
      </c>
      <c r="G93" s="294">
        <f>scriv!AC55</f>
        <v>0</v>
      </c>
      <c r="H93" s="294">
        <f>scriv!AD55</f>
        <v>0</v>
      </c>
      <c r="I93" s="81" t="str">
        <f>IF(scriv!AE55&lt;&gt;"",scriv!AE55,J93)</f>
        <v/>
      </c>
      <c r="J93" s="81" t="str">
        <f>IF(scriv!AF55&lt;&gt;"",scriv!AF55,"")</f>
        <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0</v>
      </c>
      <c r="S93" s="81" t="str">
        <f>IF(scriv!L55&lt;&gt;"",scriv!L55,
IF(scriv!AF55&lt;&gt;"",$S$36,"none"))</f>
        <v>none</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drawOpen=,1.2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drawClose=,1.2</v>
      </c>
      <c r="AB93" s="167" t="str">
        <f t="shared" si="2"/>
        <v>noTitle</v>
      </c>
      <c r="AC93" s="167"/>
      <c r="AD93" s="45"/>
      <c r="AE93" s="168"/>
      <c r="AF93" s="169">
        <f>IF(D93="",scriv!B55,"")</f>
        <v>0</v>
      </c>
      <c r="AG93" s="170" t="str">
        <f t="shared" si="10"/>
        <v/>
      </c>
      <c r="AH93" s="169" t="str">
        <f t="shared" si="11"/>
        <v/>
      </c>
      <c r="AI93" s="169" t="str">
        <f t="shared" si="12"/>
        <v/>
      </c>
      <c r="AJ93" s="86">
        <f>ROUNDDOWN( (LEN(scriv!B55)+1) / 2, 0 )</f>
        <v>0</v>
      </c>
      <c r="AK93" s="82">
        <f t="shared" si="13"/>
        <v>0</v>
      </c>
      <c r="AL93" s="82" t="str">
        <f t="shared" si="14"/>
        <v>-</v>
      </c>
      <c r="AM93" s="82" t="str">
        <f t="shared" si="15"/>
        <v>-</v>
      </c>
      <c r="AN93" s="82" t="str">
        <f t="shared" si="16"/>
        <v>-</v>
      </c>
      <c r="AO93" s="82" t="str">
        <f t="shared" si="17"/>
        <v>-</v>
      </c>
      <c r="AP93" s="82" t="str">
        <f t="shared" si="18"/>
        <v>-</v>
      </c>
      <c r="AQ93" s="82" t="str">
        <f t="shared" si="19"/>
        <v>-</v>
      </c>
      <c r="AR93" s="82" t="str">
        <f t="shared" si="20"/>
        <v>-</v>
      </c>
      <c r="AT93" s="82">
        <f t="shared" si="4"/>
        <v>10</v>
      </c>
      <c r="AU93" s="82" t="str">
        <f ca="1">IF(    MAX(OFFSET(AL93,0,0,MATCH("-",AL93:AL$638,0))) = 0,"",
IFERROR(MAX(OFFSET(AL93,0,0,MATCH("-",AL93:AL$638,0))),""))</f>
        <v/>
      </c>
      <c r="AV93" s="82" t="str">
        <f ca="1">IF(    MAX(OFFSET(AM93,0,0,MATCH("-",AM93:AM$638,0))) = 0,"",
IFERROR(MAX(OFFSET(AM93,0,0,MATCH("-",AM93:AM$638,0))),""))</f>
        <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-198</v>
      </c>
      <c r="BC93" s="111" t="str">
        <f t="shared" ca="1" si="22"/>
        <v>Radius</v>
      </c>
      <c r="BD93" s="112">
        <f t="shared" ca="1" si="23"/>
        <v>0</v>
      </c>
      <c r="BE93" s="111">
        <f t="shared" ca="1" si="24"/>
        <v>-110</v>
      </c>
      <c r="BF93" s="113" t="e">
        <f t="shared" ca="1" si="25"/>
        <v>#VALUE!</v>
      </c>
      <c r="BG93" s="113" t="e">
        <f t="shared" ca="1" si="26"/>
        <v>#VALUE!</v>
      </c>
      <c r="BH93" s="112">
        <f t="shared" ca="1" si="27"/>
        <v>2000</v>
      </c>
      <c r="BI93" s="112">
        <f t="shared" ca="1" si="28"/>
        <v>-110</v>
      </c>
      <c r="BJ93" s="157"/>
      <c r="BK93" s="157"/>
      <c r="BL93" s="158" t="str">
        <f>scriv!AM55</f>
        <v/>
      </c>
      <c r="BM93" s="157"/>
      <c r="BN93" s="157" t="str">
        <f t="shared" si="29"/>
        <v>node</v>
      </c>
      <c r="BO93" s="157"/>
      <c r="BP93" s="159">
        <f t="shared" ca="1" si="30"/>
        <v>0</v>
      </c>
      <c r="BQ93" s="159">
        <f t="shared" ca="1" si="31"/>
        <v>0</v>
      </c>
      <c r="BR93" s="159">
        <f t="shared" si="5"/>
        <v>1</v>
      </c>
      <c r="BS93" s="159" t="str">
        <f t="shared" si="6"/>
        <v>symbol</v>
      </c>
      <c r="BT93" s="157" t="str">
        <f ca="1">IF(scriv!V55&lt;&gt;"",scriv!V55,
IF(E93="",IFERROR(VLOOKUP(BL93,$AH$40:$BT$638,39,FALSE),$BT$36),
$BT$37))</f>
        <v>NodeSquare</v>
      </c>
      <c r="BU93" s="166">
        <f t="shared" ca="1" si="32"/>
        <v>2000</v>
      </c>
      <c r="BV93" s="166">
        <f t="shared" ca="1" si="33"/>
        <v>-110</v>
      </c>
      <c r="BW93" s="166">
        <f t="shared" ca="1" si="34"/>
        <v>0</v>
      </c>
      <c r="BX93" s="166">
        <f t="shared" ca="1" si="35"/>
        <v>0</v>
      </c>
      <c r="BY93" s="180" t="str">
        <f t="shared" si="36"/>
        <v/>
      </c>
      <c r="BZ93" s="180" t="str">
        <f t="shared" si="37"/>
        <v/>
      </c>
      <c r="CA93" s="81" t="str">
        <f>IF(scriv!E55&lt;&gt;"",scriv!E55,"")</f>
        <v/>
      </c>
      <c r="CB93" s="82">
        <f t="shared" si="9"/>
        <v>0</v>
      </c>
      <c r="CC93" s="82">
        <f t="shared" si="38"/>
        <v>0</v>
      </c>
      <c r="CD93" s="82" t="str">
        <f t="shared" si="39"/>
        <v>-</v>
      </c>
      <c r="CE93" s="82" t="str">
        <f t="shared" si="40"/>
        <v>-</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
      </c>
      <c r="B94" s="81" t="str">
        <f>IF(scriv!D56&lt;&gt;"",scriv!D56,"")</f>
        <v/>
      </c>
      <c r="C94" s="81" t="str">
        <f>IF( scriv!AP56&lt;&gt;"", IF(D94&lt;&gt;"","connection ","")&amp;scriv!AP56,IF(D94&lt;&gt;"","connection",""))</f>
        <v/>
      </c>
      <c r="D94" s="82" t="str">
        <f>scriv!AN56</f>
        <v/>
      </c>
      <c r="E94" s="82" t="str">
        <f>scriv!AO56</f>
        <v/>
      </c>
      <c r="F94" s="156">
        <f>ROW()</f>
        <v>94</v>
      </c>
      <c r="G94" s="294">
        <f>scriv!AC56</f>
        <v>0</v>
      </c>
      <c r="H94" s="294">
        <f>scriv!AD56</f>
        <v>0</v>
      </c>
      <c r="I94" s="81" t="str">
        <f>IF(scriv!AE56&lt;&gt;"",scriv!AE56,J94)</f>
        <v/>
      </c>
      <c r="J94" s="81" t="str">
        <f>IF(scriv!AF56&lt;&gt;"",scriv!AF56,"")</f>
        <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0</v>
      </c>
      <c r="S94" s="81" t="str">
        <f>IF(scriv!L56&lt;&gt;"",scriv!L56,
IF(scriv!AF56&lt;&gt;"",$S$36,"none"))</f>
        <v>none</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drawOpen=,1.2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drawClose=,1.2</v>
      </c>
      <c r="AB94" s="167" t="str">
        <f t="shared" si="2"/>
        <v>noTitle</v>
      </c>
      <c r="AC94" s="167"/>
      <c r="AD94" s="45"/>
      <c r="AE94" s="168"/>
      <c r="AF94" s="169">
        <f>IF(D94="",scriv!B56,"")</f>
        <v>0</v>
      </c>
      <c r="AG94" s="170" t="str">
        <f t="shared" si="10"/>
        <v/>
      </c>
      <c r="AH94" s="169" t="str">
        <f t="shared" si="11"/>
        <v/>
      </c>
      <c r="AI94" s="169" t="str">
        <f t="shared" si="12"/>
        <v/>
      </c>
      <c r="AJ94" s="86">
        <f>ROUNDDOWN( (LEN(scriv!B56)+1) / 2, 0 )</f>
        <v>0</v>
      </c>
      <c r="AK94" s="82">
        <f t="shared" si="13"/>
        <v>0</v>
      </c>
      <c r="AL94" s="82" t="str">
        <f t="shared" si="14"/>
        <v>-</v>
      </c>
      <c r="AM94" s="82" t="str">
        <f t="shared" si="15"/>
        <v>-</v>
      </c>
      <c r="AN94" s="82" t="str">
        <f t="shared" si="16"/>
        <v>-</v>
      </c>
      <c r="AO94" s="82" t="str">
        <f t="shared" si="17"/>
        <v>-</v>
      </c>
      <c r="AP94" s="82" t="str">
        <f t="shared" si="18"/>
        <v>-</v>
      </c>
      <c r="AQ94" s="82" t="str">
        <f t="shared" si="19"/>
        <v>-</v>
      </c>
      <c r="AR94" s="82" t="str">
        <f t="shared" si="20"/>
        <v>-</v>
      </c>
      <c r="AT94" s="82">
        <f t="shared" si="4"/>
        <v>10</v>
      </c>
      <c r="AU94" s="82" t="str">
        <f ca="1">IF(    MAX(OFFSET(AL94,0,0,MATCH("-",AL94:AL$638,0))) = 0,"",
IFERROR(MAX(OFFSET(AL94,0,0,MATCH("-",AL94:AL$638,0))),""))</f>
        <v/>
      </c>
      <c r="AV94" s="82" t="str">
        <f ca="1">IF(    MAX(OFFSET(AM94,0,0,MATCH("-",AM94:AM$638,0))) = 0,"",
IFERROR(MAX(OFFSET(AM94,0,0,MATCH("-",AM94:AM$638,0))),""))</f>
        <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-198</v>
      </c>
      <c r="BC94" s="111" t="str">
        <f t="shared" ca="1" si="22"/>
        <v>Radius</v>
      </c>
      <c r="BD94" s="112">
        <f t="shared" ca="1" si="23"/>
        <v>0</v>
      </c>
      <c r="BE94" s="111">
        <f t="shared" ca="1" si="24"/>
        <v>-110</v>
      </c>
      <c r="BF94" s="113" t="e">
        <f t="shared" ca="1" si="25"/>
        <v>#VALUE!</v>
      </c>
      <c r="BG94" s="113" t="e">
        <f t="shared" ca="1" si="26"/>
        <v>#VALUE!</v>
      </c>
      <c r="BH94" s="112">
        <f t="shared" ca="1" si="27"/>
        <v>2000</v>
      </c>
      <c r="BI94" s="112">
        <f t="shared" ca="1" si="28"/>
        <v>-110</v>
      </c>
      <c r="BJ94" s="157"/>
      <c r="BK94" s="157"/>
      <c r="BL94" s="158" t="str">
        <f>scriv!AM56</f>
        <v/>
      </c>
      <c r="BM94" s="157"/>
      <c r="BN94" s="157" t="str">
        <f t="shared" si="29"/>
        <v>node</v>
      </c>
      <c r="BO94" s="157"/>
      <c r="BP94" s="159">
        <f t="shared" ca="1" si="30"/>
        <v>0</v>
      </c>
      <c r="BQ94" s="159">
        <f t="shared" ca="1" si="31"/>
        <v>0</v>
      </c>
      <c r="BR94" s="159">
        <f t="shared" si="5"/>
        <v>1</v>
      </c>
      <c r="BS94" s="159" t="str">
        <f t="shared" si="6"/>
        <v>symbol</v>
      </c>
      <c r="BT94" s="157" t="str">
        <f ca="1">IF(scriv!V56&lt;&gt;"",scriv!V56,
IF(E94="",IFERROR(VLOOKUP(BL94,$AH$40:$BT$638,39,FALSE),$BT$36),
$BT$37))</f>
        <v>NodeSquare</v>
      </c>
      <c r="BU94" s="166">
        <f t="shared" ca="1" si="32"/>
        <v>2000</v>
      </c>
      <c r="BV94" s="166">
        <f t="shared" ca="1" si="33"/>
        <v>-110</v>
      </c>
      <c r="BW94" s="166">
        <f t="shared" ca="1" si="34"/>
        <v>0</v>
      </c>
      <c r="BX94" s="166">
        <f t="shared" ca="1" si="35"/>
        <v>0</v>
      </c>
      <c r="BY94" s="180" t="str">
        <f t="shared" si="36"/>
        <v/>
      </c>
      <c r="BZ94" s="180" t="str">
        <f t="shared" si="37"/>
        <v/>
      </c>
      <c r="CA94" s="81" t="str">
        <f>IF(scriv!E56&lt;&gt;"",scriv!E56,"")</f>
        <v/>
      </c>
      <c r="CB94" s="82">
        <f t="shared" si="9"/>
        <v>0</v>
      </c>
      <c r="CC94" s="82">
        <f t="shared" si="38"/>
        <v>0</v>
      </c>
      <c r="CD94" s="82" t="str">
        <f t="shared" si="39"/>
        <v>-</v>
      </c>
      <c r="CE94" s="82" t="str">
        <f t="shared" si="40"/>
        <v>-</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
      </c>
      <c r="B95" s="81" t="str">
        <f>IF(scriv!D57&lt;&gt;"",scriv!D57,"")</f>
        <v/>
      </c>
      <c r="C95" s="81" t="str">
        <f>IF( scriv!AP57&lt;&gt;"", IF(D95&lt;&gt;"","connection ","")&amp;scriv!AP57,IF(D95&lt;&gt;"","connection",""))</f>
        <v/>
      </c>
      <c r="D95" s="82" t="str">
        <f>scriv!AN57</f>
        <v/>
      </c>
      <c r="E95" s="82" t="str">
        <f>scriv!AO57</f>
        <v/>
      </c>
      <c r="F95" s="156">
        <f>ROW()</f>
        <v>95</v>
      </c>
      <c r="G95" s="294">
        <f>scriv!AC57</f>
        <v>0</v>
      </c>
      <c r="H95" s="294">
        <f>scriv!AD57</f>
        <v>0</v>
      </c>
      <c r="I95" s="81" t="str">
        <f>IF(scriv!AE57&lt;&gt;"",scriv!AE57,J95)</f>
        <v/>
      </c>
      <c r="J95" s="81" t="str">
        <f>IF(scriv!AF57&lt;&gt;"",scriv!AF57,"")</f>
        <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0</v>
      </c>
      <c r="S95" s="81" t="str">
        <f>IF(scriv!L57&lt;&gt;"",scriv!L57,
IF(scriv!AF57&lt;&gt;"",$S$36,"none"))</f>
        <v>none</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drawOpen=,1.2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drawClose=,1.2</v>
      </c>
      <c r="AB95" s="167" t="str">
        <f t="shared" si="2"/>
        <v>noTitle</v>
      </c>
      <c r="AC95" s="167"/>
      <c r="AD95" s="45"/>
      <c r="AE95" s="168"/>
      <c r="AF95" s="169">
        <f>IF(D95="",scriv!B57,"")</f>
        <v>0</v>
      </c>
      <c r="AG95" s="170" t="str">
        <f t="shared" si="10"/>
        <v/>
      </c>
      <c r="AH95" s="169" t="str">
        <f t="shared" si="11"/>
        <v/>
      </c>
      <c r="AI95" s="169" t="str">
        <f t="shared" si="12"/>
        <v/>
      </c>
      <c r="AJ95" s="86">
        <f>ROUNDDOWN( (LEN(scriv!B57)+1) / 2, 0 )</f>
        <v>0</v>
      </c>
      <c r="AK95" s="82">
        <f t="shared" si="13"/>
        <v>0</v>
      </c>
      <c r="AL95" s="82" t="str">
        <f t="shared" si="14"/>
        <v>-</v>
      </c>
      <c r="AM95" s="82" t="str">
        <f t="shared" si="15"/>
        <v>-</v>
      </c>
      <c r="AN95" s="82" t="str">
        <f t="shared" si="16"/>
        <v>-</v>
      </c>
      <c r="AO95" s="82" t="str">
        <f t="shared" si="17"/>
        <v>-</v>
      </c>
      <c r="AP95" s="82" t="str">
        <f t="shared" si="18"/>
        <v>-</v>
      </c>
      <c r="AQ95" s="82" t="str">
        <f t="shared" si="19"/>
        <v>-</v>
      </c>
      <c r="AR95" s="82" t="str">
        <f t="shared" si="20"/>
        <v>-</v>
      </c>
      <c r="AT95" s="82">
        <f t="shared" si="4"/>
        <v>10</v>
      </c>
      <c r="AU95" s="82" t="str">
        <f ca="1">IF(    MAX(OFFSET(AL95,0,0,MATCH("-",AL95:AL$638,0))) = 0,"",
IFERROR(MAX(OFFSET(AL95,0,0,MATCH("-",AL95:AL$638,0))),""))</f>
        <v/>
      </c>
      <c r="AV95" s="82" t="str">
        <f ca="1">IF(    MAX(OFFSET(AM95,0,0,MATCH("-",AM95:AM$638,0))) = 0,"",
IFERROR(MAX(OFFSET(AM95,0,0,MATCH("-",AM95:AM$638,0))),""))</f>
        <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-198</v>
      </c>
      <c r="BC95" s="111" t="str">
        <f t="shared" ca="1" si="22"/>
        <v>Radius</v>
      </c>
      <c r="BD95" s="112">
        <f t="shared" ca="1" si="23"/>
        <v>0</v>
      </c>
      <c r="BE95" s="111">
        <f t="shared" ca="1" si="24"/>
        <v>-110</v>
      </c>
      <c r="BF95" s="113" t="e">
        <f t="shared" ca="1" si="25"/>
        <v>#VALUE!</v>
      </c>
      <c r="BG95" s="113" t="e">
        <f t="shared" ca="1" si="26"/>
        <v>#VALUE!</v>
      </c>
      <c r="BH95" s="112">
        <f t="shared" ca="1" si="27"/>
        <v>2000</v>
      </c>
      <c r="BI95" s="112">
        <f t="shared" ca="1" si="28"/>
        <v>-110</v>
      </c>
      <c r="BJ95" s="157"/>
      <c r="BK95" s="157"/>
      <c r="BL95" s="158" t="str">
        <f>scriv!AM57</f>
        <v/>
      </c>
      <c r="BM95" s="157"/>
      <c r="BN95" s="157" t="str">
        <f t="shared" si="29"/>
        <v>node</v>
      </c>
      <c r="BO95" s="157"/>
      <c r="BP95" s="159">
        <f t="shared" ca="1" si="30"/>
        <v>0</v>
      </c>
      <c r="BQ95" s="159">
        <f t="shared" ca="1" si="31"/>
        <v>0</v>
      </c>
      <c r="BR95" s="159">
        <f t="shared" si="5"/>
        <v>1</v>
      </c>
      <c r="BS95" s="159" t="str">
        <f t="shared" si="6"/>
        <v>symbol</v>
      </c>
      <c r="BT95" s="157" t="str">
        <f ca="1">IF(scriv!V57&lt;&gt;"",scriv!V57,
IF(E95="",IFERROR(VLOOKUP(BL95,$AH$40:$BT$638,39,FALSE),$BT$36),
$BT$37))</f>
        <v>NodeSquare</v>
      </c>
      <c r="BU95" s="166">
        <f t="shared" ca="1" si="32"/>
        <v>2000</v>
      </c>
      <c r="BV95" s="166">
        <f t="shared" ca="1" si="33"/>
        <v>-110</v>
      </c>
      <c r="BW95" s="166">
        <f t="shared" ca="1" si="34"/>
        <v>0</v>
      </c>
      <c r="BX95" s="166">
        <f t="shared" ca="1" si="35"/>
        <v>0</v>
      </c>
      <c r="BY95" s="180" t="str">
        <f t="shared" si="36"/>
        <v/>
      </c>
      <c r="BZ95" s="180" t="str">
        <f t="shared" si="37"/>
        <v/>
      </c>
      <c r="CA95" s="81" t="str">
        <f>IF(scriv!E57&lt;&gt;"",scriv!E57,"")</f>
        <v/>
      </c>
      <c r="CB95" s="82">
        <f t="shared" si="9"/>
        <v>0</v>
      </c>
      <c r="CC95" s="82">
        <f t="shared" si="38"/>
        <v>0</v>
      </c>
      <c r="CD95" s="82" t="str">
        <f t="shared" si="39"/>
        <v>-</v>
      </c>
      <c r="CE95" s="82" t="str">
        <f t="shared" si="40"/>
        <v>-</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
      </c>
      <c r="B96" s="81" t="str">
        <f>IF(scriv!D58&lt;&gt;"",scriv!D58,"")</f>
        <v/>
      </c>
      <c r="C96" s="81" t="str">
        <f>IF( scriv!AP58&lt;&gt;"", IF(D96&lt;&gt;"","connection ","")&amp;scriv!AP58,IF(D96&lt;&gt;"","connection",""))</f>
        <v/>
      </c>
      <c r="D96" s="82" t="str">
        <f>scriv!AN58</f>
        <v/>
      </c>
      <c r="E96" s="82" t="str">
        <f>scriv!AO58</f>
        <v/>
      </c>
      <c r="F96" s="156">
        <f>ROW()</f>
        <v>96</v>
      </c>
      <c r="G96" s="294">
        <f>scriv!AC58</f>
        <v>0</v>
      </c>
      <c r="H96" s="294">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0</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drawOpen=,1.2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drawClose=,1.2</v>
      </c>
      <c r="AB96" s="167" t="str">
        <f t="shared" si="2"/>
        <v>noTitle</v>
      </c>
      <c r="AC96" s="167"/>
      <c r="AD96" s="45"/>
      <c r="AE96" s="168"/>
      <c r="AF96" s="169">
        <f>IF(D96="",scriv!B58,"")</f>
        <v>0</v>
      </c>
      <c r="AG96" s="170" t="str">
        <f t="shared" si="10"/>
        <v/>
      </c>
      <c r="AH96" s="169" t="str">
        <f t="shared" si="11"/>
        <v/>
      </c>
      <c r="AI96" s="169" t="str">
        <f t="shared" si="12"/>
        <v/>
      </c>
      <c r="AJ96" s="86">
        <f>ROUNDDOWN( (LEN(scriv!B58)+1) / 2, 0 )</f>
        <v>0</v>
      </c>
      <c r="AK96" s="82">
        <f t="shared" si="13"/>
        <v>0</v>
      </c>
      <c r="AL96" s="82" t="str">
        <f t="shared" si="14"/>
        <v>-</v>
      </c>
      <c r="AM96" s="82" t="str">
        <f t="shared" si="15"/>
        <v>-</v>
      </c>
      <c r="AN96" s="82" t="str">
        <f t="shared" si="16"/>
        <v>-</v>
      </c>
      <c r="AO96" s="82" t="str">
        <f t="shared" si="17"/>
        <v>-</v>
      </c>
      <c r="AP96" s="82" t="str">
        <f t="shared" si="18"/>
        <v>-</v>
      </c>
      <c r="AQ96" s="82" t="str">
        <f t="shared" si="19"/>
        <v>-</v>
      </c>
      <c r="AR96" s="82" t="str">
        <f t="shared" si="20"/>
        <v>-</v>
      </c>
      <c r="AT96" s="82">
        <f t="shared" si="4"/>
        <v>10</v>
      </c>
      <c r="AU96" s="82" t="str">
        <f ca="1">IF(    MAX(OFFSET(AL96,0,0,MATCH("-",AL96:AL$638,0))) = 0,"",
IFERROR(MAX(OFFSET(AL96,0,0,MATCH("-",AL96:AL$638,0))),""))</f>
        <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-198</v>
      </c>
      <c r="BC96" s="111" t="str">
        <f t="shared" ca="1" si="22"/>
        <v>Radius</v>
      </c>
      <c r="BD96" s="112">
        <f t="shared" ca="1" si="23"/>
        <v>0</v>
      </c>
      <c r="BE96" s="111">
        <f t="shared" ca="1" si="24"/>
        <v>-110</v>
      </c>
      <c r="BF96" s="113" t="e">
        <f t="shared" ca="1" si="25"/>
        <v>#VALUE!</v>
      </c>
      <c r="BG96" s="113" t="e">
        <f t="shared" ca="1" si="26"/>
        <v>#VALUE!</v>
      </c>
      <c r="BH96" s="112">
        <f t="shared" ca="1" si="27"/>
        <v>2000</v>
      </c>
      <c r="BI96" s="112">
        <f t="shared" ca="1" si="28"/>
        <v>-110</v>
      </c>
      <c r="BJ96" s="157"/>
      <c r="BK96" s="157"/>
      <c r="BL96" s="158" t="str">
        <f>scriv!AM58</f>
        <v/>
      </c>
      <c r="BM96" s="157"/>
      <c r="BN96" s="157" t="str">
        <f t="shared" si="29"/>
        <v>node</v>
      </c>
      <c r="BO96" s="157"/>
      <c r="BP96" s="159">
        <f t="shared" ca="1" si="30"/>
        <v>0</v>
      </c>
      <c r="BQ96" s="159">
        <f t="shared" ca="1" si="31"/>
        <v>0</v>
      </c>
      <c r="BR96" s="159">
        <f t="shared" si="5"/>
        <v>1</v>
      </c>
      <c r="BS96" s="159" t="str">
        <f t="shared" si="6"/>
        <v>symbol</v>
      </c>
      <c r="BT96" s="157" t="str">
        <f ca="1">IF(scriv!V58&lt;&gt;"",scriv!V58,
IF(E96="",IFERROR(VLOOKUP(BL96,$AH$40:$BT$638,39,FALSE),$BT$36),
$BT$37))</f>
        <v>NodeSquare</v>
      </c>
      <c r="BU96" s="166">
        <f t="shared" ca="1" si="32"/>
        <v>2000</v>
      </c>
      <c r="BV96" s="166">
        <f t="shared" ca="1" si="33"/>
        <v>-110</v>
      </c>
      <c r="BW96" s="166">
        <f t="shared" ca="1" si="34"/>
        <v>0</v>
      </c>
      <c r="BX96" s="166">
        <f t="shared" ca="1" si="35"/>
        <v>0</v>
      </c>
      <c r="BY96" s="180" t="str">
        <f t="shared" si="36"/>
        <v/>
      </c>
      <c r="BZ96" s="180" t="str">
        <f t="shared" si="37"/>
        <v/>
      </c>
      <c r="CA96" s="81" t="str">
        <f>IF(scriv!E58&lt;&gt;"",scriv!E58,"")</f>
        <v/>
      </c>
      <c r="CB96" s="82">
        <f t="shared" si="9"/>
        <v>0</v>
      </c>
      <c r="CC96" s="82">
        <f t="shared" si="38"/>
        <v>0</v>
      </c>
      <c r="CD96" s="82" t="str">
        <f t="shared" si="39"/>
        <v>-</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
      </c>
      <c r="B97" s="81" t="str">
        <f>IF(scriv!D59&lt;&gt;"",scriv!D59,"")</f>
        <v/>
      </c>
      <c r="C97" s="81" t="str">
        <f>IF( scriv!AP59&lt;&gt;"", IF(D97&lt;&gt;"","connection ","")&amp;scriv!AP59,IF(D97&lt;&gt;"","connection",""))</f>
        <v/>
      </c>
      <c r="D97" s="82" t="str">
        <f>scriv!AN59</f>
        <v/>
      </c>
      <c r="E97" s="82" t="str">
        <f>scriv!AO59</f>
        <v/>
      </c>
      <c r="F97" s="156">
        <f>ROW()</f>
        <v>97</v>
      </c>
      <c r="G97" s="294">
        <f>scriv!AC59</f>
        <v>0</v>
      </c>
      <c r="H97" s="294">
        <f>scriv!AD59</f>
        <v>0</v>
      </c>
      <c r="I97" s="81" t="str">
        <f>IF(scriv!AE59&lt;&gt;"",scriv!AE59,J97)</f>
        <v/>
      </c>
      <c r="J97" s="81" t="str">
        <f>IF(scriv!AF59&lt;&gt;"",scriv!AF59,"")</f>
        <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0</v>
      </c>
      <c r="S97" s="81" t="str">
        <f>IF(scriv!L59&lt;&gt;"",scriv!L59,
IF(scriv!AF59&lt;&gt;"",$S$36,"none"))</f>
        <v>none</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drawOpen=,1.2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drawClose=,1.2</v>
      </c>
      <c r="AB97" s="167" t="str">
        <f t="shared" si="2"/>
        <v>noTitle</v>
      </c>
      <c r="AC97" s="167"/>
      <c r="AD97" s="45"/>
      <c r="AE97" s="168"/>
      <c r="AF97" s="169">
        <f>IF(D97="",scriv!B59,"")</f>
        <v>0</v>
      </c>
      <c r="AG97" s="170" t="str">
        <f t="shared" si="10"/>
        <v/>
      </c>
      <c r="AH97" s="169" t="str">
        <f t="shared" si="11"/>
        <v/>
      </c>
      <c r="AI97" s="169" t="str">
        <f t="shared" si="12"/>
        <v/>
      </c>
      <c r="AJ97" s="86">
        <f>ROUNDDOWN( (LEN(scriv!B59)+1) / 2, 0 )</f>
        <v>0</v>
      </c>
      <c r="AK97" s="82">
        <f t="shared" si="13"/>
        <v>0</v>
      </c>
      <c r="AL97" s="82" t="str">
        <f t="shared" si="14"/>
        <v>-</v>
      </c>
      <c r="AM97" s="82" t="str">
        <f t="shared" si="15"/>
        <v>-</v>
      </c>
      <c r="AN97" s="82" t="str">
        <f t="shared" si="16"/>
        <v>-</v>
      </c>
      <c r="AO97" s="82" t="str">
        <f t="shared" si="17"/>
        <v>-</v>
      </c>
      <c r="AP97" s="82" t="str">
        <f t="shared" si="18"/>
        <v>-</v>
      </c>
      <c r="AQ97" s="82" t="str">
        <f t="shared" si="19"/>
        <v>-</v>
      </c>
      <c r="AR97" s="82" t="str">
        <f t="shared" si="20"/>
        <v>-</v>
      </c>
      <c r="AT97" s="82">
        <f t="shared" si="4"/>
        <v>10</v>
      </c>
      <c r="AU97" s="82" t="str">
        <f ca="1">IF(    MAX(OFFSET(AL97,0,0,MATCH("-",AL97:AL$638,0))) = 0,"",
IFERROR(MAX(OFFSET(AL97,0,0,MATCH("-",AL97:AL$638,0))),""))</f>
        <v/>
      </c>
      <c r="AV97" s="82" t="str">
        <f ca="1">IF(    MAX(OFFSET(AM97,0,0,MATCH("-",AM97:AM$638,0))) = 0,"",
IFERROR(MAX(OFFSET(AM97,0,0,MATCH("-",AM97:AM$638,0))),""))</f>
        <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-198</v>
      </c>
      <c r="BC97" s="111" t="str">
        <f t="shared" ca="1" si="22"/>
        <v>Radius</v>
      </c>
      <c r="BD97" s="112">
        <f t="shared" ca="1" si="23"/>
        <v>0</v>
      </c>
      <c r="BE97" s="111">
        <f t="shared" ca="1" si="24"/>
        <v>-110</v>
      </c>
      <c r="BF97" s="113" t="e">
        <f t="shared" ca="1" si="25"/>
        <v>#VALUE!</v>
      </c>
      <c r="BG97" s="113" t="e">
        <f t="shared" ca="1" si="26"/>
        <v>#VALUE!</v>
      </c>
      <c r="BH97" s="112">
        <f t="shared" ca="1" si="27"/>
        <v>2000</v>
      </c>
      <c r="BI97" s="112">
        <f t="shared" ca="1" si="28"/>
        <v>-110</v>
      </c>
      <c r="BJ97" s="157"/>
      <c r="BK97" s="157"/>
      <c r="BL97" s="158" t="str">
        <f>scriv!AM59</f>
        <v/>
      </c>
      <c r="BM97" s="157"/>
      <c r="BN97" s="157" t="str">
        <f t="shared" si="29"/>
        <v>node</v>
      </c>
      <c r="BO97" s="157"/>
      <c r="BP97" s="159">
        <f t="shared" ca="1" si="30"/>
        <v>0</v>
      </c>
      <c r="BQ97" s="159">
        <f t="shared" ca="1" si="31"/>
        <v>0</v>
      </c>
      <c r="BR97" s="159">
        <f t="shared" si="5"/>
        <v>1</v>
      </c>
      <c r="BS97" s="159" t="str">
        <f t="shared" si="6"/>
        <v>symbol</v>
      </c>
      <c r="BT97" s="157" t="str">
        <f ca="1">IF(scriv!V59&lt;&gt;"",scriv!V59,
IF(E97="",IFERROR(VLOOKUP(BL97,$AH$40:$BT$638,39,FALSE),$BT$36),
$BT$37))</f>
        <v>NodeSquare</v>
      </c>
      <c r="BU97" s="166">
        <f t="shared" ca="1" si="32"/>
        <v>2000</v>
      </c>
      <c r="BV97" s="166">
        <f t="shared" ca="1" si="33"/>
        <v>-110</v>
      </c>
      <c r="BW97" s="166">
        <f t="shared" ca="1" si="34"/>
        <v>0</v>
      </c>
      <c r="BX97" s="166">
        <f t="shared" ca="1" si="35"/>
        <v>0</v>
      </c>
      <c r="BY97" s="180" t="str">
        <f t="shared" si="36"/>
        <v/>
      </c>
      <c r="BZ97" s="180" t="str">
        <f t="shared" si="37"/>
        <v/>
      </c>
      <c r="CA97" s="81" t="str">
        <f>IF(scriv!E59&lt;&gt;"",scriv!E59,"")</f>
        <v/>
      </c>
      <c r="CB97" s="82">
        <f t="shared" si="9"/>
        <v>0</v>
      </c>
      <c r="CC97" s="82">
        <f t="shared" si="38"/>
        <v>0</v>
      </c>
      <c r="CD97" s="82" t="str">
        <f t="shared" si="39"/>
        <v>-</v>
      </c>
      <c r="CE97" s="82" t="str">
        <f t="shared" si="40"/>
        <v>-</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
      </c>
      <c r="B98" s="81" t="str">
        <f>IF(scriv!D60&lt;&gt;"",scriv!D60,"")</f>
        <v/>
      </c>
      <c r="C98" s="81" t="str">
        <f>IF( scriv!AP60&lt;&gt;"", IF(D98&lt;&gt;"","connection ","")&amp;scriv!AP60,IF(D98&lt;&gt;"","connection",""))</f>
        <v/>
      </c>
      <c r="D98" s="82" t="str">
        <f>scriv!AN60</f>
        <v/>
      </c>
      <c r="E98" s="82" t="str">
        <f>scriv!AO60</f>
        <v/>
      </c>
      <c r="F98" s="156">
        <f>ROW()</f>
        <v>98</v>
      </c>
      <c r="G98" s="294">
        <f>scriv!AC60</f>
        <v>0</v>
      </c>
      <c r="H98" s="294">
        <f>scriv!AD60</f>
        <v>0</v>
      </c>
      <c r="I98" s="81" t="str">
        <f>IF(scriv!AE60&lt;&gt;"",scriv!AE60,J98)</f>
        <v/>
      </c>
      <c r="J98" s="81" t="str">
        <f>IF(scriv!AF60&lt;&gt;"",scriv!AF60,"")</f>
        <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0</v>
      </c>
      <c r="S98" s="81" t="str">
        <f>IF(scriv!L60&lt;&gt;"",scriv!L60,
IF(scriv!AF60&lt;&gt;"",$S$36,"none"))</f>
        <v>none</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drawOpen=,1.2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drawClose=,1.2</v>
      </c>
      <c r="AB98" s="167" t="str">
        <f t="shared" si="2"/>
        <v>noTitle</v>
      </c>
      <c r="AC98" s="167"/>
      <c r="AD98" s="45"/>
      <c r="AE98" s="168"/>
      <c r="AF98" s="169">
        <f>IF(D98="",scriv!B60,"")</f>
        <v>0</v>
      </c>
      <c r="AG98" s="170" t="str">
        <f t="shared" si="10"/>
        <v/>
      </c>
      <c r="AH98" s="169" t="str">
        <f t="shared" si="11"/>
        <v/>
      </c>
      <c r="AI98" s="169" t="str">
        <f t="shared" si="12"/>
        <v/>
      </c>
      <c r="AJ98" s="86">
        <f>ROUNDDOWN( (LEN(scriv!B60)+1) / 2, 0 )</f>
        <v>0</v>
      </c>
      <c r="AK98" s="82">
        <f t="shared" si="13"/>
        <v>0</v>
      </c>
      <c r="AL98" s="82" t="str">
        <f t="shared" si="14"/>
        <v>-</v>
      </c>
      <c r="AM98" s="82" t="str">
        <f t="shared" si="15"/>
        <v>-</v>
      </c>
      <c r="AN98" s="82" t="str">
        <f t="shared" si="16"/>
        <v>-</v>
      </c>
      <c r="AO98" s="82" t="str">
        <f t="shared" si="17"/>
        <v>-</v>
      </c>
      <c r="AP98" s="82" t="str">
        <f t="shared" si="18"/>
        <v>-</v>
      </c>
      <c r="AQ98" s="82" t="str">
        <f t="shared" si="19"/>
        <v>-</v>
      </c>
      <c r="AR98" s="82" t="str">
        <f t="shared" si="20"/>
        <v>-</v>
      </c>
      <c r="AT98" s="82">
        <f t="shared" si="4"/>
        <v>10</v>
      </c>
      <c r="AU98" s="82" t="str">
        <f ca="1">IF(    MAX(OFFSET(AL98,0,0,MATCH("-",AL98:AL$638,0))) = 0,"",
IFERROR(MAX(OFFSET(AL98,0,0,MATCH("-",AL98:AL$638,0))),""))</f>
        <v/>
      </c>
      <c r="AV98" s="82" t="str">
        <f ca="1">IF(    MAX(OFFSET(AM98,0,0,MATCH("-",AM98:AM$638,0))) = 0,"",
IFERROR(MAX(OFFSET(AM98,0,0,MATCH("-",AM98:AM$638,0))),""))</f>
        <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-198</v>
      </c>
      <c r="BC98" s="111" t="str">
        <f t="shared" ca="1" si="22"/>
        <v>Radius</v>
      </c>
      <c r="BD98" s="112">
        <f t="shared" ca="1" si="23"/>
        <v>0</v>
      </c>
      <c r="BE98" s="111">
        <f t="shared" ca="1" si="24"/>
        <v>-110</v>
      </c>
      <c r="BF98" s="113" t="e">
        <f t="shared" ca="1" si="25"/>
        <v>#VALUE!</v>
      </c>
      <c r="BG98" s="113" t="e">
        <f t="shared" ca="1" si="26"/>
        <v>#VALUE!</v>
      </c>
      <c r="BH98" s="112">
        <f t="shared" ca="1" si="27"/>
        <v>2000</v>
      </c>
      <c r="BI98" s="112">
        <f t="shared" ca="1" si="28"/>
        <v>-110</v>
      </c>
      <c r="BJ98" s="157"/>
      <c r="BK98" s="157"/>
      <c r="BL98" s="158" t="str">
        <f>scriv!AM60</f>
        <v/>
      </c>
      <c r="BM98" s="157"/>
      <c r="BN98" s="157" t="str">
        <f t="shared" si="29"/>
        <v>node</v>
      </c>
      <c r="BO98" s="157"/>
      <c r="BP98" s="159">
        <f t="shared" ca="1" si="30"/>
        <v>0</v>
      </c>
      <c r="BQ98" s="159">
        <f t="shared" ca="1" si="31"/>
        <v>0</v>
      </c>
      <c r="BR98" s="159">
        <f t="shared" si="5"/>
        <v>1</v>
      </c>
      <c r="BS98" s="159" t="str">
        <f t="shared" si="6"/>
        <v>symbol</v>
      </c>
      <c r="BT98" s="157" t="str">
        <f ca="1">IF(scriv!V60&lt;&gt;"",scriv!V60,
IF(E98="",IFERROR(VLOOKUP(BL98,$AH$40:$BT$638,39,FALSE),$BT$36),
$BT$37))</f>
        <v>NodeSquare</v>
      </c>
      <c r="BU98" s="166">
        <f t="shared" ca="1" si="32"/>
        <v>2000</v>
      </c>
      <c r="BV98" s="166">
        <f t="shared" ca="1" si="33"/>
        <v>-110</v>
      </c>
      <c r="BW98" s="166">
        <f t="shared" ca="1" si="34"/>
        <v>0</v>
      </c>
      <c r="BX98" s="166">
        <f t="shared" ca="1" si="35"/>
        <v>0</v>
      </c>
      <c r="BY98" s="180" t="str">
        <f t="shared" si="36"/>
        <v/>
      </c>
      <c r="BZ98" s="180" t="str">
        <f t="shared" si="37"/>
        <v/>
      </c>
      <c r="CA98" s="81" t="str">
        <f>IF(scriv!E60&lt;&gt;"",scriv!E60,"")</f>
        <v/>
      </c>
      <c r="CB98" s="82">
        <f t="shared" si="9"/>
        <v>0</v>
      </c>
      <c r="CC98" s="82">
        <f t="shared" si="38"/>
        <v>0</v>
      </c>
      <c r="CD98" s="82" t="str">
        <f t="shared" si="39"/>
        <v>-</v>
      </c>
      <c r="CE98" s="82" t="str">
        <f t="shared" si="40"/>
        <v>-</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
      </c>
      <c r="B99" s="81" t="str">
        <f>IF(scriv!D61&lt;&gt;"",scriv!D61,"")</f>
        <v/>
      </c>
      <c r="C99" s="81" t="str">
        <f>IF( scriv!AP61&lt;&gt;"", IF(D99&lt;&gt;"","connection ","")&amp;scriv!AP61,IF(D99&lt;&gt;"","connection",""))</f>
        <v/>
      </c>
      <c r="D99" s="82" t="str">
        <f>scriv!AN61</f>
        <v/>
      </c>
      <c r="E99" s="82" t="str">
        <f>scriv!AO61</f>
        <v/>
      </c>
      <c r="F99" s="156">
        <f>ROW()</f>
        <v>99</v>
      </c>
      <c r="G99" s="294">
        <f>scriv!AC61</f>
        <v>0</v>
      </c>
      <c r="H99" s="294">
        <f>scriv!AD61</f>
        <v>0</v>
      </c>
      <c r="I99" s="81" t="str">
        <f>IF(scriv!AE61&lt;&gt;"",scriv!AE61,J99)</f>
        <v/>
      </c>
      <c r="J99" s="81" t="str">
        <f>IF(scriv!AF61&lt;&gt;"",scriv!AF61,"")</f>
        <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0</v>
      </c>
      <c r="S99" s="81" t="str">
        <f>IF(scriv!L61&lt;&gt;"",scriv!L61,
IF(scriv!AF61&lt;&gt;"",$S$36,"none"))</f>
        <v>none</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drawOpen=,1.2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drawClose=,1.2</v>
      </c>
      <c r="AB99" s="167" t="str">
        <f t="shared" si="2"/>
        <v>noTitle</v>
      </c>
      <c r="AC99" s="167"/>
      <c r="AD99" s="45"/>
      <c r="AE99" s="168"/>
      <c r="AF99" s="169">
        <f>IF(D99="",scriv!B61,"")</f>
        <v>0</v>
      </c>
      <c r="AG99" s="170" t="str">
        <f t="shared" si="10"/>
        <v/>
      </c>
      <c r="AH99" s="169" t="str">
        <f t="shared" si="11"/>
        <v/>
      </c>
      <c r="AI99" s="169" t="str">
        <f t="shared" si="12"/>
        <v/>
      </c>
      <c r="AJ99" s="86">
        <f>ROUNDDOWN( (LEN(scriv!B61)+1) / 2, 0 )</f>
        <v>0</v>
      </c>
      <c r="AK99" s="82">
        <f t="shared" si="13"/>
        <v>0</v>
      </c>
      <c r="AL99" s="82" t="str">
        <f t="shared" si="14"/>
        <v>-</v>
      </c>
      <c r="AM99" s="82" t="str">
        <f t="shared" si="15"/>
        <v>-</v>
      </c>
      <c r="AN99" s="82" t="str">
        <f t="shared" si="16"/>
        <v>-</v>
      </c>
      <c r="AO99" s="82" t="str">
        <f t="shared" si="17"/>
        <v>-</v>
      </c>
      <c r="AP99" s="82" t="str">
        <f t="shared" si="18"/>
        <v>-</v>
      </c>
      <c r="AQ99" s="82" t="str">
        <f t="shared" si="19"/>
        <v>-</v>
      </c>
      <c r="AR99" s="82" t="str">
        <f t="shared" si="20"/>
        <v>-</v>
      </c>
      <c r="AT99" s="82">
        <f t="shared" si="4"/>
        <v>10</v>
      </c>
      <c r="AU99" s="82" t="str">
        <f ca="1">IF(    MAX(OFFSET(AL99,0,0,MATCH("-",AL99:AL$638,0))) = 0,"",
IFERROR(MAX(OFFSET(AL99,0,0,MATCH("-",AL99:AL$638,0))),""))</f>
        <v/>
      </c>
      <c r="AV99" s="82" t="str">
        <f ca="1">IF(    MAX(OFFSET(AM99,0,0,MATCH("-",AM99:AM$638,0))) = 0,"",
IFERROR(MAX(OFFSET(AM99,0,0,MATCH("-",AM99:AM$638,0))),""))</f>
        <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-198</v>
      </c>
      <c r="BC99" s="111" t="str">
        <f t="shared" ca="1" si="22"/>
        <v>Radius</v>
      </c>
      <c r="BD99" s="112">
        <f t="shared" ca="1" si="23"/>
        <v>0</v>
      </c>
      <c r="BE99" s="111">
        <f t="shared" ca="1" si="24"/>
        <v>-110</v>
      </c>
      <c r="BF99" s="113" t="e">
        <f t="shared" ca="1" si="25"/>
        <v>#VALUE!</v>
      </c>
      <c r="BG99" s="113" t="e">
        <f t="shared" ca="1" si="26"/>
        <v>#VALUE!</v>
      </c>
      <c r="BH99" s="112">
        <f t="shared" ca="1" si="27"/>
        <v>2000</v>
      </c>
      <c r="BI99" s="112">
        <f t="shared" ca="1" si="28"/>
        <v>-110</v>
      </c>
      <c r="BJ99" s="157"/>
      <c r="BK99" s="157"/>
      <c r="BL99" s="158" t="str">
        <f>scriv!AM61</f>
        <v/>
      </c>
      <c r="BM99" s="157"/>
      <c r="BN99" s="157" t="str">
        <f t="shared" si="29"/>
        <v>node</v>
      </c>
      <c r="BO99" s="157"/>
      <c r="BP99" s="159">
        <f t="shared" ca="1" si="30"/>
        <v>0</v>
      </c>
      <c r="BQ99" s="159">
        <f t="shared" ca="1" si="31"/>
        <v>0</v>
      </c>
      <c r="BR99" s="159">
        <f t="shared" si="5"/>
        <v>1</v>
      </c>
      <c r="BS99" s="159" t="str">
        <f t="shared" si="6"/>
        <v>symbol</v>
      </c>
      <c r="BT99" s="157" t="str">
        <f ca="1">IF(scriv!V61&lt;&gt;"",scriv!V61,
IF(E99="",IFERROR(VLOOKUP(BL99,$AH$40:$BT$638,39,FALSE),$BT$36),
$BT$37))</f>
        <v>NodeSquare</v>
      </c>
      <c r="BU99" s="166">
        <f t="shared" ca="1" si="32"/>
        <v>2000</v>
      </c>
      <c r="BV99" s="166">
        <f t="shared" ca="1" si="33"/>
        <v>-110</v>
      </c>
      <c r="BW99" s="166">
        <f t="shared" ca="1" si="34"/>
        <v>0</v>
      </c>
      <c r="BX99" s="166">
        <f t="shared" ca="1" si="35"/>
        <v>0</v>
      </c>
      <c r="BY99" s="180" t="str">
        <f t="shared" si="36"/>
        <v/>
      </c>
      <c r="BZ99" s="180" t="str">
        <f t="shared" si="37"/>
        <v/>
      </c>
      <c r="CA99" s="81" t="str">
        <f>IF(scriv!E61&lt;&gt;"",scriv!E61,"")</f>
        <v/>
      </c>
      <c r="CB99" s="82">
        <f t="shared" si="9"/>
        <v>0</v>
      </c>
      <c r="CC99" s="82">
        <f t="shared" si="38"/>
        <v>0</v>
      </c>
      <c r="CD99" s="82" t="str">
        <f t="shared" si="39"/>
        <v>-</v>
      </c>
      <c r="CE99" s="82" t="str">
        <f t="shared" si="40"/>
        <v>-</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
      </c>
      <c r="B100" s="81" t="str">
        <f>IF(scriv!D62&lt;&gt;"",scriv!D62,"")</f>
        <v/>
      </c>
      <c r="C100" s="81" t="str">
        <f>IF( scriv!AP62&lt;&gt;"", IF(D100&lt;&gt;"","connection ","")&amp;scriv!AP62,IF(D100&lt;&gt;"","connection",""))</f>
        <v/>
      </c>
      <c r="D100" s="82" t="str">
        <f>scriv!AN62</f>
        <v/>
      </c>
      <c r="E100" s="82" t="str">
        <f>scriv!AO62</f>
        <v/>
      </c>
      <c r="F100" s="156">
        <f>ROW()</f>
        <v>100</v>
      </c>
      <c r="G100" s="294">
        <f>scriv!AC62</f>
        <v>0</v>
      </c>
      <c r="H100" s="294">
        <f>scriv!AD62</f>
        <v>0</v>
      </c>
      <c r="I100" s="81" t="str">
        <f>IF(scriv!AE62&lt;&gt;"",scriv!AE62,J100)</f>
        <v/>
      </c>
      <c r="J100" s="81" t="str">
        <f>IF(scriv!AF62&lt;&gt;"",scriv!AF62,"")</f>
        <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0</v>
      </c>
      <c r="S100" s="81" t="str">
        <f>IF(scriv!L62&lt;&gt;"",scriv!L62,
IF(scriv!AF62&lt;&gt;"",$S$36,"none"))</f>
        <v>none</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drawOpen=,1.2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drawClose=,1.2</v>
      </c>
      <c r="AB100" s="167" t="str">
        <f t="shared" si="2"/>
        <v>noTitle</v>
      </c>
      <c r="AC100" s="167"/>
      <c r="AD100" s="45"/>
      <c r="AE100" s="168"/>
      <c r="AF100" s="169">
        <f>IF(D100="",scriv!B62,"")</f>
        <v>0</v>
      </c>
      <c r="AG100" s="170" t="str">
        <f t="shared" si="10"/>
        <v/>
      </c>
      <c r="AH100" s="169" t="str">
        <f t="shared" si="11"/>
        <v/>
      </c>
      <c r="AI100" s="169" t="str">
        <f t="shared" si="12"/>
        <v/>
      </c>
      <c r="AJ100" s="86">
        <f>ROUNDDOWN( (LEN(scriv!B62)+1) / 2, 0 )</f>
        <v>0</v>
      </c>
      <c r="AK100" s="82">
        <f t="shared" si="13"/>
        <v>0</v>
      </c>
      <c r="AL100" s="82" t="str">
        <f t="shared" si="14"/>
        <v>-</v>
      </c>
      <c r="AM100" s="82" t="str">
        <f t="shared" si="15"/>
        <v>-</v>
      </c>
      <c r="AN100" s="82" t="str">
        <f t="shared" si="16"/>
        <v>-</v>
      </c>
      <c r="AO100" s="82" t="str">
        <f t="shared" si="17"/>
        <v>-</v>
      </c>
      <c r="AP100" s="82" t="str">
        <f t="shared" si="18"/>
        <v>-</v>
      </c>
      <c r="AQ100" s="82" t="str">
        <f t="shared" si="19"/>
        <v>-</v>
      </c>
      <c r="AR100" s="82" t="str">
        <f t="shared" si="20"/>
        <v>-</v>
      </c>
      <c r="AT100" s="82">
        <f t="shared" si="4"/>
        <v>10</v>
      </c>
      <c r="AU100" s="82" t="str">
        <f ca="1">IF(    MAX(OFFSET(AL100,0,0,MATCH("-",AL100:AL$638,0))) = 0,"",
IFERROR(MAX(OFFSET(AL100,0,0,MATCH("-",AL100:AL$638,0))),""))</f>
        <v/>
      </c>
      <c r="AV100" s="82" t="str">
        <f ca="1">IF(    MAX(OFFSET(AM100,0,0,MATCH("-",AM100:AM$638,0))) = 0,"",
IFERROR(MAX(OFFSET(AM100,0,0,MATCH("-",AM100:AM$638,0))),""))</f>
        <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-198</v>
      </c>
      <c r="BC100" s="111" t="str">
        <f t="shared" ca="1" si="22"/>
        <v>Radius</v>
      </c>
      <c r="BD100" s="112">
        <f t="shared" ca="1" si="23"/>
        <v>0</v>
      </c>
      <c r="BE100" s="111">
        <f t="shared" ca="1" si="24"/>
        <v>-110</v>
      </c>
      <c r="BF100" s="113" t="e">
        <f t="shared" ca="1" si="25"/>
        <v>#VALUE!</v>
      </c>
      <c r="BG100" s="113" t="e">
        <f t="shared" ca="1" si="26"/>
        <v>#VALUE!</v>
      </c>
      <c r="BH100" s="112">
        <f t="shared" ca="1" si="27"/>
        <v>2000</v>
      </c>
      <c r="BI100" s="112">
        <f t="shared" ca="1" si="28"/>
        <v>-110</v>
      </c>
      <c r="BJ100" s="157"/>
      <c r="BK100" s="157"/>
      <c r="BL100" s="158" t="str">
        <f>scriv!AM62</f>
        <v/>
      </c>
      <c r="BM100" s="157"/>
      <c r="BN100" s="157" t="str">
        <f t="shared" si="29"/>
        <v>node</v>
      </c>
      <c r="BO100" s="157"/>
      <c r="BP100" s="159">
        <f t="shared" ca="1" si="30"/>
        <v>0</v>
      </c>
      <c r="BQ100" s="159">
        <f t="shared" ca="1" si="31"/>
        <v>0</v>
      </c>
      <c r="BR100" s="159">
        <f t="shared" si="5"/>
        <v>1</v>
      </c>
      <c r="BS100" s="159" t="str">
        <f t="shared" si="6"/>
        <v>symbol</v>
      </c>
      <c r="BT100" s="157" t="str">
        <f ca="1">IF(scriv!V62&lt;&gt;"",scriv!V62,
IF(E100="",IFERROR(VLOOKUP(BL100,$AH$40:$BT$638,39,FALSE),$BT$36),
$BT$37))</f>
        <v>NodeSquare</v>
      </c>
      <c r="BU100" s="166">
        <f t="shared" ca="1" si="32"/>
        <v>2000</v>
      </c>
      <c r="BV100" s="166">
        <f t="shared" ca="1" si="33"/>
        <v>-110</v>
      </c>
      <c r="BW100" s="166">
        <f t="shared" ca="1" si="34"/>
        <v>0</v>
      </c>
      <c r="BX100" s="166">
        <f t="shared" ca="1" si="35"/>
        <v>0</v>
      </c>
      <c r="BY100" s="180" t="str">
        <f t="shared" si="36"/>
        <v/>
      </c>
      <c r="BZ100" s="180" t="str">
        <f t="shared" si="37"/>
        <v/>
      </c>
      <c r="CA100" s="81" t="str">
        <f>IF(scriv!E62&lt;&gt;"",scriv!E62,"")</f>
        <v/>
      </c>
      <c r="CB100" s="82">
        <f t="shared" si="9"/>
        <v>0</v>
      </c>
      <c r="CC100" s="82">
        <f t="shared" si="38"/>
        <v>0</v>
      </c>
      <c r="CD100" s="82" t="str">
        <f t="shared" si="39"/>
        <v>-</v>
      </c>
      <c r="CE100" s="82" t="str">
        <f t="shared" si="40"/>
        <v>-</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
      </c>
      <c r="B101" s="81" t="str">
        <f>IF(scriv!D63&lt;&gt;"",scriv!D63,"")</f>
        <v/>
      </c>
      <c r="C101" s="81" t="str">
        <f>IF( scriv!AP63&lt;&gt;"", IF(D101&lt;&gt;"","connection ","")&amp;scriv!AP63,IF(D101&lt;&gt;"","connection",""))</f>
        <v/>
      </c>
      <c r="D101" s="82" t="str">
        <f>scriv!AN63</f>
        <v/>
      </c>
      <c r="E101" s="82" t="str">
        <f>scriv!AO63</f>
        <v/>
      </c>
      <c r="F101" s="156">
        <f>ROW()</f>
        <v>101</v>
      </c>
      <c r="G101" s="294">
        <f>scriv!AC63</f>
        <v>0</v>
      </c>
      <c r="H101" s="294">
        <f>scriv!AD63</f>
        <v>0</v>
      </c>
      <c r="I101" s="81" t="str">
        <f>IF(scriv!AE63&lt;&gt;"",scriv!AE63,J101)</f>
        <v/>
      </c>
      <c r="J101" s="81" t="str">
        <f>IF(scriv!AF63&lt;&gt;"",scriv!AF63,"")</f>
        <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0</v>
      </c>
      <c r="S101" s="81" t="str">
        <f>IF(scriv!L63&lt;&gt;"",scriv!L63,
IF(scriv!AF63&lt;&gt;"",$S$36,"none"))</f>
        <v>none</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drawOpen=,1.2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drawClose=,1.2</v>
      </c>
      <c r="AB101" s="167" t="str">
        <f t="shared" si="2"/>
        <v>noTitle</v>
      </c>
      <c r="AC101" s="167"/>
      <c r="AD101" s="45"/>
      <c r="AE101" s="168"/>
      <c r="AF101" s="169">
        <f>IF(D101="",scriv!B63,"")</f>
        <v>0</v>
      </c>
      <c r="AG101" s="170" t="str">
        <f t="shared" si="10"/>
        <v/>
      </c>
      <c r="AH101" s="169" t="str">
        <f t="shared" si="11"/>
        <v/>
      </c>
      <c r="AI101" s="169" t="str">
        <f t="shared" si="12"/>
        <v/>
      </c>
      <c r="AJ101" s="86">
        <f>ROUNDDOWN( (LEN(scriv!B63)+1) / 2, 0 )</f>
        <v>0</v>
      </c>
      <c r="AK101" s="82">
        <f t="shared" si="13"/>
        <v>0</v>
      </c>
      <c r="AL101" s="82" t="str">
        <f t="shared" si="14"/>
        <v>-</v>
      </c>
      <c r="AM101" s="82" t="str">
        <f t="shared" si="15"/>
        <v>-</v>
      </c>
      <c r="AN101" s="82" t="str">
        <f t="shared" si="16"/>
        <v>-</v>
      </c>
      <c r="AO101" s="82" t="str">
        <f t="shared" si="17"/>
        <v>-</v>
      </c>
      <c r="AP101" s="82" t="str">
        <f t="shared" si="18"/>
        <v>-</v>
      </c>
      <c r="AQ101" s="82" t="str">
        <f t="shared" si="19"/>
        <v>-</v>
      </c>
      <c r="AR101" s="82" t="str">
        <f t="shared" si="20"/>
        <v>-</v>
      </c>
      <c r="AT101" s="82">
        <f t="shared" si="4"/>
        <v>10</v>
      </c>
      <c r="AU101" s="82" t="str">
        <f ca="1">IF(    MAX(OFFSET(AL101,0,0,MATCH("-",AL101:AL$638,0))) = 0,"",
IFERROR(MAX(OFFSET(AL101,0,0,MATCH("-",AL101:AL$638,0))),""))</f>
        <v/>
      </c>
      <c r="AV101" s="82" t="str">
        <f ca="1">IF(    MAX(OFFSET(AM101,0,0,MATCH("-",AM101:AM$638,0))) = 0,"",
IFERROR(MAX(OFFSET(AM101,0,0,MATCH("-",AM101:AM$638,0))),""))</f>
        <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-198</v>
      </c>
      <c r="BC101" s="111" t="str">
        <f t="shared" ca="1" si="22"/>
        <v>Radius</v>
      </c>
      <c r="BD101" s="112">
        <f t="shared" ca="1" si="23"/>
        <v>0</v>
      </c>
      <c r="BE101" s="111">
        <f t="shared" ca="1" si="24"/>
        <v>-110</v>
      </c>
      <c r="BF101" s="113" t="e">
        <f t="shared" ca="1" si="25"/>
        <v>#VALUE!</v>
      </c>
      <c r="BG101" s="113" t="e">
        <f t="shared" ca="1" si="26"/>
        <v>#VALUE!</v>
      </c>
      <c r="BH101" s="112">
        <f t="shared" ca="1" si="27"/>
        <v>2000</v>
      </c>
      <c r="BI101" s="112">
        <f t="shared" ca="1" si="28"/>
        <v>-110</v>
      </c>
      <c r="BJ101" s="157"/>
      <c r="BK101" s="157"/>
      <c r="BL101" s="158" t="str">
        <f>scriv!AM63</f>
        <v/>
      </c>
      <c r="BM101" s="157"/>
      <c r="BN101" s="157" t="str">
        <f t="shared" si="29"/>
        <v>node</v>
      </c>
      <c r="BO101" s="157"/>
      <c r="BP101" s="159">
        <f t="shared" ca="1" si="30"/>
        <v>0</v>
      </c>
      <c r="BQ101" s="159">
        <f t="shared" ca="1" si="31"/>
        <v>0</v>
      </c>
      <c r="BR101" s="159">
        <f t="shared" si="5"/>
        <v>1</v>
      </c>
      <c r="BS101" s="159" t="str">
        <f t="shared" si="6"/>
        <v>symbol</v>
      </c>
      <c r="BT101" s="157" t="str">
        <f ca="1">IF(scriv!V63&lt;&gt;"",scriv!V63,
IF(E101="",IFERROR(VLOOKUP(BL101,$AH$40:$BT$638,39,FALSE),$BT$36),
$BT$37))</f>
        <v>NodeSquare</v>
      </c>
      <c r="BU101" s="166">
        <f t="shared" ca="1" si="32"/>
        <v>2000</v>
      </c>
      <c r="BV101" s="166">
        <f t="shared" ca="1" si="33"/>
        <v>-110</v>
      </c>
      <c r="BW101" s="166">
        <f t="shared" ca="1" si="34"/>
        <v>0</v>
      </c>
      <c r="BX101" s="166">
        <f t="shared" ca="1" si="35"/>
        <v>0</v>
      </c>
      <c r="BY101" s="180" t="str">
        <f t="shared" si="36"/>
        <v/>
      </c>
      <c r="BZ101" s="180" t="str">
        <f t="shared" si="37"/>
        <v/>
      </c>
      <c r="CA101" s="81" t="str">
        <f>IF(scriv!E63&lt;&gt;"",scriv!E63,"")</f>
        <v/>
      </c>
      <c r="CB101" s="82">
        <f t="shared" si="9"/>
        <v>0</v>
      </c>
      <c r="CC101" s="82">
        <f t="shared" si="38"/>
        <v>0</v>
      </c>
      <c r="CD101" s="82" t="str">
        <f t="shared" si="39"/>
        <v>-</v>
      </c>
      <c r="CE101" s="82" t="str">
        <f t="shared" si="40"/>
        <v>-</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
      </c>
      <c r="B102" s="81" t="str">
        <f>IF(scriv!D64&lt;&gt;"",scriv!D64,"")</f>
        <v/>
      </c>
      <c r="C102" s="81" t="str">
        <f>IF( scriv!AP64&lt;&gt;"", IF(D102&lt;&gt;"","connection ","")&amp;scriv!AP64,IF(D102&lt;&gt;"","connection",""))</f>
        <v/>
      </c>
      <c r="D102" s="82" t="str">
        <f>scriv!AN64</f>
        <v/>
      </c>
      <c r="E102" s="82" t="str">
        <f>scriv!AO64</f>
        <v/>
      </c>
      <c r="F102" s="156">
        <f>ROW()</f>
        <v>102</v>
      </c>
      <c r="G102" s="294">
        <f>scriv!AC64</f>
        <v>0</v>
      </c>
      <c r="H102" s="294">
        <f>scriv!AD64</f>
        <v>0</v>
      </c>
      <c r="I102" s="81" t="str">
        <f>IF(scriv!AE64&lt;&gt;"",scriv!AE64,J102)</f>
        <v/>
      </c>
      <c r="J102" s="81" t="str">
        <f>IF(scriv!AF64&lt;&gt;"",scriv!AF64,"")</f>
        <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0</v>
      </c>
      <c r="S102" s="81" t="str">
        <f>IF(scriv!L64&lt;&gt;"",scriv!L64,
IF(scriv!AF64&lt;&gt;"",$S$36,"none"))</f>
        <v>none</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drawClose=,1.2</v>
      </c>
      <c r="AB102" s="167" t="str">
        <f t="shared" si="2"/>
        <v>noTitle</v>
      </c>
      <c r="AC102" s="167"/>
      <c r="AD102" s="45"/>
      <c r="AE102" s="168"/>
      <c r="AF102" s="169">
        <f>IF(D102="",scriv!B64,"")</f>
        <v>0</v>
      </c>
      <c r="AG102" s="170" t="str">
        <f t="shared" si="10"/>
        <v/>
      </c>
      <c r="AH102" s="169" t="str">
        <f t="shared" si="11"/>
        <v/>
      </c>
      <c r="AI102" s="169" t="str">
        <f t="shared" si="12"/>
        <v/>
      </c>
      <c r="AJ102" s="86">
        <f>ROUNDDOWN( (LEN(scriv!B64)+1) / 2, 0 )</f>
        <v>0</v>
      </c>
      <c r="AK102" s="82">
        <f t="shared" si="13"/>
        <v>0</v>
      </c>
      <c r="AL102" s="82" t="str">
        <f t="shared" si="14"/>
        <v>-</v>
      </c>
      <c r="AM102" s="82" t="str">
        <f t="shared" si="15"/>
        <v>-</v>
      </c>
      <c r="AN102" s="82" t="str">
        <f t="shared" si="16"/>
        <v>-</v>
      </c>
      <c r="AO102" s="82" t="str">
        <f t="shared" si="17"/>
        <v>-</v>
      </c>
      <c r="AP102" s="82" t="str">
        <f t="shared" si="18"/>
        <v>-</v>
      </c>
      <c r="AQ102" s="82" t="str">
        <f t="shared" si="19"/>
        <v>-</v>
      </c>
      <c r="AR102" s="82" t="str">
        <f t="shared" si="20"/>
        <v>-</v>
      </c>
      <c r="AT102" s="82">
        <f t="shared" si="4"/>
        <v>10</v>
      </c>
      <c r="AU102" s="82" t="str">
        <f ca="1">IF(    MAX(OFFSET(AL102,0,0,MATCH("-",AL102:AL$638,0))) = 0,"",
IFERROR(MAX(OFFSET(AL102,0,0,MATCH("-",AL102:AL$638,0))),""))</f>
        <v/>
      </c>
      <c r="AV102" s="82" t="str">
        <f ca="1">IF(    MAX(OFFSET(AM102,0,0,MATCH("-",AM102:AM$638,0))) = 0,"",
IFERROR(MAX(OFFSET(AM102,0,0,MATCH("-",AM102:AM$638,0))),""))</f>
        <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-198</v>
      </c>
      <c r="BC102" s="111" t="str">
        <f t="shared" ca="1" si="22"/>
        <v>Radius</v>
      </c>
      <c r="BD102" s="112">
        <f t="shared" ca="1" si="23"/>
        <v>0</v>
      </c>
      <c r="BE102" s="111">
        <f t="shared" ca="1" si="24"/>
        <v>-110</v>
      </c>
      <c r="BF102" s="113" t="e">
        <f t="shared" ca="1" si="25"/>
        <v>#VALUE!</v>
      </c>
      <c r="BG102" s="113" t="e">
        <f t="shared" ca="1" si="26"/>
        <v>#VALUE!</v>
      </c>
      <c r="BH102" s="112">
        <f t="shared" ca="1" si="27"/>
        <v>2000</v>
      </c>
      <c r="BI102" s="112">
        <f t="shared" ca="1" si="28"/>
        <v>-110</v>
      </c>
      <c r="BJ102" s="157"/>
      <c r="BK102" s="157"/>
      <c r="BL102" s="158" t="str">
        <f>scriv!AM64</f>
        <v/>
      </c>
      <c r="BM102" s="157"/>
      <c r="BN102" s="157" t="str">
        <f t="shared" si="29"/>
        <v>node</v>
      </c>
      <c r="BO102" s="157"/>
      <c r="BP102" s="159">
        <f t="shared" ca="1" si="30"/>
        <v>0</v>
      </c>
      <c r="BQ102" s="159">
        <f t="shared" ca="1" si="31"/>
        <v>0</v>
      </c>
      <c r="BR102" s="159">
        <f t="shared" si="5"/>
        <v>1</v>
      </c>
      <c r="BS102" s="159" t="str">
        <f t="shared" si="6"/>
        <v>symbol</v>
      </c>
      <c r="BT102" s="157" t="str">
        <f ca="1">IF(scriv!V64&lt;&gt;"",scriv!V64,
IF(E102="",IFERROR(VLOOKUP(BL102,$AH$40:$BT$638,39,FALSE),$BT$36),
$BT$37))</f>
        <v>NodeSquare</v>
      </c>
      <c r="BU102" s="166">
        <f t="shared" ca="1" si="32"/>
        <v>2000</v>
      </c>
      <c r="BV102" s="166">
        <f t="shared" ca="1" si="33"/>
        <v>-110</v>
      </c>
      <c r="BW102" s="166">
        <f t="shared" ca="1" si="34"/>
        <v>0</v>
      </c>
      <c r="BX102" s="166">
        <f t="shared" ca="1" si="35"/>
        <v>0</v>
      </c>
      <c r="BY102" s="180" t="str">
        <f t="shared" si="36"/>
        <v/>
      </c>
      <c r="BZ102" s="180" t="str">
        <f t="shared" si="37"/>
        <v/>
      </c>
      <c r="CA102" s="81" t="str">
        <f>IF(scriv!E64&lt;&gt;"",scriv!E64,"")</f>
        <v/>
      </c>
      <c r="CB102" s="82">
        <f t="shared" si="9"/>
        <v>0</v>
      </c>
      <c r="CC102" s="82">
        <f t="shared" si="38"/>
        <v>0</v>
      </c>
      <c r="CD102" s="82" t="str">
        <f t="shared" si="39"/>
        <v>-</v>
      </c>
      <c r="CE102" s="82" t="str">
        <f t="shared" si="40"/>
        <v>-</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
      </c>
      <c r="B103" s="81" t="str">
        <f>IF(scriv!D65&lt;&gt;"",scriv!D65,"")</f>
        <v/>
      </c>
      <c r="C103" s="81" t="str">
        <f>IF( scriv!AP65&lt;&gt;"", IF(D103&lt;&gt;"","connection ","")&amp;scriv!AP65,IF(D103&lt;&gt;"","connection",""))</f>
        <v/>
      </c>
      <c r="D103" s="82" t="str">
        <f>scriv!AN65</f>
        <v/>
      </c>
      <c r="E103" s="82" t="str">
        <f>scriv!AO65</f>
        <v/>
      </c>
      <c r="F103" s="156">
        <f>ROW()</f>
        <v>103</v>
      </c>
      <c r="G103" s="294">
        <f>scriv!AC65</f>
        <v>0</v>
      </c>
      <c r="H103" s="294">
        <f>scriv!AD65</f>
        <v>0</v>
      </c>
      <c r="I103" s="81" t="str">
        <f>IF(scriv!AE65&lt;&gt;"",scriv!AE65,J103)</f>
        <v/>
      </c>
      <c r="J103" s="81" t="str">
        <f>IF(scriv!AF65&lt;&gt;"",scriv!AF65,"")</f>
        <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0</v>
      </c>
      <c r="S103" s="81" t="str">
        <f>IF(scriv!L65&lt;&gt;"",scriv!L65,
IF(scriv!AF65&lt;&gt;"",$S$36,"none"))</f>
        <v>none</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drawClose=,1.2</v>
      </c>
      <c r="AB103" s="167" t="str">
        <f t="shared" ref="AB103:AB166" si="47">$AB$36</f>
        <v>noTitle</v>
      </c>
      <c r="AC103" s="167"/>
      <c r="AD103" s="45"/>
      <c r="AE103" s="168"/>
      <c r="AF103" s="169">
        <f>IF(D103="",scriv!B65,"")</f>
        <v>0</v>
      </c>
      <c r="AG103" s="170" t="str">
        <f t="shared" si="10"/>
        <v/>
      </c>
      <c r="AH103" s="169" t="str">
        <f t="shared" si="11"/>
        <v/>
      </c>
      <c r="AI103" s="169" t="str">
        <f t="shared" si="12"/>
        <v/>
      </c>
      <c r="AJ103" s="86">
        <f>ROUNDDOWN( (LEN(scriv!B65)+1) / 2, 0 )</f>
        <v>0</v>
      </c>
      <c r="AK103" s="82">
        <f t="shared" si="13"/>
        <v>0</v>
      </c>
      <c r="AL103" s="82" t="str">
        <f t="shared" si="14"/>
        <v>-</v>
      </c>
      <c r="AM103" s="82" t="str">
        <f t="shared" si="15"/>
        <v>-</v>
      </c>
      <c r="AN103" s="82" t="str">
        <f t="shared" si="16"/>
        <v>-</v>
      </c>
      <c r="AO103" s="82" t="str">
        <f t="shared" si="17"/>
        <v>-</v>
      </c>
      <c r="AP103" s="82" t="str">
        <f t="shared" si="18"/>
        <v>-</v>
      </c>
      <c r="AQ103" s="82" t="str">
        <f t="shared" si="19"/>
        <v>-</v>
      </c>
      <c r="AR103" s="82" t="str">
        <f t="shared" si="20"/>
        <v>-</v>
      </c>
      <c r="AT103" s="82">
        <f t="shared" si="4"/>
        <v>10</v>
      </c>
      <c r="AU103" s="82" t="str">
        <f ca="1">IF(    MAX(OFFSET(AL103,0,0,MATCH("-",AL103:AL$638,0))) = 0,"",
IFERROR(MAX(OFFSET(AL103,0,0,MATCH("-",AL103:AL$638,0))),""))</f>
        <v/>
      </c>
      <c r="AV103" s="82" t="str">
        <f ca="1">IF(    MAX(OFFSET(AM103,0,0,MATCH("-",AM103:AM$638,0))) = 0,"",
IFERROR(MAX(OFFSET(AM103,0,0,MATCH("-",AM103:AM$638,0))),""))</f>
        <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-198</v>
      </c>
      <c r="BC103" s="111" t="str">
        <f t="shared" ca="1" si="22"/>
        <v>Radius</v>
      </c>
      <c r="BD103" s="112">
        <f t="shared" ca="1" si="23"/>
        <v>0</v>
      </c>
      <c r="BE103" s="111">
        <f t="shared" ca="1" si="24"/>
        <v>-110</v>
      </c>
      <c r="BF103" s="113" t="e">
        <f t="shared" ca="1" si="25"/>
        <v>#VALUE!</v>
      </c>
      <c r="BG103" s="113" t="e">
        <f t="shared" ca="1" si="26"/>
        <v>#VALUE!</v>
      </c>
      <c r="BH103" s="112">
        <f t="shared" ca="1" si="27"/>
        <v>2000</v>
      </c>
      <c r="BI103" s="112">
        <f t="shared" ca="1" si="28"/>
        <v>-110</v>
      </c>
      <c r="BJ103" s="157"/>
      <c r="BK103" s="157"/>
      <c r="BL103" s="158" t="str">
        <f>scriv!AM65</f>
        <v/>
      </c>
      <c r="BM103" s="157"/>
      <c r="BN103" s="157" t="str">
        <f t="shared" si="29"/>
        <v>node</v>
      </c>
      <c r="BO103" s="157"/>
      <c r="BP103" s="159">
        <f t="shared" ca="1" si="30"/>
        <v>0</v>
      </c>
      <c r="BQ103" s="159">
        <f t="shared" ca="1" si="31"/>
        <v>0</v>
      </c>
      <c r="BR103" s="159">
        <f t="shared" si="5"/>
        <v>1</v>
      </c>
      <c r="BS103" s="159" t="str">
        <f t="shared" si="6"/>
        <v>symbol</v>
      </c>
      <c r="BT103" s="157" t="str">
        <f ca="1">IF(scriv!V65&lt;&gt;"",scriv!V65,
IF(E103="",IFERROR(VLOOKUP(BL103,$AH$40:$BT$638,39,FALSE),$BT$36),
$BT$37))</f>
        <v>NodeSquare</v>
      </c>
      <c r="BU103" s="166">
        <f t="shared" ca="1" si="32"/>
        <v>2000</v>
      </c>
      <c r="BV103" s="166">
        <f t="shared" ca="1" si="33"/>
        <v>-110</v>
      </c>
      <c r="BW103" s="166">
        <f t="shared" ca="1" si="34"/>
        <v>0</v>
      </c>
      <c r="BX103" s="166">
        <f t="shared" ca="1" si="35"/>
        <v>0</v>
      </c>
      <c r="BY103" s="180" t="str">
        <f t="shared" si="36"/>
        <v/>
      </c>
      <c r="BZ103" s="180" t="str">
        <f t="shared" si="37"/>
        <v/>
      </c>
      <c r="CA103" s="81" t="str">
        <f>IF(scriv!E65&lt;&gt;"",scriv!E65,"")</f>
        <v/>
      </c>
      <c r="CB103" s="82">
        <f t="shared" si="9"/>
        <v>0</v>
      </c>
      <c r="CC103" s="82">
        <f t="shared" si="38"/>
        <v>0</v>
      </c>
      <c r="CD103" s="82" t="str">
        <f t="shared" si="39"/>
        <v>-</v>
      </c>
      <c r="CE103" s="82" t="str">
        <f t="shared" si="40"/>
        <v>-</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
      </c>
      <c r="B104" s="81" t="str">
        <f>IF(scriv!D66&lt;&gt;"",scriv!D66,"")</f>
        <v/>
      </c>
      <c r="C104" s="81" t="str">
        <f>IF( scriv!AP66&lt;&gt;"", IF(D104&lt;&gt;"","connection ","")&amp;scriv!AP66,IF(D104&lt;&gt;"","connection",""))</f>
        <v/>
      </c>
      <c r="D104" s="82" t="str">
        <f>scriv!AN66</f>
        <v/>
      </c>
      <c r="E104" s="82" t="str">
        <f>scriv!AO66</f>
        <v/>
      </c>
      <c r="F104" s="156">
        <f>ROW()</f>
        <v>104</v>
      </c>
      <c r="G104" s="294">
        <f>scriv!AC66</f>
        <v>0</v>
      </c>
      <c r="H104" s="294">
        <f>scriv!AD66</f>
        <v>0</v>
      </c>
      <c r="I104" s="81" t="str">
        <f>IF(scriv!AE66&lt;&gt;"",scriv!AE66,J104)</f>
        <v/>
      </c>
      <c r="J104" s="81" t="str">
        <f>IF(scriv!AF66&lt;&gt;"",scriv!AF66,"")</f>
        <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0</v>
      </c>
      <c r="S104" s="81" t="str">
        <f>IF(scriv!L66&lt;&gt;"",scriv!L66,
IF(scriv!AF66&lt;&gt;"",$S$36,"none"))</f>
        <v>none</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drawClose=,1.2</v>
      </c>
      <c r="AB104" s="167" t="str">
        <f t="shared" si="47"/>
        <v>noTitle</v>
      </c>
      <c r="AC104" s="167"/>
      <c r="AD104" s="45"/>
      <c r="AE104" s="168"/>
      <c r="AF104" s="169">
        <f>IF(D104="",scriv!B66,"")</f>
        <v>0</v>
      </c>
      <c r="AG104" s="170" t="str">
        <f t="shared" si="10"/>
        <v/>
      </c>
      <c r="AH104" s="169" t="str">
        <f t="shared" si="11"/>
        <v/>
      </c>
      <c r="AI104" s="169" t="str">
        <f t="shared" si="12"/>
        <v/>
      </c>
      <c r="AJ104" s="86">
        <f>ROUNDDOWN( (LEN(scriv!B66)+1) / 2, 0 )</f>
        <v>0</v>
      </c>
      <c r="AK104" s="82">
        <f t="shared" si="13"/>
        <v>0</v>
      </c>
      <c r="AL104" s="82" t="str">
        <f t="shared" si="14"/>
        <v>-</v>
      </c>
      <c r="AM104" s="82" t="str">
        <f t="shared" si="15"/>
        <v>-</v>
      </c>
      <c r="AN104" s="82" t="str">
        <f t="shared" si="16"/>
        <v>-</v>
      </c>
      <c r="AO104" s="82" t="str">
        <f t="shared" si="17"/>
        <v>-</v>
      </c>
      <c r="AP104" s="82" t="str">
        <f t="shared" si="18"/>
        <v>-</v>
      </c>
      <c r="AQ104" s="82" t="str">
        <f t="shared" si="19"/>
        <v>-</v>
      </c>
      <c r="AR104" s="82" t="str">
        <f t="shared" si="20"/>
        <v>-</v>
      </c>
      <c r="AT104" s="82">
        <f t="shared" si="4"/>
        <v>10</v>
      </c>
      <c r="AU104" s="82" t="str">
        <f ca="1">IF(    MAX(OFFSET(AL104,0,0,MATCH("-",AL104:AL$638,0))) = 0,"",
IFERROR(MAX(OFFSET(AL104,0,0,MATCH("-",AL104:AL$638,0))),""))</f>
        <v/>
      </c>
      <c r="AV104" s="82" t="str">
        <f ca="1">IF(    MAX(OFFSET(AM104,0,0,MATCH("-",AM104:AM$638,0))) = 0,"",
IFERROR(MAX(OFFSET(AM104,0,0,MATCH("-",AM104:AM$638,0))),""))</f>
        <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-198</v>
      </c>
      <c r="BC104" s="111" t="str">
        <f t="shared" ca="1" si="22"/>
        <v>Radius</v>
      </c>
      <c r="BD104" s="112">
        <f t="shared" ca="1" si="23"/>
        <v>0</v>
      </c>
      <c r="BE104" s="111">
        <f t="shared" ca="1" si="24"/>
        <v>-110</v>
      </c>
      <c r="BF104" s="113" t="e">
        <f t="shared" ca="1" si="25"/>
        <v>#VALUE!</v>
      </c>
      <c r="BG104" s="113" t="e">
        <f t="shared" ca="1" si="26"/>
        <v>#VALUE!</v>
      </c>
      <c r="BH104" s="112">
        <f t="shared" ca="1" si="27"/>
        <v>2000</v>
      </c>
      <c r="BI104" s="112">
        <f t="shared" ca="1" si="28"/>
        <v>-110</v>
      </c>
      <c r="BJ104" s="157"/>
      <c r="BK104" s="157"/>
      <c r="BL104" s="158" t="str">
        <f>scriv!AM66</f>
        <v/>
      </c>
      <c r="BM104" s="157"/>
      <c r="BN104" s="157" t="str">
        <f t="shared" si="29"/>
        <v>node</v>
      </c>
      <c r="BO104" s="157"/>
      <c r="BP104" s="159">
        <f t="shared" ca="1" si="30"/>
        <v>0</v>
      </c>
      <c r="BQ104" s="159">
        <f t="shared" ca="1" si="31"/>
        <v>0</v>
      </c>
      <c r="BR104" s="159">
        <f t="shared" si="5"/>
        <v>1</v>
      </c>
      <c r="BS104" s="159" t="str">
        <f t="shared" si="6"/>
        <v>symbol</v>
      </c>
      <c r="BT104" s="157" t="str">
        <f ca="1">IF(scriv!V66&lt;&gt;"",scriv!V66,
IF(E104="",IFERROR(VLOOKUP(BL104,$AH$40:$BT$638,39,FALSE),$BT$36),
$BT$37))</f>
        <v>NodeSquare</v>
      </c>
      <c r="BU104" s="166">
        <f t="shared" ca="1" si="32"/>
        <v>2000</v>
      </c>
      <c r="BV104" s="166">
        <f t="shared" ca="1" si="33"/>
        <v>-110</v>
      </c>
      <c r="BW104" s="166">
        <f t="shared" ca="1" si="34"/>
        <v>0</v>
      </c>
      <c r="BX104" s="166">
        <f t="shared" ca="1" si="35"/>
        <v>0</v>
      </c>
      <c r="BY104" s="180" t="str">
        <f t="shared" si="36"/>
        <v/>
      </c>
      <c r="BZ104" s="180" t="str">
        <f t="shared" si="37"/>
        <v/>
      </c>
      <c r="CA104" s="81" t="str">
        <f>IF(scriv!E66&lt;&gt;"",scriv!E66,"")</f>
        <v/>
      </c>
      <c r="CB104" s="82">
        <f t="shared" si="9"/>
        <v>0</v>
      </c>
      <c r="CC104" s="82">
        <f t="shared" si="38"/>
        <v>0</v>
      </c>
      <c r="CD104" s="82" t="str">
        <f t="shared" si="39"/>
        <v>-</v>
      </c>
      <c r="CE104" s="82" t="str">
        <f t="shared" si="40"/>
        <v>-</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
      </c>
      <c r="B105" s="81" t="str">
        <f>IF(scriv!D67&lt;&gt;"",scriv!D67,"")</f>
        <v/>
      </c>
      <c r="C105" s="81" t="str">
        <f>IF( scriv!AP67&lt;&gt;"", IF(D105&lt;&gt;"","connection ","")&amp;scriv!AP67,IF(D105&lt;&gt;"","connection",""))</f>
        <v/>
      </c>
      <c r="D105" s="82" t="str">
        <f>scriv!AN67</f>
        <v/>
      </c>
      <c r="E105" s="82" t="str">
        <f>scriv!AO67</f>
        <v/>
      </c>
      <c r="F105" s="156">
        <f>ROW()</f>
        <v>105</v>
      </c>
      <c r="G105" s="294">
        <f>scriv!AC67</f>
        <v>0</v>
      </c>
      <c r="H105" s="294">
        <f>scriv!AD67</f>
        <v>0</v>
      </c>
      <c r="I105" s="81" t="str">
        <f>IF(scriv!AE67&lt;&gt;"",scriv!AE67,J105)</f>
        <v/>
      </c>
      <c r="J105" s="81" t="str">
        <f>IF(scriv!AF67&lt;&gt;"",scriv!AF67,"")</f>
        <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0</v>
      </c>
      <c r="S105" s="81" t="str">
        <f>IF(scriv!L67&lt;&gt;"",scriv!L67,
IF(scriv!AF67&lt;&gt;"",$S$36,"none"))</f>
        <v>none</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drawClose=,1.2</v>
      </c>
      <c r="AB105" s="167" t="str">
        <f t="shared" si="47"/>
        <v>noTitle</v>
      </c>
      <c r="AC105" s="167"/>
      <c r="AD105" s="45"/>
      <c r="AE105" s="168"/>
      <c r="AF105" s="169">
        <f>IF(D105="",scriv!B67,"")</f>
        <v>0</v>
      </c>
      <c r="AG105" s="170" t="str">
        <f t="shared" si="10"/>
        <v/>
      </c>
      <c r="AH105" s="169" t="str">
        <f t="shared" si="11"/>
        <v/>
      </c>
      <c r="AI105" s="169" t="str">
        <f t="shared" si="12"/>
        <v/>
      </c>
      <c r="AJ105" s="86">
        <f>ROUNDDOWN( (LEN(scriv!B67)+1) / 2, 0 )</f>
        <v>0</v>
      </c>
      <c r="AK105" s="82">
        <f t="shared" si="13"/>
        <v>0</v>
      </c>
      <c r="AL105" s="82" t="str">
        <f t="shared" si="14"/>
        <v>-</v>
      </c>
      <c r="AM105" s="82" t="str">
        <f t="shared" si="15"/>
        <v>-</v>
      </c>
      <c r="AN105" s="82" t="str">
        <f t="shared" si="16"/>
        <v>-</v>
      </c>
      <c r="AO105" s="82" t="str">
        <f t="shared" si="17"/>
        <v>-</v>
      </c>
      <c r="AP105" s="82" t="str">
        <f t="shared" si="18"/>
        <v>-</v>
      </c>
      <c r="AQ105" s="82" t="str">
        <f t="shared" si="19"/>
        <v>-</v>
      </c>
      <c r="AR105" s="82" t="str">
        <f t="shared" si="20"/>
        <v>-</v>
      </c>
      <c r="AT105" s="82">
        <f t="shared" si="4"/>
        <v>10</v>
      </c>
      <c r="AU105" s="82" t="str">
        <f ca="1">IF(    MAX(OFFSET(AL105,0,0,MATCH("-",AL105:AL$638,0))) = 0,"",
IFERROR(MAX(OFFSET(AL105,0,0,MATCH("-",AL105:AL$638,0))),""))</f>
        <v/>
      </c>
      <c r="AV105" s="82" t="str">
        <f ca="1">IF(    MAX(OFFSET(AM105,0,0,MATCH("-",AM105:AM$638,0))) = 0,"",
IFERROR(MAX(OFFSET(AM105,0,0,MATCH("-",AM105:AM$638,0))),""))</f>
        <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-198</v>
      </c>
      <c r="BC105" s="111" t="str">
        <f t="shared" ca="1" si="22"/>
        <v>Radius</v>
      </c>
      <c r="BD105" s="112">
        <f t="shared" ca="1" si="23"/>
        <v>0</v>
      </c>
      <c r="BE105" s="111">
        <f t="shared" ca="1" si="24"/>
        <v>-110</v>
      </c>
      <c r="BF105" s="113" t="e">
        <f t="shared" ca="1" si="25"/>
        <v>#VALUE!</v>
      </c>
      <c r="BG105" s="113" t="e">
        <f t="shared" ca="1" si="26"/>
        <v>#VALUE!</v>
      </c>
      <c r="BH105" s="112">
        <f t="shared" ca="1" si="27"/>
        <v>2000</v>
      </c>
      <c r="BI105" s="112">
        <f t="shared" ca="1" si="28"/>
        <v>-110</v>
      </c>
      <c r="BJ105" s="157"/>
      <c r="BK105" s="157"/>
      <c r="BL105" s="158" t="str">
        <f>scriv!AM67</f>
        <v/>
      </c>
      <c r="BM105" s="157"/>
      <c r="BN105" s="157" t="str">
        <f t="shared" si="29"/>
        <v>node</v>
      </c>
      <c r="BO105" s="157"/>
      <c r="BP105" s="159">
        <f t="shared" ca="1" si="30"/>
        <v>0</v>
      </c>
      <c r="BQ105" s="159">
        <f t="shared" ca="1" si="31"/>
        <v>0</v>
      </c>
      <c r="BR105" s="159">
        <f t="shared" si="5"/>
        <v>1</v>
      </c>
      <c r="BS105" s="159" t="str">
        <f t="shared" si="6"/>
        <v>symbol</v>
      </c>
      <c r="BT105" s="157" t="str">
        <f ca="1">IF(scriv!V67&lt;&gt;"",scriv!V67,
IF(E105="",IFERROR(VLOOKUP(BL105,$AH$40:$BT$638,39,FALSE),$BT$36),
$BT$37))</f>
        <v>NodeSquare</v>
      </c>
      <c r="BU105" s="166">
        <f t="shared" ca="1" si="32"/>
        <v>2000</v>
      </c>
      <c r="BV105" s="166">
        <f t="shared" ca="1" si="33"/>
        <v>-110</v>
      </c>
      <c r="BW105" s="166">
        <f t="shared" ca="1" si="34"/>
        <v>0</v>
      </c>
      <c r="BX105" s="166">
        <f t="shared" ca="1" si="35"/>
        <v>0</v>
      </c>
      <c r="BY105" s="180" t="str">
        <f t="shared" si="36"/>
        <v/>
      </c>
      <c r="BZ105" s="180" t="str">
        <f t="shared" si="37"/>
        <v/>
      </c>
      <c r="CA105" s="81" t="str">
        <f>IF(scriv!E67&lt;&gt;"",scriv!E67,"")</f>
        <v/>
      </c>
      <c r="CB105" s="82">
        <f t="shared" ref="CB105:CB168" si="49">$CB$36</f>
        <v>0</v>
      </c>
      <c r="CC105" s="82">
        <f t="shared" si="38"/>
        <v>0</v>
      </c>
      <c r="CD105" s="82" t="str">
        <f t="shared" si="39"/>
        <v>-</v>
      </c>
      <c r="CE105" s="82" t="str">
        <f t="shared" si="40"/>
        <v>-</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
      </c>
      <c r="B106" s="81" t="str">
        <f>IF(scriv!D68&lt;&gt;"",scriv!D68,"")</f>
        <v/>
      </c>
      <c r="C106" s="81" t="str">
        <f>IF( scriv!AP68&lt;&gt;"", IF(D106&lt;&gt;"","connection ","")&amp;scriv!AP68,IF(D106&lt;&gt;"","connection",""))</f>
        <v/>
      </c>
      <c r="D106" s="82" t="str">
        <f>scriv!AN68</f>
        <v/>
      </c>
      <c r="E106" s="82" t="str">
        <f>scriv!AO68</f>
        <v/>
      </c>
      <c r="F106" s="156">
        <f>ROW()</f>
        <v>106</v>
      </c>
      <c r="G106" s="294">
        <f>scriv!AC68</f>
        <v>0</v>
      </c>
      <c r="H106" s="294">
        <f>scriv!AD68</f>
        <v>0</v>
      </c>
      <c r="I106" s="81" t="str">
        <f>IF(scriv!AE68&lt;&gt;"",scriv!AE68,J106)</f>
        <v/>
      </c>
      <c r="J106" s="81" t="str">
        <f>IF(scriv!AF68&lt;&gt;"",scriv!AF68,"")</f>
        <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0</v>
      </c>
      <c r="S106" s="81" t="str">
        <f>IF(scriv!L68&lt;&gt;"",scriv!L68,
IF(scriv!AF68&lt;&gt;"",$S$36,"none"))</f>
        <v>none</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drawClose=,1.2</v>
      </c>
      <c r="AB106" s="167" t="str">
        <f t="shared" si="47"/>
        <v>noTitle</v>
      </c>
      <c r="AC106" s="167"/>
      <c r="AD106" s="45"/>
      <c r="AE106" s="168"/>
      <c r="AF106" s="169">
        <f>IF(D106="",scriv!B68,"")</f>
        <v>0</v>
      </c>
      <c r="AG106" s="170" t="str">
        <f t="shared" ref="AG106:AG169" si="50">IF(AH106&lt;&gt;"",$AG$36,"")</f>
        <v/>
      </c>
      <c r="AH106" s="169" t="str">
        <f t="shared" ref="AH106:AH169" si="51">A106</f>
        <v/>
      </c>
      <c r="AI106" s="169" t="str">
        <f t="shared" ref="AI106:AI169" si="52">B106</f>
        <v/>
      </c>
      <c r="AJ106" s="86">
        <f>ROUNDDOWN( (LEN(scriv!B68)+1) / 2, 0 )</f>
        <v>0</v>
      </c>
      <c r="AK106" s="82">
        <f t="shared" ref="AK106:AK169" si="53">IF(CC106="","",
IF(CC106="-","-",
IF(ISERROR(LEFT(CC106,FIND(".",CC106)-1)),VALUE(CC106),
(VALUE(LEFT(CC106,FIND(".",CC106)-1))))))</f>
        <v>0</v>
      </c>
      <c r="AL106" s="82" t="str">
        <f t="shared" ref="AL106:AL169" si="54">IF(CD106="","",
IF(CD106="-","-",
IF(ISERROR(LEFT(CD106,FIND(".",CD106)-1)),VALUE(CD106),
(VALUE(LEFT(CD106,FIND(".",CD106)-1))))))</f>
        <v>-</v>
      </c>
      <c r="AM106" s="82" t="str">
        <f t="shared" ref="AM106:AM169" si="55">IF(CE106="","",
IF(CE106="-","-",
IF(ISERROR(LEFT(CE106,FIND(".",CE106)-1)),VALUE(CE106),
(VALUE(LEFT(CE106,FIND(".",CE106)-1))))))</f>
        <v>-</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10</v>
      </c>
      <c r="AU106" s="82" t="str">
        <f ca="1">IF(    MAX(OFFSET(AL106,0,0,MATCH("-",AL106:AL$638,0))) = 0,"",
IFERROR(MAX(OFFSET(AL106,0,0,MATCH("-",AL106:AL$638,0))),""))</f>
        <v/>
      </c>
      <c r="AV106" s="82" t="str">
        <f ca="1">IF(    MAX(OFFSET(AM106,0,0,MATCH("-",AM106:AM$638,0))) = 0,"",
IFERROR(MAX(OFFSET(AM106,0,0,MATCH("-",AM106:AM$638,0))),""))</f>
        <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-198</v>
      </c>
      <c r="BC106" s="111" t="str">
        <f t="shared" ref="BC106:BC169" ca="1" si="63">INDIRECT("BC"&amp;19+AJ106)</f>
        <v>Radius</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-110</v>
      </c>
      <c r="BF106" s="113" t="e">
        <f t="shared" ref="BF106:BF169" ca="1" si="66">ROUND(BC106*COS(RADIANS(BB106+$BC$13)),2)+$BD$12</f>
        <v>#VALUE!</v>
      </c>
      <c r="BG106" s="113" t="e">
        <f t="shared" ref="BG106:BG169" ca="1" si="67">ROUND(BC106*SIN(RADIANS(BB106+$BC$13)),2)+$BE$12</f>
        <v>#VALUE!</v>
      </c>
      <c r="BH106" s="112">
        <f t="shared" ref="BH106:BH169" ca="1" si="68">BD106+$BD$12</f>
        <v>2000</v>
      </c>
      <c r="BI106" s="112">
        <f t="shared" ref="BI106:BI169" ca="1" si="69">BE106+$BE$12</f>
        <v>-110</v>
      </c>
      <c r="BJ106" s="157"/>
      <c r="BK106" s="157"/>
      <c r="BL106" s="158" t="str">
        <f>scriv!AM68</f>
        <v/>
      </c>
      <c r="BM106" s="157"/>
      <c r="BN106" s="157" t="str">
        <f t="shared" ref="BN106:BN169" si="70">IF(D106="",$BN$36,"link")</f>
        <v>node</v>
      </c>
      <c r="BO106" s="157"/>
      <c r="BP106" s="159">
        <f t="shared" ref="BP106:BP169" ca="1" si="71">IF(AJ106&gt;0,INDIRECT("BP"&amp;19+AJ106),0)</f>
        <v>0</v>
      </c>
      <c r="BQ106" s="159">
        <f t="shared" ref="BQ106:BQ169" ca="1" si="72">IF(AJ106&gt;0,INDIRECT("BQ"&amp;19+AJ106),0)</f>
        <v>0</v>
      </c>
      <c r="BR106" s="159">
        <f t="shared" ref="BR106:BR169" si="73">$BR$36</f>
        <v>1</v>
      </c>
      <c r="BS106" s="159" t="str">
        <f t="shared" ref="BS106:BS169" si="74">$BS$36</f>
        <v>symbol</v>
      </c>
      <c r="BT106" s="157" t="str">
        <f ca="1">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-110</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f t="shared" ref="CC106:CC169" si="81">AF106</f>
        <v>0</v>
      </c>
      <c r="CD106" s="82" t="str">
        <f t="shared" ref="CD106:CD169" si="82">IF(CC106="","",
IF(ISERROR(RIGHT(CC106,LEN(CC106)-FIND(".",CC106))),"-",
RIGHT(CC106,LEN(CC106)-FIND(".",CC106))))</f>
        <v>-</v>
      </c>
      <c r="CE106" s="82" t="str">
        <f t="shared" ref="CE106:CE169" si="83">IF(CD106="","",
IF(ISERROR(RIGHT(CD106,LEN(CD106)-FIND(".",CD106))),"-",
RIGHT(CD106,LEN(CD106)-FIND(".",CD106))))</f>
        <v>-</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
      </c>
      <c r="B107" s="81" t="str">
        <f>IF(scriv!D69&lt;&gt;"",scriv!D69,"")</f>
        <v/>
      </c>
      <c r="C107" s="81" t="str">
        <f>IF( scriv!AP69&lt;&gt;"", IF(D107&lt;&gt;"","connection ","")&amp;scriv!AP69,IF(D107&lt;&gt;"","connection",""))</f>
        <v/>
      </c>
      <c r="D107" s="82" t="str">
        <f>scriv!AN69</f>
        <v/>
      </c>
      <c r="E107" s="82" t="str">
        <f>scriv!AO69</f>
        <v/>
      </c>
      <c r="F107" s="156">
        <f>ROW()</f>
        <v>107</v>
      </c>
      <c r="G107" s="294">
        <f>scriv!AC69</f>
        <v>0</v>
      </c>
      <c r="H107" s="294">
        <f>scriv!AD69</f>
        <v>0</v>
      </c>
      <c r="I107" s="81" t="str">
        <f>IF(scriv!AE69&lt;&gt;"",scriv!AE69,J107)</f>
        <v/>
      </c>
      <c r="J107" s="81" t="str">
        <f>IF(scriv!AF69&lt;&gt;"",scriv!AF69,"")</f>
        <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0</v>
      </c>
      <c r="S107" s="81" t="str">
        <f>IF(scriv!L69&lt;&gt;"",scriv!L69,
IF(scriv!AF69&lt;&gt;"",$S$36,"none"))</f>
        <v>none</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drawClose=,1.2</v>
      </c>
      <c r="AB107" s="167" t="str">
        <f t="shared" si="47"/>
        <v>noTitle</v>
      </c>
      <c r="AC107" s="167"/>
      <c r="AD107" s="45"/>
      <c r="AE107" s="168"/>
      <c r="AF107" s="169">
        <f>IF(D107="",scriv!B69,"")</f>
        <v>0</v>
      </c>
      <c r="AG107" s="170" t="str">
        <f t="shared" si="50"/>
        <v/>
      </c>
      <c r="AH107" s="169" t="str">
        <f t="shared" si="51"/>
        <v/>
      </c>
      <c r="AI107" s="169" t="str">
        <f t="shared" si="52"/>
        <v/>
      </c>
      <c r="AJ107" s="86">
        <f>ROUNDDOWN( (LEN(scriv!B69)+1) / 2, 0 )</f>
        <v>0</v>
      </c>
      <c r="AK107" s="82">
        <f t="shared" si="53"/>
        <v>0</v>
      </c>
      <c r="AL107" s="82" t="str">
        <f t="shared" si="54"/>
        <v>-</v>
      </c>
      <c r="AM107" s="82" t="str">
        <f t="shared" si="55"/>
        <v>-</v>
      </c>
      <c r="AN107" s="82" t="str">
        <f t="shared" si="56"/>
        <v>-</v>
      </c>
      <c r="AO107" s="82" t="str">
        <f t="shared" si="57"/>
        <v>-</v>
      </c>
      <c r="AP107" s="82" t="str">
        <f t="shared" si="58"/>
        <v>-</v>
      </c>
      <c r="AQ107" s="82" t="str">
        <f t="shared" si="59"/>
        <v>-</v>
      </c>
      <c r="AR107" s="82" t="str">
        <f t="shared" si="60"/>
        <v>-</v>
      </c>
      <c r="AT107" s="82">
        <f t="shared" si="61"/>
        <v>10</v>
      </c>
      <c r="AU107" s="82" t="str">
        <f ca="1">IF(    MAX(OFFSET(AL107,0,0,MATCH("-",AL107:AL$638,0))) = 0,"",
IFERROR(MAX(OFFSET(AL107,0,0,MATCH("-",AL107:AL$638,0))),""))</f>
        <v/>
      </c>
      <c r="AV107" s="82" t="str">
        <f ca="1">IF(    MAX(OFFSET(AM107,0,0,MATCH("-",AM107:AM$638,0))) = 0,"",
IFERROR(MAX(OFFSET(AM107,0,0,MATCH("-",AM107:AM$638,0))),""))</f>
        <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-198</v>
      </c>
      <c r="BC107" s="111" t="str">
        <f t="shared" ca="1" si="63"/>
        <v>Radius</v>
      </c>
      <c r="BD107" s="112">
        <f t="shared" ca="1" si="64"/>
        <v>0</v>
      </c>
      <c r="BE107" s="111">
        <f t="shared" ca="1" si="65"/>
        <v>-110</v>
      </c>
      <c r="BF107" s="113" t="e">
        <f t="shared" ca="1" si="66"/>
        <v>#VALUE!</v>
      </c>
      <c r="BG107" s="113" t="e">
        <f t="shared" ca="1" si="67"/>
        <v>#VALUE!</v>
      </c>
      <c r="BH107" s="112">
        <f t="shared" ca="1" si="68"/>
        <v>2000</v>
      </c>
      <c r="BI107" s="112">
        <f t="shared" ca="1" si="69"/>
        <v>-110</v>
      </c>
      <c r="BJ107" s="157"/>
      <c r="BK107" s="157"/>
      <c r="BL107" s="158" t="str">
        <f>scriv!AM69</f>
        <v/>
      </c>
      <c r="BM107" s="157"/>
      <c r="BN107" s="157" t="str">
        <f t="shared" si="70"/>
        <v>node</v>
      </c>
      <c r="BO107" s="157"/>
      <c r="BP107" s="159">
        <f t="shared" ca="1" si="71"/>
        <v>0</v>
      </c>
      <c r="BQ107" s="159">
        <f t="shared" ca="1" si="72"/>
        <v>0</v>
      </c>
      <c r="BR107" s="159">
        <f t="shared" si="73"/>
        <v>1</v>
      </c>
      <c r="BS107" s="159" t="str">
        <f t="shared" si="74"/>
        <v>symbol</v>
      </c>
      <c r="BT107" s="157" t="str">
        <f ca="1">IF(scriv!V69&lt;&gt;"",scriv!V69,
IF(E107="",IFERROR(VLOOKUP(BL107,$AH$40:$BT$638,39,FALSE),$BT$36),
$BT$37))</f>
        <v>NodeSquare</v>
      </c>
      <c r="BU107" s="166">
        <f t="shared" ca="1" si="75"/>
        <v>2000</v>
      </c>
      <c r="BV107" s="166">
        <f t="shared" ca="1" si="76"/>
        <v>-110</v>
      </c>
      <c r="BW107" s="166">
        <f t="shared" ca="1" si="77"/>
        <v>0</v>
      </c>
      <c r="BX107" s="166">
        <f t="shared" ca="1" si="78"/>
        <v>0</v>
      </c>
      <c r="BY107" s="180" t="str">
        <f t="shared" si="79"/>
        <v/>
      </c>
      <c r="BZ107" s="180" t="str">
        <f t="shared" si="80"/>
        <v/>
      </c>
      <c r="CA107" s="81" t="str">
        <f>IF(scriv!E69&lt;&gt;"",scriv!E69,"")</f>
        <v/>
      </c>
      <c r="CB107" s="82">
        <f t="shared" si="49"/>
        <v>0</v>
      </c>
      <c r="CC107" s="82">
        <f t="shared" si="81"/>
        <v>0</v>
      </c>
      <c r="CD107" s="82" t="str">
        <f t="shared" si="82"/>
        <v>-</v>
      </c>
      <c r="CE107" s="82" t="str">
        <f t="shared" si="83"/>
        <v>-</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
      </c>
      <c r="B108" s="81" t="str">
        <f>IF(scriv!D70&lt;&gt;"",scriv!D70,"")</f>
        <v/>
      </c>
      <c r="C108" s="81" t="str">
        <f>IF( scriv!AP70&lt;&gt;"", IF(D108&lt;&gt;"","connection ","")&amp;scriv!AP70,IF(D108&lt;&gt;"","connection",""))</f>
        <v/>
      </c>
      <c r="D108" s="82" t="str">
        <f>scriv!AN70</f>
        <v/>
      </c>
      <c r="E108" s="82" t="str">
        <f>scriv!AO70</f>
        <v/>
      </c>
      <c r="F108" s="156">
        <f>ROW()</f>
        <v>108</v>
      </c>
      <c r="G108" s="294">
        <f>scriv!AC70</f>
        <v>0</v>
      </c>
      <c r="H108" s="294">
        <f>scriv!AD70</f>
        <v>0</v>
      </c>
      <c r="I108" s="81" t="str">
        <f>IF(scriv!AE70&lt;&gt;"",scriv!AE70,J108)</f>
        <v/>
      </c>
      <c r="J108" s="81" t="str">
        <f>IF(scriv!AF70&lt;&gt;"",scriv!AF70,"")</f>
        <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0</v>
      </c>
      <c r="S108" s="81" t="str">
        <f>IF(scriv!L70&lt;&gt;"",scriv!L70,
IF(scriv!AF70&lt;&gt;"",$S$36,"none"))</f>
        <v>none</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drawClose=,1.2</v>
      </c>
      <c r="AB108" s="167" t="str">
        <f t="shared" si="47"/>
        <v>noTitle</v>
      </c>
      <c r="AC108" s="167"/>
      <c r="AD108" s="45"/>
      <c r="AE108" s="168"/>
      <c r="AF108" s="169">
        <f>IF(D108="",scriv!B70,"")</f>
        <v>0</v>
      </c>
      <c r="AG108" s="170" t="str">
        <f t="shared" si="50"/>
        <v/>
      </c>
      <c r="AH108" s="169" t="str">
        <f t="shared" si="51"/>
        <v/>
      </c>
      <c r="AI108" s="169" t="str">
        <f t="shared" si="52"/>
        <v/>
      </c>
      <c r="AJ108" s="86">
        <f>ROUNDDOWN( (LEN(scriv!B70)+1) / 2, 0 )</f>
        <v>0</v>
      </c>
      <c r="AK108" s="82">
        <f t="shared" si="53"/>
        <v>0</v>
      </c>
      <c r="AL108" s="82" t="str">
        <f t="shared" si="54"/>
        <v>-</v>
      </c>
      <c r="AM108" s="82" t="str">
        <f t="shared" si="55"/>
        <v>-</v>
      </c>
      <c r="AN108" s="82" t="str">
        <f t="shared" si="56"/>
        <v>-</v>
      </c>
      <c r="AO108" s="82" t="str">
        <f t="shared" si="57"/>
        <v>-</v>
      </c>
      <c r="AP108" s="82" t="str">
        <f t="shared" si="58"/>
        <v>-</v>
      </c>
      <c r="AQ108" s="82" t="str">
        <f t="shared" si="59"/>
        <v>-</v>
      </c>
      <c r="AR108" s="82" t="str">
        <f t="shared" si="60"/>
        <v>-</v>
      </c>
      <c r="AT108" s="82">
        <f t="shared" si="61"/>
        <v>10</v>
      </c>
      <c r="AU108" s="82" t="str">
        <f ca="1">IF(    MAX(OFFSET(AL108,0,0,MATCH("-",AL108:AL$638,0))) = 0,"",
IFERROR(MAX(OFFSET(AL108,0,0,MATCH("-",AL108:AL$638,0))),""))</f>
        <v/>
      </c>
      <c r="AV108" s="82" t="str">
        <f ca="1">IF(    MAX(OFFSET(AM108,0,0,MATCH("-",AM108:AM$638,0))) = 0,"",
IFERROR(MAX(OFFSET(AM108,0,0,MATCH("-",AM108:AM$638,0))),""))</f>
        <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-198</v>
      </c>
      <c r="BC108" s="111" t="str">
        <f t="shared" ca="1" si="63"/>
        <v>Radius</v>
      </c>
      <c r="BD108" s="112">
        <f t="shared" ca="1" si="64"/>
        <v>0</v>
      </c>
      <c r="BE108" s="111">
        <f t="shared" ca="1" si="65"/>
        <v>-110</v>
      </c>
      <c r="BF108" s="113" t="e">
        <f t="shared" ca="1" si="66"/>
        <v>#VALUE!</v>
      </c>
      <c r="BG108" s="113" t="e">
        <f t="shared" ca="1" si="67"/>
        <v>#VALUE!</v>
      </c>
      <c r="BH108" s="112">
        <f t="shared" ca="1" si="68"/>
        <v>2000</v>
      </c>
      <c r="BI108" s="112">
        <f t="shared" ca="1" si="69"/>
        <v>-110</v>
      </c>
      <c r="BJ108" s="157"/>
      <c r="BK108" s="157"/>
      <c r="BL108" s="158" t="str">
        <f>scriv!AM70</f>
        <v/>
      </c>
      <c r="BM108" s="157"/>
      <c r="BN108" s="157" t="str">
        <f t="shared" si="70"/>
        <v>node</v>
      </c>
      <c r="BO108" s="157"/>
      <c r="BP108" s="159">
        <f t="shared" ca="1" si="71"/>
        <v>0</v>
      </c>
      <c r="BQ108" s="159">
        <f t="shared" ca="1" si="72"/>
        <v>0</v>
      </c>
      <c r="BR108" s="159">
        <f t="shared" si="73"/>
        <v>1</v>
      </c>
      <c r="BS108" s="159" t="str">
        <f t="shared" si="74"/>
        <v>symbol</v>
      </c>
      <c r="BT108" s="157" t="str">
        <f ca="1">IF(scriv!V70&lt;&gt;"",scriv!V70,
IF(E108="",IFERROR(VLOOKUP(BL108,$AH$40:$BT$638,39,FALSE),$BT$36),
$BT$37))</f>
        <v>NodeSquare</v>
      </c>
      <c r="BU108" s="166">
        <f t="shared" ca="1" si="75"/>
        <v>2000</v>
      </c>
      <c r="BV108" s="166">
        <f t="shared" ca="1" si="76"/>
        <v>-110</v>
      </c>
      <c r="BW108" s="166">
        <f t="shared" ca="1" si="77"/>
        <v>0</v>
      </c>
      <c r="BX108" s="166">
        <f t="shared" ca="1" si="78"/>
        <v>0</v>
      </c>
      <c r="BY108" s="180" t="str">
        <f t="shared" si="79"/>
        <v/>
      </c>
      <c r="BZ108" s="180" t="str">
        <f t="shared" si="80"/>
        <v/>
      </c>
      <c r="CA108" s="81" t="str">
        <f>IF(scriv!E70&lt;&gt;"",scriv!E70,"")</f>
        <v/>
      </c>
      <c r="CB108" s="82">
        <f t="shared" si="49"/>
        <v>0</v>
      </c>
      <c r="CC108" s="82">
        <f t="shared" si="81"/>
        <v>0</v>
      </c>
      <c r="CD108" s="82" t="str">
        <f t="shared" si="82"/>
        <v>-</v>
      </c>
      <c r="CE108" s="82" t="str">
        <f t="shared" si="83"/>
        <v>-</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
      </c>
      <c r="B109" s="81" t="str">
        <f>IF(scriv!D71&lt;&gt;"",scriv!D71,"")</f>
        <v/>
      </c>
      <c r="C109" s="81" t="str">
        <f>IF( scriv!AP71&lt;&gt;"", IF(D109&lt;&gt;"","connection ","")&amp;scriv!AP71,IF(D109&lt;&gt;"","connection",""))</f>
        <v/>
      </c>
      <c r="D109" s="82" t="str">
        <f>scriv!AN71</f>
        <v/>
      </c>
      <c r="E109" s="82" t="str">
        <f>scriv!AO71</f>
        <v/>
      </c>
      <c r="F109" s="156">
        <f>ROW()</f>
        <v>109</v>
      </c>
      <c r="G109" s="294">
        <f>scriv!AC71</f>
        <v>0</v>
      </c>
      <c r="H109" s="294">
        <f>scriv!AD71</f>
        <v>0</v>
      </c>
      <c r="I109" s="81" t="str">
        <f>IF(scriv!AE71&lt;&gt;"",scriv!AE71,J109)</f>
        <v/>
      </c>
      <c r="J109" s="81" t="str">
        <f>IF(scriv!AF71&lt;&gt;"",scriv!AF71,"")</f>
        <v/>
      </c>
      <c r="K109" s="82" t="str">
        <f>IF(scriv!Y71&lt;&gt;"",scriv!Y71,$K$36)</f>
        <v>none</v>
      </c>
      <c r="L109" s="82">
        <f>IF(scriv!Z71&lt;&gt;"",scriv!Z71,$L$36)</f>
        <v>0</v>
      </c>
      <c r="M109" s="82" t="str">
        <f>IF(scriv!AA71&lt;&gt;"",scriv!AA71,$M$36)</f>
        <v>OpenClose</v>
      </c>
      <c r="N109" s="82">
        <f>IF(scriv!AB71&lt;&gt;"",scriv!AB71,$N$36)</f>
        <v>0</v>
      </c>
      <c r="O109" s="119" t="str">
        <f t="shared" si="48"/>
        <v/>
      </c>
      <c r="P109" s="81" t="str">
        <f>IF(scriv!I71&lt;&gt;"",scriv!I71,"")</f>
        <v/>
      </c>
      <c r="Q109" s="81" t="str">
        <f>IF(scriv!J71&lt;&gt;"",scriv!J71,"")</f>
        <v/>
      </c>
      <c r="R109" s="81">
        <f>IF(scriv!K71&lt;&gt;"",scriv!K71,
IF(I109&lt;&gt;"",1,$R$36))</f>
        <v>0</v>
      </c>
      <c r="S109" s="81" t="str">
        <f>IF(scriv!L71&lt;&gt;"",scriv!L71,
IF(scriv!AF71&lt;&gt;"",$S$36,"none"))</f>
        <v>none</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drawClose=,1.2</v>
      </c>
      <c r="AB109" s="167" t="str">
        <f t="shared" si="47"/>
        <v>noTitle</v>
      </c>
      <c r="AC109" s="167"/>
      <c r="AD109" s="45"/>
      <c r="AE109" s="168"/>
      <c r="AF109" s="169">
        <f>IF(D109="",scriv!B71,"")</f>
        <v>0</v>
      </c>
      <c r="AG109" s="170" t="str">
        <f t="shared" si="50"/>
        <v/>
      </c>
      <c r="AH109" s="169" t="str">
        <f t="shared" si="51"/>
        <v/>
      </c>
      <c r="AI109" s="169" t="str">
        <f t="shared" si="52"/>
        <v/>
      </c>
      <c r="AJ109" s="86">
        <f>ROUNDDOWN( (LEN(scriv!B71)+1) / 2, 0 )</f>
        <v>0</v>
      </c>
      <c r="AK109" s="82">
        <f t="shared" si="53"/>
        <v>0</v>
      </c>
      <c r="AL109" s="82" t="str">
        <f t="shared" si="54"/>
        <v>-</v>
      </c>
      <c r="AM109" s="82" t="str">
        <f t="shared" si="55"/>
        <v>-</v>
      </c>
      <c r="AN109" s="82" t="str">
        <f t="shared" si="56"/>
        <v>-</v>
      </c>
      <c r="AO109" s="82" t="str">
        <f t="shared" si="57"/>
        <v>-</v>
      </c>
      <c r="AP109" s="82" t="str">
        <f t="shared" si="58"/>
        <v>-</v>
      </c>
      <c r="AQ109" s="82" t="str">
        <f t="shared" si="59"/>
        <v>-</v>
      </c>
      <c r="AR109" s="82" t="str">
        <f t="shared" si="60"/>
        <v>-</v>
      </c>
      <c r="AT109" s="82">
        <f t="shared" si="61"/>
        <v>10</v>
      </c>
      <c r="AU109" s="82" t="str">
        <f ca="1">IF(    MAX(OFFSET(AL109,0,0,MATCH("-",AL109:AL$638,0))) = 0,"",
IFERROR(MAX(OFFSET(AL109,0,0,MATCH("-",AL109:AL$638,0))),""))</f>
        <v/>
      </c>
      <c r="AV109" s="82" t="str">
        <f ca="1">IF(    MAX(OFFSET(AM109,0,0,MATCH("-",AM109:AM$638,0))) = 0,"",
IFERROR(MAX(OFFSET(AM109,0,0,MATCH("-",AM109:AM$638,0))),""))</f>
        <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-198</v>
      </c>
      <c r="BC109" s="111" t="str">
        <f t="shared" ca="1" si="63"/>
        <v>Radius</v>
      </c>
      <c r="BD109" s="112">
        <f t="shared" ca="1" si="64"/>
        <v>0</v>
      </c>
      <c r="BE109" s="111">
        <f t="shared" ca="1" si="65"/>
        <v>-110</v>
      </c>
      <c r="BF109" s="113" t="e">
        <f t="shared" ca="1" si="66"/>
        <v>#VALUE!</v>
      </c>
      <c r="BG109" s="113" t="e">
        <f t="shared" ca="1" si="67"/>
        <v>#VALUE!</v>
      </c>
      <c r="BH109" s="112">
        <f t="shared" ca="1" si="68"/>
        <v>2000</v>
      </c>
      <c r="BI109" s="112">
        <f t="shared" ca="1" si="69"/>
        <v>-110</v>
      </c>
      <c r="BJ109" s="157"/>
      <c r="BK109" s="157"/>
      <c r="BL109" s="158" t="str">
        <f>scriv!AM71</f>
        <v/>
      </c>
      <c r="BM109" s="157"/>
      <c r="BN109" s="157" t="str">
        <f t="shared" si="70"/>
        <v>node</v>
      </c>
      <c r="BO109" s="157"/>
      <c r="BP109" s="159">
        <f t="shared" ca="1" si="71"/>
        <v>0</v>
      </c>
      <c r="BQ109" s="159">
        <f t="shared" ca="1" si="72"/>
        <v>0</v>
      </c>
      <c r="BR109" s="159">
        <f t="shared" si="73"/>
        <v>1</v>
      </c>
      <c r="BS109" s="159" t="str">
        <f t="shared" si="74"/>
        <v>symbol</v>
      </c>
      <c r="BT109" s="157" t="str">
        <f ca="1">IF(scriv!V71&lt;&gt;"",scriv!V71,
IF(E109="",IFERROR(VLOOKUP(BL109,$AH$40:$BT$638,39,FALSE),$BT$36),
$BT$37))</f>
        <v>NodeSquare</v>
      </c>
      <c r="BU109" s="166">
        <f t="shared" ca="1" si="75"/>
        <v>2000</v>
      </c>
      <c r="BV109" s="166">
        <f t="shared" ca="1" si="76"/>
        <v>-110</v>
      </c>
      <c r="BW109" s="166">
        <f t="shared" ca="1" si="77"/>
        <v>0</v>
      </c>
      <c r="BX109" s="166">
        <f t="shared" ca="1" si="78"/>
        <v>0</v>
      </c>
      <c r="BY109" s="180" t="str">
        <f t="shared" si="79"/>
        <v/>
      </c>
      <c r="BZ109" s="180" t="str">
        <f t="shared" si="80"/>
        <v/>
      </c>
      <c r="CA109" s="81" t="str">
        <f>IF(scriv!E71&lt;&gt;"",scriv!E71,"")</f>
        <v/>
      </c>
      <c r="CB109" s="82">
        <f t="shared" si="49"/>
        <v>0</v>
      </c>
      <c r="CC109" s="82">
        <f t="shared" si="81"/>
        <v>0</v>
      </c>
      <c r="CD109" s="82" t="str">
        <f t="shared" si="82"/>
        <v>-</v>
      </c>
      <c r="CE109" s="82" t="str">
        <f t="shared" si="83"/>
        <v>-</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
      </c>
      <c r="B110" s="81" t="str">
        <f>IF(scriv!D72&lt;&gt;"",scriv!D72,"")</f>
        <v/>
      </c>
      <c r="C110" s="81" t="str">
        <f>IF( scriv!AP72&lt;&gt;"", IF(D110&lt;&gt;"","connection ","")&amp;scriv!AP72,IF(D110&lt;&gt;"","connection",""))</f>
        <v/>
      </c>
      <c r="D110" s="82" t="str">
        <f>scriv!AN72</f>
        <v/>
      </c>
      <c r="E110" s="82" t="str">
        <f>scriv!AO72</f>
        <v/>
      </c>
      <c r="F110" s="156">
        <f>ROW()</f>
        <v>110</v>
      </c>
      <c r="G110" s="294">
        <f>scriv!AC72</f>
        <v>0</v>
      </c>
      <c r="H110" s="294">
        <f>scriv!AD72</f>
        <v>0</v>
      </c>
      <c r="I110" s="81" t="str">
        <f>IF(scriv!AE72&lt;&gt;"",scriv!AE72,J110)</f>
        <v/>
      </c>
      <c r="J110" s="81" t="str">
        <f>IF(scriv!AF72&lt;&gt;"",scriv!AF72,"")</f>
        <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0</v>
      </c>
      <c r="S110" s="81" t="str">
        <f>IF(scriv!L72&lt;&gt;"",scriv!L72,
IF(scriv!AF72&lt;&gt;"",$S$36,"none"))</f>
        <v>none</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drawClose=,1.2</v>
      </c>
      <c r="AB110" s="167" t="str">
        <f t="shared" si="47"/>
        <v>noTitle</v>
      </c>
      <c r="AC110" s="167"/>
      <c r="AD110" s="45"/>
      <c r="AE110" s="168"/>
      <c r="AF110" s="169">
        <f>IF(D110="",scriv!B72,"")</f>
        <v>0</v>
      </c>
      <c r="AG110" s="170" t="str">
        <f t="shared" si="50"/>
        <v/>
      </c>
      <c r="AH110" s="169" t="str">
        <f t="shared" si="51"/>
        <v/>
      </c>
      <c r="AI110" s="169" t="str">
        <f t="shared" si="52"/>
        <v/>
      </c>
      <c r="AJ110" s="86">
        <f>ROUNDDOWN( (LEN(scriv!B72)+1) / 2, 0 )</f>
        <v>0</v>
      </c>
      <c r="AK110" s="82">
        <f t="shared" si="53"/>
        <v>0</v>
      </c>
      <c r="AL110" s="82" t="str">
        <f t="shared" si="54"/>
        <v>-</v>
      </c>
      <c r="AM110" s="82" t="str">
        <f t="shared" si="55"/>
        <v>-</v>
      </c>
      <c r="AN110" s="82" t="str">
        <f t="shared" si="56"/>
        <v>-</v>
      </c>
      <c r="AO110" s="82" t="str">
        <f t="shared" si="57"/>
        <v>-</v>
      </c>
      <c r="AP110" s="82" t="str">
        <f t="shared" si="58"/>
        <v>-</v>
      </c>
      <c r="AQ110" s="82" t="str">
        <f t="shared" si="59"/>
        <v>-</v>
      </c>
      <c r="AR110" s="82" t="str">
        <f t="shared" si="60"/>
        <v>-</v>
      </c>
      <c r="AT110" s="82">
        <f t="shared" si="61"/>
        <v>10</v>
      </c>
      <c r="AU110" s="82" t="str">
        <f ca="1">IF(    MAX(OFFSET(AL110,0,0,MATCH("-",AL110:AL$638,0))) = 0,"",
IFERROR(MAX(OFFSET(AL110,0,0,MATCH("-",AL110:AL$638,0))),""))</f>
        <v/>
      </c>
      <c r="AV110" s="82" t="str">
        <f ca="1">IF(    MAX(OFFSET(AM110,0,0,MATCH("-",AM110:AM$638,0))) = 0,"",
IFERROR(MAX(OFFSET(AM110,0,0,MATCH("-",AM110:AM$638,0))),""))</f>
        <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-198</v>
      </c>
      <c r="BC110" s="111" t="str">
        <f t="shared" ca="1" si="63"/>
        <v>Radius</v>
      </c>
      <c r="BD110" s="112">
        <f t="shared" ca="1" si="64"/>
        <v>0</v>
      </c>
      <c r="BE110" s="111">
        <f t="shared" ca="1" si="65"/>
        <v>-110</v>
      </c>
      <c r="BF110" s="113" t="e">
        <f t="shared" ca="1" si="66"/>
        <v>#VALUE!</v>
      </c>
      <c r="BG110" s="113" t="e">
        <f t="shared" ca="1" si="67"/>
        <v>#VALUE!</v>
      </c>
      <c r="BH110" s="112">
        <f t="shared" ca="1" si="68"/>
        <v>2000</v>
      </c>
      <c r="BI110" s="112">
        <f t="shared" ca="1" si="69"/>
        <v>-110</v>
      </c>
      <c r="BJ110" s="157"/>
      <c r="BK110" s="157"/>
      <c r="BL110" s="158" t="str">
        <f>scriv!AM72</f>
        <v/>
      </c>
      <c r="BM110" s="157"/>
      <c r="BN110" s="157" t="str">
        <f t="shared" si="70"/>
        <v>node</v>
      </c>
      <c r="BO110" s="157"/>
      <c r="BP110" s="159">
        <f t="shared" ca="1" si="71"/>
        <v>0</v>
      </c>
      <c r="BQ110" s="159">
        <f t="shared" ca="1" si="72"/>
        <v>0</v>
      </c>
      <c r="BR110" s="159">
        <f t="shared" si="73"/>
        <v>1</v>
      </c>
      <c r="BS110" s="159" t="str">
        <f t="shared" si="74"/>
        <v>symbol</v>
      </c>
      <c r="BT110" s="157" t="str">
        <f ca="1">IF(scriv!V72&lt;&gt;"",scriv!V72,
IF(E110="",IFERROR(VLOOKUP(BL110,$AH$40:$BT$638,39,FALSE),$BT$36),
$BT$37))</f>
        <v>NodeSquare</v>
      </c>
      <c r="BU110" s="166">
        <f t="shared" ca="1" si="75"/>
        <v>2000</v>
      </c>
      <c r="BV110" s="166">
        <f t="shared" ca="1" si="76"/>
        <v>-110</v>
      </c>
      <c r="BW110" s="166">
        <f t="shared" ca="1" si="77"/>
        <v>0</v>
      </c>
      <c r="BX110" s="166">
        <f t="shared" ca="1" si="78"/>
        <v>0</v>
      </c>
      <c r="BY110" s="180" t="str">
        <f t="shared" si="79"/>
        <v/>
      </c>
      <c r="BZ110" s="180" t="str">
        <f t="shared" si="80"/>
        <v/>
      </c>
      <c r="CA110" s="81" t="str">
        <f>IF(scriv!E72&lt;&gt;"",scriv!E72,"")</f>
        <v/>
      </c>
      <c r="CB110" s="82">
        <f t="shared" si="49"/>
        <v>0</v>
      </c>
      <c r="CC110" s="82">
        <f t="shared" si="81"/>
        <v>0</v>
      </c>
      <c r="CD110" s="82" t="str">
        <f t="shared" si="82"/>
        <v>-</v>
      </c>
      <c r="CE110" s="82" t="str">
        <f t="shared" si="83"/>
        <v>-</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
      </c>
      <c r="B111" s="81" t="str">
        <f>IF(scriv!D73&lt;&gt;"",scriv!D73,"")</f>
        <v/>
      </c>
      <c r="C111" s="81" t="str">
        <f>IF( scriv!AP73&lt;&gt;"", IF(D111&lt;&gt;"","connection ","")&amp;scriv!AP73,IF(D111&lt;&gt;"","connection",""))</f>
        <v/>
      </c>
      <c r="D111" s="82" t="str">
        <f>scriv!AN73</f>
        <v/>
      </c>
      <c r="E111" s="82" t="str">
        <f>scriv!AO73</f>
        <v/>
      </c>
      <c r="F111" s="156">
        <f>ROW()</f>
        <v>111</v>
      </c>
      <c r="G111" s="294">
        <f>scriv!AC73</f>
        <v>0</v>
      </c>
      <c r="H111" s="294">
        <f>scriv!AD73</f>
        <v>0</v>
      </c>
      <c r="I111" s="81" t="str">
        <f>IF(scriv!AE73&lt;&gt;"",scriv!AE73,J111)</f>
        <v/>
      </c>
      <c r="J111" s="81" t="str">
        <f>IF(scriv!AF73&lt;&gt;"",scriv!AF73,"")</f>
        <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0</v>
      </c>
      <c r="S111" s="81" t="str">
        <f>IF(scriv!L73&lt;&gt;"",scriv!L73,
IF(scriv!AF73&lt;&gt;"",$S$36,"none"))</f>
        <v>none</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drawClose=,1.2</v>
      </c>
      <c r="AB111" s="167" t="str">
        <f t="shared" si="47"/>
        <v>noTitle</v>
      </c>
      <c r="AC111" s="167"/>
      <c r="AD111" s="45"/>
      <c r="AE111" s="168"/>
      <c r="AF111" s="169">
        <f>IF(D111="",scriv!B73,"")</f>
        <v>0</v>
      </c>
      <c r="AG111" s="170" t="str">
        <f t="shared" si="50"/>
        <v/>
      </c>
      <c r="AH111" s="169" t="str">
        <f t="shared" si="51"/>
        <v/>
      </c>
      <c r="AI111" s="169" t="str">
        <f t="shared" si="52"/>
        <v/>
      </c>
      <c r="AJ111" s="86">
        <f>ROUNDDOWN( (LEN(scriv!B73)+1) / 2, 0 )</f>
        <v>0</v>
      </c>
      <c r="AK111" s="82">
        <f t="shared" si="53"/>
        <v>0</v>
      </c>
      <c r="AL111" s="82" t="str">
        <f t="shared" si="54"/>
        <v>-</v>
      </c>
      <c r="AM111" s="82" t="str">
        <f t="shared" si="55"/>
        <v>-</v>
      </c>
      <c r="AN111" s="82" t="str">
        <f t="shared" si="56"/>
        <v>-</v>
      </c>
      <c r="AO111" s="82" t="str">
        <f t="shared" si="57"/>
        <v>-</v>
      </c>
      <c r="AP111" s="82" t="str">
        <f t="shared" si="58"/>
        <v>-</v>
      </c>
      <c r="AQ111" s="82" t="str">
        <f t="shared" si="59"/>
        <v>-</v>
      </c>
      <c r="AR111" s="82" t="str">
        <f t="shared" si="60"/>
        <v>-</v>
      </c>
      <c r="AT111" s="82">
        <f t="shared" si="61"/>
        <v>10</v>
      </c>
      <c r="AU111" s="82" t="str">
        <f ca="1">IF(    MAX(OFFSET(AL111,0,0,MATCH("-",AL111:AL$638,0))) = 0,"",
IFERROR(MAX(OFFSET(AL111,0,0,MATCH("-",AL111:AL$638,0))),""))</f>
        <v/>
      </c>
      <c r="AV111" s="82" t="str">
        <f ca="1">IF(    MAX(OFFSET(AM111,0,0,MATCH("-",AM111:AM$638,0))) = 0,"",
IFERROR(MAX(OFFSET(AM111,0,0,MATCH("-",AM111:AM$638,0))),""))</f>
        <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-198</v>
      </c>
      <c r="BC111" s="111" t="str">
        <f t="shared" ca="1" si="63"/>
        <v>Radius</v>
      </c>
      <c r="BD111" s="112">
        <f t="shared" ca="1" si="64"/>
        <v>0</v>
      </c>
      <c r="BE111" s="111">
        <f t="shared" ca="1" si="65"/>
        <v>-110</v>
      </c>
      <c r="BF111" s="113" t="e">
        <f t="shared" ca="1" si="66"/>
        <v>#VALUE!</v>
      </c>
      <c r="BG111" s="113" t="e">
        <f t="shared" ca="1" si="67"/>
        <v>#VALUE!</v>
      </c>
      <c r="BH111" s="112">
        <f t="shared" ca="1" si="68"/>
        <v>2000</v>
      </c>
      <c r="BI111" s="112">
        <f t="shared" ca="1" si="69"/>
        <v>-110</v>
      </c>
      <c r="BJ111" s="157"/>
      <c r="BK111" s="157"/>
      <c r="BL111" s="158" t="str">
        <f>scriv!AM73</f>
        <v/>
      </c>
      <c r="BM111" s="157"/>
      <c r="BN111" s="157" t="str">
        <f t="shared" si="70"/>
        <v>node</v>
      </c>
      <c r="BO111" s="157"/>
      <c r="BP111" s="159">
        <f t="shared" ca="1" si="71"/>
        <v>0</v>
      </c>
      <c r="BQ111" s="159">
        <f t="shared" ca="1" si="72"/>
        <v>0</v>
      </c>
      <c r="BR111" s="159">
        <f t="shared" si="73"/>
        <v>1</v>
      </c>
      <c r="BS111" s="159" t="str">
        <f t="shared" si="74"/>
        <v>symbol</v>
      </c>
      <c r="BT111" s="157" t="str">
        <f ca="1">IF(scriv!V73&lt;&gt;"",scriv!V73,
IF(E111="",IFERROR(VLOOKUP(BL111,$AH$40:$BT$638,39,FALSE),$BT$36),
$BT$37))</f>
        <v>NodeSquare</v>
      </c>
      <c r="BU111" s="166">
        <f t="shared" ca="1" si="75"/>
        <v>2000</v>
      </c>
      <c r="BV111" s="166">
        <f t="shared" ca="1" si="76"/>
        <v>-110</v>
      </c>
      <c r="BW111" s="166">
        <f t="shared" ca="1" si="77"/>
        <v>0</v>
      </c>
      <c r="BX111" s="166">
        <f t="shared" ca="1" si="78"/>
        <v>0</v>
      </c>
      <c r="BY111" s="180" t="str">
        <f t="shared" si="79"/>
        <v/>
      </c>
      <c r="BZ111" s="180" t="str">
        <f t="shared" si="80"/>
        <v/>
      </c>
      <c r="CA111" s="81" t="str">
        <f>IF(scriv!E73&lt;&gt;"",scriv!E73,"")</f>
        <v/>
      </c>
      <c r="CB111" s="82">
        <f t="shared" si="49"/>
        <v>0</v>
      </c>
      <c r="CC111" s="82">
        <f t="shared" si="81"/>
        <v>0</v>
      </c>
      <c r="CD111" s="82" t="str">
        <f t="shared" si="82"/>
        <v>-</v>
      </c>
      <c r="CE111" s="82" t="str">
        <f t="shared" si="83"/>
        <v>-</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
      </c>
      <c r="B112" s="81" t="str">
        <f>IF(scriv!D74&lt;&gt;"",scriv!D74,"")</f>
        <v/>
      </c>
      <c r="C112" s="81" t="str">
        <f>IF( scriv!AP74&lt;&gt;"", IF(D112&lt;&gt;"","connection ","")&amp;scriv!AP74,IF(D112&lt;&gt;"","connection",""))</f>
        <v/>
      </c>
      <c r="D112" s="82" t="str">
        <f>scriv!AN74</f>
        <v/>
      </c>
      <c r="E112" s="82" t="str">
        <f>scriv!AO74</f>
        <v/>
      </c>
      <c r="F112" s="156">
        <f>ROW()</f>
        <v>112</v>
      </c>
      <c r="G112" s="294">
        <f>scriv!AC74</f>
        <v>0</v>
      </c>
      <c r="H112" s="294">
        <f>scriv!AD74</f>
        <v>0</v>
      </c>
      <c r="I112" s="81" t="str">
        <f>IF(scriv!AE74&lt;&gt;"",scriv!AE74,J112)</f>
        <v/>
      </c>
      <c r="J112" s="81" t="str">
        <f>IF(scriv!AF74&lt;&gt;"",scriv!AF74,"")</f>
        <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0</v>
      </c>
      <c r="S112" s="81" t="str">
        <f>IF(scriv!L74&lt;&gt;"",scriv!L74,
IF(scriv!AF74&lt;&gt;"",$S$36,"none"))</f>
        <v>none</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drawClose=,1.2</v>
      </c>
      <c r="AB112" s="167" t="str">
        <f t="shared" si="47"/>
        <v>noTitle</v>
      </c>
      <c r="AC112" s="167"/>
      <c r="AD112" s="45"/>
      <c r="AE112" s="168"/>
      <c r="AF112" s="169">
        <f>IF(D112="",scriv!B74,"")</f>
        <v>0</v>
      </c>
      <c r="AG112" s="170" t="str">
        <f t="shared" si="50"/>
        <v/>
      </c>
      <c r="AH112" s="169" t="str">
        <f t="shared" si="51"/>
        <v/>
      </c>
      <c r="AI112" s="169" t="str">
        <f t="shared" si="52"/>
        <v/>
      </c>
      <c r="AJ112" s="86">
        <f>ROUNDDOWN( (LEN(scriv!B74)+1) / 2, 0 )</f>
        <v>0</v>
      </c>
      <c r="AK112" s="82">
        <f t="shared" si="53"/>
        <v>0</v>
      </c>
      <c r="AL112" s="82" t="str">
        <f t="shared" si="54"/>
        <v>-</v>
      </c>
      <c r="AM112" s="82" t="str">
        <f t="shared" si="55"/>
        <v>-</v>
      </c>
      <c r="AN112" s="82" t="str">
        <f t="shared" si="56"/>
        <v>-</v>
      </c>
      <c r="AO112" s="82" t="str">
        <f t="shared" si="57"/>
        <v>-</v>
      </c>
      <c r="AP112" s="82" t="str">
        <f t="shared" si="58"/>
        <v>-</v>
      </c>
      <c r="AQ112" s="82" t="str">
        <f t="shared" si="59"/>
        <v>-</v>
      </c>
      <c r="AR112" s="82" t="str">
        <f t="shared" si="60"/>
        <v>-</v>
      </c>
      <c r="AT112" s="82">
        <f t="shared" si="61"/>
        <v>10</v>
      </c>
      <c r="AU112" s="82" t="str">
        <f ca="1">IF(    MAX(OFFSET(AL112,0,0,MATCH("-",AL112:AL$638,0))) = 0,"",
IFERROR(MAX(OFFSET(AL112,0,0,MATCH("-",AL112:AL$638,0))),""))</f>
        <v/>
      </c>
      <c r="AV112" s="82" t="str">
        <f ca="1">IF(    MAX(OFFSET(AM112,0,0,MATCH("-",AM112:AM$638,0))) = 0,"",
IFERROR(MAX(OFFSET(AM112,0,0,MATCH("-",AM112:AM$638,0))),""))</f>
        <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-198</v>
      </c>
      <c r="BC112" s="111" t="str">
        <f t="shared" ca="1" si="63"/>
        <v>Radius</v>
      </c>
      <c r="BD112" s="112">
        <f t="shared" ca="1" si="64"/>
        <v>0</v>
      </c>
      <c r="BE112" s="111">
        <f t="shared" ca="1" si="65"/>
        <v>-110</v>
      </c>
      <c r="BF112" s="113" t="e">
        <f t="shared" ca="1" si="66"/>
        <v>#VALUE!</v>
      </c>
      <c r="BG112" s="113" t="e">
        <f t="shared" ca="1" si="67"/>
        <v>#VALUE!</v>
      </c>
      <c r="BH112" s="112">
        <f t="shared" ca="1" si="68"/>
        <v>2000</v>
      </c>
      <c r="BI112" s="112">
        <f t="shared" ca="1" si="69"/>
        <v>-110</v>
      </c>
      <c r="BJ112" s="157"/>
      <c r="BK112" s="157"/>
      <c r="BL112" s="158" t="str">
        <f>scriv!AM74</f>
        <v/>
      </c>
      <c r="BM112" s="157"/>
      <c r="BN112" s="157" t="str">
        <f t="shared" si="70"/>
        <v>node</v>
      </c>
      <c r="BO112" s="157"/>
      <c r="BP112" s="159">
        <f t="shared" ca="1" si="71"/>
        <v>0</v>
      </c>
      <c r="BQ112" s="159">
        <f t="shared" ca="1" si="72"/>
        <v>0</v>
      </c>
      <c r="BR112" s="159">
        <f t="shared" si="73"/>
        <v>1</v>
      </c>
      <c r="BS112" s="159" t="str">
        <f t="shared" si="74"/>
        <v>symbol</v>
      </c>
      <c r="BT112" s="157" t="str">
        <f ca="1">IF(scriv!V74&lt;&gt;"",scriv!V74,
IF(E112="",IFERROR(VLOOKUP(BL112,$AH$40:$BT$638,39,FALSE),$BT$36),
$BT$37))</f>
        <v>NodeSquare</v>
      </c>
      <c r="BU112" s="166">
        <f t="shared" ca="1" si="75"/>
        <v>2000</v>
      </c>
      <c r="BV112" s="166">
        <f t="shared" ca="1" si="76"/>
        <v>-110</v>
      </c>
      <c r="BW112" s="166">
        <f t="shared" ca="1" si="77"/>
        <v>0</v>
      </c>
      <c r="BX112" s="166">
        <f t="shared" ca="1" si="78"/>
        <v>0</v>
      </c>
      <c r="BY112" s="180" t="str">
        <f t="shared" si="79"/>
        <v/>
      </c>
      <c r="BZ112" s="180" t="str">
        <f t="shared" si="80"/>
        <v/>
      </c>
      <c r="CA112" s="81" t="str">
        <f>IF(scriv!E74&lt;&gt;"",scriv!E74,"")</f>
        <v/>
      </c>
      <c r="CB112" s="82">
        <f t="shared" si="49"/>
        <v>0</v>
      </c>
      <c r="CC112" s="82">
        <f t="shared" si="81"/>
        <v>0</v>
      </c>
      <c r="CD112" s="82" t="str">
        <f t="shared" si="82"/>
        <v>-</v>
      </c>
      <c r="CE112" s="82" t="str">
        <f t="shared" si="83"/>
        <v>-</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
      </c>
      <c r="B113" s="81" t="str">
        <f>IF(scriv!D75&lt;&gt;"",scriv!D75,"")</f>
        <v/>
      </c>
      <c r="C113" s="81" t="str">
        <f>IF( scriv!AP75&lt;&gt;"", IF(D113&lt;&gt;"","connection ","")&amp;scriv!AP75,IF(D113&lt;&gt;"","connection",""))</f>
        <v/>
      </c>
      <c r="D113" s="82" t="str">
        <f>scriv!AN75</f>
        <v/>
      </c>
      <c r="E113" s="82" t="str">
        <f>scriv!AO75</f>
        <v/>
      </c>
      <c r="F113" s="156">
        <f>ROW()</f>
        <v>113</v>
      </c>
      <c r="G113" s="294">
        <f>scriv!AC75</f>
        <v>0</v>
      </c>
      <c r="H113" s="294">
        <f>scriv!AD75</f>
        <v>0</v>
      </c>
      <c r="I113" s="81" t="str">
        <f>IF(scriv!AE75&lt;&gt;"",scriv!AE75,J113)</f>
        <v/>
      </c>
      <c r="J113" s="81" t="str">
        <f>IF(scriv!AF75&lt;&gt;"",scriv!AF75,"")</f>
        <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0</v>
      </c>
      <c r="S113" s="81" t="str">
        <f>IF(scriv!L75&lt;&gt;"",scriv!L75,
IF(scriv!AF75&lt;&gt;"",$S$36,"none"))</f>
        <v>none</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drawClose=,1.2</v>
      </c>
      <c r="AB113" s="167" t="str">
        <f t="shared" si="47"/>
        <v>noTitle</v>
      </c>
      <c r="AC113" s="167"/>
      <c r="AD113" s="45"/>
      <c r="AE113" s="168"/>
      <c r="AF113" s="169">
        <f>IF(D113="",scriv!B75,"")</f>
        <v>0</v>
      </c>
      <c r="AG113" s="170" t="str">
        <f t="shared" si="50"/>
        <v/>
      </c>
      <c r="AH113" s="169" t="str">
        <f t="shared" si="51"/>
        <v/>
      </c>
      <c r="AI113" s="169" t="str">
        <f t="shared" si="52"/>
        <v/>
      </c>
      <c r="AJ113" s="86">
        <f>ROUNDDOWN( (LEN(scriv!B75)+1) / 2, 0 )</f>
        <v>0</v>
      </c>
      <c r="AK113" s="82">
        <f t="shared" si="53"/>
        <v>0</v>
      </c>
      <c r="AL113" s="82" t="str">
        <f t="shared" si="54"/>
        <v>-</v>
      </c>
      <c r="AM113" s="82" t="str">
        <f t="shared" si="55"/>
        <v>-</v>
      </c>
      <c r="AN113" s="82" t="str">
        <f t="shared" si="56"/>
        <v>-</v>
      </c>
      <c r="AO113" s="82" t="str">
        <f t="shared" si="57"/>
        <v>-</v>
      </c>
      <c r="AP113" s="82" t="str">
        <f t="shared" si="58"/>
        <v>-</v>
      </c>
      <c r="AQ113" s="82" t="str">
        <f t="shared" si="59"/>
        <v>-</v>
      </c>
      <c r="AR113" s="82" t="str">
        <f t="shared" si="60"/>
        <v>-</v>
      </c>
      <c r="AT113" s="82">
        <f t="shared" si="61"/>
        <v>10</v>
      </c>
      <c r="AU113" s="82" t="str">
        <f ca="1">IF(    MAX(OFFSET(AL113,0,0,MATCH("-",AL113:AL$638,0))) = 0,"",
IFERROR(MAX(OFFSET(AL113,0,0,MATCH("-",AL113:AL$638,0))),""))</f>
        <v/>
      </c>
      <c r="AV113" s="82" t="str">
        <f ca="1">IF(    MAX(OFFSET(AM113,0,0,MATCH("-",AM113:AM$638,0))) = 0,"",
IFERROR(MAX(OFFSET(AM113,0,0,MATCH("-",AM113:AM$638,0))),""))</f>
        <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-198</v>
      </c>
      <c r="BC113" s="111" t="str">
        <f t="shared" ca="1" si="63"/>
        <v>Radius</v>
      </c>
      <c r="BD113" s="112">
        <f t="shared" ca="1" si="64"/>
        <v>0</v>
      </c>
      <c r="BE113" s="111">
        <f t="shared" ca="1" si="65"/>
        <v>-110</v>
      </c>
      <c r="BF113" s="113" t="e">
        <f t="shared" ca="1" si="66"/>
        <v>#VALUE!</v>
      </c>
      <c r="BG113" s="113" t="e">
        <f t="shared" ca="1" si="67"/>
        <v>#VALUE!</v>
      </c>
      <c r="BH113" s="112">
        <f t="shared" ca="1" si="68"/>
        <v>2000</v>
      </c>
      <c r="BI113" s="112">
        <f t="shared" ca="1" si="69"/>
        <v>-110</v>
      </c>
      <c r="BJ113" s="157"/>
      <c r="BK113" s="157"/>
      <c r="BL113" s="158" t="str">
        <f>scriv!AM75</f>
        <v/>
      </c>
      <c r="BM113" s="157"/>
      <c r="BN113" s="157" t="str">
        <f t="shared" si="70"/>
        <v>node</v>
      </c>
      <c r="BO113" s="157"/>
      <c r="BP113" s="159">
        <f t="shared" ca="1" si="71"/>
        <v>0</v>
      </c>
      <c r="BQ113" s="159">
        <f t="shared" ca="1" si="72"/>
        <v>0</v>
      </c>
      <c r="BR113" s="159">
        <f t="shared" si="73"/>
        <v>1</v>
      </c>
      <c r="BS113" s="159" t="str">
        <f t="shared" si="74"/>
        <v>symbol</v>
      </c>
      <c r="BT113" s="157" t="str">
        <f ca="1">IF(scriv!V75&lt;&gt;"",scriv!V75,
IF(E113="",IFERROR(VLOOKUP(BL113,$AH$40:$BT$638,39,FALSE),$BT$36),
$BT$37))</f>
        <v>NodeSquare</v>
      </c>
      <c r="BU113" s="166">
        <f t="shared" ca="1" si="75"/>
        <v>2000</v>
      </c>
      <c r="BV113" s="166">
        <f t="shared" ca="1" si="76"/>
        <v>-110</v>
      </c>
      <c r="BW113" s="166">
        <f t="shared" ca="1" si="77"/>
        <v>0</v>
      </c>
      <c r="BX113" s="166">
        <f t="shared" ca="1" si="78"/>
        <v>0</v>
      </c>
      <c r="BY113" s="180" t="str">
        <f t="shared" si="79"/>
        <v/>
      </c>
      <c r="BZ113" s="180" t="str">
        <f t="shared" si="80"/>
        <v/>
      </c>
      <c r="CA113" s="81" t="str">
        <f>IF(scriv!E75&lt;&gt;"",scriv!E75,"")</f>
        <v/>
      </c>
      <c r="CB113" s="82">
        <f t="shared" si="49"/>
        <v>0</v>
      </c>
      <c r="CC113" s="82">
        <f t="shared" si="81"/>
        <v>0</v>
      </c>
      <c r="CD113" s="82" t="str">
        <f t="shared" si="82"/>
        <v>-</v>
      </c>
      <c r="CE113" s="82" t="str">
        <f t="shared" si="83"/>
        <v>-</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
      </c>
      <c r="B114" s="81" t="str">
        <f>IF(scriv!D76&lt;&gt;"",scriv!D76,"")</f>
        <v/>
      </c>
      <c r="C114" s="81" t="str">
        <f>IF( scriv!AP76&lt;&gt;"", IF(D114&lt;&gt;"","connection ","")&amp;scriv!AP76,IF(D114&lt;&gt;"","connection",""))</f>
        <v/>
      </c>
      <c r="D114" s="82" t="str">
        <f>scriv!AN76</f>
        <v/>
      </c>
      <c r="E114" s="82" t="str">
        <f>scriv!AO76</f>
        <v/>
      </c>
      <c r="F114" s="156">
        <f>ROW()</f>
        <v>114</v>
      </c>
      <c r="G114" s="294">
        <f>scriv!AC76</f>
        <v>0</v>
      </c>
      <c r="H114" s="294">
        <f>scriv!AD76</f>
        <v>0</v>
      </c>
      <c r="I114" s="81" t="str">
        <f>IF(scriv!AE76&lt;&gt;"",scriv!AE76,J114)</f>
        <v/>
      </c>
      <c r="J114" s="81" t="str">
        <f>IF(scriv!AF76&lt;&gt;"",scriv!AF76,"")</f>
        <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0</v>
      </c>
      <c r="S114" s="81" t="str">
        <f>IF(scriv!L76&lt;&gt;"",scriv!L76,
IF(scriv!AF76&lt;&gt;"",$S$36,"none"))</f>
        <v>none</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drawClose=,1.2</v>
      </c>
      <c r="AB114" s="167" t="str">
        <f t="shared" si="47"/>
        <v>noTitle</v>
      </c>
      <c r="AC114" s="167"/>
      <c r="AD114" s="45"/>
      <c r="AE114" s="168"/>
      <c r="AF114" s="169">
        <f>IF(D114="",scriv!B76,"")</f>
        <v>0</v>
      </c>
      <c r="AG114" s="170" t="str">
        <f t="shared" si="50"/>
        <v/>
      </c>
      <c r="AH114" s="169" t="str">
        <f t="shared" si="51"/>
        <v/>
      </c>
      <c r="AI114" s="169" t="str">
        <f t="shared" si="52"/>
        <v/>
      </c>
      <c r="AJ114" s="86">
        <f>ROUNDDOWN( (LEN(scriv!B76)+1) / 2, 0 )</f>
        <v>0</v>
      </c>
      <c r="AK114" s="82">
        <f t="shared" si="53"/>
        <v>0</v>
      </c>
      <c r="AL114" s="82" t="str">
        <f t="shared" si="54"/>
        <v>-</v>
      </c>
      <c r="AM114" s="82" t="str">
        <f t="shared" si="55"/>
        <v>-</v>
      </c>
      <c r="AN114" s="82" t="str">
        <f t="shared" si="56"/>
        <v>-</v>
      </c>
      <c r="AO114" s="82" t="str">
        <f t="shared" si="57"/>
        <v>-</v>
      </c>
      <c r="AP114" s="82" t="str">
        <f t="shared" si="58"/>
        <v>-</v>
      </c>
      <c r="AQ114" s="82" t="str">
        <f t="shared" si="59"/>
        <v>-</v>
      </c>
      <c r="AR114" s="82" t="str">
        <f t="shared" si="60"/>
        <v>-</v>
      </c>
      <c r="AT114" s="82">
        <f t="shared" si="61"/>
        <v>10</v>
      </c>
      <c r="AU114" s="82" t="str">
        <f ca="1">IF(    MAX(OFFSET(AL114,0,0,MATCH("-",AL114:AL$638,0))) = 0,"",
IFERROR(MAX(OFFSET(AL114,0,0,MATCH("-",AL114:AL$638,0))),""))</f>
        <v/>
      </c>
      <c r="AV114" s="82" t="str">
        <f ca="1">IF(    MAX(OFFSET(AM114,0,0,MATCH("-",AM114:AM$638,0))) = 0,"",
IFERROR(MAX(OFFSET(AM114,0,0,MATCH("-",AM114:AM$638,0))),""))</f>
        <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-198</v>
      </c>
      <c r="BC114" s="111" t="str">
        <f t="shared" ca="1" si="63"/>
        <v>Radius</v>
      </c>
      <c r="BD114" s="112">
        <f t="shared" ca="1" si="64"/>
        <v>0</v>
      </c>
      <c r="BE114" s="111">
        <f t="shared" ca="1" si="65"/>
        <v>-110</v>
      </c>
      <c r="BF114" s="113" t="e">
        <f t="shared" ca="1" si="66"/>
        <v>#VALUE!</v>
      </c>
      <c r="BG114" s="113" t="e">
        <f t="shared" ca="1" si="67"/>
        <v>#VALUE!</v>
      </c>
      <c r="BH114" s="112">
        <f t="shared" ca="1" si="68"/>
        <v>2000</v>
      </c>
      <c r="BI114" s="112">
        <f t="shared" ca="1" si="69"/>
        <v>-110</v>
      </c>
      <c r="BJ114" s="157"/>
      <c r="BK114" s="157"/>
      <c r="BL114" s="158" t="str">
        <f>scriv!AM76</f>
        <v/>
      </c>
      <c r="BM114" s="157"/>
      <c r="BN114" s="157" t="str">
        <f t="shared" si="70"/>
        <v>node</v>
      </c>
      <c r="BO114" s="157"/>
      <c r="BP114" s="159">
        <f t="shared" ca="1" si="71"/>
        <v>0</v>
      </c>
      <c r="BQ114" s="159">
        <f t="shared" ca="1" si="72"/>
        <v>0</v>
      </c>
      <c r="BR114" s="159">
        <f t="shared" si="73"/>
        <v>1</v>
      </c>
      <c r="BS114" s="159" t="str">
        <f t="shared" si="74"/>
        <v>symbol</v>
      </c>
      <c r="BT114" s="157" t="str">
        <f ca="1">IF(scriv!V76&lt;&gt;"",scriv!V76,
IF(E114="",IFERROR(VLOOKUP(BL114,$AH$40:$BT$638,39,FALSE),$BT$36),
$BT$37))</f>
        <v>NodeSquare</v>
      </c>
      <c r="BU114" s="166">
        <f t="shared" ca="1" si="75"/>
        <v>2000</v>
      </c>
      <c r="BV114" s="166">
        <f t="shared" ca="1" si="76"/>
        <v>-110</v>
      </c>
      <c r="BW114" s="166">
        <f t="shared" ca="1" si="77"/>
        <v>0</v>
      </c>
      <c r="BX114" s="166">
        <f t="shared" ca="1" si="78"/>
        <v>0</v>
      </c>
      <c r="BY114" s="180" t="str">
        <f t="shared" si="79"/>
        <v/>
      </c>
      <c r="BZ114" s="180" t="str">
        <f t="shared" si="80"/>
        <v/>
      </c>
      <c r="CA114" s="81" t="str">
        <f>IF(scriv!E76&lt;&gt;"",scriv!E76,"")</f>
        <v/>
      </c>
      <c r="CB114" s="82">
        <f t="shared" si="49"/>
        <v>0</v>
      </c>
      <c r="CC114" s="82">
        <f t="shared" si="81"/>
        <v>0</v>
      </c>
      <c r="CD114" s="82" t="str">
        <f t="shared" si="82"/>
        <v>-</v>
      </c>
      <c r="CE114" s="82" t="str">
        <f t="shared" si="83"/>
        <v>-</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
      </c>
      <c r="B115" s="81" t="str">
        <f>IF(scriv!D77&lt;&gt;"",scriv!D77,"")</f>
        <v/>
      </c>
      <c r="C115" s="81" t="str">
        <f>IF( scriv!AP77&lt;&gt;"", IF(D115&lt;&gt;"","connection ","")&amp;scriv!AP77,IF(D115&lt;&gt;"","connection",""))</f>
        <v/>
      </c>
      <c r="D115" s="82" t="str">
        <f>scriv!AN77</f>
        <v/>
      </c>
      <c r="E115" s="82" t="str">
        <f>scriv!AO77</f>
        <v/>
      </c>
      <c r="F115" s="156">
        <f>ROW()</f>
        <v>115</v>
      </c>
      <c r="G115" s="294">
        <f>scriv!AC77</f>
        <v>0</v>
      </c>
      <c r="H115" s="294">
        <f>scriv!AD77</f>
        <v>0</v>
      </c>
      <c r="I115" s="81" t="str">
        <f>IF(scriv!AE77&lt;&gt;"",scriv!AE77,J115)</f>
        <v/>
      </c>
      <c r="J115" s="81" t="str">
        <f>IF(scriv!AF77&lt;&gt;"",scriv!AF77,"")</f>
        <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0</v>
      </c>
      <c r="S115" s="81" t="str">
        <f>IF(scriv!L77&lt;&gt;"",scriv!L77,
IF(scriv!AF77&lt;&gt;"",$S$36,"none"))</f>
        <v>none</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drawClose=,1.2</v>
      </c>
      <c r="AB115" s="167" t="str">
        <f t="shared" si="47"/>
        <v>noTitle</v>
      </c>
      <c r="AC115" s="167"/>
      <c r="AD115" s="45"/>
      <c r="AE115" s="168"/>
      <c r="AF115" s="169">
        <f>IF(D115="",scriv!B77,"")</f>
        <v>0</v>
      </c>
      <c r="AG115" s="170" t="str">
        <f t="shared" si="50"/>
        <v/>
      </c>
      <c r="AH115" s="169" t="str">
        <f t="shared" si="51"/>
        <v/>
      </c>
      <c r="AI115" s="169" t="str">
        <f t="shared" si="52"/>
        <v/>
      </c>
      <c r="AJ115" s="86">
        <f>ROUNDDOWN( (LEN(scriv!B77)+1) / 2, 0 )</f>
        <v>0</v>
      </c>
      <c r="AK115" s="82">
        <f t="shared" si="53"/>
        <v>0</v>
      </c>
      <c r="AL115" s="82" t="str">
        <f t="shared" si="54"/>
        <v>-</v>
      </c>
      <c r="AM115" s="82" t="str">
        <f t="shared" si="55"/>
        <v>-</v>
      </c>
      <c r="AN115" s="82" t="str">
        <f t="shared" si="56"/>
        <v>-</v>
      </c>
      <c r="AO115" s="82" t="str">
        <f t="shared" si="57"/>
        <v>-</v>
      </c>
      <c r="AP115" s="82" t="str">
        <f t="shared" si="58"/>
        <v>-</v>
      </c>
      <c r="AQ115" s="82" t="str">
        <f t="shared" si="59"/>
        <v>-</v>
      </c>
      <c r="AR115" s="82" t="str">
        <f t="shared" si="60"/>
        <v>-</v>
      </c>
      <c r="AT115" s="82">
        <f t="shared" si="61"/>
        <v>10</v>
      </c>
      <c r="AU115" s="82" t="str">
        <f ca="1">IF(    MAX(OFFSET(AL115,0,0,MATCH("-",AL115:AL$638,0))) = 0,"",
IFERROR(MAX(OFFSET(AL115,0,0,MATCH("-",AL115:AL$638,0))),""))</f>
        <v/>
      </c>
      <c r="AV115" s="82" t="str">
        <f ca="1">IF(    MAX(OFFSET(AM115,0,0,MATCH("-",AM115:AM$638,0))) = 0,"",
IFERROR(MAX(OFFSET(AM115,0,0,MATCH("-",AM115:AM$638,0))),""))</f>
        <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-198</v>
      </c>
      <c r="BC115" s="111" t="str">
        <f t="shared" ca="1" si="63"/>
        <v>Radius</v>
      </c>
      <c r="BD115" s="112">
        <f t="shared" ca="1" si="64"/>
        <v>0</v>
      </c>
      <c r="BE115" s="111">
        <f t="shared" ca="1" si="65"/>
        <v>-110</v>
      </c>
      <c r="BF115" s="113" t="e">
        <f t="shared" ca="1" si="66"/>
        <v>#VALUE!</v>
      </c>
      <c r="BG115" s="113" t="e">
        <f t="shared" ca="1" si="67"/>
        <v>#VALUE!</v>
      </c>
      <c r="BH115" s="112">
        <f t="shared" ca="1" si="68"/>
        <v>2000</v>
      </c>
      <c r="BI115" s="112">
        <f t="shared" ca="1" si="69"/>
        <v>-110</v>
      </c>
      <c r="BJ115" s="157"/>
      <c r="BK115" s="157"/>
      <c r="BL115" s="158" t="str">
        <f>scriv!AM77</f>
        <v/>
      </c>
      <c r="BM115" s="157"/>
      <c r="BN115" s="157" t="str">
        <f t="shared" si="70"/>
        <v>node</v>
      </c>
      <c r="BO115" s="157"/>
      <c r="BP115" s="159">
        <f t="shared" ca="1" si="71"/>
        <v>0</v>
      </c>
      <c r="BQ115" s="159">
        <f t="shared" ca="1" si="72"/>
        <v>0</v>
      </c>
      <c r="BR115" s="159">
        <f t="shared" si="73"/>
        <v>1</v>
      </c>
      <c r="BS115" s="159" t="str">
        <f t="shared" si="74"/>
        <v>symbol</v>
      </c>
      <c r="BT115" s="157" t="str">
        <f ca="1">IF(scriv!V77&lt;&gt;"",scriv!V77,
IF(E115="",IFERROR(VLOOKUP(BL115,$AH$40:$BT$638,39,FALSE),$BT$36),
$BT$37))</f>
        <v>NodeSquare</v>
      </c>
      <c r="BU115" s="166">
        <f t="shared" ca="1" si="75"/>
        <v>2000</v>
      </c>
      <c r="BV115" s="166">
        <f t="shared" ca="1" si="76"/>
        <v>-110</v>
      </c>
      <c r="BW115" s="166">
        <f t="shared" ca="1" si="77"/>
        <v>0</v>
      </c>
      <c r="BX115" s="166">
        <f t="shared" ca="1" si="78"/>
        <v>0</v>
      </c>
      <c r="BY115" s="180" t="str">
        <f t="shared" si="79"/>
        <v/>
      </c>
      <c r="BZ115" s="180" t="str">
        <f t="shared" si="80"/>
        <v/>
      </c>
      <c r="CA115" s="81" t="str">
        <f>IF(scriv!E77&lt;&gt;"",scriv!E77,"")</f>
        <v/>
      </c>
      <c r="CB115" s="82">
        <f t="shared" si="49"/>
        <v>0</v>
      </c>
      <c r="CC115" s="82">
        <f t="shared" si="81"/>
        <v>0</v>
      </c>
      <c r="CD115" s="82" t="str">
        <f t="shared" si="82"/>
        <v>-</v>
      </c>
      <c r="CE115" s="82" t="str">
        <f t="shared" si="83"/>
        <v>-</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
      </c>
      <c r="B116" s="81" t="str">
        <f>IF(scriv!D78&lt;&gt;"",scriv!D78,"")</f>
        <v/>
      </c>
      <c r="C116" s="81" t="str">
        <f>IF( scriv!AP78&lt;&gt;"", IF(D116&lt;&gt;"","connection ","")&amp;scriv!AP78,IF(D116&lt;&gt;"","connection",""))</f>
        <v/>
      </c>
      <c r="D116" s="82" t="str">
        <f>scriv!AN78</f>
        <v/>
      </c>
      <c r="E116" s="82" t="str">
        <f>scriv!AO78</f>
        <v/>
      </c>
      <c r="F116" s="156">
        <f>ROW()</f>
        <v>116</v>
      </c>
      <c r="G116" s="294">
        <f>scriv!AC78</f>
        <v>0</v>
      </c>
      <c r="H116" s="294">
        <f>scriv!AD78</f>
        <v>0</v>
      </c>
      <c r="I116" s="81" t="str">
        <f>IF(scriv!AE78&lt;&gt;"",scriv!AE78,J116)</f>
        <v/>
      </c>
      <c r="J116" s="81" t="str">
        <f>IF(scriv!AF78&lt;&gt;"",scriv!AF78,"")</f>
        <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0</v>
      </c>
      <c r="S116" s="81" t="str">
        <f>IF(scriv!L78&lt;&gt;"",scriv!L78,
IF(scriv!AF78&lt;&gt;"",$S$36,"none"))</f>
        <v>none</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drawClose=,1.2</v>
      </c>
      <c r="AB116" s="167" t="str">
        <f t="shared" si="47"/>
        <v>noTitle</v>
      </c>
      <c r="AC116" s="167"/>
      <c r="AD116" s="45"/>
      <c r="AE116" s="168"/>
      <c r="AF116" s="169">
        <f>IF(D116="",scriv!B78,"")</f>
        <v>0</v>
      </c>
      <c r="AG116" s="170" t="str">
        <f t="shared" si="50"/>
        <v/>
      </c>
      <c r="AH116" s="169" t="str">
        <f t="shared" si="51"/>
        <v/>
      </c>
      <c r="AI116" s="169" t="str">
        <f t="shared" si="52"/>
        <v/>
      </c>
      <c r="AJ116" s="86">
        <f>ROUNDDOWN( (LEN(scriv!B78)+1) / 2, 0 )</f>
        <v>0</v>
      </c>
      <c r="AK116" s="82">
        <f t="shared" si="53"/>
        <v>0</v>
      </c>
      <c r="AL116" s="82" t="str">
        <f t="shared" si="54"/>
        <v>-</v>
      </c>
      <c r="AM116" s="82" t="str">
        <f t="shared" si="55"/>
        <v>-</v>
      </c>
      <c r="AN116" s="82" t="str">
        <f t="shared" si="56"/>
        <v>-</v>
      </c>
      <c r="AO116" s="82" t="str">
        <f t="shared" si="57"/>
        <v>-</v>
      </c>
      <c r="AP116" s="82" t="str">
        <f t="shared" si="58"/>
        <v>-</v>
      </c>
      <c r="AQ116" s="82" t="str">
        <f t="shared" si="59"/>
        <v>-</v>
      </c>
      <c r="AR116" s="82" t="str">
        <f t="shared" si="60"/>
        <v>-</v>
      </c>
      <c r="AT116" s="82">
        <f t="shared" si="61"/>
        <v>10</v>
      </c>
      <c r="AU116" s="82" t="str">
        <f ca="1">IF(    MAX(OFFSET(AL116,0,0,MATCH("-",AL116:AL$638,0))) = 0,"",
IFERROR(MAX(OFFSET(AL116,0,0,MATCH("-",AL116:AL$638,0))),""))</f>
        <v/>
      </c>
      <c r="AV116" s="82" t="str">
        <f ca="1">IF(    MAX(OFFSET(AM116,0,0,MATCH("-",AM116:AM$638,0))) = 0,"",
IFERROR(MAX(OFFSET(AM116,0,0,MATCH("-",AM116:AM$638,0))),""))</f>
        <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-198</v>
      </c>
      <c r="BC116" s="111" t="str">
        <f t="shared" ca="1" si="63"/>
        <v>Radius</v>
      </c>
      <c r="BD116" s="112">
        <f t="shared" ca="1" si="64"/>
        <v>0</v>
      </c>
      <c r="BE116" s="111">
        <f t="shared" ca="1" si="65"/>
        <v>-110</v>
      </c>
      <c r="BF116" s="113" t="e">
        <f t="shared" ca="1" si="66"/>
        <v>#VALUE!</v>
      </c>
      <c r="BG116" s="113" t="e">
        <f t="shared" ca="1" si="67"/>
        <v>#VALUE!</v>
      </c>
      <c r="BH116" s="112">
        <f t="shared" ca="1" si="68"/>
        <v>2000</v>
      </c>
      <c r="BI116" s="112">
        <f t="shared" ca="1" si="69"/>
        <v>-110</v>
      </c>
      <c r="BJ116" s="157"/>
      <c r="BK116" s="157"/>
      <c r="BL116" s="158" t="str">
        <f>scriv!AM78</f>
        <v/>
      </c>
      <c r="BM116" s="157"/>
      <c r="BN116" s="157" t="str">
        <f t="shared" si="70"/>
        <v>node</v>
      </c>
      <c r="BO116" s="157"/>
      <c r="BP116" s="159">
        <f t="shared" ca="1" si="71"/>
        <v>0</v>
      </c>
      <c r="BQ116" s="159">
        <f t="shared" ca="1" si="72"/>
        <v>0</v>
      </c>
      <c r="BR116" s="159">
        <f t="shared" si="73"/>
        <v>1</v>
      </c>
      <c r="BS116" s="159" t="str">
        <f t="shared" si="74"/>
        <v>symbol</v>
      </c>
      <c r="BT116" s="157" t="str">
        <f ca="1">IF(scriv!V78&lt;&gt;"",scriv!V78,
IF(E116="",IFERROR(VLOOKUP(BL116,$AH$40:$BT$638,39,FALSE),$BT$36),
$BT$37))</f>
        <v>NodeSquare</v>
      </c>
      <c r="BU116" s="166">
        <f t="shared" ca="1" si="75"/>
        <v>2000</v>
      </c>
      <c r="BV116" s="166">
        <f t="shared" ca="1" si="76"/>
        <v>-110</v>
      </c>
      <c r="BW116" s="166">
        <f t="shared" ca="1" si="77"/>
        <v>0</v>
      </c>
      <c r="BX116" s="166">
        <f t="shared" ca="1" si="78"/>
        <v>0</v>
      </c>
      <c r="BY116" s="180" t="str">
        <f t="shared" si="79"/>
        <v/>
      </c>
      <c r="BZ116" s="180" t="str">
        <f t="shared" si="80"/>
        <v/>
      </c>
      <c r="CA116" s="81" t="str">
        <f>IF(scriv!E78&lt;&gt;"",scriv!E78,"")</f>
        <v/>
      </c>
      <c r="CB116" s="82">
        <f t="shared" si="49"/>
        <v>0</v>
      </c>
      <c r="CC116" s="82">
        <f t="shared" si="81"/>
        <v>0</v>
      </c>
      <c r="CD116" s="82" t="str">
        <f t="shared" si="82"/>
        <v>-</v>
      </c>
      <c r="CE116" s="82" t="str">
        <f t="shared" si="83"/>
        <v>-</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
      </c>
      <c r="B117" s="81" t="str">
        <f>IF(scriv!D79&lt;&gt;"",scriv!D79,"")</f>
        <v/>
      </c>
      <c r="C117" s="81" t="str">
        <f>IF( scriv!AP79&lt;&gt;"", IF(D117&lt;&gt;"","connection ","")&amp;scriv!AP79,IF(D117&lt;&gt;"","connection",""))</f>
        <v/>
      </c>
      <c r="D117" s="82" t="str">
        <f>scriv!AN79</f>
        <v/>
      </c>
      <c r="E117" s="82" t="str">
        <f>scriv!AO79</f>
        <v/>
      </c>
      <c r="F117" s="156">
        <f>ROW()</f>
        <v>117</v>
      </c>
      <c r="G117" s="294">
        <f>scriv!AC79</f>
        <v>0</v>
      </c>
      <c r="H117" s="294">
        <f>scriv!AD79</f>
        <v>0</v>
      </c>
      <c r="I117" s="81" t="str">
        <f>IF(scriv!AE79&lt;&gt;"",scriv!AE79,J117)</f>
        <v/>
      </c>
      <c r="J117" s="81" t="str">
        <f>IF(scriv!AF79&lt;&gt;"",scriv!AF79,"")</f>
        <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0</v>
      </c>
      <c r="S117" s="81" t="str">
        <f>IF(scriv!L79&lt;&gt;"",scriv!L79,
IF(scriv!AF79&lt;&gt;"",$S$36,"none"))</f>
        <v>none</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drawClose=,1.2</v>
      </c>
      <c r="AB117" s="167" t="str">
        <f t="shared" si="47"/>
        <v>noTitle</v>
      </c>
      <c r="AC117" s="167"/>
      <c r="AD117" s="45"/>
      <c r="AE117" s="168"/>
      <c r="AF117" s="169">
        <f>IF(D117="",scriv!B79,"")</f>
        <v>0</v>
      </c>
      <c r="AG117" s="170" t="str">
        <f t="shared" si="50"/>
        <v/>
      </c>
      <c r="AH117" s="169" t="str">
        <f t="shared" si="51"/>
        <v/>
      </c>
      <c r="AI117" s="169" t="str">
        <f t="shared" si="52"/>
        <v/>
      </c>
      <c r="AJ117" s="86">
        <f>ROUNDDOWN( (LEN(scriv!B79)+1) / 2, 0 )</f>
        <v>0</v>
      </c>
      <c r="AK117" s="82">
        <f t="shared" si="53"/>
        <v>0</v>
      </c>
      <c r="AL117" s="82" t="str">
        <f t="shared" si="54"/>
        <v>-</v>
      </c>
      <c r="AM117" s="82" t="str">
        <f t="shared" si="55"/>
        <v>-</v>
      </c>
      <c r="AN117" s="82" t="str">
        <f t="shared" si="56"/>
        <v>-</v>
      </c>
      <c r="AO117" s="82" t="str">
        <f t="shared" si="57"/>
        <v>-</v>
      </c>
      <c r="AP117" s="82" t="str">
        <f t="shared" si="58"/>
        <v>-</v>
      </c>
      <c r="AQ117" s="82" t="str">
        <f t="shared" si="59"/>
        <v>-</v>
      </c>
      <c r="AR117" s="82" t="str">
        <f t="shared" si="60"/>
        <v>-</v>
      </c>
      <c r="AT117" s="82">
        <f t="shared" si="61"/>
        <v>10</v>
      </c>
      <c r="AU117" s="82" t="str">
        <f ca="1">IF(    MAX(OFFSET(AL117,0,0,MATCH("-",AL117:AL$638,0))) = 0,"",
IFERROR(MAX(OFFSET(AL117,0,0,MATCH("-",AL117:AL$638,0))),""))</f>
        <v/>
      </c>
      <c r="AV117" s="82" t="str">
        <f ca="1">IF(    MAX(OFFSET(AM117,0,0,MATCH("-",AM117:AM$638,0))) = 0,"",
IFERROR(MAX(OFFSET(AM117,0,0,MATCH("-",AM117:AM$638,0))),""))</f>
        <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-198</v>
      </c>
      <c r="BC117" s="111" t="str">
        <f t="shared" ca="1" si="63"/>
        <v>Radius</v>
      </c>
      <c r="BD117" s="112">
        <f t="shared" ca="1" si="64"/>
        <v>0</v>
      </c>
      <c r="BE117" s="111">
        <f t="shared" ca="1" si="65"/>
        <v>-110</v>
      </c>
      <c r="BF117" s="113" t="e">
        <f t="shared" ca="1" si="66"/>
        <v>#VALUE!</v>
      </c>
      <c r="BG117" s="113" t="e">
        <f t="shared" ca="1" si="67"/>
        <v>#VALUE!</v>
      </c>
      <c r="BH117" s="112">
        <f t="shared" ca="1" si="68"/>
        <v>2000</v>
      </c>
      <c r="BI117" s="112">
        <f t="shared" ca="1" si="69"/>
        <v>-110</v>
      </c>
      <c r="BJ117" s="157"/>
      <c r="BK117" s="157"/>
      <c r="BL117" s="158" t="str">
        <f>scriv!AM79</f>
        <v/>
      </c>
      <c r="BM117" s="157"/>
      <c r="BN117" s="157" t="str">
        <f t="shared" si="70"/>
        <v>node</v>
      </c>
      <c r="BO117" s="157"/>
      <c r="BP117" s="159">
        <f t="shared" ca="1" si="71"/>
        <v>0</v>
      </c>
      <c r="BQ117" s="159">
        <f t="shared" ca="1" si="72"/>
        <v>0</v>
      </c>
      <c r="BR117" s="159">
        <f t="shared" si="73"/>
        <v>1</v>
      </c>
      <c r="BS117" s="159" t="str">
        <f t="shared" si="74"/>
        <v>symbol</v>
      </c>
      <c r="BT117" s="157" t="str">
        <f ca="1">IF(scriv!V79&lt;&gt;"",scriv!V79,
IF(E117="",IFERROR(VLOOKUP(BL117,$AH$40:$BT$638,39,FALSE),$BT$36),
$BT$37))</f>
        <v>NodeSquare</v>
      </c>
      <c r="BU117" s="166">
        <f t="shared" ca="1" si="75"/>
        <v>2000</v>
      </c>
      <c r="BV117" s="166">
        <f t="shared" ca="1" si="76"/>
        <v>-110</v>
      </c>
      <c r="BW117" s="166">
        <f t="shared" ca="1" si="77"/>
        <v>0</v>
      </c>
      <c r="BX117" s="166">
        <f t="shared" ca="1" si="78"/>
        <v>0</v>
      </c>
      <c r="BY117" s="180" t="str">
        <f t="shared" si="79"/>
        <v/>
      </c>
      <c r="BZ117" s="180" t="str">
        <f t="shared" si="80"/>
        <v/>
      </c>
      <c r="CA117" s="81" t="str">
        <f>IF(scriv!E79&lt;&gt;"",scriv!E79,"")</f>
        <v/>
      </c>
      <c r="CB117" s="82">
        <f t="shared" si="49"/>
        <v>0</v>
      </c>
      <c r="CC117" s="82">
        <f t="shared" si="81"/>
        <v>0</v>
      </c>
      <c r="CD117" s="82" t="str">
        <f t="shared" si="82"/>
        <v>-</v>
      </c>
      <c r="CE117" s="82" t="str">
        <f t="shared" si="83"/>
        <v>-</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
      </c>
      <c r="B118" s="81" t="str">
        <f>IF(scriv!D80&lt;&gt;"",scriv!D80,"")</f>
        <v/>
      </c>
      <c r="C118" s="81" t="str">
        <f>IF( scriv!AP80&lt;&gt;"", IF(D118&lt;&gt;"","connection ","")&amp;scriv!AP80,IF(D118&lt;&gt;"","connection",""))</f>
        <v/>
      </c>
      <c r="D118" s="82" t="str">
        <f>scriv!AN80</f>
        <v/>
      </c>
      <c r="E118" s="82" t="str">
        <f>scriv!AO80</f>
        <v/>
      </c>
      <c r="F118" s="156">
        <f>ROW()</f>
        <v>118</v>
      </c>
      <c r="G118" s="294">
        <f>scriv!AC80</f>
        <v>0</v>
      </c>
      <c r="H118" s="294">
        <f>scriv!AD80</f>
        <v>0</v>
      </c>
      <c r="I118" s="81" t="str">
        <f>IF(scriv!AE80&lt;&gt;"",scriv!AE80,J118)</f>
        <v/>
      </c>
      <c r="J118" s="81" t="str">
        <f>IF(scriv!AF80&lt;&gt;"",scriv!AF80,"")</f>
        <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0</v>
      </c>
      <c r="S118" s="81" t="str">
        <f>IF(scriv!L80&lt;&gt;"",scriv!L80,
IF(scriv!AF80&lt;&gt;"",$S$36,"none"))</f>
        <v>none</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drawClose=,1.2</v>
      </c>
      <c r="AB118" s="167" t="str">
        <f t="shared" si="47"/>
        <v>noTitle</v>
      </c>
      <c r="AC118" s="167"/>
      <c r="AD118" s="45"/>
      <c r="AE118" s="168"/>
      <c r="AF118" s="169">
        <f>IF(D118="",scriv!B80,"")</f>
        <v>0</v>
      </c>
      <c r="AG118" s="170" t="str">
        <f t="shared" si="50"/>
        <v/>
      </c>
      <c r="AH118" s="169" t="str">
        <f t="shared" si="51"/>
        <v/>
      </c>
      <c r="AI118" s="169" t="str">
        <f t="shared" si="52"/>
        <v/>
      </c>
      <c r="AJ118" s="86">
        <f>ROUNDDOWN( (LEN(scriv!B80)+1) / 2, 0 )</f>
        <v>0</v>
      </c>
      <c r="AK118" s="82">
        <f t="shared" si="53"/>
        <v>0</v>
      </c>
      <c r="AL118" s="82" t="str">
        <f t="shared" si="54"/>
        <v>-</v>
      </c>
      <c r="AM118" s="82" t="str">
        <f t="shared" si="55"/>
        <v>-</v>
      </c>
      <c r="AN118" s="82" t="str">
        <f t="shared" si="56"/>
        <v>-</v>
      </c>
      <c r="AO118" s="82" t="str">
        <f t="shared" si="57"/>
        <v>-</v>
      </c>
      <c r="AP118" s="82" t="str">
        <f t="shared" si="58"/>
        <v>-</v>
      </c>
      <c r="AQ118" s="82" t="str">
        <f t="shared" si="59"/>
        <v>-</v>
      </c>
      <c r="AR118" s="82" t="str">
        <f t="shared" si="60"/>
        <v>-</v>
      </c>
      <c r="AT118" s="82">
        <f t="shared" si="61"/>
        <v>10</v>
      </c>
      <c r="AU118" s="82" t="str">
        <f ca="1">IF(    MAX(OFFSET(AL118,0,0,MATCH("-",AL118:AL$638,0))) = 0,"",
IFERROR(MAX(OFFSET(AL118,0,0,MATCH("-",AL118:AL$638,0))),""))</f>
        <v/>
      </c>
      <c r="AV118" s="82" t="str">
        <f ca="1">IF(    MAX(OFFSET(AM118,0,0,MATCH("-",AM118:AM$638,0))) = 0,"",
IFERROR(MAX(OFFSET(AM118,0,0,MATCH("-",AM118:AM$638,0))),""))</f>
        <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-198</v>
      </c>
      <c r="BC118" s="111" t="str">
        <f t="shared" ca="1" si="63"/>
        <v>Radius</v>
      </c>
      <c r="BD118" s="112">
        <f t="shared" ca="1" si="64"/>
        <v>0</v>
      </c>
      <c r="BE118" s="111">
        <f t="shared" ca="1" si="65"/>
        <v>-110</v>
      </c>
      <c r="BF118" s="113" t="e">
        <f t="shared" ca="1" si="66"/>
        <v>#VALUE!</v>
      </c>
      <c r="BG118" s="113" t="e">
        <f t="shared" ca="1" si="67"/>
        <v>#VALUE!</v>
      </c>
      <c r="BH118" s="112">
        <f t="shared" ca="1" si="68"/>
        <v>2000</v>
      </c>
      <c r="BI118" s="112">
        <f t="shared" ca="1" si="69"/>
        <v>-110</v>
      </c>
      <c r="BJ118" s="157"/>
      <c r="BK118" s="157"/>
      <c r="BL118" s="158" t="str">
        <f>scriv!AM80</f>
        <v/>
      </c>
      <c r="BM118" s="157"/>
      <c r="BN118" s="157" t="str">
        <f t="shared" si="70"/>
        <v>node</v>
      </c>
      <c r="BO118" s="157"/>
      <c r="BP118" s="159">
        <f t="shared" ca="1" si="71"/>
        <v>0</v>
      </c>
      <c r="BQ118" s="159">
        <f t="shared" ca="1" si="72"/>
        <v>0</v>
      </c>
      <c r="BR118" s="159">
        <f t="shared" si="73"/>
        <v>1</v>
      </c>
      <c r="BS118" s="159" t="str">
        <f t="shared" si="74"/>
        <v>symbol</v>
      </c>
      <c r="BT118" s="157" t="str">
        <f ca="1">IF(scriv!V80&lt;&gt;"",scriv!V80,
IF(E118="",IFERROR(VLOOKUP(BL118,$AH$40:$BT$638,39,FALSE),$BT$36),
$BT$37))</f>
        <v>NodeSquare</v>
      </c>
      <c r="BU118" s="166">
        <f t="shared" ca="1" si="75"/>
        <v>2000</v>
      </c>
      <c r="BV118" s="166">
        <f t="shared" ca="1" si="76"/>
        <v>-110</v>
      </c>
      <c r="BW118" s="166">
        <f t="shared" ca="1" si="77"/>
        <v>0</v>
      </c>
      <c r="BX118" s="166">
        <f t="shared" ca="1" si="78"/>
        <v>0</v>
      </c>
      <c r="BY118" s="180" t="str">
        <f t="shared" si="79"/>
        <v/>
      </c>
      <c r="BZ118" s="180" t="str">
        <f t="shared" si="80"/>
        <v/>
      </c>
      <c r="CA118" s="81" t="str">
        <f>IF(scriv!E80&lt;&gt;"",scriv!E80,"")</f>
        <v/>
      </c>
      <c r="CB118" s="82">
        <f t="shared" si="49"/>
        <v>0</v>
      </c>
      <c r="CC118" s="82">
        <f t="shared" si="81"/>
        <v>0</v>
      </c>
      <c r="CD118" s="82" t="str">
        <f t="shared" si="82"/>
        <v>-</v>
      </c>
      <c r="CE118" s="82" t="str">
        <f t="shared" si="83"/>
        <v>-</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
      </c>
      <c r="B119" s="81" t="str">
        <f>IF(scriv!D81&lt;&gt;"",scriv!D81,"")</f>
        <v/>
      </c>
      <c r="C119" s="81" t="str">
        <f>IF( scriv!AP81&lt;&gt;"", IF(D119&lt;&gt;"","connection ","")&amp;scriv!AP81,IF(D119&lt;&gt;"","connection",""))</f>
        <v/>
      </c>
      <c r="D119" s="82" t="str">
        <f>scriv!AN81</f>
        <v/>
      </c>
      <c r="E119" s="82" t="str">
        <f>scriv!AO81</f>
        <v/>
      </c>
      <c r="F119" s="156">
        <f>ROW()</f>
        <v>119</v>
      </c>
      <c r="G119" s="294">
        <f>scriv!AC81</f>
        <v>0</v>
      </c>
      <c r="H119" s="294">
        <f>scriv!AD81</f>
        <v>0</v>
      </c>
      <c r="I119" s="81" t="str">
        <f>IF(scriv!AE81&lt;&gt;"",scriv!AE81,J119)</f>
        <v/>
      </c>
      <c r="J119" s="81" t="str">
        <f>IF(scriv!AF81&lt;&gt;"",scriv!AF81,"")</f>
        <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0</v>
      </c>
      <c r="S119" s="81" t="str">
        <f>IF(scriv!L81&lt;&gt;"",scriv!L81,
IF(scriv!AF81&lt;&gt;"",$S$36,"none"))</f>
        <v>none</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drawClose=,1.2</v>
      </c>
      <c r="AB119" s="167" t="str">
        <f t="shared" si="47"/>
        <v>noTitle</v>
      </c>
      <c r="AC119" s="167"/>
      <c r="AD119" s="45"/>
      <c r="AE119" s="168"/>
      <c r="AF119" s="169">
        <f>IF(D119="",scriv!B81,"")</f>
        <v>0</v>
      </c>
      <c r="AG119" s="170" t="str">
        <f t="shared" si="50"/>
        <v/>
      </c>
      <c r="AH119" s="169" t="str">
        <f t="shared" si="51"/>
        <v/>
      </c>
      <c r="AI119" s="169" t="str">
        <f t="shared" si="52"/>
        <v/>
      </c>
      <c r="AJ119" s="86">
        <f>ROUNDDOWN( (LEN(scriv!B81)+1) / 2, 0 )</f>
        <v>0</v>
      </c>
      <c r="AK119" s="82">
        <f t="shared" si="53"/>
        <v>0</v>
      </c>
      <c r="AL119" s="82" t="str">
        <f t="shared" si="54"/>
        <v>-</v>
      </c>
      <c r="AM119" s="82" t="str">
        <f t="shared" si="55"/>
        <v>-</v>
      </c>
      <c r="AN119" s="82" t="str">
        <f t="shared" si="56"/>
        <v>-</v>
      </c>
      <c r="AO119" s="82" t="str">
        <f t="shared" si="57"/>
        <v>-</v>
      </c>
      <c r="AP119" s="82" t="str">
        <f t="shared" si="58"/>
        <v>-</v>
      </c>
      <c r="AQ119" s="82" t="str">
        <f t="shared" si="59"/>
        <v>-</v>
      </c>
      <c r="AR119" s="82" t="str">
        <f t="shared" si="60"/>
        <v>-</v>
      </c>
      <c r="AT119" s="82">
        <f t="shared" si="61"/>
        <v>10</v>
      </c>
      <c r="AU119" s="82" t="str">
        <f ca="1">IF(    MAX(OFFSET(AL119,0,0,MATCH("-",AL119:AL$638,0))) = 0,"",
IFERROR(MAX(OFFSET(AL119,0,0,MATCH("-",AL119:AL$638,0))),""))</f>
        <v/>
      </c>
      <c r="AV119" s="82" t="str">
        <f ca="1">IF(    MAX(OFFSET(AM119,0,0,MATCH("-",AM119:AM$638,0))) = 0,"",
IFERROR(MAX(OFFSET(AM119,0,0,MATCH("-",AM119:AM$638,0))),""))</f>
        <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-198</v>
      </c>
      <c r="BC119" s="111" t="str">
        <f t="shared" ca="1" si="63"/>
        <v>Radius</v>
      </c>
      <c r="BD119" s="112">
        <f t="shared" ca="1" si="64"/>
        <v>0</v>
      </c>
      <c r="BE119" s="111">
        <f t="shared" ca="1" si="65"/>
        <v>-110</v>
      </c>
      <c r="BF119" s="113" t="e">
        <f t="shared" ca="1" si="66"/>
        <v>#VALUE!</v>
      </c>
      <c r="BG119" s="113" t="e">
        <f t="shared" ca="1" si="67"/>
        <v>#VALUE!</v>
      </c>
      <c r="BH119" s="112">
        <f t="shared" ca="1" si="68"/>
        <v>2000</v>
      </c>
      <c r="BI119" s="112">
        <f t="shared" ca="1" si="69"/>
        <v>-110</v>
      </c>
      <c r="BJ119" s="157"/>
      <c r="BK119" s="157"/>
      <c r="BL119" s="158" t="str">
        <f>scriv!AM81</f>
        <v/>
      </c>
      <c r="BM119" s="157"/>
      <c r="BN119" s="157" t="str">
        <f t="shared" si="70"/>
        <v>node</v>
      </c>
      <c r="BO119" s="157"/>
      <c r="BP119" s="159">
        <f t="shared" ca="1" si="71"/>
        <v>0</v>
      </c>
      <c r="BQ119" s="159">
        <f t="shared" ca="1" si="72"/>
        <v>0</v>
      </c>
      <c r="BR119" s="159">
        <f t="shared" si="73"/>
        <v>1</v>
      </c>
      <c r="BS119" s="159" t="str">
        <f t="shared" si="74"/>
        <v>symbol</v>
      </c>
      <c r="BT119" s="157" t="str">
        <f ca="1">IF(scriv!V81&lt;&gt;"",scriv!V81,
IF(E119="",IFERROR(VLOOKUP(BL119,$AH$40:$BT$638,39,FALSE),$BT$36),
$BT$37))</f>
        <v>NodeSquare</v>
      </c>
      <c r="BU119" s="166">
        <f t="shared" ca="1" si="75"/>
        <v>2000</v>
      </c>
      <c r="BV119" s="166">
        <f t="shared" ca="1" si="76"/>
        <v>-110</v>
      </c>
      <c r="BW119" s="166">
        <f t="shared" ca="1" si="77"/>
        <v>0</v>
      </c>
      <c r="BX119" s="166">
        <f t="shared" ca="1" si="78"/>
        <v>0</v>
      </c>
      <c r="BY119" s="180" t="str">
        <f t="shared" si="79"/>
        <v/>
      </c>
      <c r="BZ119" s="180" t="str">
        <f t="shared" si="80"/>
        <v/>
      </c>
      <c r="CA119" s="81" t="str">
        <f>IF(scriv!E81&lt;&gt;"",scriv!E81,"")</f>
        <v/>
      </c>
      <c r="CB119" s="82">
        <f t="shared" si="49"/>
        <v>0</v>
      </c>
      <c r="CC119" s="82">
        <f t="shared" si="81"/>
        <v>0</v>
      </c>
      <c r="CD119" s="82" t="str">
        <f t="shared" si="82"/>
        <v>-</v>
      </c>
      <c r="CE119" s="82" t="str">
        <f t="shared" si="83"/>
        <v>-</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
      </c>
      <c r="B120" s="81" t="str">
        <f>IF(scriv!D82&lt;&gt;"",scriv!D82,"")</f>
        <v/>
      </c>
      <c r="C120" s="81" t="str">
        <f>IF( scriv!AP82&lt;&gt;"", IF(D120&lt;&gt;"","connection ","")&amp;scriv!AP82,IF(D120&lt;&gt;"","connection",""))</f>
        <v/>
      </c>
      <c r="D120" s="82" t="str">
        <f>scriv!AN82</f>
        <v/>
      </c>
      <c r="E120" s="82" t="str">
        <f>scriv!AO82</f>
        <v/>
      </c>
      <c r="F120" s="156">
        <f>ROW()</f>
        <v>120</v>
      </c>
      <c r="G120" s="294">
        <f>scriv!AC82</f>
        <v>0</v>
      </c>
      <c r="H120" s="294">
        <f>scriv!AD82</f>
        <v>0</v>
      </c>
      <c r="I120" s="81" t="str">
        <f>IF(scriv!AE82&lt;&gt;"",scriv!AE82,J120)</f>
        <v/>
      </c>
      <c r="J120" s="81" t="str">
        <f>IF(scriv!AF82&lt;&gt;"",scriv!AF82,"")</f>
        <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0</v>
      </c>
      <c r="S120" s="81" t="str">
        <f>IF(scriv!L82&lt;&gt;"",scriv!L82,
IF(scriv!AF82&lt;&gt;"",$S$36,"none"))</f>
        <v>none</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drawClose=,1.2</v>
      </c>
      <c r="AB120" s="167" t="str">
        <f t="shared" si="47"/>
        <v>noTitle</v>
      </c>
      <c r="AC120" s="167"/>
      <c r="AD120" s="45"/>
      <c r="AE120" s="168"/>
      <c r="AF120" s="169">
        <f>IF(D120="",scriv!B82,"")</f>
        <v>0</v>
      </c>
      <c r="AG120" s="170" t="str">
        <f t="shared" si="50"/>
        <v/>
      </c>
      <c r="AH120" s="169" t="str">
        <f t="shared" si="51"/>
        <v/>
      </c>
      <c r="AI120" s="169" t="str">
        <f t="shared" si="52"/>
        <v/>
      </c>
      <c r="AJ120" s="86">
        <f>ROUNDDOWN( (LEN(scriv!B82)+1) / 2, 0 )</f>
        <v>0</v>
      </c>
      <c r="AK120" s="82">
        <f t="shared" si="53"/>
        <v>0</v>
      </c>
      <c r="AL120" s="82" t="str">
        <f t="shared" si="54"/>
        <v>-</v>
      </c>
      <c r="AM120" s="82" t="str">
        <f t="shared" si="55"/>
        <v>-</v>
      </c>
      <c r="AN120" s="82" t="str">
        <f t="shared" si="56"/>
        <v>-</v>
      </c>
      <c r="AO120" s="82" t="str">
        <f t="shared" si="57"/>
        <v>-</v>
      </c>
      <c r="AP120" s="82" t="str">
        <f t="shared" si="58"/>
        <v>-</v>
      </c>
      <c r="AQ120" s="82" t="str">
        <f t="shared" si="59"/>
        <v>-</v>
      </c>
      <c r="AR120" s="82" t="str">
        <f t="shared" si="60"/>
        <v>-</v>
      </c>
      <c r="AT120" s="82">
        <f t="shared" si="61"/>
        <v>10</v>
      </c>
      <c r="AU120" s="82" t="str">
        <f ca="1">IF(    MAX(OFFSET(AL120,0,0,MATCH("-",AL120:AL$638,0))) = 0,"",
IFERROR(MAX(OFFSET(AL120,0,0,MATCH("-",AL120:AL$638,0))),""))</f>
        <v/>
      </c>
      <c r="AV120" s="82" t="str">
        <f ca="1">IF(    MAX(OFFSET(AM120,0,0,MATCH("-",AM120:AM$638,0))) = 0,"",
IFERROR(MAX(OFFSET(AM120,0,0,MATCH("-",AM120:AM$638,0))),""))</f>
        <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-198</v>
      </c>
      <c r="BC120" s="111" t="str">
        <f t="shared" ca="1" si="63"/>
        <v>Radius</v>
      </c>
      <c r="BD120" s="112">
        <f t="shared" ca="1" si="64"/>
        <v>0</v>
      </c>
      <c r="BE120" s="111">
        <f t="shared" ca="1" si="65"/>
        <v>-110</v>
      </c>
      <c r="BF120" s="113" t="e">
        <f t="shared" ca="1" si="66"/>
        <v>#VALUE!</v>
      </c>
      <c r="BG120" s="113" t="e">
        <f t="shared" ca="1" si="67"/>
        <v>#VALUE!</v>
      </c>
      <c r="BH120" s="112">
        <f t="shared" ca="1" si="68"/>
        <v>2000</v>
      </c>
      <c r="BI120" s="112">
        <f t="shared" ca="1" si="69"/>
        <v>-110</v>
      </c>
      <c r="BJ120" s="157"/>
      <c r="BK120" s="157"/>
      <c r="BL120" s="158" t="str">
        <f>scriv!AM82</f>
        <v/>
      </c>
      <c r="BM120" s="157"/>
      <c r="BN120" s="157" t="str">
        <f t="shared" si="70"/>
        <v>node</v>
      </c>
      <c r="BO120" s="157"/>
      <c r="BP120" s="159">
        <f t="shared" ca="1" si="71"/>
        <v>0</v>
      </c>
      <c r="BQ120" s="159">
        <f t="shared" ca="1" si="72"/>
        <v>0</v>
      </c>
      <c r="BR120" s="159">
        <f t="shared" si="73"/>
        <v>1</v>
      </c>
      <c r="BS120" s="159" t="str">
        <f t="shared" si="74"/>
        <v>symbol</v>
      </c>
      <c r="BT120" s="157" t="str">
        <f ca="1">IF(scriv!V82&lt;&gt;"",scriv!V82,
IF(E120="",IFERROR(VLOOKUP(BL120,$AH$40:$BT$638,39,FALSE),$BT$36),
$BT$37))</f>
        <v>NodeSquare</v>
      </c>
      <c r="BU120" s="166">
        <f t="shared" ca="1" si="75"/>
        <v>2000</v>
      </c>
      <c r="BV120" s="166">
        <f t="shared" ca="1" si="76"/>
        <v>-110</v>
      </c>
      <c r="BW120" s="166">
        <f t="shared" ca="1" si="77"/>
        <v>0</v>
      </c>
      <c r="BX120" s="166">
        <f t="shared" ca="1" si="78"/>
        <v>0</v>
      </c>
      <c r="BY120" s="180" t="str">
        <f t="shared" si="79"/>
        <v/>
      </c>
      <c r="BZ120" s="180" t="str">
        <f t="shared" si="80"/>
        <v/>
      </c>
      <c r="CA120" s="81" t="str">
        <f>IF(scriv!E82&lt;&gt;"",scriv!E82,"")</f>
        <v/>
      </c>
      <c r="CB120" s="82">
        <f t="shared" si="49"/>
        <v>0</v>
      </c>
      <c r="CC120" s="82">
        <f t="shared" si="81"/>
        <v>0</v>
      </c>
      <c r="CD120" s="82" t="str">
        <f t="shared" si="82"/>
        <v>-</v>
      </c>
      <c r="CE120" s="82" t="str">
        <f t="shared" si="83"/>
        <v>-</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
      </c>
      <c r="B121" s="81" t="str">
        <f>IF(scriv!D83&lt;&gt;"",scriv!D83,"")</f>
        <v/>
      </c>
      <c r="C121" s="81" t="str">
        <f>IF( scriv!AP83&lt;&gt;"", IF(D121&lt;&gt;"","connection ","")&amp;scriv!AP83,IF(D121&lt;&gt;"","connection",""))</f>
        <v/>
      </c>
      <c r="D121" s="82" t="str">
        <f>scriv!AN83</f>
        <v/>
      </c>
      <c r="E121" s="82" t="str">
        <f>scriv!AO83</f>
        <v/>
      </c>
      <c r="F121" s="156">
        <f>ROW()</f>
        <v>121</v>
      </c>
      <c r="G121" s="294">
        <f>scriv!AC83</f>
        <v>0</v>
      </c>
      <c r="H121" s="294">
        <f>scriv!AD83</f>
        <v>0</v>
      </c>
      <c r="I121" s="81" t="str">
        <f>IF(scriv!AE83&lt;&gt;"",scriv!AE83,J121)</f>
        <v/>
      </c>
      <c r="J121" s="81" t="str">
        <f>IF(scriv!AF83&lt;&gt;"",scriv!AF83,"")</f>
        <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0</v>
      </c>
      <c r="S121" s="81" t="str">
        <f>IF(scriv!L83&lt;&gt;"",scriv!L83,
IF(scriv!AF83&lt;&gt;"",$S$36,"none"))</f>
        <v>none</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drawClose=,1.2</v>
      </c>
      <c r="AB121" s="167" t="str">
        <f t="shared" si="47"/>
        <v>noTitle</v>
      </c>
      <c r="AC121" s="167"/>
      <c r="AD121" s="45"/>
      <c r="AE121" s="168"/>
      <c r="AF121" s="169">
        <f>IF(D121="",scriv!B83,"")</f>
        <v>0</v>
      </c>
      <c r="AG121" s="170" t="str">
        <f t="shared" si="50"/>
        <v/>
      </c>
      <c r="AH121" s="169" t="str">
        <f t="shared" si="51"/>
        <v/>
      </c>
      <c r="AI121" s="169" t="str">
        <f t="shared" si="52"/>
        <v/>
      </c>
      <c r="AJ121" s="86">
        <f>ROUNDDOWN( (LEN(scriv!B83)+1) / 2, 0 )</f>
        <v>0</v>
      </c>
      <c r="AK121" s="82">
        <f t="shared" si="53"/>
        <v>0</v>
      </c>
      <c r="AL121" s="82" t="str">
        <f t="shared" si="54"/>
        <v>-</v>
      </c>
      <c r="AM121" s="82" t="str">
        <f t="shared" si="55"/>
        <v>-</v>
      </c>
      <c r="AN121" s="82" t="str">
        <f t="shared" si="56"/>
        <v>-</v>
      </c>
      <c r="AO121" s="82" t="str">
        <f t="shared" si="57"/>
        <v>-</v>
      </c>
      <c r="AP121" s="82" t="str">
        <f t="shared" si="58"/>
        <v>-</v>
      </c>
      <c r="AQ121" s="82" t="str">
        <f t="shared" si="59"/>
        <v>-</v>
      </c>
      <c r="AR121" s="82" t="str">
        <f t="shared" si="60"/>
        <v>-</v>
      </c>
      <c r="AT121" s="82">
        <f t="shared" si="61"/>
        <v>10</v>
      </c>
      <c r="AU121" s="82" t="str">
        <f ca="1">IF(    MAX(OFFSET(AL121,0,0,MATCH("-",AL121:AL$638,0))) = 0,"",
IFERROR(MAX(OFFSET(AL121,0,0,MATCH("-",AL121:AL$638,0))),""))</f>
        <v/>
      </c>
      <c r="AV121" s="82" t="str">
        <f ca="1">IF(    MAX(OFFSET(AM121,0,0,MATCH("-",AM121:AM$638,0))) = 0,"",
IFERROR(MAX(OFFSET(AM121,0,0,MATCH("-",AM121:AM$638,0))),""))</f>
        <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-198</v>
      </c>
      <c r="BC121" s="111" t="str">
        <f t="shared" ca="1" si="63"/>
        <v>Radius</v>
      </c>
      <c r="BD121" s="112">
        <f t="shared" ca="1" si="64"/>
        <v>0</v>
      </c>
      <c r="BE121" s="111">
        <f t="shared" ca="1" si="65"/>
        <v>-110</v>
      </c>
      <c r="BF121" s="113" t="e">
        <f t="shared" ca="1" si="66"/>
        <v>#VALUE!</v>
      </c>
      <c r="BG121" s="113" t="e">
        <f t="shared" ca="1" si="67"/>
        <v>#VALUE!</v>
      </c>
      <c r="BH121" s="112">
        <f t="shared" ca="1" si="68"/>
        <v>2000</v>
      </c>
      <c r="BI121" s="112">
        <f t="shared" ca="1" si="69"/>
        <v>-110</v>
      </c>
      <c r="BJ121" s="157"/>
      <c r="BK121" s="157"/>
      <c r="BL121" s="158" t="str">
        <f>scriv!AM83</f>
        <v/>
      </c>
      <c r="BM121" s="157"/>
      <c r="BN121" s="157" t="str">
        <f t="shared" si="70"/>
        <v>node</v>
      </c>
      <c r="BO121" s="157"/>
      <c r="BP121" s="159">
        <f t="shared" ca="1" si="71"/>
        <v>0</v>
      </c>
      <c r="BQ121" s="159">
        <f t="shared" ca="1" si="72"/>
        <v>0</v>
      </c>
      <c r="BR121" s="159">
        <f t="shared" si="73"/>
        <v>1</v>
      </c>
      <c r="BS121" s="159" t="str">
        <f t="shared" si="74"/>
        <v>symbol</v>
      </c>
      <c r="BT121" s="157" t="str">
        <f ca="1">IF(scriv!V83&lt;&gt;"",scriv!V83,
IF(E121="",IFERROR(VLOOKUP(BL121,$AH$40:$BT$638,39,FALSE),$BT$36),
$BT$37))</f>
        <v>NodeSquare</v>
      </c>
      <c r="BU121" s="166">
        <f t="shared" ca="1" si="75"/>
        <v>2000</v>
      </c>
      <c r="BV121" s="166">
        <f t="shared" ca="1" si="76"/>
        <v>-110</v>
      </c>
      <c r="BW121" s="166">
        <f t="shared" ca="1" si="77"/>
        <v>0</v>
      </c>
      <c r="BX121" s="166">
        <f t="shared" ca="1" si="78"/>
        <v>0</v>
      </c>
      <c r="BY121" s="180" t="str">
        <f t="shared" si="79"/>
        <v/>
      </c>
      <c r="BZ121" s="180" t="str">
        <f t="shared" si="80"/>
        <v/>
      </c>
      <c r="CA121" s="81" t="str">
        <f>IF(scriv!E83&lt;&gt;"",scriv!E83,"")</f>
        <v/>
      </c>
      <c r="CB121" s="82">
        <f t="shared" si="49"/>
        <v>0</v>
      </c>
      <c r="CC121" s="82">
        <f t="shared" si="81"/>
        <v>0</v>
      </c>
      <c r="CD121" s="82" t="str">
        <f t="shared" si="82"/>
        <v>-</v>
      </c>
      <c r="CE121" s="82" t="str">
        <f t="shared" si="83"/>
        <v>-</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
      </c>
      <c r="B122" s="81" t="str">
        <f>IF(scriv!D84&lt;&gt;"",scriv!D84,"")</f>
        <v/>
      </c>
      <c r="C122" s="81" t="str">
        <f>IF( scriv!AP84&lt;&gt;"", IF(D122&lt;&gt;"","connection ","")&amp;scriv!AP84,IF(D122&lt;&gt;"","connection",""))</f>
        <v/>
      </c>
      <c r="D122" s="82" t="str">
        <f>scriv!AN84</f>
        <v/>
      </c>
      <c r="E122" s="82" t="str">
        <f>scriv!AO84</f>
        <v/>
      </c>
      <c r="F122" s="156">
        <f>ROW()</f>
        <v>122</v>
      </c>
      <c r="G122" s="294">
        <f>scriv!AC84</f>
        <v>0</v>
      </c>
      <c r="H122" s="294">
        <f>scriv!AD84</f>
        <v>0</v>
      </c>
      <c r="I122" s="81" t="str">
        <f>IF(scriv!AE84&lt;&gt;"",scriv!AE84,J122)</f>
        <v/>
      </c>
      <c r="J122" s="81" t="str">
        <f>IF(scriv!AF84&lt;&gt;"",scriv!AF84,"")</f>
        <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0</v>
      </c>
      <c r="S122" s="81" t="str">
        <f>IF(scriv!L84&lt;&gt;"",scriv!L84,
IF(scriv!AF84&lt;&gt;"",$S$36,"none"))</f>
        <v>none</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drawClose=,1.2</v>
      </c>
      <c r="AB122" s="167" t="str">
        <f t="shared" si="47"/>
        <v>noTitle</v>
      </c>
      <c r="AC122" s="167"/>
      <c r="AD122" s="45"/>
      <c r="AE122" s="168"/>
      <c r="AF122" s="169">
        <f>IF(D122="",scriv!B84,"")</f>
        <v>0</v>
      </c>
      <c r="AG122" s="170" t="str">
        <f t="shared" si="50"/>
        <v/>
      </c>
      <c r="AH122" s="169" t="str">
        <f t="shared" si="51"/>
        <v/>
      </c>
      <c r="AI122" s="169" t="str">
        <f t="shared" si="52"/>
        <v/>
      </c>
      <c r="AJ122" s="86">
        <f>ROUNDDOWN( (LEN(scriv!B84)+1) / 2, 0 )</f>
        <v>0</v>
      </c>
      <c r="AK122" s="82">
        <f t="shared" si="53"/>
        <v>0</v>
      </c>
      <c r="AL122" s="82" t="str">
        <f t="shared" si="54"/>
        <v>-</v>
      </c>
      <c r="AM122" s="82" t="str">
        <f t="shared" si="55"/>
        <v>-</v>
      </c>
      <c r="AN122" s="82" t="str">
        <f t="shared" si="56"/>
        <v>-</v>
      </c>
      <c r="AO122" s="82" t="str">
        <f t="shared" si="57"/>
        <v>-</v>
      </c>
      <c r="AP122" s="82" t="str">
        <f t="shared" si="58"/>
        <v>-</v>
      </c>
      <c r="AQ122" s="82" t="str">
        <f t="shared" si="59"/>
        <v>-</v>
      </c>
      <c r="AR122" s="82" t="str">
        <f t="shared" si="60"/>
        <v>-</v>
      </c>
      <c r="AT122" s="82">
        <f t="shared" si="61"/>
        <v>10</v>
      </c>
      <c r="AU122" s="82" t="str">
        <f ca="1">IF(    MAX(OFFSET(AL122,0,0,MATCH("-",AL122:AL$638,0))) = 0,"",
IFERROR(MAX(OFFSET(AL122,0,0,MATCH("-",AL122:AL$638,0))),""))</f>
        <v/>
      </c>
      <c r="AV122" s="82" t="str">
        <f ca="1">IF(    MAX(OFFSET(AM122,0,0,MATCH("-",AM122:AM$638,0))) = 0,"",
IFERROR(MAX(OFFSET(AM122,0,0,MATCH("-",AM122:AM$638,0))),""))</f>
        <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-198</v>
      </c>
      <c r="BC122" s="111" t="str">
        <f t="shared" ca="1" si="63"/>
        <v>Radius</v>
      </c>
      <c r="BD122" s="112">
        <f t="shared" ca="1" si="64"/>
        <v>0</v>
      </c>
      <c r="BE122" s="111">
        <f t="shared" ca="1" si="65"/>
        <v>-110</v>
      </c>
      <c r="BF122" s="113" t="e">
        <f t="shared" ca="1" si="66"/>
        <v>#VALUE!</v>
      </c>
      <c r="BG122" s="113" t="e">
        <f t="shared" ca="1" si="67"/>
        <v>#VALUE!</v>
      </c>
      <c r="BH122" s="112">
        <f t="shared" ca="1" si="68"/>
        <v>2000</v>
      </c>
      <c r="BI122" s="112">
        <f t="shared" ca="1" si="69"/>
        <v>-110</v>
      </c>
      <c r="BJ122" s="157"/>
      <c r="BK122" s="157"/>
      <c r="BL122" s="158" t="str">
        <f>scriv!AM84</f>
        <v/>
      </c>
      <c r="BM122" s="157"/>
      <c r="BN122" s="157" t="str">
        <f t="shared" si="70"/>
        <v>node</v>
      </c>
      <c r="BO122" s="157"/>
      <c r="BP122" s="159">
        <f t="shared" ca="1" si="71"/>
        <v>0</v>
      </c>
      <c r="BQ122" s="159">
        <f t="shared" ca="1" si="72"/>
        <v>0</v>
      </c>
      <c r="BR122" s="159">
        <f t="shared" si="73"/>
        <v>1</v>
      </c>
      <c r="BS122" s="159" t="str">
        <f t="shared" si="74"/>
        <v>symbol</v>
      </c>
      <c r="BT122" s="157" t="str">
        <f ca="1">IF(scriv!V84&lt;&gt;"",scriv!V84,
IF(E122="",IFERROR(VLOOKUP(BL122,$AH$40:$BT$638,39,FALSE),$BT$36),
$BT$37))</f>
        <v>NodeSquare</v>
      </c>
      <c r="BU122" s="166">
        <f t="shared" ca="1" si="75"/>
        <v>2000</v>
      </c>
      <c r="BV122" s="166">
        <f t="shared" ca="1" si="76"/>
        <v>-110</v>
      </c>
      <c r="BW122" s="166">
        <f t="shared" ca="1" si="77"/>
        <v>0</v>
      </c>
      <c r="BX122" s="166">
        <f t="shared" ca="1" si="78"/>
        <v>0</v>
      </c>
      <c r="BY122" s="180" t="str">
        <f t="shared" si="79"/>
        <v/>
      </c>
      <c r="BZ122" s="180" t="str">
        <f t="shared" si="80"/>
        <v/>
      </c>
      <c r="CA122" s="81" t="str">
        <f>IF(scriv!E84&lt;&gt;"",scriv!E84,"")</f>
        <v/>
      </c>
      <c r="CB122" s="82">
        <f t="shared" si="49"/>
        <v>0</v>
      </c>
      <c r="CC122" s="82">
        <f t="shared" si="81"/>
        <v>0</v>
      </c>
      <c r="CD122" s="82" t="str">
        <f t="shared" si="82"/>
        <v>-</v>
      </c>
      <c r="CE122" s="82" t="str">
        <f t="shared" si="83"/>
        <v>-</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
      </c>
      <c r="B123" s="81" t="str">
        <f>IF(scriv!D85&lt;&gt;"",scriv!D85,"")</f>
        <v/>
      </c>
      <c r="C123" s="81" t="str">
        <f>IF( scriv!AP85&lt;&gt;"", IF(D123&lt;&gt;"","connection ","")&amp;scriv!AP85,IF(D123&lt;&gt;"","connection",""))</f>
        <v/>
      </c>
      <c r="D123" s="82" t="str">
        <f>scriv!AN85</f>
        <v/>
      </c>
      <c r="E123" s="82" t="str">
        <f>scriv!AO85</f>
        <v/>
      </c>
      <c r="F123" s="156">
        <f>ROW()</f>
        <v>123</v>
      </c>
      <c r="G123" s="294">
        <f>scriv!AC85</f>
        <v>0</v>
      </c>
      <c r="H123" s="294">
        <f>scriv!AD85</f>
        <v>0</v>
      </c>
      <c r="I123" s="81" t="str">
        <f>IF(scriv!AE85&lt;&gt;"",scriv!AE85,J123)</f>
        <v/>
      </c>
      <c r="J123" s="81" t="str">
        <f>IF(scriv!AF85&lt;&gt;"",scriv!AF85,"")</f>
        <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0</v>
      </c>
      <c r="S123" s="81" t="str">
        <f>IF(scriv!L85&lt;&gt;"",scriv!L85,
IF(scriv!AF85&lt;&gt;"",$S$36,"none"))</f>
        <v>none</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drawClose=,1.2</v>
      </c>
      <c r="AB123" s="167" t="str">
        <f t="shared" si="47"/>
        <v>noTitle</v>
      </c>
      <c r="AC123" s="167"/>
      <c r="AD123" s="45"/>
      <c r="AE123" s="168"/>
      <c r="AF123" s="169">
        <f>IF(D123="",scriv!B85,"")</f>
        <v>0</v>
      </c>
      <c r="AG123" s="170" t="str">
        <f t="shared" si="50"/>
        <v/>
      </c>
      <c r="AH123" s="169" t="str">
        <f t="shared" si="51"/>
        <v/>
      </c>
      <c r="AI123" s="169" t="str">
        <f t="shared" si="52"/>
        <v/>
      </c>
      <c r="AJ123" s="86">
        <f>ROUNDDOWN( (LEN(scriv!B85)+1) / 2, 0 )</f>
        <v>0</v>
      </c>
      <c r="AK123" s="82">
        <f t="shared" si="53"/>
        <v>0</v>
      </c>
      <c r="AL123" s="82" t="str">
        <f t="shared" si="54"/>
        <v>-</v>
      </c>
      <c r="AM123" s="82" t="str">
        <f t="shared" si="55"/>
        <v>-</v>
      </c>
      <c r="AN123" s="82" t="str">
        <f t="shared" si="56"/>
        <v>-</v>
      </c>
      <c r="AO123" s="82" t="str">
        <f t="shared" si="57"/>
        <v>-</v>
      </c>
      <c r="AP123" s="82" t="str">
        <f t="shared" si="58"/>
        <v>-</v>
      </c>
      <c r="AQ123" s="82" t="str">
        <f t="shared" si="59"/>
        <v>-</v>
      </c>
      <c r="AR123" s="82" t="str">
        <f t="shared" si="60"/>
        <v>-</v>
      </c>
      <c r="AT123" s="82">
        <f t="shared" si="61"/>
        <v>10</v>
      </c>
      <c r="AU123" s="82" t="str">
        <f ca="1">IF(    MAX(OFFSET(AL123,0,0,MATCH("-",AL123:AL$638,0))) = 0,"",
IFERROR(MAX(OFFSET(AL123,0,0,MATCH("-",AL123:AL$638,0))),""))</f>
        <v/>
      </c>
      <c r="AV123" s="82" t="str">
        <f ca="1">IF(    MAX(OFFSET(AM123,0,0,MATCH("-",AM123:AM$638,0))) = 0,"",
IFERROR(MAX(OFFSET(AM123,0,0,MATCH("-",AM123:AM$638,0))),""))</f>
        <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-198</v>
      </c>
      <c r="BC123" s="111" t="str">
        <f t="shared" ca="1" si="63"/>
        <v>Radius</v>
      </c>
      <c r="BD123" s="112">
        <f t="shared" ca="1" si="64"/>
        <v>0</v>
      </c>
      <c r="BE123" s="111">
        <f t="shared" ca="1" si="65"/>
        <v>-110</v>
      </c>
      <c r="BF123" s="113" t="e">
        <f t="shared" ca="1" si="66"/>
        <v>#VALUE!</v>
      </c>
      <c r="BG123" s="113" t="e">
        <f t="shared" ca="1" si="67"/>
        <v>#VALUE!</v>
      </c>
      <c r="BH123" s="112">
        <f t="shared" ca="1" si="68"/>
        <v>2000</v>
      </c>
      <c r="BI123" s="112">
        <f t="shared" ca="1" si="69"/>
        <v>-110</v>
      </c>
      <c r="BJ123" s="157"/>
      <c r="BK123" s="157"/>
      <c r="BL123" s="158" t="str">
        <f>scriv!AM85</f>
        <v/>
      </c>
      <c r="BM123" s="157"/>
      <c r="BN123" s="157" t="str">
        <f t="shared" si="70"/>
        <v>node</v>
      </c>
      <c r="BO123" s="157"/>
      <c r="BP123" s="159">
        <f t="shared" ca="1" si="71"/>
        <v>0</v>
      </c>
      <c r="BQ123" s="159">
        <f t="shared" ca="1" si="72"/>
        <v>0</v>
      </c>
      <c r="BR123" s="159">
        <f t="shared" si="73"/>
        <v>1</v>
      </c>
      <c r="BS123" s="159" t="str">
        <f t="shared" si="74"/>
        <v>symbol</v>
      </c>
      <c r="BT123" s="157" t="str">
        <f ca="1">IF(scriv!V85&lt;&gt;"",scriv!V85,
IF(E123="",IFERROR(VLOOKUP(BL123,$AH$40:$BT$638,39,FALSE),$BT$36),
$BT$37))</f>
        <v>NodeSquare</v>
      </c>
      <c r="BU123" s="166">
        <f t="shared" ca="1" si="75"/>
        <v>2000</v>
      </c>
      <c r="BV123" s="166">
        <f t="shared" ca="1" si="76"/>
        <v>-110</v>
      </c>
      <c r="BW123" s="166">
        <f t="shared" ca="1" si="77"/>
        <v>0</v>
      </c>
      <c r="BX123" s="166">
        <f t="shared" ca="1" si="78"/>
        <v>0</v>
      </c>
      <c r="BY123" s="180" t="str">
        <f t="shared" si="79"/>
        <v/>
      </c>
      <c r="BZ123" s="180" t="str">
        <f t="shared" si="80"/>
        <v/>
      </c>
      <c r="CA123" s="81" t="str">
        <f>IF(scriv!E85&lt;&gt;"",scriv!E85,"")</f>
        <v/>
      </c>
      <c r="CB123" s="82">
        <f t="shared" si="49"/>
        <v>0</v>
      </c>
      <c r="CC123" s="82">
        <f t="shared" si="81"/>
        <v>0</v>
      </c>
      <c r="CD123" s="82" t="str">
        <f t="shared" si="82"/>
        <v>-</v>
      </c>
      <c r="CE123" s="82" t="str">
        <f t="shared" si="83"/>
        <v>-</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
      </c>
      <c r="B124" s="81" t="str">
        <f>IF(scriv!D86&lt;&gt;"",scriv!D86,"")</f>
        <v/>
      </c>
      <c r="C124" s="81" t="str">
        <f>IF( scriv!AP86&lt;&gt;"", IF(D124&lt;&gt;"","connection ","")&amp;scriv!AP86,IF(D124&lt;&gt;"","connection",""))</f>
        <v/>
      </c>
      <c r="D124" s="82" t="str">
        <f>scriv!AN86</f>
        <v/>
      </c>
      <c r="E124" s="82" t="str">
        <f>scriv!AO86</f>
        <v/>
      </c>
      <c r="F124" s="156">
        <f>ROW()</f>
        <v>124</v>
      </c>
      <c r="G124" s="294">
        <f>scriv!AC86</f>
        <v>0</v>
      </c>
      <c r="H124" s="294">
        <f>scriv!AD86</f>
        <v>0</v>
      </c>
      <c r="I124" s="81" t="str">
        <f>IF(scriv!AE86&lt;&gt;"",scriv!AE86,J124)</f>
        <v/>
      </c>
      <c r="J124" s="81" t="str">
        <f>IF(scriv!AF86&lt;&gt;"",scriv!AF86,"")</f>
        <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0</v>
      </c>
      <c r="S124" s="81" t="str">
        <f>IF(scriv!L86&lt;&gt;"",scriv!L86,
IF(scriv!AF86&lt;&gt;"",$S$36,"none"))</f>
        <v>none</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drawClose=,1.2</v>
      </c>
      <c r="AB124" s="167" t="str">
        <f t="shared" si="47"/>
        <v>noTitle</v>
      </c>
      <c r="AC124" s="167"/>
      <c r="AD124" s="45"/>
      <c r="AE124" s="168"/>
      <c r="AF124" s="169">
        <f>IF(D124="",scriv!B86,"")</f>
        <v>0</v>
      </c>
      <c r="AG124" s="170" t="str">
        <f t="shared" si="50"/>
        <v/>
      </c>
      <c r="AH124" s="169" t="str">
        <f t="shared" si="51"/>
        <v/>
      </c>
      <c r="AI124" s="169" t="str">
        <f t="shared" si="52"/>
        <v/>
      </c>
      <c r="AJ124" s="86">
        <f>ROUNDDOWN( (LEN(scriv!B86)+1) / 2, 0 )</f>
        <v>0</v>
      </c>
      <c r="AK124" s="82">
        <f t="shared" si="53"/>
        <v>0</v>
      </c>
      <c r="AL124" s="82" t="str">
        <f t="shared" si="54"/>
        <v>-</v>
      </c>
      <c r="AM124" s="82" t="str">
        <f t="shared" si="55"/>
        <v>-</v>
      </c>
      <c r="AN124" s="82" t="str">
        <f t="shared" si="56"/>
        <v>-</v>
      </c>
      <c r="AO124" s="82" t="str">
        <f t="shared" si="57"/>
        <v>-</v>
      </c>
      <c r="AP124" s="82" t="str">
        <f t="shared" si="58"/>
        <v>-</v>
      </c>
      <c r="AQ124" s="82" t="str">
        <f t="shared" si="59"/>
        <v>-</v>
      </c>
      <c r="AR124" s="82" t="str">
        <f t="shared" si="60"/>
        <v>-</v>
      </c>
      <c r="AT124" s="82">
        <f t="shared" si="61"/>
        <v>10</v>
      </c>
      <c r="AU124" s="82" t="str">
        <f ca="1">IF(    MAX(OFFSET(AL124,0,0,MATCH("-",AL124:AL$638,0))) = 0,"",
IFERROR(MAX(OFFSET(AL124,0,0,MATCH("-",AL124:AL$638,0))),""))</f>
        <v/>
      </c>
      <c r="AV124" s="82" t="str">
        <f ca="1">IF(    MAX(OFFSET(AM124,0,0,MATCH("-",AM124:AM$638,0))) = 0,"",
IFERROR(MAX(OFFSET(AM124,0,0,MATCH("-",AM124:AM$638,0))),""))</f>
        <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-198</v>
      </c>
      <c r="BC124" s="111" t="str">
        <f t="shared" ca="1" si="63"/>
        <v>Radius</v>
      </c>
      <c r="BD124" s="112">
        <f t="shared" ca="1" si="64"/>
        <v>0</v>
      </c>
      <c r="BE124" s="111">
        <f t="shared" ca="1" si="65"/>
        <v>-110</v>
      </c>
      <c r="BF124" s="113" t="e">
        <f t="shared" ca="1" si="66"/>
        <v>#VALUE!</v>
      </c>
      <c r="BG124" s="113" t="e">
        <f t="shared" ca="1" si="67"/>
        <v>#VALUE!</v>
      </c>
      <c r="BH124" s="112">
        <f t="shared" ca="1" si="68"/>
        <v>2000</v>
      </c>
      <c r="BI124" s="112">
        <f t="shared" ca="1" si="69"/>
        <v>-110</v>
      </c>
      <c r="BJ124" s="157"/>
      <c r="BK124" s="157"/>
      <c r="BL124" s="158" t="str">
        <f>scriv!AM86</f>
        <v/>
      </c>
      <c r="BM124" s="157"/>
      <c r="BN124" s="157" t="str">
        <f t="shared" si="70"/>
        <v>node</v>
      </c>
      <c r="BO124" s="157"/>
      <c r="BP124" s="159">
        <f t="shared" ca="1" si="71"/>
        <v>0</v>
      </c>
      <c r="BQ124" s="159">
        <f t="shared" ca="1" si="72"/>
        <v>0</v>
      </c>
      <c r="BR124" s="159">
        <f t="shared" si="73"/>
        <v>1</v>
      </c>
      <c r="BS124" s="159" t="str">
        <f t="shared" si="74"/>
        <v>symbol</v>
      </c>
      <c r="BT124" s="157" t="str">
        <f ca="1">IF(scriv!V86&lt;&gt;"",scriv!V86,
IF(E124="",IFERROR(VLOOKUP(BL124,$AH$40:$BT$638,39,FALSE),$BT$36),
$BT$37))</f>
        <v>NodeSquare</v>
      </c>
      <c r="BU124" s="166">
        <f t="shared" ca="1" si="75"/>
        <v>2000</v>
      </c>
      <c r="BV124" s="166">
        <f t="shared" ca="1" si="76"/>
        <v>-110</v>
      </c>
      <c r="BW124" s="166">
        <f t="shared" ca="1" si="77"/>
        <v>0</v>
      </c>
      <c r="BX124" s="166">
        <f t="shared" ca="1" si="78"/>
        <v>0</v>
      </c>
      <c r="BY124" s="180" t="str">
        <f t="shared" si="79"/>
        <v/>
      </c>
      <c r="BZ124" s="180" t="str">
        <f t="shared" si="80"/>
        <v/>
      </c>
      <c r="CA124" s="81" t="str">
        <f>IF(scriv!E86&lt;&gt;"",scriv!E86,"")</f>
        <v/>
      </c>
      <c r="CB124" s="82">
        <f t="shared" si="49"/>
        <v>0</v>
      </c>
      <c r="CC124" s="82">
        <f t="shared" si="81"/>
        <v>0</v>
      </c>
      <c r="CD124" s="82" t="str">
        <f t="shared" si="82"/>
        <v>-</v>
      </c>
      <c r="CE124" s="82" t="str">
        <f t="shared" si="83"/>
        <v>-</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
      </c>
      <c r="B125" s="81" t="str">
        <f>IF(scriv!D87&lt;&gt;"",scriv!D87,"")</f>
        <v/>
      </c>
      <c r="C125" s="81" t="str">
        <f>IF( scriv!AP87&lt;&gt;"", IF(D125&lt;&gt;"","connection ","")&amp;scriv!AP87,IF(D125&lt;&gt;"","connection",""))</f>
        <v/>
      </c>
      <c r="D125" s="82" t="str">
        <f>scriv!AN87</f>
        <v/>
      </c>
      <c r="E125" s="82" t="str">
        <f>scriv!AO87</f>
        <v/>
      </c>
      <c r="F125" s="156">
        <f>ROW()</f>
        <v>125</v>
      </c>
      <c r="G125" s="294">
        <f>scriv!AC87</f>
        <v>0</v>
      </c>
      <c r="H125" s="294">
        <f>scriv!AD87</f>
        <v>0</v>
      </c>
      <c r="I125" s="81" t="str">
        <f>IF(scriv!AE87&lt;&gt;"",scriv!AE87,J125)</f>
        <v/>
      </c>
      <c r="J125" s="81" t="str">
        <f>IF(scriv!AF87&lt;&gt;"",scriv!AF87,"")</f>
        <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0</v>
      </c>
      <c r="S125" s="81" t="str">
        <f>IF(scriv!L87&lt;&gt;"",scriv!L87,
IF(scriv!AF87&lt;&gt;"",$S$36,"none"))</f>
        <v>none</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drawClose=,1.2</v>
      </c>
      <c r="AB125" s="167" t="str">
        <f t="shared" si="47"/>
        <v>noTitle</v>
      </c>
      <c r="AC125" s="167"/>
      <c r="AD125" s="45"/>
      <c r="AE125" s="168"/>
      <c r="AF125" s="169">
        <f>IF(D125="",scriv!B87,"")</f>
        <v>0</v>
      </c>
      <c r="AG125" s="170" t="str">
        <f t="shared" si="50"/>
        <v/>
      </c>
      <c r="AH125" s="169" t="str">
        <f t="shared" si="51"/>
        <v/>
      </c>
      <c r="AI125" s="169" t="str">
        <f t="shared" si="52"/>
        <v/>
      </c>
      <c r="AJ125" s="86">
        <f>ROUNDDOWN( (LEN(scriv!B87)+1) / 2, 0 )</f>
        <v>0</v>
      </c>
      <c r="AK125" s="82">
        <f t="shared" si="53"/>
        <v>0</v>
      </c>
      <c r="AL125" s="82" t="str">
        <f t="shared" si="54"/>
        <v>-</v>
      </c>
      <c r="AM125" s="82" t="str">
        <f t="shared" si="55"/>
        <v>-</v>
      </c>
      <c r="AN125" s="82" t="str">
        <f t="shared" si="56"/>
        <v>-</v>
      </c>
      <c r="AO125" s="82" t="str">
        <f t="shared" si="57"/>
        <v>-</v>
      </c>
      <c r="AP125" s="82" t="str">
        <f t="shared" si="58"/>
        <v>-</v>
      </c>
      <c r="AQ125" s="82" t="str">
        <f t="shared" si="59"/>
        <v>-</v>
      </c>
      <c r="AR125" s="82" t="str">
        <f t="shared" si="60"/>
        <v>-</v>
      </c>
      <c r="AT125" s="82">
        <f t="shared" si="61"/>
        <v>10</v>
      </c>
      <c r="AU125" s="82" t="str">
        <f ca="1">IF(    MAX(OFFSET(AL125,0,0,MATCH("-",AL125:AL$638,0))) = 0,"",
IFERROR(MAX(OFFSET(AL125,0,0,MATCH("-",AL125:AL$638,0))),""))</f>
        <v/>
      </c>
      <c r="AV125" s="82" t="str">
        <f ca="1">IF(    MAX(OFFSET(AM125,0,0,MATCH("-",AM125:AM$638,0))) = 0,"",
IFERROR(MAX(OFFSET(AM125,0,0,MATCH("-",AM125:AM$638,0))),""))</f>
        <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-198</v>
      </c>
      <c r="BC125" s="111" t="str">
        <f t="shared" ca="1" si="63"/>
        <v>Radius</v>
      </c>
      <c r="BD125" s="112">
        <f t="shared" ca="1" si="64"/>
        <v>0</v>
      </c>
      <c r="BE125" s="111">
        <f t="shared" ca="1" si="65"/>
        <v>-110</v>
      </c>
      <c r="BF125" s="113" t="e">
        <f t="shared" ca="1" si="66"/>
        <v>#VALUE!</v>
      </c>
      <c r="BG125" s="113" t="e">
        <f t="shared" ca="1" si="67"/>
        <v>#VALUE!</v>
      </c>
      <c r="BH125" s="112">
        <f t="shared" ca="1" si="68"/>
        <v>2000</v>
      </c>
      <c r="BI125" s="112">
        <f t="shared" ca="1" si="69"/>
        <v>-110</v>
      </c>
      <c r="BJ125" s="157"/>
      <c r="BK125" s="157"/>
      <c r="BL125" s="158" t="str">
        <f>scriv!AM87</f>
        <v/>
      </c>
      <c r="BM125" s="157"/>
      <c r="BN125" s="157" t="str">
        <f t="shared" si="70"/>
        <v>node</v>
      </c>
      <c r="BO125" s="157"/>
      <c r="BP125" s="159">
        <f t="shared" ca="1" si="71"/>
        <v>0</v>
      </c>
      <c r="BQ125" s="159">
        <f t="shared" ca="1" si="72"/>
        <v>0</v>
      </c>
      <c r="BR125" s="159">
        <f t="shared" si="73"/>
        <v>1</v>
      </c>
      <c r="BS125" s="159" t="str">
        <f t="shared" si="74"/>
        <v>symbol</v>
      </c>
      <c r="BT125" s="157" t="str">
        <f ca="1">IF(scriv!V87&lt;&gt;"",scriv!V87,
IF(E125="",IFERROR(VLOOKUP(BL125,$AH$40:$BT$638,39,FALSE),$BT$36),
$BT$37))</f>
        <v>NodeSquare</v>
      </c>
      <c r="BU125" s="166">
        <f t="shared" ca="1" si="75"/>
        <v>2000</v>
      </c>
      <c r="BV125" s="166">
        <f t="shared" ca="1" si="76"/>
        <v>-110</v>
      </c>
      <c r="BW125" s="166">
        <f t="shared" ca="1" si="77"/>
        <v>0</v>
      </c>
      <c r="BX125" s="166">
        <f t="shared" ca="1" si="78"/>
        <v>0</v>
      </c>
      <c r="BY125" s="180" t="str">
        <f t="shared" si="79"/>
        <v/>
      </c>
      <c r="BZ125" s="180" t="str">
        <f t="shared" si="80"/>
        <v/>
      </c>
      <c r="CA125" s="81" t="str">
        <f>IF(scriv!E87&lt;&gt;"",scriv!E87,"")</f>
        <v/>
      </c>
      <c r="CB125" s="82">
        <f t="shared" si="49"/>
        <v>0</v>
      </c>
      <c r="CC125" s="82">
        <f t="shared" si="81"/>
        <v>0</v>
      </c>
      <c r="CD125" s="82" t="str">
        <f t="shared" si="82"/>
        <v>-</v>
      </c>
      <c r="CE125" s="82" t="str">
        <f t="shared" si="83"/>
        <v>-</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
      </c>
      <c r="B126" s="81" t="str">
        <f>IF(scriv!D88&lt;&gt;"",scriv!D88,"")</f>
        <v/>
      </c>
      <c r="C126" s="81" t="str">
        <f>IF( scriv!AP88&lt;&gt;"", IF(D126&lt;&gt;"","connection ","")&amp;scriv!AP88,IF(D126&lt;&gt;"","connection",""))</f>
        <v/>
      </c>
      <c r="D126" s="82" t="str">
        <f>scriv!AN88</f>
        <v/>
      </c>
      <c r="E126" s="82" t="str">
        <f>scriv!AO88</f>
        <v/>
      </c>
      <c r="F126" s="156">
        <f>ROW()</f>
        <v>126</v>
      </c>
      <c r="G126" s="294">
        <f>scriv!AC88</f>
        <v>0</v>
      </c>
      <c r="H126" s="294">
        <f>scriv!AD88</f>
        <v>0</v>
      </c>
      <c r="I126" s="81" t="str">
        <f>IF(scriv!AE88&lt;&gt;"",scriv!AE88,J126)</f>
        <v/>
      </c>
      <c r="J126" s="81" t="str">
        <f>IF(scriv!AF88&lt;&gt;"",scriv!AF88,"")</f>
        <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0</v>
      </c>
      <c r="S126" s="81" t="str">
        <f>IF(scriv!L88&lt;&gt;"",scriv!L88,
IF(scriv!AF88&lt;&gt;"",$S$36,"none"))</f>
        <v>none</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drawClose=,1.2</v>
      </c>
      <c r="AB126" s="167" t="str">
        <f t="shared" si="47"/>
        <v>noTitle</v>
      </c>
      <c r="AC126" s="167"/>
      <c r="AD126" s="45"/>
      <c r="AE126" s="168"/>
      <c r="AF126" s="169">
        <f>IF(D126="",scriv!B88,"")</f>
        <v>0</v>
      </c>
      <c r="AG126" s="170" t="str">
        <f t="shared" si="50"/>
        <v/>
      </c>
      <c r="AH126" s="169" t="str">
        <f t="shared" si="51"/>
        <v/>
      </c>
      <c r="AI126" s="169" t="str">
        <f t="shared" si="52"/>
        <v/>
      </c>
      <c r="AJ126" s="86">
        <f>ROUNDDOWN( (LEN(scriv!B88)+1) / 2, 0 )</f>
        <v>0</v>
      </c>
      <c r="AK126" s="82">
        <f t="shared" si="53"/>
        <v>0</v>
      </c>
      <c r="AL126" s="82" t="str">
        <f t="shared" si="54"/>
        <v>-</v>
      </c>
      <c r="AM126" s="82" t="str">
        <f t="shared" si="55"/>
        <v>-</v>
      </c>
      <c r="AN126" s="82" t="str">
        <f t="shared" si="56"/>
        <v>-</v>
      </c>
      <c r="AO126" s="82" t="str">
        <f t="shared" si="57"/>
        <v>-</v>
      </c>
      <c r="AP126" s="82" t="str">
        <f t="shared" si="58"/>
        <v>-</v>
      </c>
      <c r="AQ126" s="82" t="str">
        <f t="shared" si="59"/>
        <v>-</v>
      </c>
      <c r="AR126" s="82" t="str">
        <f t="shared" si="60"/>
        <v>-</v>
      </c>
      <c r="AT126" s="82">
        <f t="shared" si="61"/>
        <v>10</v>
      </c>
      <c r="AU126" s="82" t="str">
        <f ca="1">IF(    MAX(OFFSET(AL126,0,0,MATCH("-",AL126:AL$638,0))) = 0,"",
IFERROR(MAX(OFFSET(AL126,0,0,MATCH("-",AL126:AL$638,0))),""))</f>
        <v/>
      </c>
      <c r="AV126" s="82" t="str">
        <f ca="1">IF(    MAX(OFFSET(AM126,0,0,MATCH("-",AM126:AM$638,0))) = 0,"",
IFERROR(MAX(OFFSET(AM126,0,0,MATCH("-",AM126:AM$638,0))),""))</f>
        <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-198</v>
      </c>
      <c r="BC126" s="111" t="str">
        <f t="shared" ca="1" si="63"/>
        <v>Radius</v>
      </c>
      <c r="BD126" s="112">
        <f t="shared" ca="1" si="64"/>
        <v>0</v>
      </c>
      <c r="BE126" s="111">
        <f t="shared" ca="1" si="65"/>
        <v>-110</v>
      </c>
      <c r="BF126" s="113" t="e">
        <f t="shared" ca="1" si="66"/>
        <v>#VALUE!</v>
      </c>
      <c r="BG126" s="113" t="e">
        <f t="shared" ca="1" si="67"/>
        <v>#VALUE!</v>
      </c>
      <c r="BH126" s="112">
        <f t="shared" ca="1" si="68"/>
        <v>2000</v>
      </c>
      <c r="BI126" s="112">
        <f t="shared" ca="1" si="69"/>
        <v>-110</v>
      </c>
      <c r="BJ126" s="157"/>
      <c r="BK126" s="157"/>
      <c r="BL126" s="158" t="str">
        <f>scriv!AM88</f>
        <v/>
      </c>
      <c r="BM126" s="157"/>
      <c r="BN126" s="157" t="str">
        <f t="shared" si="70"/>
        <v>node</v>
      </c>
      <c r="BO126" s="157"/>
      <c r="BP126" s="159">
        <f t="shared" ca="1" si="71"/>
        <v>0</v>
      </c>
      <c r="BQ126" s="159">
        <f t="shared" ca="1" si="72"/>
        <v>0</v>
      </c>
      <c r="BR126" s="159">
        <f t="shared" si="73"/>
        <v>1</v>
      </c>
      <c r="BS126" s="159" t="str">
        <f t="shared" si="74"/>
        <v>symbol</v>
      </c>
      <c r="BT126" s="157" t="str">
        <f ca="1">IF(scriv!V88&lt;&gt;"",scriv!V88,
IF(E126="",IFERROR(VLOOKUP(BL126,$AH$40:$BT$638,39,FALSE),$BT$36),
$BT$37))</f>
        <v>NodeSquare</v>
      </c>
      <c r="BU126" s="166">
        <f t="shared" ca="1" si="75"/>
        <v>2000</v>
      </c>
      <c r="BV126" s="166">
        <f t="shared" ca="1" si="76"/>
        <v>-110</v>
      </c>
      <c r="BW126" s="166">
        <f t="shared" ca="1" si="77"/>
        <v>0</v>
      </c>
      <c r="BX126" s="166">
        <f t="shared" ca="1" si="78"/>
        <v>0</v>
      </c>
      <c r="BY126" s="180" t="str">
        <f t="shared" si="79"/>
        <v/>
      </c>
      <c r="BZ126" s="180" t="str">
        <f t="shared" si="80"/>
        <v/>
      </c>
      <c r="CA126" s="81" t="str">
        <f>IF(scriv!E88&lt;&gt;"",scriv!E88,"")</f>
        <v/>
      </c>
      <c r="CB126" s="82">
        <f t="shared" si="49"/>
        <v>0</v>
      </c>
      <c r="CC126" s="82">
        <f t="shared" si="81"/>
        <v>0</v>
      </c>
      <c r="CD126" s="82" t="str">
        <f t="shared" si="82"/>
        <v>-</v>
      </c>
      <c r="CE126" s="82" t="str">
        <f t="shared" si="83"/>
        <v>-</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
      </c>
      <c r="B127" s="81" t="str">
        <f>IF(scriv!D89&lt;&gt;"",scriv!D89,"")</f>
        <v/>
      </c>
      <c r="C127" s="81" t="str">
        <f>IF( scriv!AP89&lt;&gt;"", IF(D127&lt;&gt;"","connection ","")&amp;scriv!AP89,IF(D127&lt;&gt;"","connection",""))</f>
        <v/>
      </c>
      <c r="D127" s="82" t="str">
        <f>scriv!AN89</f>
        <v/>
      </c>
      <c r="E127" s="82" t="str">
        <f>scriv!AO89</f>
        <v/>
      </c>
      <c r="F127" s="156">
        <f>ROW()</f>
        <v>127</v>
      </c>
      <c r="G127" s="294">
        <f>scriv!AC89</f>
        <v>0</v>
      </c>
      <c r="H127" s="294">
        <f>scriv!AD89</f>
        <v>0</v>
      </c>
      <c r="I127" s="81" t="str">
        <f>IF(scriv!AE89&lt;&gt;"",scriv!AE89,J127)</f>
        <v/>
      </c>
      <c r="J127" s="81" t="str">
        <f>IF(scriv!AF89&lt;&gt;"",scriv!AF89,"")</f>
        <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0</v>
      </c>
      <c r="S127" s="81" t="str">
        <f>IF(scriv!L89&lt;&gt;"",scriv!L89,
IF(scriv!AF89&lt;&gt;"",$S$36,"none"))</f>
        <v>none</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drawClose=,1.2</v>
      </c>
      <c r="AB127" s="167" t="str">
        <f t="shared" si="47"/>
        <v>noTitle</v>
      </c>
      <c r="AC127" s="167"/>
      <c r="AD127" s="45"/>
      <c r="AE127" s="168"/>
      <c r="AF127" s="169">
        <f>IF(D127="",scriv!B89,"")</f>
        <v>0</v>
      </c>
      <c r="AG127" s="170" t="str">
        <f t="shared" si="50"/>
        <v/>
      </c>
      <c r="AH127" s="169" t="str">
        <f t="shared" si="51"/>
        <v/>
      </c>
      <c r="AI127" s="169" t="str">
        <f t="shared" si="52"/>
        <v/>
      </c>
      <c r="AJ127" s="86">
        <f>ROUNDDOWN( (LEN(scriv!B89)+1) / 2, 0 )</f>
        <v>0</v>
      </c>
      <c r="AK127" s="82">
        <f t="shared" si="53"/>
        <v>0</v>
      </c>
      <c r="AL127" s="82" t="str">
        <f t="shared" si="54"/>
        <v>-</v>
      </c>
      <c r="AM127" s="82" t="str">
        <f t="shared" si="55"/>
        <v>-</v>
      </c>
      <c r="AN127" s="82" t="str">
        <f t="shared" si="56"/>
        <v>-</v>
      </c>
      <c r="AO127" s="82" t="str">
        <f t="shared" si="57"/>
        <v>-</v>
      </c>
      <c r="AP127" s="82" t="str">
        <f t="shared" si="58"/>
        <v>-</v>
      </c>
      <c r="AQ127" s="82" t="str">
        <f t="shared" si="59"/>
        <v>-</v>
      </c>
      <c r="AR127" s="82" t="str">
        <f t="shared" si="60"/>
        <v>-</v>
      </c>
      <c r="AT127" s="82">
        <f t="shared" si="61"/>
        <v>10</v>
      </c>
      <c r="AU127" s="82" t="str">
        <f ca="1">IF(    MAX(OFFSET(AL127,0,0,MATCH("-",AL127:AL$638,0))) = 0,"",
IFERROR(MAX(OFFSET(AL127,0,0,MATCH("-",AL127:AL$638,0))),""))</f>
        <v/>
      </c>
      <c r="AV127" s="82" t="str">
        <f ca="1">IF(    MAX(OFFSET(AM127,0,0,MATCH("-",AM127:AM$638,0))) = 0,"",
IFERROR(MAX(OFFSET(AM127,0,0,MATCH("-",AM127:AM$638,0))),""))</f>
        <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-198</v>
      </c>
      <c r="BC127" s="111" t="str">
        <f t="shared" ca="1" si="63"/>
        <v>Radius</v>
      </c>
      <c r="BD127" s="112">
        <f t="shared" ca="1" si="64"/>
        <v>0</v>
      </c>
      <c r="BE127" s="111">
        <f t="shared" ca="1" si="65"/>
        <v>-110</v>
      </c>
      <c r="BF127" s="113" t="e">
        <f t="shared" ca="1" si="66"/>
        <v>#VALUE!</v>
      </c>
      <c r="BG127" s="113" t="e">
        <f t="shared" ca="1" si="67"/>
        <v>#VALUE!</v>
      </c>
      <c r="BH127" s="112">
        <f t="shared" ca="1" si="68"/>
        <v>2000</v>
      </c>
      <c r="BI127" s="112">
        <f t="shared" ca="1" si="69"/>
        <v>-110</v>
      </c>
      <c r="BJ127" s="157"/>
      <c r="BK127" s="157"/>
      <c r="BL127" s="158" t="str">
        <f>scriv!AM89</f>
        <v/>
      </c>
      <c r="BM127" s="157"/>
      <c r="BN127" s="157" t="str">
        <f t="shared" si="70"/>
        <v>node</v>
      </c>
      <c r="BO127" s="157"/>
      <c r="BP127" s="159">
        <f t="shared" ca="1" si="71"/>
        <v>0</v>
      </c>
      <c r="BQ127" s="159">
        <f t="shared" ca="1" si="72"/>
        <v>0</v>
      </c>
      <c r="BR127" s="159">
        <f t="shared" si="73"/>
        <v>1</v>
      </c>
      <c r="BS127" s="159" t="str">
        <f t="shared" si="74"/>
        <v>symbol</v>
      </c>
      <c r="BT127" s="157" t="str">
        <f ca="1">IF(scriv!V89&lt;&gt;"",scriv!V89,
IF(E127="",IFERROR(VLOOKUP(BL127,$AH$40:$BT$638,39,FALSE),$BT$36),
$BT$37))</f>
        <v>NodeSquare</v>
      </c>
      <c r="BU127" s="166">
        <f t="shared" ca="1" si="75"/>
        <v>2000</v>
      </c>
      <c r="BV127" s="166">
        <f t="shared" ca="1" si="76"/>
        <v>-110</v>
      </c>
      <c r="BW127" s="166">
        <f t="shared" ca="1" si="77"/>
        <v>0</v>
      </c>
      <c r="BX127" s="166">
        <f t="shared" ca="1" si="78"/>
        <v>0</v>
      </c>
      <c r="BY127" s="180" t="str">
        <f t="shared" si="79"/>
        <v/>
      </c>
      <c r="BZ127" s="180" t="str">
        <f t="shared" si="80"/>
        <v/>
      </c>
      <c r="CA127" s="81" t="str">
        <f>IF(scriv!E89&lt;&gt;"",scriv!E89,"")</f>
        <v/>
      </c>
      <c r="CB127" s="82">
        <f t="shared" si="49"/>
        <v>0</v>
      </c>
      <c r="CC127" s="82">
        <f t="shared" si="81"/>
        <v>0</v>
      </c>
      <c r="CD127" s="82" t="str">
        <f t="shared" si="82"/>
        <v>-</v>
      </c>
      <c r="CE127" s="82" t="str">
        <f t="shared" si="83"/>
        <v>-</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
      </c>
      <c r="B128" s="81" t="str">
        <f>IF(scriv!D90&lt;&gt;"",scriv!D90,"")</f>
        <v/>
      </c>
      <c r="C128" s="81" t="str">
        <f>IF( scriv!AP90&lt;&gt;"", IF(D128&lt;&gt;"","connection ","")&amp;scriv!AP90,IF(D128&lt;&gt;"","connection",""))</f>
        <v/>
      </c>
      <c r="D128" s="82" t="str">
        <f>scriv!AN90</f>
        <v/>
      </c>
      <c r="E128" s="82" t="str">
        <f>scriv!AO90</f>
        <v/>
      </c>
      <c r="F128" s="156">
        <f>ROW()</f>
        <v>128</v>
      </c>
      <c r="G128" s="294">
        <f>scriv!AC90</f>
        <v>0</v>
      </c>
      <c r="H128" s="294">
        <f>scriv!AD90</f>
        <v>0</v>
      </c>
      <c r="I128" s="81" t="str">
        <f>IF(scriv!AE90&lt;&gt;"",scriv!AE90,J128)</f>
        <v/>
      </c>
      <c r="J128" s="81" t="str">
        <f>IF(scriv!AF90&lt;&gt;"",scriv!AF90,"")</f>
        <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0</v>
      </c>
      <c r="S128" s="81" t="str">
        <f>IF(scriv!L90&lt;&gt;"",scriv!L90,
IF(scriv!AF90&lt;&gt;"",$S$36,"none"))</f>
        <v>none</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drawClose=,1.2</v>
      </c>
      <c r="AB128" s="167" t="str">
        <f t="shared" si="47"/>
        <v>noTitle</v>
      </c>
      <c r="AC128" s="167"/>
      <c r="AD128" s="45"/>
      <c r="AE128" s="168"/>
      <c r="AF128" s="169">
        <f>IF(D128="",scriv!B90,"")</f>
        <v>0</v>
      </c>
      <c r="AG128" s="170" t="str">
        <f t="shared" si="50"/>
        <v/>
      </c>
      <c r="AH128" s="169" t="str">
        <f t="shared" si="51"/>
        <v/>
      </c>
      <c r="AI128" s="169" t="str">
        <f t="shared" si="52"/>
        <v/>
      </c>
      <c r="AJ128" s="86">
        <f>ROUNDDOWN( (LEN(scriv!B90)+1) / 2, 0 )</f>
        <v>0</v>
      </c>
      <c r="AK128" s="82">
        <f t="shared" si="53"/>
        <v>0</v>
      </c>
      <c r="AL128" s="82" t="str">
        <f t="shared" si="54"/>
        <v>-</v>
      </c>
      <c r="AM128" s="82" t="str">
        <f t="shared" si="55"/>
        <v>-</v>
      </c>
      <c r="AN128" s="82" t="str">
        <f t="shared" si="56"/>
        <v>-</v>
      </c>
      <c r="AO128" s="82" t="str">
        <f t="shared" si="57"/>
        <v>-</v>
      </c>
      <c r="AP128" s="82" t="str">
        <f t="shared" si="58"/>
        <v>-</v>
      </c>
      <c r="AQ128" s="82" t="str">
        <f t="shared" si="59"/>
        <v>-</v>
      </c>
      <c r="AR128" s="82" t="str">
        <f t="shared" si="60"/>
        <v>-</v>
      </c>
      <c r="AT128" s="82">
        <f t="shared" si="61"/>
        <v>10</v>
      </c>
      <c r="AU128" s="82" t="str">
        <f ca="1">IF(    MAX(OFFSET(AL128,0,0,MATCH("-",AL128:AL$638,0))) = 0,"",
IFERROR(MAX(OFFSET(AL128,0,0,MATCH("-",AL128:AL$638,0))),""))</f>
        <v/>
      </c>
      <c r="AV128" s="82" t="str">
        <f ca="1">IF(    MAX(OFFSET(AM128,0,0,MATCH("-",AM128:AM$638,0))) = 0,"",
IFERROR(MAX(OFFSET(AM128,0,0,MATCH("-",AM128:AM$638,0))),""))</f>
        <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-198</v>
      </c>
      <c r="BC128" s="111" t="str">
        <f t="shared" ca="1" si="63"/>
        <v>Radius</v>
      </c>
      <c r="BD128" s="112">
        <f t="shared" ca="1" si="64"/>
        <v>0</v>
      </c>
      <c r="BE128" s="111">
        <f t="shared" ca="1" si="65"/>
        <v>-110</v>
      </c>
      <c r="BF128" s="113" t="e">
        <f t="shared" ca="1" si="66"/>
        <v>#VALUE!</v>
      </c>
      <c r="BG128" s="113" t="e">
        <f t="shared" ca="1" si="67"/>
        <v>#VALUE!</v>
      </c>
      <c r="BH128" s="112">
        <f t="shared" ca="1" si="68"/>
        <v>2000</v>
      </c>
      <c r="BI128" s="112">
        <f t="shared" ca="1" si="69"/>
        <v>-110</v>
      </c>
      <c r="BJ128" s="157"/>
      <c r="BK128" s="157"/>
      <c r="BL128" s="158" t="str">
        <f>scriv!AM90</f>
        <v/>
      </c>
      <c r="BM128" s="157"/>
      <c r="BN128" s="157" t="str">
        <f t="shared" si="70"/>
        <v>node</v>
      </c>
      <c r="BO128" s="157"/>
      <c r="BP128" s="159">
        <f t="shared" ca="1" si="71"/>
        <v>0</v>
      </c>
      <c r="BQ128" s="159">
        <f t="shared" ca="1" si="72"/>
        <v>0</v>
      </c>
      <c r="BR128" s="159">
        <f t="shared" si="73"/>
        <v>1</v>
      </c>
      <c r="BS128" s="159" t="str">
        <f t="shared" si="74"/>
        <v>symbol</v>
      </c>
      <c r="BT128" s="157" t="str">
        <f ca="1">IF(scriv!V90&lt;&gt;"",scriv!V90,
IF(E128="",IFERROR(VLOOKUP(BL128,$AH$40:$BT$638,39,FALSE),$BT$36),
$BT$37))</f>
        <v>NodeSquare</v>
      </c>
      <c r="BU128" s="166">
        <f t="shared" ca="1" si="75"/>
        <v>2000</v>
      </c>
      <c r="BV128" s="166">
        <f t="shared" ca="1" si="76"/>
        <v>-110</v>
      </c>
      <c r="BW128" s="166">
        <f t="shared" ca="1" si="77"/>
        <v>0</v>
      </c>
      <c r="BX128" s="166">
        <f t="shared" ca="1" si="78"/>
        <v>0</v>
      </c>
      <c r="BY128" s="180" t="str">
        <f t="shared" si="79"/>
        <v/>
      </c>
      <c r="BZ128" s="180" t="str">
        <f t="shared" si="80"/>
        <v/>
      </c>
      <c r="CA128" s="81" t="str">
        <f>IF(scriv!E90&lt;&gt;"",scriv!E90,"")</f>
        <v/>
      </c>
      <c r="CB128" s="82">
        <f t="shared" si="49"/>
        <v>0</v>
      </c>
      <c r="CC128" s="82">
        <f t="shared" si="81"/>
        <v>0</v>
      </c>
      <c r="CD128" s="82" t="str">
        <f t="shared" si="82"/>
        <v>-</v>
      </c>
      <c r="CE128" s="82" t="str">
        <f t="shared" si="83"/>
        <v>-</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
      </c>
      <c r="B129" s="81" t="str">
        <f>IF(scriv!D91&lt;&gt;"",scriv!D91,"")</f>
        <v/>
      </c>
      <c r="C129" s="81" t="str">
        <f>IF( scriv!AP91&lt;&gt;"", IF(D129&lt;&gt;"","connection ","")&amp;scriv!AP91,IF(D129&lt;&gt;"","connection",""))</f>
        <v/>
      </c>
      <c r="D129" s="82" t="str">
        <f>scriv!AN91</f>
        <v/>
      </c>
      <c r="E129" s="82" t="str">
        <f>scriv!AO91</f>
        <v/>
      </c>
      <c r="F129" s="156">
        <f>ROW()</f>
        <v>129</v>
      </c>
      <c r="G129" s="294">
        <f>scriv!AC91</f>
        <v>0</v>
      </c>
      <c r="H129" s="294">
        <f>scriv!AD91</f>
        <v>0</v>
      </c>
      <c r="I129" s="81" t="str">
        <f>IF(scriv!AE91&lt;&gt;"",scriv!AE91,J129)</f>
        <v/>
      </c>
      <c r="J129" s="81" t="str">
        <f>IF(scriv!AF91&lt;&gt;"",scriv!AF91,"")</f>
        <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0</v>
      </c>
      <c r="S129" s="81" t="str">
        <f>IF(scriv!L91&lt;&gt;"",scriv!L91,
IF(scriv!AF91&lt;&gt;"",$S$36,"none"))</f>
        <v>none</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drawClose=,1.2</v>
      </c>
      <c r="AB129" s="167" t="str">
        <f t="shared" si="47"/>
        <v>noTitle</v>
      </c>
      <c r="AC129" s="167"/>
      <c r="AD129" s="45"/>
      <c r="AE129" s="168"/>
      <c r="AF129" s="169">
        <f>IF(D129="",scriv!B91,"")</f>
        <v>0</v>
      </c>
      <c r="AG129" s="170" t="str">
        <f t="shared" si="50"/>
        <v/>
      </c>
      <c r="AH129" s="169" t="str">
        <f t="shared" si="51"/>
        <v/>
      </c>
      <c r="AI129" s="169" t="str">
        <f t="shared" si="52"/>
        <v/>
      </c>
      <c r="AJ129" s="86">
        <f>ROUNDDOWN( (LEN(scriv!B91)+1) / 2, 0 )</f>
        <v>0</v>
      </c>
      <c r="AK129" s="82">
        <f t="shared" si="53"/>
        <v>0</v>
      </c>
      <c r="AL129" s="82" t="str">
        <f t="shared" si="54"/>
        <v>-</v>
      </c>
      <c r="AM129" s="82" t="str">
        <f t="shared" si="55"/>
        <v>-</v>
      </c>
      <c r="AN129" s="82" t="str">
        <f t="shared" si="56"/>
        <v>-</v>
      </c>
      <c r="AO129" s="82" t="str">
        <f t="shared" si="57"/>
        <v>-</v>
      </c>
      <c r="AP129" s="82" t="str">
        <f t="shared" si="58"/>
        <v>-</v>
      </c>
      <c r="AQ129" s="82" t="str">
        <f t="shared" si="59"/>
        <v>-</v>
      </c>
      <c r="AR129" s="82" t="str">
        <f t="shared" si="60"/>
        <v>-</v>
      </c>
      <c r="AT129" s="82">
        <f t="shared" si="61"/>
        <v>10</v>
      </c>
      <c r="AU129" s="82" t="str">
        <f ca="1">IF(    MAX(OFFSET(AL129,0,0,MATCH("-",AL129:AL$638,0))) = 0,"",
IFERROR(MAX(OFFSET(AL129,0,0,MATCH("-",AL129:AL$638,0))),""))</f>
        <v/>
      </c>
      <c r="AV129" s="82" t="str">
        <f ca="1">IF(    MAX(OFFSET(AM129,0,0,MATCH("-",AM129:AM$638,0))) = 0,"",
IFERROR(MAX(OFFSET(AM129,0,0,MATCH("-",AM129:AM$638,0))),""))</f>
        <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-198</v>
      </c>
      <c r="BC129" s="111" t="str">
        <f t="shared" ca="1" si="63"/>
        <v>Radius</v>
      </c>
      <c r="BD129" s="112">
        <f t="shared" ca="1" si="64"/>
        <v>0</v>
      </c>
      <c r="BE129" s="111">
        <f t="shared" ca="1" si="65"/>
        <v>-110</v>
      </c>
      <c r="BF129" s="113" t="e">
        <f t="shared" ca="1" si="66"/>
        <v>#VALUE!</v>
      </c>
      <c r="BG129" s="113" t="e">
        <f t="shared" ca="1" si="67"/>
        <v>#VALUE!</v>
      </c>
      <c r="BH129" s="112">
        <f t="shared" ca="1" si="68"/>
        <v>2000</v>
      </c>
      <c r="BI129" s="112">
        <f t="shared" ca="1" si="69"/>
        <v>-110</v>
      </c>
      <c r="BJ129" s="157"/>
      <c r="BK129" s="157"/>
      <c r="BL129" s="158" t="str">
        <f>scriv!AM91</f>
        <v/>
      </c>
      <c r="BM129" s="157"/>
      <c r="BN129" s="157" t="str">
        <f t="shared" si="70"/>
        <v>node</v>
      </c>
      <c r="BO129" s="157"/>
      <c r="BP129" s="159">
        <f t="shared" ca="1" si="71"/>
        <v>0</v>
      </c>
      <c r="BQ129" s="159">
        <f t="shared" ca="1" si="72"/>
        <v>0</v>
      </c>
      <c r="BR129" s="159">
        <f t="shared" si="73"/>
        <v>1</v>
      </c>
      <c r="BS129" s="159" t="str">
        <f t="shared" si="74"/>
        <v>symbol</v>
      </c>
      <c r="BT129" s="157" t="str">
        <f ca="1">IF(scriv!V91&lt;&gt;"",scriv!V91,
IF(E129="",IFERROR(VLOOKUP(BL129,$AH$40:$BT$638,39,FALSE),$BT$36),
$BT$37))</f>
        <v>NodeSquare</v>
      </c>
      <c r="BU129" s="166">
        <f t="shared" ca="1" si="75"/>
        <v>2000</v>
      </c>
      <c r="BV129" s="166">
        <f t="shared" ca="1" si="76"/>
        <v>-110</v>
      </c>
      <c r="BW129" s="166">
        <f t="shared" ca="1" si="77"/>
        <v>0</v>
      </c>
      <c r="BX129" s="166">
        <f t="shared" ca="1" si="78"/>
        <v>0</v>
      </c>
      <c r="BY129" s="180" t="str">
        <f t="shared" si="79"/>
        <v/>
      </c>
      <c r="BZ129" s="180" t="str">
        <f t="shared" si="80"/>
        <v/>
      </c>
      <c r="CA129" s="81" t="str">
        <f>IF(scriv!E91&lt;&gt;"",scriv!E91,"")</f>
        <v/>
      </c>
      <c r="CB129" s="82">
        <f t="shared" si="49"/>
        <v>0</v>
      </c>
      <c r="CC129" s="82">
        <f t="shared" si="81"/>
        <v>0</v>
      </c>
      <c r="CD129" s="82" t="str">
        <f t="shared" si="82"/>
        <v>-</v>
      </c>
      <c r="CE129" s="82" t="str">
        <f t="shared" si="83"/>
        <v>-</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
      </c>
      <c r="B130" s="81" t="str">
        <f>IF(scriv!D92&lt;&gt;"",scriv!D92,"")</f>
        <v/>
      </c>
      <c r="C130" s="81" t="str">
        <f>IF( scriv!AP92&lt;&gt;"", IF(D130&lt;&gt;"","connection ","")&amp;scriv!AP92,IF(D130&lt;&gt;"","connection",""))</f>
        <v/>
      </c>
      <c r="D130" s="82" t="str">
        <f>scriv!AN92</f>
        <v/>
      </c>
      <c r="E130" s="82" t="str">
        <f>scriv!AO92</f>
        <v/>
      </c>
      <c r="F130" s="156">
        <f>ROW()</f>
        <v>130</v>
      </c>
      <c r="G130" s="294">
        <f>scriv!AC92</f>
        <v>0</v>
      </c>
      <c r="H130" s="294">
        <f>scriv!AD92</f>
        <v>0</v>
      </c>
      <c r="I130" s="81" t="str">
        <f>IF(scriv!AE92&lt;&gt;"",scriv!AE92,J130)</f>
        <v/>
      </c>
      <c r="J130" s="81" t="str">
        <f>IF(scriv!AF92&lt;&gt;"",scriv!AF92,"")</f>
        <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0</v>
      </c>
      <c r="S130" s="81" t="str">
        <f>IF(scriv!L92&lt;&gt;"",scriv!L92,
IF(scriv!AF92&lt;&gt;"",$S$36,"none"))</f>
        <v>none</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drawClose=,1.2</v>
      </c>
      <c r="AB130" s="167" t="str">
        <f t="shared" si="47"/>
        <v>noTitle</v>
      </c>
      <c r="AC130" s="167"/>
      <c r="AD130" s="45"/>
      <c r="AE130" s="168"/>
      <c r="AF130" s="169">
        <f>IF(D130="",scriv!B92,"")</f>
        <v>0</v>
      </c>
      <c r="AG130" s="170" t="str">
        <f t="shared" si="50"/>
        <v/>
      </c>
      <c r="AH130" s="169" t="str">
        <f t="shared" si="51"/>
        <v/>
      </c>
      <c r="AI130" s="169" t="str">
        <f t="shared" si="52"/>
        <v/>
      </c>
      <c r="AJ130" s="86">
        <f>ROUNDDOWN( (LEN(scriv!B92)+1) / 2, 0 )</f>
        <v>0</v>
      </c>
      <c r="AK130" s="82">
        <f t="shared" si="53"/>
        <v>0</v>
      </c>
      <c r="AL130" s="82" t="str">
        <f t="shared" si="54"/>
        <v>-</v>
      </c>
      <c r="AM130" s="82" t="str">
        <f t="shared" si="55"/>
        <v>-</v>
      </c>
      <c r="AN130" s="82" t="str">
        <f t="shared" si="56"/>
        <v>-</v>
      </c>
      <c r="AO130" s="82" t="str">
        <f t="shared" si="57"/>
        <v>-</v>
      </c>
      <c r="AP130" s="82" t="str">
        <f t="shared" si="58"/>
        <v>-</v>
      </c>
      <c r="AQ130" s="82" t="str">
        <f t="shared" si="59"/>
        <v>-</v>
      </c>
      <c r="AR130" s="82" t="str">
        <f t="shared" si="60"/>
        <v>-</v>
      </c>
      <c r="AT130" s="82">
        <f t="shared" si="61"/>
        <v>10</v>
      </c>
      <c r="AU130" s="82" t="str">
        <f ca="1">IF(    MAX(OFFSET(AL130,0,0,MATCH("-",AL130:AL$638,0))) = 0,"",
IFERROR(MAX(OFFSET(AL130,0,0,MATCH("-",AL130:AL$638,0))),""))</f>
        <v/>
      </c>
      <c r="AV130" s="82" t="str">
        <f ca="1">IF(    MAX(OFFSET(AM130,0,0,MATCH("-",AM130:AM$638,0))) = 0,"",
IFERROR(MAX(OFFSET(AM130,0,0,MATCH("-",AM130:AM$638,0))),""))</f>
        <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-198</v>
      </c>
      <c r="BC130" s="111" t="str">
        <f t="shared" ca="1" si="63"/>
        <v>Radius</v>
      </c>
      <c r="BD130" s="112">
        <f t="shared" ca="1" si="64"/>
        <v>0</v>
      </c>
      <c r="BE130" s="111">
        <f t="shared" ca="1" si="65"/>
        <v>-110</v>
      </c>
      <c r="BF130" s="113" t="e">
        <f t="shared" ca="1" si="66"/>
        <v>#VALUE!</v>
      </c>
      <c r="BG130" s="113" t="e">
        <f t="shared" ca="1" si="67"/>
        <v>#VALUE!</v>
      </c>
      <c r="BH130" s="112">
        <f t="shared" ca="1" si="68"/>
        <v>2000</v>
      </c>
      <c r="BI130" s="112">
        <f t="shared" ca="1" si="69"/>
        <v>-110</v>
      </c>
      <c r="BJ130" s="157"/>
      <c r="BK130" s="157"/>
      <c r="BL130" s="158" t="str">
        <f>scriv!AM92</f>
        <v/>
      </c>
      <c r="BM130" s="157"/>
      <c r="BN130" s="157" t="str">
        <f t="shared" si="70"/>
        <v>node</v>
      </c>
      <c r="BO130" s="157"/>
      <c r="BP130" s="159">
        <f t="shared" ca="1" si="71"/>
        <v>0</v>
      </c>
      <c r="BQ130" s="159">
        <f t="shared" ca="1" si="72"/>
        <v>0</v>
      </c>
      <c r="BR130" s="159">
        <f t="shared" si="73"/>
        <v>1</v>
      </c>
      <c r="BS130" s="159" t="str">
        <f t="shared" si="74"/>
        <v>symbol</v>
      </c>
      <c r="BT130" s="157" t="str">
        <f ca="1">IF(scriv!V92&lt;&gt;"",scriv!V92,
IF(E130="",IFERROR(VLOOKUP(BL130,$AH$40:$BT$638,39,FALSE),$BT$36),
$BT$37))</f>
        <v>NodeSquare</v>
      </c>
      <c r="BU130" s="166">
        <f t="shared" ca="1" si="75"/>
        <v>2000</v>
      </c>
      <c r="BV130" s="166">
        <f t="shared" ca="1" si="76"/>
        <v>-110</v>
      </c>
      <c r="BW130" s="166">
        <f t="shared" ca="1" si="77"/>
        <v>0</v>
      </c>
      <c r="BX130" s="166">
        <f t="shared" ca="1" si="78"/>
        <v>0</v>
      </c>
      <c r="BY130" s="180" t="str">
        <f t="shared" si="79"/>
        <v/>
      </c>
      <c r="BZ130" s="180" t="str">
        <f t="shared" si="80"/>
        <v/>
      </c>
      <c r="CA130" s="81" t="str">
        <f>IF(scriv!E92&lt;&gt;"",scriv!E92,"")</f>
        <v/>
      </c>
      <c r="CB130" s="82">
        <f t="shared" si="49"/>
        <v>0</v>
      </c>
      <c r="CC130" s="82">
        <f t="shared" si="81"/>
        <v>0</v>
      </c>
      <c r="CD130" s="82" t="str">
        <f t="shared" si="82"/>
        <v>-</v>
      </c>
      <c r="CE130" s="82" t="str">
        <f t="shared" si="83"/>
        <v>-</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
      </c>
      <c r="B131" s="81" t="str">
        <f>IF(scriv!D93&lt;&gt;"",scriv!D93,"")</f>
        <v/>
      </c>
      <c r="C131" s="81" t="str">
        <f>IF( scriv!AP93&lt;&gt;"", IF(D131&lt;&gt;"","connection ","")&amp;scriv!AP93,IF(D131&lt;&gt;"","connection",""))</f>
        <v/>
      </c>
      <c r="D131" s="82" t="str">
        <f>scriv!AN93</f>
        <v/>
      </c>
      <c r="E131" s="82" t="str">
        <f>scriv!AO93</f>
        <v/>
      </c>
      <c r="F131" s="156">
        <f>ROW()</f>
        <v>131</v>
      </c>
      <c r="G131" s="294">
        <f>scriv!AC93</f>
        <v>0</v>
      </c>
      <c r="H131" s="294">
        <f>scriv!AD93</f>
        <v>0</v>
      </c>
      <c r="I131" s="81" t="str">
        <f>IF(scriv!AE93&lt;&gt;"",scriv!AE93,J131)</f>
        <v/>
      </c>
      <c r="J131" s="81" t="str">
        <f>IF(scriv!AF93&lt;&gt;"",scriv!AF93,"")</f>
        <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0</v>
      </c>
      <c r="S131" s="81" t="str">
        <f>IF(scriv!L93&lt;&gt;"",scriv!L93,
IF(scriv!AF93&lt;&gt;"",$S$36,"none"))</f>
        <v>none</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drawClose=,1.2</v>
      </c>
      <c r="AB131" s="167" t="str">
        <f t="shared" si="47"/>
        <v>noTitle</v>
      </c>
      <c r="AC131" s="167"/>
      <c r="AD131" s="45"/>
      <c r="AE131" s="168"/>
      <c r="AF131" s="169">
        <f>IF(D131="",scriv!B93,"")</f>
        <v>0</v>
      </c>
      <c r="AG131" s="170" t="str">
        <f t="shared" si="50"/>
        <v/>
      </c>
      <c r="AH131" s="169" t="str">
        <f t="shared" si="51"/>
        <v/>
      </c>
      <c r="AI131" s="169" t="str">
        <f t="shared" si="52"/>
        <v/>
      </c>
      <c r="AJ131" s="86">
        <f>ROUNDDOWN( (LEN(scriv!B93)+1) / 2, 0 )</f>
        <v>0</v>
      </c>
      <c r="AK131" s="82">
        <f t="shared" si="53"/>
        <v>0</v>
      </c>
      <c r="AL131" s="82" t="str">
        <f t="shared" si="54"/>
        <v>-</v>
      </c>
      <c r="AM131" s="82" t="str">
        <f t="shared" si="55"/>
        <v>-</v>
      </c>
      <c r="AN131" s="82" t="str">
        <f t="shared" si="56"/>
        <v>-</v>
      </c>
      <c r="AO131" s="82" t="str">
        <f t="shared" si="57"/>
        <v>-</v>
      </c>
      <c r="AP131" s="82" t="str">
        <f t="shared" si="58"/>
        <v>-</v>
      </c>
      <c r="AQ131" s="82" t="str">
        <f t="shared" si="59"/>
        <v>-</v>
      </c>
      <c r="AR131" s="82" t="str">
        <f t="shared" si="60"/>
        <v>-</v>
      </c>
      <c r="AT131" s="82">
        <f t="shared" si="61"/>
        <v>10</v>
      </c>
      <c r="AU131" s="82" t="str">
        <f ca="1">IF(    MAX(OFFSET(AL131,0,0,MATCH("-",AL131:AL$638,0))) = 0,"",
IFERROR(MAX(OFFSET(AL131,0,0,MATCH("-",AL131:AL$638,0))),""))</f>
        <v/>
      </c>
      <c r="AV131" s="82" t="str">
        <f ca="1">IF(    MAX(OFFSET(AM131,0,0,MATCH("-",AM131:AM$638,0))) = 0,"",
IFERROR(MAX(OFFSET(AM131,0,0,MATCH("-",AM131:AM$638,0))),""))</f>
        <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-198</v>
      </c>
      <c r="BC131" s="111" t="str">
        <f t="shared" ca="1" si="63"/>
        <v>Radius</v>
      </c>
      <c r="BD131" s="112">
        <f t="shared" ca="1" si="64"/>
        <v>0</v>
      </c>
      <c r="BE131" s="111">
        <f t="shared" ca="1" si="65"/>
        <v>-110</v>
      </c>
      <c r="BF131" s="113" t="e">
        <f t="shared" ca="1" si="66"/>
        <v>#VALUE!</v>
      </c>
      <c r="BG131" s="113" t="e">
        <f t="shared" ca="1" si="67"/>
        <v>#VALUE!</v>
      </c>
      <c r="BH131" s="112">
        <f t="shared" ca="1" si="68"/>
        <v>2000</v>
      </c>
      <c r="BI131" s="112">
        <f t="shared" ca="1" si="69"/>
        <v>-110</v>
      </c>
      <c r="BJ131" s="157"/>
      <c r="BK131" s="157"/>
      <c r="BL131" s="158" t="str">
        <f>scriv!AM93</f>
        <v/>
      </c>
      <c r="BM131" s="157"/>
      <c r="BN131" s="157" t="str">
        <f t="shared" si="70"/>
        <v>node</v>
      </c>
      <c r="BO131" s="157"/>
      <c r="BP131" s="159">
        <f t="shared" ca="1" si="71"/>
        <v>0</v>
      </c>
      <c r="BQ131" s="159">
        <f t="shared" ca="1" si="72"/>
        <v>0</v>
      </c>
      <c r="BR131" s="159">
        <f t="shared" si="73"/>
        <v>1</v>
      </c>
      <c r="BS131" s="159" t="str">
        <f t="shared" si="74"/>
        <v>symbol</v>
      </c>
      <c r="BT131" s="157" t="str">
        <f ca="1">IF(scriv!V93&lt;&gt;"",scriv!V93,
IF(E131="",IFERROR(VLOOKUP(BL131,$AH$40:$BT$638,39,FALSE),$BT$36),
$BT$37))</f>
        <v>NodeSquare</v>
      </c>
      <c r="BU131" s="166">
        <f t="shared" ca="1" si="75"/>
        <v>2000</v>
      </c>
      <c r="BV131" s="166">
        <f t="shared" ca="1" si="76"/>
        <v>-110</v>
      </c>
      <c r="BW131" s="166">
        <f t="shared" ca="1" si="77"/>
        <v>0</v>
      </c>
      <c r="BX131" s="166">
        <f t="shared" ca="1" si="78"/>
        <v>0</v>
      </c>
      <c r="BY131" s="180" t="str">
        <f t="shared" si="79"/>
        <v/>
      </c>
      <c r="BZ131" s="180" t="str">
        <f t="shared" si="80"/>
        <v/>
      </c>
      <c r="CA131" s="81" t="str">
        <f>IF(scriv!E93&lt;&gt;"",scriv!E93,"")</f>
        <v/>
      </c>
      <c r="CB131" s="82">
        <f t="shared" si="49"/>
        <v>0</v>
      </c>
      <c r="CC131" s="82">
        <f t="shared" si="81"/>
        <v>0</v>
      </c>
      <c r="CD131" s="82" t="str">
        <f t="shared" si="82"/>
        <v>-</v>
      </c>
      <c r="CE131" s="82" t="str">
        <f t="shared" si="83"/>
        <v>-</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
      </c>
      <c r="B132" s="81" t="str">
        <f>IF(scriv!D94&lt;&gt;"",scriv!D94,"")</f>
        <v/>
      </c>
      <c r="C132" s="81" t="str">
        <f>IF( scriv!AP94&lt;&gt;"", IF(D132&lt;&gt;"","connection ","")&amp;scriv!AP94,IF(D132&lt;&gt;"","connection",""))</f>
        <v/>
      </c>
      <c r="D132" s="82" t="str">
        <f>scriv!AN94</f>
        <v/>
      </c>
      <c r="E132" s="82" t="str">
        <f>scriv!AO94</f>
        <v/>
      </c>
      <c r="F132" s="156">
        <f>ROW()</f>
        <v>132</v>
      </c>
      <c r="G132" s="294">
        <f>scriv!AC94</f>
        <v>0</v>
      </c>
      <c r="H132" s="294">
        <f>scriv!AD94</f>
        <v>0</v>
      </c>
      <c r="I132" s="81" t="str">
        <f>IF(scriv!AE94&lt;&gt;"",scriv!AE94,J132)</f>
        <v/>
      </c>
      <c r="J132" s="81" t="str">
        <f>IF(scriv!AF94&lt;&gt;"",scriv!AF94,"")</f>
        <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0</v>
      </c>
      <c r="S132" s="81" t="str">
        <f>IF(scriv!L94&lt;&gt;"",scriv!L94,
IF(scriv!AF94&lt;&gt;"",$S$36,"none"))</f>
        <v>none</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drawClose=,1.2</v>
      </c>
      <c r="AB132" s="167" t="str">
        <f t="shared" si="47"/>
        <v>noTitle</v>
      </c>
      <c r="AC132" s="167"/>
      <c r="AD132" s="45"/>
      <c r="AE132" s="168"/>
      <c r="AF132" s="169">
        <f>IF(D132="",scriv!B94,"")</f>
        <v>0</v>
      </c>
      <c r="AG132" s="170" t="str">
        <f t="shared" si="50"/>
        <v/>
      </c>
      <c r="AH132" s="169" t="str">
        <f t="shared" si="51"/>
        <v/>
      </c>
      <c r="AI132" s="169" t="str">
        <f t="shared" si="52"/>
        <v/>
      </c>
      <c r="AJ132" s="86">
        <f>ROUNDDOWN( (LEN(scriv!B94)+1) / 2, 0 )</f>
        <v>0</v>
      </c>
      <c r="AK132" s="82">
        <f t="shared" si="53"/>
        <v>0</v>
      </c>
      <c r="AL132" s="82" t="str">
        <f t="shared" si="54"/>
        <v>-</v>
      </c>
      <c r="AM132" s="82" t="str">
        <f t="shared" si="55"/>
        <v>-</v>
      </c>
      <c r="AN132" s="82" t="str">
        <f t="shared" si="56"/>
        <v>-</v>
      </c>
      <c r="AO132" s="82" t="str">
        <f t="shared" si="57"/>
        <v>-</v>
      </c>
      <c r="AP132" s="82" t="str">
        <f t="shared" si="58"/>
        <v>-</v>
      </c>
      <c r="AQ132" s="82" t="str">
        <f t="shared" si="59"/>
        <v>-</v>
      </c>
      <c r="AR132" s="82" t="str">
        <f t="shared" si="60"/>
        <v>-</v>
      </c>
      <c r="AT132" s="82">
        <f t="shared" si="61"/>
        <v>10</v>
      </c>
      <c r="AU132" s="82" t="str">
        <f ca="1">IF(    MAX(OFFSET(AL132,0,0,MATCH("-",AL132:AL$638,0))) = 0,"",
IFERROR(MAX(OFFSET(AL132,0,0,MATCH("-",AL132:AL$638,0))),""))</f>
        <v/>
      </c>
      <c r="AV132" s="82" t="str">
        <f ca="1">IF(    MAX(OFFSET(AM132,0,0,MATCH("-",AM132:AM$638,0))) = 0,"",
IFERROR(MAX(OFFSET(AM132,0,0,MATCH("-",AM132:AM$638,0))),""))</f>
        <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-198</v>
      </c>
      <c r="BC132" s="111" t="str">
        <f t="shared" ca="1" si="63"/>
        <v>Radius</v>
      </c>
      <c r="BD132" s="112">
        <f t="shared" ca="1" si="64"/>
        <v>0</v>
      </c>
      <c r="BE132" s="111">
        <f t="shared" ca="1" si="65"/>
        <v>-110</v>
      </c>
      <c r="BF132" s="113" t="e">
        <f t="shared" ca="1" si="66"/>
        <v>#VALUE!</v>
      </c>
      <c r="BG132" s="113" t="e">
        <f t="shared" ca="1" si="67"/>
        <v>#VALUE!</v>
      </c>
      <c r="BH132" s="112">
        <f t="shared" ca="1" si="68"/>
        <v>2000</v>
      </c>
      <c r="BI132" s="112">
        <f t="shared" ca="1" si="69"/>
        <v>-110</v>
      </c>
      <c r="BJ132" s="157"/>
      <c r="BK132" s="157"/>
      <c r="BL132" s="158" t="str">
        <f>scriv!AM94</f>
        <v/>
      </c>
      <c r="BM132" s="157"/>
      <c r="BN132" s="157" t="str">
        <f t="shared" si="70"/>
        <v>node</v>
      </c>
      <c r="BO132" s="157"/>
      <c r="BP132" s="159">
        <f t="shared" ca="1" si="71"/>
        <v>0</v>
      </c>
      <c r="BQ132" s="159">
        <f t="shared" ca="1" si="72"/>
        <v>0</v>
      </c>
      <c r="BR132" s="159">
        <f t="shared" si="73"/>
        <v>1</v>
      </c>
      <c r="BS132" s="159" t="str">
        <f t="shared" si="74"/>
        <v>symbol</v>
      </c>
      <c r="BT132" s="157" t="str">
        <f ca="1">IF(scriv!V94&lt;&gt;"",scriv!V94,
IF(E132="",IFERROR(VLOOKUP(BL132,$AH$40:$BT$638,39,FALSE),$BT$36),
$BT$37))</f>
        <v>NodeSquare</v>
      </c>
      <c r="BU132" s="166">
        <f t="shared" ca="1" si="75"/>
        <v>2000</v>
      </c>
      <c r="BV132" s="166">
        <f t="shared" ca="1" si="76"/>
        <v>-110</v>
      </c>
      <c r="BW132" s="166">
        <f t="shared" ca="1" si="77"/>
        <v>0</v>
      </c>
      <c r="BX132" s="166">
        <f t="shared" ca="1" si="78"/>
        <v>0</v>
      </c>
      <c r="BY132" s="180" t="str">
        <f t="shared" si="79"/>
        <v/>
      </c>
      <c r="BZ132" s="180" t="str">
        <f t="shared" si="80"/>
        <v/>
      </c>
      <c r="CA132" s="81" t="str">
        <f>IF(scriv!E94&lt;&gt;"",scriv!E94,"")</f>
        <v/>
      </c>
      <c r="CB132" s="82">
        <f t="shared" si="49"/>
        <v>0</v>
      </c>
      <c r="CC132" s="82">
        <f t="shared" si="81"/>
        <v>0</v>
      </c>
      <c r="CD132" s="82" t="str">
        <f t="shared" si="82"/>
        <v>-</v>
      </c>
      <c r="CE132" s="82" t="str">
        <f t="shared" si="83"/>
        <v>-</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
      </c>
      <c r="B133" s="81" t="str">
        <f>IF(scriv!D95&lt;&gt;"",scriv!D95,"")</f>
        <v/>
      </c>
      <c r="C133" s="81" t="str">
        <f>IF( scriv!AP95&lt;&gt;"", IF(D133&lt;&gt;"","connection ","")&amp;scriv!AP95,IF(D133&lt;&gt;"","connection",""))</f>
        <v/>
      </c>
      <c r="D133" s="82" t="str">
        <f>scriv!AN95</f>
        <v/>
      </c>
      <c r="E133" s="82" t="str">
        <f>scriv!AO95</f>
        <v/>
      </c>
      <c r="F133" s="156">
        <f>ROW()</f>
        <v>133</v>
      </c>
      <c r="G133" s="294">
        <f>scriv!AC95</f>
        <v>0</v>
      </c>
      <c r="H133" s="294">
        <f>scriv!AD95</f>
        <v>0</v>
      </c>
      <c r="I133" s="81" t="str">
        <f>IF(scriv!AE95&lt;&gt;"",scriv!AE95,J133)</f>
        <v/>
      </c>
      <c r="J133" s="81" t="str">
        <f>IF(scriv!AF95&lt;&gt;"",scriv!AF95,"")</f>
        <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0</v>
      </c>
      <c r="S133" s="81" t="str">
        <f>IF(scriv!L95&lt;&gt;"",scriv!L95,
IF(scriv!AF95&lt;&gt;"",$S$36,"none"))</f>
        <v>none</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drawClose=,1.2</v>
      </c>
      <c r="AB133" s="167" t="str">
        <f t="shared" si="47"/>
        <v>noTitle</v>
      </c>
      <c r="AC133" s="167"/>
      <c r="AD133" s="45"/>
      <c r="AE133" s="168"/>
      <c r="AF133" s="169">
        <f>IF(D133="",scriv!B95,"")</f>
        <v>0</v>
      </c>
      <c r="AG133" s="170" t="str">
        <f t="shared" si="50"/>
        <v/>
      </c>
      <c r="AH133" s="169" t="str">
        <f t="shared" si="51"/>
        <v/>
      </c>
      <c r="AI133" s="169" t="str">
        <f t="shared" si="52"/>
        <v/>
      </c>
      <c r="AJ133" s="86">
        <f>ROUNDDOWN( (LEN(scriv!B95)+1) / 2, 0 )</f>
        <v>0</v>
      </c>
      <c r="AK133" s="82">
        <f t="shared" si="53"/>
        <v>0</v>
      </c>
      <c r="AL133" s="82" t="str">
        <f t="shared" si="54"/>
        <v>-</v>
      </c>
      <c r="AM133" s="82" t="str">
        <f t="shared" si="55"/>
        <v>-</v>
      </c>
      <c r="AN133" s="82" t="str">
        <f t="shared" si="56"/>
        <v>-</v>
      </c>
      <c r="AO133" s="82" t="str">
        <f t="shared" si="57"/>
        <v>-</v>
      </c>
      <c r="AP133" s="82" t="str">
        <f t="shared" si="58"/>
        <v>-</v>
      </c>
      <c r="AQ133" s="82" t="str">
        <f t="shared" si="59"/>
        <v>-</v>
      </c>
      <c r="AR133" s="82" t="str">
        <f t="shared" si="60"/>
        <v>-</v>
      </c>
      <c r="AT133" s="82">
        <f t="shared" si="61"/>
        <v>10</v>
      </c>
      <c r="AU133" s="82" t="str">
        <f ca="1">IF(    MAX(OFFSET(AL133,0,0,MATCH("-",AL133:AL$638,0))) = 0,"",
IFERROR(MAX(OFFSET(AL133,0,0,MATCH("-",AL133:AL$638,0))),""))</f>
        <v/>
      </c>
      <c r="AV133" s="82" t="str">
        <f ca="1">IF(    MAX(OFFSET(AM133,0,0,MATCH("-",AM133:AM$638,0))) = 0,"",
IFERROR(MAX(OFFSET(AM133,0,0,MATCH("-",AM133:AM$638,0))),""))</f>
        <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-198</v>
      </c>
      <c r="BC133" s="111" t="str">
        <f t="shared" ca="1" si="63"/>
        <v>Radius</v>
      </c>
      <c r="BD133" s="112">
        <f t="shared" ca="1" si="64"/>
        <v>0</v>
      </c>
      <c r="BE133" s="111">
        <f t="shared" ca="1" si="65"/>
        <v>-110</v>
      </c>
      <c r="BF133" s="113" t="e">
        <f t="shared" ca="1" si="66"/>
        <v>#VALUE!</v>
      </c>
      <c r="BG133" s="113" t="e">
        <f t="shared" ca="1" si="67"/>
        <v>#VALUE!</v>
      </c>
      <c r="BH133" s="112">
        <f t="shared" ca="1" si="68"/>
        <v>2000</v>
      </c>
      <c r="BI133" s="112">
        <f t="shared" ca="1" si="69"/>
        <v>-110</v>
      </c>
      <c r="BJ133" s="157"/>
      <c r="BK133" s="157"/>
      <c r="BL133" s="158" t="str">
        <f>scriv!AM95</f>
        <v/>
      </c>
      <c r="BM133" s="157"/>
      <c r="BN133" s="157" t="str">
        <f t="shared" si="70"/>
        <v>node</v>
      </c>
      <c r="BO133" s="157"/>
      <c r="BP133" s="159">
        <f t="shared" ca="1" si="71"/>
        <v>0</v>
      </c>
      <c r="BQ133" s="159">
        <f t="shared" ca="1" si="72"/>
        <v>0</v>
      </c>
      <c r="BR133" s="159">
        <f t="shared" si="73"/>
        <v>1</v>
      </c>
      <c r="BS133" s="159" t="str">
        <f t="shared" si="74"/>
        <v>symbol</v>
      </c>
      <c r="BT133" s="157" t="str">
        <f ca="1">IF(scriv!V95&lt;&gt;"",scriv!V95,
IF(E133="",IFERROR(VLOOKUP(BL133,$AH$40:$BT$638,39,FALSE),$BT$36),
$BT$37))</f>
        <v>NodeSquare</v>
      </c>
      <c r="BU133" s="166">
        <f t="shared" ca="1" si="75"/>
        <v>2000</v>
      </c>
      <c r="BV133" s="166">
        <f t="shared" ca="1" si="76"/>
        <v>-110</v>
      </c>
      <c r="BW133" s="166">
        <f t="shared" ca="1" si="77"/>
        <v>0</v>
      </c>
      <c r="BX133" s="166">
        <f t="shared" ca="1" si="78"/>
        <v>0</v>
      </c>
      <c r="BY133" s="180" t="str">
        <f t="shared" si="79"/>
        <v/>
      </c>
      <c r="BZ133" s="180" t="str">
        <f t="shared" si="80"/>
        <v/>
      </c>
      <c r="CA133" s="81" t="str">
        <f>IF(scriv!E95&lt;&gt;"",scriv!E95,"")</f>
        <v/>
      </c>
      <c r="CB133" s="82">
        <f t="shared" si="49"/>
        <v>0</v>
      </c>
      <c r="CC133" s="82">
        <f t="shared" si="81"/>
        <v>0</v>
      </c>
      <c r="CD133" s="82" t="str">
        <f t="shared" si="82"/>
        <v>-</v>
      </c>
      <c r="CE133" s="82" t="str">
        <f t="shared" si="83"/>
        <v>-</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
      </c>
      <c r="B134" s="81" t="str">
        <f>IF(scriv!D96&lt;&gt;"",scriv!D96,"")</f>
        <v/>
      </c>
      <c r="C134" s="81" t="str">
        <f>IF( scriv!AP96&lt;&gt;"", IF(D134&lt;&gt;"","connection ","")&amp;scriv!AP96,IF(D134&lt;&gt;"","connection",""))</f>
        <v/>
      </c>
      <c r="D134" s="82" t="str">
        <f>scriv!AN96</f>
        <v/>
      </c>
      <c r="E134" s="82" t="str">
        <f>scriv!AO96</f>
        <v/>
      </c>
      <c r="F134" s="156">
        <f>ROW()</f>
        <v>134</v>
      </c>
      <c r="G134" s="294">
        <f>scriv!AC96</f>
        <v>0</v>
      </c>
      <c r="H134" s="294">
        <f>scriv!AD96</f>
        <v>0</v>
      </c>
      <c r="I134" s="81" t="str">
        <f>IF(scriv!AE96&lt;&gt;"",scriv!AE96,J134)</f>
        <v/>
      </c>
      <c r="J134" s="81" t="str">
        <f>IF(scriv!AF96&lt;&gt;"",scriv!AF96,"")</f>
        <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0</v>
      </c>
      <c r="S134" s="81" t="str">
        <f>IF(scriv!L96&lt;&gt;"",scriv!L96,
IF(scriv!AF96&lt;&gt;"",$S$36,"none"))</f>
        <v>none</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drawClose=,1.2</v>
      </c>
      <c r="AB134" s="167" t="str">
        <f t="shared" si="47"/>
        <v>noTitle</v>
      </c>
      <c r="AC134" s="167"/>
      <c r="AD134" s="45"/>
      <c r="AE134" s="168"/>
      <c r="AF134" s="169">
        <f>IF(D134="",scriv!B96,"")</f>
        <v>0</v>
      </c>
      <c r="AG134" s="170" t="str">
        <f t="shared" si="50"/>
        <v/>
      </c>
      <c r="AH134" s="169" t="str">
        <f t="shared" si="51"/>
        <v/>
      </c>
      <c r="AI134" s="169" t="str">
        <f t="shared" si="52"/>
        <v/>
      </c>
      <c r="AJ134" s="86">
        <f>ROUNDDOWN( (LEN(scriv!B96)+1) / 2, 0 )</f>
        <v>0</v>
      </c>
      <c r="AK134" s="82">
        <f t="shared" si="53"/>
        <v>0</v>
      </c>
      <c r="AL134" s="82" t="str">
        <f t="shared" si="54"/>
        <v>-</v>
      </c>
      <c r="AM134" s="82" t="str">
        <f t="shared" si="55"/>
        <v>-</v>
      </c>
      <c r="AN134" s="82" t="str">
        <f t="shared" si="56"/>
        <v>-</v>
      </c>
      <c r="AO134" s="82" t="str">
        <f t="shared" si="57"/>
        <v>-</v>
      </c>
      <c r="AP134" s="82" t="str">
        <f t="shared" si="58"/>
        <v>-</v>
      </c>
      <c r="AQ134" s="82" t="str">
        <f t="shared" si="59"/>
        <v>-</v>
      </c>
      <c r="AR134" s="82" t="str">
        <f t="shared" si="60"/>
        <v>-</v>
      </c>
      <c r="AT134" s="82">
        <f t="shared" si="61"/>
        <v>10</v>
      </c>
      <c r="AU134" s="82" t="str">
        <f ca="1">IF(    MAX(OFFSET(AL134,0,0,MATCH("-",AL134:AL$638,0))) = 0,"",
IFERROR(MAX(OFFSET(AL134,0,0,MATCH("-",AL134:AL$638,0))),""))</f>
        <v/>
      </c>
      <c r="AV134" s="82" t="str">
        <f ca="1">IF(    MAX(OFFSET(AM134,0,0,MATCH("-",AM134:AM$638,0))) = 0,"",
IFERROR(MAX(OFFSET(AM134,0,0,MATCH("-",AM134:AM$638,0))),""))</f>
        <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-198</v>
      </c>
      <c r="BC134" s="111" t="str">
        <f t="shared" ca="1" si="63"/>
        <v>Radius</v>
      </c>
      <c r="BD134" s="112">
        <f t="shared" ca="1" si="64"/>
        <v>0</v>
      </c>
      <c r="BE134" s="111">
        <f t="shared" ca="1" si="65"/>
        <v>-110</v>
      </c>
      <c r="BF134" s="113" t="e">
        <f t="shared" ca="1" si="66"/>
        <v>#VALUE!</v>
      </c>
      <c r="BG134" s="113" t="e">
        <f t="shared" ca="1" si="67"/>
        <v>#VALUE!</v>
      </c>
      <c r="BH134" s="112">
        <f t="shared" ca="1" si="68"/>
        <v>2000</v>
      </c>
      <c r="BI134" s="112">
        <f t="shared" ca="1" si="69"/>
        <v>-110</v>
      </c>
      <c r="BJ134" s="157"/>
      <c r="BK134" s="157"/>
      <c r="BL134" s="158" t="str">
        <f>scriv!AM96</f>
        <v/>
      </c>
      <c r="BM134" s="157"/>
      <c r="BN134" s="157" t="str">
        <f t="shared" si="70"/>
        <v>node</v>
      </c>
      <c r="BO134" s="157"/>
      <c r="BP134" s="159">
        <f t="shared" ca="1" si="71"/>
        <v>0</v>
      </c>
      <c r="BQ134" s="159">
        <f t="shared" ca="1" si="72"/>
        <v>0</v>
      </c>
      <c r="BR134" s="159">
        <f t="shared" si="73"/>
        <v>1</v>
      </c>
      <c r="BS134" s="159" t="str">
        <f t="shared" si="74"/>
        <v>symbol</v>
      </c>
      <c r="BT134" s="157" t="str">
        <f ca="1">IF(scriv!V96&lt;&gt;"",scriv!V96,
IF(E134="",IFERROR(VLOOKUP(BL134,$AH$40:$BT$638,39,FALSE),$BT$36),
$BT$37))</f>
        <v>NodeSquare</v>
      </c>
      <c r="BU134" s="166">
        <f t="shared" ca="1" si="75"/>
        <v>2000</v>
      </c>
      <c r="BV134" s="166">
        <f t="shared" ca="1" si="76"/>
        <v>-110</v>
      </c>
      <c r="BW134" s="166">
        <f t="shared" ca="1" si="77"/>
        <v>0</v>
      </c>
      <c r="BX134" s="166">
        <f t="shared" ca="1" si="78"/>
        <v>0</v>
      </c>
      <c r="BY134" s="180" t="str">
        <f t="shared" si="79"/>
        <v/>
      </c>
      <c r="BZ134" s="180" t="str">
        <f t="shared" si="80"/>
        <v/>
      </c>
      <c r="CA134" s="81" t="str">
        <f>IF(scriv!E96&lt;&gt;"",scriv!E96,"")</f>
        <v/>
      </c>
      <c r="CB134" s="82">
        <f t="shared" si="49"/>
        <v>0</v>
      </c>
      <c r="CC134" s="82">
        <f t="shared" si="81"/>
        <v>0</v>
      </c>
      <c r="CD134" s="82" t="str">
        <f t="shared" si="82"/>
        <v>-</v>
      </c>
      <c r="CE134" s="82" t="str">
        <f t="shared" si="83"/>
        <v>-</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
      </c>
      <c r="B135" s="81" t="str">
        <f>IF(scriv!D97&lt;&gt;"",scriv!D97,"")</f>
        <v/>
      </c>
      <c r="C135" s="81" t="str">
        <f>IF( scriv!AP97&lt;&gt;"", IF(D135&lt;&gt;"","connection ","")&amp;scriv!AP97,IF(D135&lt;&gt;"","connection",""))</f>
        <v/>
      </c>
      <c r="D135" s="82" t="str">
        <f>scriv!AN97</f>
        <v/>
      </c>
      <c r="E135" s="82" t="str">
        <f>scriv!AO97</f>
        <v/>
      </c>
      <c r="F135" s="156">
        <f>ROW()</f>
        <v>135</v>
      </c>
      <c r="G135" s="294">
        <f>scriv!AC97</f>
        <v>0</v>
      </c>
      <c r="H135" s="294">
        <f>scriv!AD97</f>
        <v>0</v>
      </c>
      <c r="I135" s="81" t="str">
        <f>IF(scriv!AE97&lt;&gt;"",scriv!AE97,J135)</f>
        <v/>
      </c>
      <c r="J135" s="81" t="str">
        <f>IF(scriv!AF97&lt;&gt;"",scriv!AF97,"")</f>
        <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0</v>
      </c>
      <c r="S135" s="81" t="str">
        <f>IF(scriv!L97&lt;&gt;"",scriv!L97,
IF(scriv!AF97&lt;&gt;"",$S$36,"none"))</f>
        <v>none</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drawClose=,1.2</v>
      </c>
      <c r="AB135" s="167" t="str">
        <f t="shared" si="47"/>
        <v>noTitle</v>
      </c>
      <c r="AC135" s="167"/>
      <c r="AD135" s="45"/>
      <c r="AE135" s="168"/>
      <c r="AF135" s="169">
        <f>IF(D135="",scriv!B97,"")</f>
        <v>0</v>
      </c>
      <c r="AG135" s="170" t="str">
        <f t="shared" si="50"/>
        <v/>
      </c>
      <c r="AH135" s="169" t="str">
        <f t="shared" si="51"/>
        <v/>
      </c>
      <c r="AI135" s="169" t="str">
        <f t="shared" si="52"/>
        <v/>
      </c>
      <c r="AJ135" s="86">
        <f>ROUNDDOWN( (LEN(scriv!B97)+1) / 2, 0 )</f>
        <v>0</v>
      </c>
      <c r="AK135" s="82">
        <f t="shared" si="53"/>
        <v>0</v>
      </c>
      <c r="AL135" s="82" t="str">
        <f t="shared" si="54"/>
        <v>-</v>
      </c>
      <c r="AM135" s="82" t="str">
        <f t="shared" si="55"/>
        <v>-</v>
      </c>
      <c r="AN135" s="82" t="str">
        <f t="shared" si="56"/>
        <v>-</v>
      </c>
      <c r="AO135" s="82" t="str">
        <f t="shared" si="57"/>
        <v>-</v>
      </c>
      <c r="AP135" s="82" t="str">
        <f t="shared" si="58"/>
        <v>-</v>
      </c>
      <c r="AQ135" s="82" t="str">
        <f t="shared" si="59"/>
        <v>-</v>
      </c>
      <c r="AR135" s="82" t="str">
        <f t="shared" si="60"/>
        <v>-</v>
      </c>
      <c r="AT135" s="82">
        <f t="shared" si="61"/>
        <v>10</v>
      </c>
      <c r="AU135" s="82" t="str">
        <f ca="1">IF(    MAX(OFFSET(AL135,0,0,MATCH("-",AL135:AL$638,0))) = 0,"",
IFERROR(MAX(OFFSET(AL135,0,0,MATCH("-",AL135:AL$638,0))),""))</f>
        <v/>
      </c>
      <c r="AV135" s="82" t="str">
        <f ca="1">IF(    MAX(OFFSET(AM135,0,0,MATCH("-",AM135:AM$638,0))) = 0,"",
IFERROR(MAX(OFFSET(AM135,0,0,MATCH("-",AM135:AM$638,0))),""))</f>
        <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-198</v>
      </c>
      <c r="BC135" s="111" t="str">
        <f t="shared" ca="1" si="63"/>
        <v>Radius</v>
      </c>
      <c r="BD135" s="112">
        <f t="shared" ca="1" si="64"/>
        <v>0</v>
      </c>
      <c r="BE135" s="111">
        <f t="shared" ca="1" si="65"/>
        <v>-110</v>
      </c>
      <c r="BF135" s="113" t="e">
        <f t="shared" ca="1" si="66"/>
        <v>#VALUE!</v>
      </c>
      <c r="BG135" s="113" t="e">
        <f t="shared" ca="1" si="67"/>
        <v>#VALUE!</v>
      </c>
      <c r="BH135" s="112">
        <f t="shared" ca="1" si="68"/>
        <v>2000</v>
      </c>
      <c r="BI135" s="112">
        <f t="shared" ca="1" si="69"/>
        <v>-110</v>
      </c>
      <c r="BJ135" s="157"/>
      <c r="BK135" s="157"/>
      <c r="BL135" s="158" t="str">
        <f>scriv!AM97</f>
        <v/>
      </c>
      <c r="BM135" s="157"/>
      <c r="BN135" s="157" t="str">
        <f t="shared" si="70"/>
        <v>node</v>
      </c>
      <c r="BO135" s="157"/>
      <c r="BP135" s="159">
        <f t="shared" ca="1" si="71"/>
        <v>0</v>
      </c>
      <c r="BQ135" s="159">
        <f t="shared" ca="1" si="72"/>
        <v>0</v>
      </c>
      <c r="BR135" s="159">
        <f t="shared" si="73"/>
        <v>1</v>
      </c>
      <c r="BS135" s="159" t="str">
        <f t="shared" si="74"/>
        <v>symbol</v>
      </c>
      <c r="BT135" s="157" t="str">
        <f ca="1">IF(scriv!V97&lt;&gt;"",scriv!V97,
IF(E135="",IFERROR(VLOOKUP(BL135,$AH$40:$BT$638,39,FALSE),$BT$36),
$BT$37))</f>
        <v>NodeSquare</v>
      </c>
      <c r="BU135" s="166">
        <f t="shared" ca="1" si="75"/>
        <v>2000</v>
      </c>
      <c r="BV135" s="166">
        <f t="shared" ca="1" si="76"/>
        <v>-110</v>
      </c>
      <c r="BW135" s="166">
        <f t="shared" ca="1" si="77"/>
        <v>0</v>
      </c>
      <c r="BX135" s="166">
        <f t="shared" ca="1" si="78"/>
        <v>0</v>
      </c>
      <c r="BY135" s="180" t="str">
        <f t="shared" si="79"/>
        <v/>
      </c>
      <c r="BZ135" s="180" t="str">
        <f t="shared" si="80"/>
        <v/>
      </c>
      <c r="CA135" s="81" t="str">
        <f>IF(scriv!E97&lt;&gt;"",scriv!E97,"")</f>
        <v/>
      </c>
      <c r="CB135" s="82">
        <f t="shared" si="49"/>
        <v>0</v>
      </c>
      <c r="CC135" s="82">
        <f t="shared" si="81"/>
        <v>0</v>
      </c>
      <c r="CD135" s="82" t="str">
        <f t="shared" si="82"/>
        <v>-</v>
      </c>
      <c r="CE135" s="82" t="str">
        <f t="shared" si="83"/>
        <v>-</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
      </c>
      <c r="B136" s="81" t="str">
        <f>IF(scriv!D98&lt;&gt;"",scriv!D98,"")</f>
        <v/>
      </c>
      <c r="C136" s="81" t="str">
        <f>IF( scriv!AP98&lt;&gt;"", IF(D136&lt;&gt;"","connection ","")&amp;scriv!AP98,IF(D136&lt;&gt;"","connection",""))</f>
        <v/>
      </c>
      <c r="D136" s="82" t="str">
        <f>scriv!AN98</f>
        <v/>
      </c>
      <c r="E136" s="82" t="str">
        <f>scriv!AO98</f>
        <v/>
      </c>
      <c r="F136" s="156">
        <f>ROW()</f>
        <v>136</v>
      </c>
      <c r="G136" s="294">
        <f>scriv!AC98</f>
        <v>0</v>
      </c>
      <c r="H136" s="294">
        <f>scriv!AD98</f>
        <v>0</v>
      </c>
      <c r="I136" s="81" t="str">
        <f>IF(scriv!AE98&lt;&gt;"",scriv!AE98,J136)</f>
        <v/>
      </c>
      <c r="J136" s="81" t="str">
        <f>IF(scriv!AF98&lt;&gt;"",scriv!AF98,"")</f>
        <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0</v>
      </c>
      <c r="S136" s="81" t="str">
        <f>IF(scriv!L98&lt;&gt;"",scriv!L98,
IF(scriv!AF98&lt;&gt;"",$S$36,"none"))</f>
        <v>none</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drawClose=,1.2</v>
      </c>
      <c r="AB136" s="167" t="str">
        <f t="shared" si="47"/>
        <v>noTitle</v>
      </c>
      <c r="AC136" s="167"/>
      <c r="AD136" s="45"/>
      <c r="AE136" s="168"/>
      <c r="AF136" s="169">
        <f>IF(D136="",scriv!B98,"")</f>
        <v>0</v>
      </c>
      <c r="AG136" s="170" t="str">
        <f t="shared" si="50"/>
        <v/>
      </c>
      <c r="AH136" s="169" t="str">
        <f t="shared" si="51"/>
        <v/>
      </c>
      <c r="AI136" s="169" t="str">
        <f t="shared" si="52"/>
        <v/>
      </c>
      <c r="AJ136" s="86">
        <f>ROUNDDOWN( (LEN(scriv!B98)+1) / 2, 0 )</f>
        <v>0</v>
      </c>
      <c r="AK136" s="82">
        <f t="shared" si="53"/>
        <v>0</v>
      </c>
      <c r="AL136" s="82" t="str">
        <f t="shared" si="54"/>
        <v>-</v>
      </c>
      <c r="AM136" s="82" t="str">
        <f t="shared" si="55"/>
        <v>-</v>
      </c>
      <c r="AN136" s="82" t="str">
        <f t="shared" si="56"/>
        <v>-</v>
      </c>
      <c r="AO136" s="82" t="str">
        <f t="shared" si="57"/>
        <v>-</v>
      </c>
      <c r="AP136" s="82" t="str">
        <f t="shared" si="58"/>
        <v>-</v>
      </c>
      <c r="AQ136" s="82" t="str">
        <f t="shared" si="59"/>
        <v>-</v>
      </c>
      <c r="AR136" s="82" t="str">
        <f t="shared" si="60"/>
        <v>-</v>
      </c>
      <c r="AT136" s="82">
        <f t="shared" si="61"/>
        <v>10</v>
      </c>
      <c r="AU136" s="82" t="str">
        <f ca="1">IF(    MAX(OFFSET(AL136,0,0,MATCH("-",AL136:AL$638,0))) = 0,"",
IFERROR(MAX(OFFSET(AL136,0,0,MATCH("-",AL136:AL$638,0))),""))</f>
        <v/>
      </c>
      <c r="AV136" s="82" t="str">
        <f ca="1">IF(    MAX(OFFSET(AM136,0,0,MATCH("-",AM136:AM$638,0))) = 0,"",
IFERROR(MAX(OFFSET(AM136,0,0,MATCH("-",AM136:AM$638,0))),""))</f>
        <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-198</v>
      </c>
      <c r="BC136" s="111" t="str">
        <f t="shared" ca="1" si="63"/>
        <v>Radius</v>
      </c>
      <c r="BD136" s="112">
        <f t="shared" ca="1" si="64"/>
        <v>0</v>
      </c>
      <c r="BE136" s="111">
        <f t="shared" ca="1" si="65"/>
        <v>-110</v>
      </c>
      <c r="BF136" s="113" t="e">
        <f t="shared" ca="1" si="66"/>
        <v>#VALUE!</v>
      </c>
      <c r="BG136" s="113" t="e">
        <f t="shared" ca="1" si="67"/>
        <v>#VALUE!</v>
      </c>
      <c r="BH136" s="112">
        <f t="shared" ca="1" si="68"/>
        <v>2000</v>
      </c>
      <c r="BI136" s="112">
        <f t="shared" ca="1" si="69"/>
        <v>-110</v>
      </c>
      <c r="BJ136" s="157"/>
      <c r="BK136" s="157"/>
      <c r="BL136" s="158" t="str">
        <f>scriv!AM98</f>
        <v/>
      </c>
      <c r="BM136" s="157"/>
      <c r="BN136" s="157" t="str">
        <f t="shared" si="70"/>
        <v>node</v>
      </c>
      <c r="BO136" s="157"/>
      <c r="BP136" s="159">
        <f t="shared" ca="1" si="71"/>
        <v>0</v>
      </c>
      <c r="BQ136" s="159">
        <f t="shared" ca="1" si="72"/>
        <v>0</v>
      </c>
      <c r="BR136" s="159">
        <f t="shared" si="73"/>
        <v>1</v>
      </c>
      <c r="BS136" s="159" t="str">
        <f t="shared" si="74"/>
        <v>symbol</v>
      </c>
      <c r="BT136" s="157" t="str">
        <f ca="1">IF(scriv!V98&lt;&gt;"",scriv!V98,
IF(E136="",IFERROR(VLOOKUP(BL136,$AH$40:$BT$638,39,FALSE),$BT$36),
$BT$37))</f>
        <v>NodeSquare</v>
      </c>
      <c r="BU136" s="166">
        <f t="shared" ca="1" si="75"/>
        <v>2000</v>
      </c>
      <c r="BV136" s="166">
        <f t="shared" ca="1" si="76"/>
        <v>-110</v>
      </c>
      <c r="BW136" s="166">
        <f t="shared" ca="1" si="77"/>
        <v>0</v>
      </c>
      <c r="BX136" s="166">
        <f t="shared" ca="1" si="78"/>
        <v>0</v>
      </c>
      <c r="BY136" s="180" t="str">
        <f t="shared" si="79"/>
        <v/>
      </c>
      <c r="BZ136" s="180" t="str">
        <f t="shared" si="80"/>
        <v/>
      </c>
      <c r="CA136" s="81" t="str">
        <f>IF(scriv!E98&lt;&gt;"",scriv!E98,"")</f>
        <v/>
      </c>
      <c r="CB136" s="82">
        <f t="shared" si="49"/>
        <v>0</v>
      </c>
      <c r="CC136" s="82">
        <f t="shared" si="81"/>
        <v>0</v>
      </c>
      <c r="CD136" s="82" t="str">
        <f t="shared" si="82"/>
        <v>-</v>
      </c>
      <c r="CE136" s="82" t="str">
        <f t="shared" si="83"/>
        <v>-</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
      </c>
      <c r="B137" s="81" t="str">
        <f>IF(scriv!D99&lt;&gt;"",scriv!D99,"")</f>
        <v/>
      </c>
      <c r="C137" s="81" t="str">
        <f>IF( scriv!AP99&lt;&gt;"", IF(D137&lt;&gt;"","connection ","")&amp;scriv!AP99,IF(D137&lt;&gt;"","connection",""))</f>
        <v/>
      </c>
      <c r="D137" s="82" t="str">
        <f>scriv!AN99</f>
        <v/>
      </c>
      <c r="E137" s="82" t="str">
        <f>scriv!AO99</f>
        <v/>
      </c>
      <c r="F137" s="156">
        <f>ROW()</f>
        <v>137</v>
      </c>
      <c r="G137" s="294">
        <f>scriv!AC99</f>
        <v>0</v>
      </c>
      <c r="H137" s="294">
        <f>scriv!AD99</f>
        <v>0</v>
      </c>
      <c r="I137" s="81" t="str">
        <f>IF(scriv!AE99&lt;&gt;"",scriv!AE99,J137)</f>
        <v/>
      </c>
      <c r="J137" s="81" t="str">
        <f>IF(scriv!AF99&lt;&gt;"",scriv!AF99,"")</f>
        <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0</v>
      </c>
      <c r="S137" s="81" t="str">
        <f>IF(scriv!L99&lt;&gt;"",scriv!L99,
IF(scriv!AF99&lt;&gt;"",$S$36,"none"))</f>
        <v>none</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drawClose=,1.2</v>
      </c>
      <c r="AB137" s="167" t="str">
        <f t="shared" si="47"/>
        <v>noTitle</v>
      </c>
      <c r="AC137" s="167"/>
      <c r="AD137" s="45"/>
      <c r="AE137" s="168"/>
      <c r="AF137" s="169">
        <f>IF(D137="",scriv!B99,"")</f>
        <v>0</v>
      </c>
      <c r="AG137" s="170" t="str">
        <f t="shared" si="50"/>
        <v/>
      </c>
      <c r="AH137" s="169" t="str">
        <f t="shared" si="51"/>
        <v/>
      </c>
      <c r="AI137" s="169" t="str">
        <f t="shared" si="52"/>
        <v/>
      </c>
      <c r="AJ137" s="86">
        <f>ROUNDDOWN( (LEN(scriv!B99)+1) / 2, 0 )</f>
        <v>0</v>
      </c>
      <c r="AK137" s="82">
        <f t="shared" si="53"/>
        <v>0</v>
      </c>
      <c r="AL137" s="82" t="str">
        <f t="shared" si="54"/>
        <v>-</v>
      </c>
      <c r="AM137" s="82" t="str">
        <f t="shared" si="55"/>
        <v>-</v>
      </c>
      <c r="AN137" s="82" t="str">
        <f t="shared" si="56"/>
        <v>-</v>
      </c>
      <c r="AO137" s="82" t="str">
        <f t="shared" si="57"/>
        <v>-</v>
      </c>
      <c r="AP137" s="82" t="str">
        <f t="shared" si="58"/>
        <v>-</v>
      </c>
      <c r="AQ137" s="82" t="str">
        <f t="shared" si="59"/>
        <v>-</v>
      </c>
      <c r="AR137" s="82" t="str">
        <f t="shared" si="60"/>
        <v>-</v>
      </c>
      <c r="AT137" s="82">
        <f t="shared" si="61"/>
        <v>10</v>
      </c>
      <c r="AU137" s="82" t="str">
        <f ca="1">IF(    MAX(OFFSET(AL137,0,0,MATCH("-",AL137:AL$638,0))) = 0,"",
IFERROR(MAX(OFFSET(AL137,0,0,MATCH("-",AL137:AL$638,0))),""))</f>
        <v/>
      </c>
      <c r="AV137" s="82" t="str">
        <f ca="1">IF(    MAX(OFFSET(AM137,0,0,MATCH("-",AM137:AM$638,0))) = 0,"",
IFERROR(MAX(OFFSET(AM137,0,0,MATCH("-",AM137:AM$638,0))),""))</f>
        <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-198</v>
      </c>
      <c r="BC137" s="111" t="str">
        <f t="shared" ca="1" si="63"/>
        <v>Radius</v>
      </c>
      <c r="BD137" s="112">
        <f t="shared" ca="1" si="64"/>
        <v>0</v>
      </c>
      <c r="BE137" s="111">
        <f t="shared" ca="1" si="65"/>
        <v>-110</v>
      </c>
      <c r="BF137" s="113" t="e">
        <f t="shared" ca="1" si="66"/>
        <v>#VALUE!</v>
      </c>
      <c r="BG137" s="113" t="e">
        <f t="shared" ca="1" si="67"/>
        <v>#VALUE!</v>
      </c>
      <c r="BH137" s="112">
        <f t="shared" ca="1" si="68"/>
        <v>2000</v>
      </c>
      <c r="BI137" s="112">
        <f t="shared" ca="1" si="69"/>
        <v>-110</v>
      </c>
      <c r="BJ137" s="157"/>
      <c r="BK137" s="157"/>
      <c r="BL137" s="158" t="str">
        <f>scriv!AM99</f>
        <v/>
      </c>
      <c r="BM137" s="157"/>
      <c r="BN137" s="157" t="str">
        <f t="shared" si="70"/>
        <v>node</v>
      </c>
      <c r="BO137" s="157"/>
      <c r="BP137" s="159">
        <f t="shared" ca="1" si="71"/>
        <v>0</v>
      </c>
      <c r="BQ137" s="159">
        <f t="shared" ca="1" si="72"/>
        <v>0</v>
      </c>
      <c r="BR137" s="159">
        <f t="shared" si="73"/>
        <v>1</v>
      </c>
      <c r="BS137" s="159" t="str">
        <f t="shared" si="74"/>
        <v>symbol</v>
      </c>
      <c r="BT137" s="157" t="str">
        <f ca="1">IF(scriv!V99&lt;&gt;"",scriv!V99,
IF(E137="",IFERROR(VLOOKUP(BL137,$AH$40:$BT$638,39,FALSE),$BT$36),
$BT$37))</f>
        <v>NodeSquare</v>
      </c>
      <c r="BU137" s="166">
        <f t="shared" ca="1" si="75"/>
        <v>2000</v>
      </c>
      <c r="BV137" s="166">
        <f t="shared" ca="1" si="76"/>
        <v>-110</v>
      </c>
      <c r="BW137" s="166">
        <f t="shared" ca="1" si="77"/>
        <v>0</v>
      </c>
      <c r="BX137" s="166">
        <f t="shared" ca="1" si="78"/>
        <v>0</v>
      </c>
      <c r="BY137" s="180" t="str">
        <f t="shared" si="79"/>
        <v/>
      </c>
      <c r="BZ137" s="180" t="str">
        <f t="shared" si="80"/>
        <v/>
      </c>
      <c r="CA137" s="81" t="str">
        <f>IF(scriv!E99&lt;&gt;"",scriv!E99,"")</f>
        <v/>
      </c>
      <c r="CB137" s="82">
        <f t="shared" si="49"/>
        <v>0</v>
      </c>
      <c r="CC137" s="82">
        <f t="shared" si="81"/>
        <v>0</v>
      </c>
      <c r="CD137" s="82" t="str">
        <f t="shared" si="82"/>
        <v>-</v>
      </c>
      <c r="CE137" s="82" t="str">
        <f t="shared" si="83"/>
        <v>-</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
      </c>
      <c r="B138" s="81" t="str">
        <f>IF(scriv!D100&lt;&gt;"",scriv!D100,"")</f>
        <v/>
      </c>
      <c r="C138" s="81" t="str">
        <f>IF( scriv!AP100&lt;&gt;"", IF(D138&lt;&gt;"","connection ","")&amp;scriv!AP100,IF(D138&lt;&gt;"","connection",""))</f>
        <v/>
      </c>
      <c r="D138" s="82" t="str">
        <f>scriv!AN100</f>
        <v/>
      </c>
      <c r="E138" s="82" t="str">
        <f>scriv!AO100</f>
        <v/>
      </c>
      <c r="F138" s="156">
        <f>ROW()</f>
        <v>138</v>
      </c>
      <c r="G138" s="294">
        <f>scriv!AC100</f>
        <v>0</v>
      </c>
      <c r="H138" s="294">
        <f>scriv!AD100</f>
        <v>0</v>
      </c>
      <c r="I138" s="81" t="str">
        <f>IF(scriv!AE100&lt;&gt;"",scriv!AE100,J138)</f>
        <v/>
      </c>
      <c r="J138" s="81" t="str">
        <f>IF(scriv!AF100&lt;&gt;"",scriv!AF100,"")</f>
        <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0</v>
      </c>
      <c r="S138" s="81" t="str">
        <f>IF(scriv!L100&lt;&gt;"",scriv!L100,
IF(scriv!AF100&lt;&gt;"",$S$36,"none"))</f>
        <v>none</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drawClose=,1.2</v>
      </c>
      <c r="AB138" s="167" t="str">
        <f t="shared" si="47"/>
        <v>noTitle</v>
      </c>
      <c r="AC138" s="167"/>
      <c r="AD138" s="45"/>
      <c r="AE138" s="168"/>
      <c r="AF138" s="169">
        <f>IF(D138="",scriv!B100,"")</f>
        <v>0</v>
      </c>
      <c r="AG138" s="170" t="str">
        <f t="shared" si="50"/>
        <v/>
      </c>
      <c r="AH138" s="169" t="str">
        <f t="shared" si="51"/>
        <v/>
      </c>
      <c r="AI138" s="169" t="str">
        <f t="shared" si="52"/>
        <v/>
      </c>
      <c r="AJ138" s="86">
        <f>ROUNDDOWN( (LEN(scriv!B100)+1) / 2, 0 )</f>
        <v>0</v>
      </c>
      <c r="AK138" s="82">
        <f t="shared" si="53"/>
        <v>0</v>
      </c>
      <c r="AL138" s="82" t="str">
        <f t="shared" si="54"/>
        <v>-</v>
      </c>
      <c r="AM138" s="82" t="str">
        <f t="shared" si="55"/>
        <v>-</v>
      </c>
      <c r="AN138" s="82" t="str">
        <f t="shared" si="56"/>
        <v>-</v>
      </c>
      <c r="AO138" s="82" t="str">
        <f t="shared" si="57"/>
        <v>-</v>
      </c>
      <c r="AP138" s="82" t="str">
        <f t="shared" si="58"/>
        <v>-</v>
      </c>
      <c r="AQ138" s="82" t="str">
        <f t="shared" si="59"/>
        <v>-</v>
      </c>
      <c r="AR138" s="82" t="str">
        <f t="shared" si="60"/>
        <v>-</v>
      </c>
      <c r="AT138" s="82">
        <f t="shared" si="61"/>
        <v>10</v>
      </c>
      <c r="AU138" s="82" t="str">
        <f ca="1">IF(    MAX(OFFSET(AL138,0,0,MATCH("-",AL138:AL$638,0))) = 0,"",
IFERROR(MAX(OFFSET(AL138,0,0,MATCH("-",AL138:AL$638,0))),""))</f>
        <v/>
      </c>
      <c r="AV138" s="82" t="str">
        <f ca="1">IF(    MAX(OFFSET(AM138,0,0,MATCH("-",AM138:AM$638,0))) = 0,"",
IFERROR(MAX(OFFSET(AM138,0,0,MATCH("-",AM138:AM$638,0))),""))</f>
        <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-198</v>
      </c>
      <c r="BC138" s="111" t="str">
        <f t="shared" ca="1" si="63"/>
        <v>Radius</v>
      </c>
      <c r="BD138" s="112">
        <f t="shared" ca="1" si="64"/>
        <v>0</v>
      </c>
      <c r="BE138" s="111">
        <f t="shared" ca="1" si="65"/>
        <v>-110</v>
      </c>
      <c r="BF138" s="113" t="e">
        <f t="shared" ca="1" si="66"/>
        <v>#VALUE!</v>
      </c>
      <c r="BG138" s="113" t="e">
        <f t="shared" ca="1" si="67"/>
        <v>#VALUE!</v>
      </c>
      <c r="BH138" s="112">
        <f t="shared" ca="1" si="68"/>
        <v>2000</v>
      </c>
      <c r="BI138" s="112">
        <f t="shared" ca="1" si="69"/>
        <v>-110</v>
      </c>
      <c r="BJ138" s="157"/>
      <c r="BK138" s="157"/>
      <c r="BL138" s="158" t="str">
        <f>scriv!AM100</f>
        <v/>
      </c>
      <c r="BM138" s="157"/>
      <c r="BN138" s="157" t="str">
        <f t="shared" si="70"/>
        <v>node</v>
      </c>
      <c r="BO138" s="157"/>
      <c r="BP138" s="159">
        <f t="shared" ca="1" si="71"/>
        <v>0</v>
      </c>
      <c r="BQ138" s="159">
        <f t="shared" ca="1" si="72"/>
        <v>0</v>
      </c>
      <c r="BR138" s="159">
        <f t="shared" si="73"/>
        <v>1</v>
      </c>
      <c r="BS138" s="159" t="str">
        <f t="shared" si="74"/>
        <v>symbol</v>
      </c>
      <c r="BT138" s="157" t="str">
        <f ca="1">IF(scriv!V100&lt;&gt;"",scriv!V100,
IF(E138="",IFERROR(VLOOKUP(BL138,$AH$40:$BT$638,39,FALSE),$BT$36),
$BT$37))</f>
        <v>NodeSquare</v>
      </c>
      <c r="BU138" s="166">
        <f t="shared" ca="1" si="75"/>
        <v>2000</v>
      </c>
      <c r="BV138" s="166">
        <f t="shared" ca="1" si="76"/>
        <v>-110</v>
      </c>
      <c r="BW138" s="166">
        <f t="shared" ca="1" si="77"/>
        <v>0</v>
      </c>
      <c r="BX138" s="166">
        <f t="shared" ca="1" si="78"/>
        <v>0</v>
      </c>
      <c r="BY138" s="180" t="str">
        <f t="shared" si="79"/>
        <v/>
      </c>
      <c r="BZ138" s="180" t="str">
        <f t="shared" si="80"/>
        <v/>
      </c>
      <c r="CA138" s="81" t="str">
        <f>IF(scriv!E100&lt;&gt;"",scriv!E100,"")</f>
        <v/>
      </c>
      <c r="CB138" s="82">
        <f t="shared" si="49"/>
        <v>0</v>
      </c>
      <c r="CC138" s="82">
        <f t="shared" si="81"/>
        <v>0</v>
      </c>
      <c r="CD138" s="82" t="str">
        <f t="shared" si="82"/>
        <v>-</v>
      </c>
      <c r="CE138" s="82" t="str">
        <f t="shared" si="83"/>
        <v>-</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
      </c>
      <c r="B139" s="81" t="str">
        <f>IF(scriv!D101&lt;&gt;"",scriv!D101,"")</f>
        <v/>
      </c>
      <c r="C139" s="81" t="str">
        <f>IF( scriv!AP101&lt;&gt;"", IF(D139&lt;&gt;"","connection ","")&amp;scriv!AP101,IF(D139&lt;&gt;"","connection",""))</f>
        <v/>
      </c>
      <c r="D139" s="82" t="str">
        <f>scriv!AN101</f>
        <v/>
      </c>
      <c r="E139" s="82" t="str">
        <f>scriv!AO101</f>
        <v/>
      </c>
      <c r="F139" s="156">
        <f>ROW()</f>
        <v>139</v>
      </c>
      <c r="G139" s="294">
        <f>scriv!AC101</f>
        <v>0</v>
      </c>
      <c r="H139" s="294">
        <f>scriv!AD101</f>
        <v>0</v>
      </c>
      <c r="I139" s="81" t="str">
        <f>IF(scriv!AE101&lt;&gt;"",scriv!AE101,J139)</f>
        <v/>
      </c>
      <c r="J139" s="81" t="str">
        <f>IF(scriv!AF101&lt;&gt;"",scriv!AF101,"")</f>
        <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0</v>
      </c>
      <c r="S139" s="81" t="str">
        <f>IF(scriv!L101&lt;&gt;"",scriv!L101,
IF(scriv!AF101&lt;&gt;"",$S$36,"none"))</f>
        <v>none</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drawClose=,1.2</v>
      </c>
      <c r="AB139" s="167" t="str">
        <f t="shared" si="47"/>
        <v>noTitle</v>
      </c>
      <c r="AC139" s="167"/>
      <c r="AD139" s="45"/>
      <c r="AE139" s="168"/>
      <c r="AF139" s="169">
        <f>IF(D139="",scriv!B101,"")</f>
        <v>0</v>
      </c>
      <c r="AG139" s="170" t="str">
        <f t="shared" si="50"/>
        <v/>
      </c>
      <c r="AH139" s="169" t="str">
        <f t="shared" si="51"/>
        <v/>
      </c>
      <c r="AI139" s="169" t="str">
        <f t="shared" si="52"/>
        <v/>
      </c>
      <c r="AJ139" s="86">
        <f>ROUNDDOWN( (LEN(scriv!B101)+1) / 2, 0 )</f>
        <v>0</v>
      </c>
      <c r="AK139" s="82">
        <f t="shared" si="53"/>
        <v>0</v>
      </c>
      <c r="AL139" s="82" t="str">
        <f t="shared" si="54"/>
        <v>-</v>
      </c>
      <c r="AM139" s="82" t="str">
        <f t="shared" si="55"/>
        <v>-</v>
      </c>
      <c r="AN139" s="82" t="str">
        <f t="shared" si="56"/>
        <v>-</v>
      </c>
      <c r="AO139" s="82" t="str">
        <f t="shared" si="57"/>
        <v>-</v>
      </c>
      <c r="AP139" s="82" t="str">
        <f t="shared" si="58"/>
        <v>-</v>
      </c>
      <c r="AQ139" s="82" t="str">
        <f t="shared" si="59"/>
        <v>-</v>
      </c>
      <c r="AR139" s="82" t="str">
        <f t="shared" si="60"/>
        <v>-</v>
      </c>
      <c r="AT139" s="82">
        <f t="shared" si="61"/>
        <v>10</v>
      </c>
      <c r="AU139" s="82" t="str">
        <f ca="1">IF(    MAX(OFFSET(AL139,0,0,MATCH("-",AL139:AL$638,0))) = 0,"",
IFERROR(MAX(OFFSET(AL139,0,0,MATCH("-",AL139:AL$638,0))),""))</f>
        <v/>
      </c>
      <c r="AV139" s="82" t="str">
        <f ca="1">IF(    MAX(OFFSET(AM139,0,0,MATCH("-",AM139:AM$638,0))) = 0,"",
IFERROR(MAX(OFFSET(AM139,0,0,MATCH("-",AM139:AM$638,0))),""))</f>
        <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-198</v>
      </c>
      <c r="BC139" s="111" t="str">
        <f t="shared" ca="1" si="63"/>
        <v>Radius</v>
      </c>
      <c r="BD139" s="112">
        <f t="shared" ca="1" si="64"/>
        <v>0</v>
      </c>
      <c r="BE139" s="111">
        <f t="shared" ca="1" si="65"/>
        <v>-110</v>
      </c>
      <c r="BF139" s="113" t="e">
        <f t="shared" ca="1" si="66"/>
        <v>#VALUE!</v>
      </c>
      <c r="BG139" s="113" t="e">
        <f t="shared" ca="1" si="67"/>
        <v>#VALUE!</v>
      </c>
      <c r="BH139" s="112">
        <f t="shared" ca="1" si="68"/>
        <v>2000</v>
      </c>
      <c r="BI139" s="112">
        <f t="shared" ca="1" si="69"/>
        <v>-110</v>
      </c>
      <c r="BJ139" s="157"/>
      <c r="BK139" s="157"/>
      <c r="BL139" s="158" t="str">
        <f>scriv!AM101</f>
        <v/>
      </c>
      <c r="BM139" s="157"/>
      <c r="BN139" s="157" t="str">
        <f t="shared" si="70"/>
        <v>node</v>
      </c>
      <c r="BO139" s="157"/>
      <c r="BP139" s="159">
        <f t="shared" ca="1" si="71"/>
        <v>0</v>
      </c>
      <c r="BQ139" s="159">
        <f t="shared" ca="1" si="72"/>
        <v>0</v>
      </c>
      <c r="BR139" s="159">
        <f t="shared" si="73"/>
        <v>1</v>
      </c>
      <c r="BS139" s="159" t="str">
        <f t="shared" si="74"/>
        <v>symbol</v>
      </c>
      <c r="BT139" s="157" t="str">
        <f ca="1">IF(scriv!V101&lt;&gt;"",scriv!V101,
IF(E139="",IFERROR(VLOOKUP(BL139,$AH$40:$BT$638,39,FALSE),$BT$36),
$BT$37))</f>
        <v>NodeSquare</v>
      </c>
      <c r="BU139" s="166">
        <f t="shared" ca="1" si="75"/>
        <v>2000</v>
      </c>
      <c r="BV139" s="166">
        <f t="shared" ca="1" si="76"/>
        <v>-110</v>
      </c>
      <c r="BW139" s="166">
        <f t="shared" ca="1" si="77"/>
        <v>0</v>
      </c>
      <c r="BX139" s="166">
        <f t="shared" ca="1" si="78"/>
        <v>0</v>
      </c>
      <c r="BY139" s="180" t="str">
        <f t="shared" si="79"/>
        <v/>
      </c>
      <c r="BZ139" s="180" t="str">
        <f t="shared" si="80"/>
        <v/>
      </c>
      <c r="CA139" s="81" t="str">
        <f>IF(scriv!E101&lt;&gt;"",scriv!E101,"")</f>
        <v/>
      </c>
      <c r="CB139" s="82">
        <f t="shared" si="49"/>
        <v>0</v>
      </c>
      <c r="CC139" s="82">
        <f t="shared" si="81"/>
        <v>0</v>
      </c>
      <c r="CD139" s="82" t="str">
        <f t="shared" si="82"/>
        <v>-</v>
      </c>
      <c r="CE139" s="82" t="str">
        <f t="shared" si="83"/>
        <v>-</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
      </c>
      <c r="B140" s="81" t="str">
        <f>IF(scriv!D102&lt;&gt;"",scriv!D102,"")</f>
        <v/>
      </c>
      <c r="C140" s="81" t="str">
        <f>IF( scriv!AP102&lt;&gt;"", IF(D140&lt;&gt;"","connection ","")&amp;scriv!AP102,IF(D140&lt;&gt;"","connection",""))</f>
        <v/>
      </c>
      <c r="D140" s="82" t="str">
        <f>scriv!AN102</f>
        <v/>
      </c>
      <c r="E140" s="82" t="str">
        <f>scriv!AO102</f>
        <v/>
      </c>
      <c r="F140" s="156">
        <f>ROW()</f>
        <v>140</v>
      </c>
      <c r="G140" s="294">
        <f>scriv!AC102</f>
        <v>0</v>
      </c>
      <c r="H140" s="294">
        <f>scriv!AD102</f>
        <v>0</v>
      </c>
      <c r="I140" s="81" t="str">
        <f>IF(scriv!AE102&lt;&gt;"",scriv!AE102,J140)</f>
        <v/>
      </c>
      <c r="J140" s="81" t="str">
        <f>IF(scriv!AF102&lt;&gt;"",scriv!AF102,"")</f>
        <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0</v>
      </c>
      <c r="S140" s="81" t="str">
        <f>IF(scriv!L102&lt;&gt;"",scriv!L102,
IF(scriv!AF102&lt;&gt;"",$S$36,"none"))</f>
        <v>none</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drawClose=,1.2</v>
      </c>
      <c r="AB140" s="167" t="str">
        <f t="shared" si="47"/>
        <v>noTitle</v>
      </c>
      <c r="AC140" s="167"/>
      <c r="AD140" s="45"/>
      <c r="AE140" s="168"/>
      <c r="AF140" s="169">
        <f>IF(D140="",scriv!B102,"")</f>
        <v>0</v>
      </c>
      <c r="AG140" s="170" t="str">
        <f t="shared" si="50"/>
        <v/>
      </c>
      <c r="AH140" s="169" t="str">
        <f t="shared" si="51"/>
        <v/>
      </c>
      <c r="AI140" s="169" t="str">
        <f t="shared" si="52"/>
        <v/>
      </c>
      <c r="AJ140" s="86">
        <f>ROUNDDOWN( (LEN(scriv!B102)+1) / 2, 0 )</f>
        <v>0</v>
      </c>
      <c r="AK140" s="82">
        <f t="shared" si="53"/>
        <v>0</v>
      </c>
      <c r="AL140" s="82" t="str">
        <f t="shared" si="54"/>
        <v>-</v>
      </c>
      <c r="AM140" s="82" t="str">
        <f t="shared" si="55"/>
        <v>-</v>
      </c>
      <c r="AN140" s="82" t="str">
        <f t="shared" si="56"/>
        <v>-</v>
      </c>
      <c r="AO140" s="82" t="str">
        <f t="shared" si="57"/>
        <v>-</v>
      </c>
      <c r="AP140" s="82" t="str">
        <f t="shared" si="58"/>
        <v>-</v>
      </c>
      <c r="AQ140" s="82" t="str">
        <f t="shared" si="59"/>
        <v>-</v>
      </c>
      <c r="AR140" s="82" t="str">
        <f t="shared" si="60"/>
        <v>-</v>
      </c>
      <c r="AT140" s="82">
        <f t="shared" si="61"/>
        <v>10</v>
      </c>
      <c r="AU140" s="82" t="str">
        <f ca="1">IF(    MAX(OFFSET(AL140,0,0,MATCH("-",AL140:AL$638,0))) = 0,"",
IFERROR(MAX(OFFSET(AL140,0,0,MATCH("-",AL140:AL$638,0))),""))</f>
        <v/>
      </c>
      <c r="AV140" s="82" t="str">
        <f ca="1">IF(    MAX(OFFSET(AM140,0,0,MATCH("-",AM140:AM$638,0))) = 0,"",
IFERROR(MAX(OFFSET(AM140,0,0,MATCH("-",AM140:AM$638,0))),""))</f>
        <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-198</v>
      </c>
      <c r="BC140" s="111" t="str">
        <f t="shared" ca="1" si="63"/>
        <v>Radius</v>
      </c>
      <c r="BD140" s="112">
        <f t="shared" ca="1" si="64"/>
        <v>0</v>
      </c>
      <c r="BE140" s="111">
        <f t="shared" ca="1" si="65"/>
        <v>-110</v>
      </c>
      <c r="BF140" s="113" t="e">
        <f t="shared" ca="1" si="66"/>
        <v>#VALUE!</v>
      </c>
      <c r="BG140" s="113" t="e">
        <f t="shared" ca="1" si="67"/>
        <v>#VALUE!</v>
      </c>
      <c r="BH140" s="112">
        <f t="shared" ca="1" si="68"/>
        <v>2000</v>
      </c>
      <c r="BI140" s="112">
        <f t="shared" ca="1" si="69"/>
        <v>-110</v>
      </c>
      <c r="BJ140" s="157"/>
      <c r="BK140" s="157"/>
      <c r="BL140" s="158" t="str">
        <f>scriv!AM102</f>
        <v/>
      </c>
      <c r="BM140" s="157"/>
      <c r="BN140" s="157" t="str">
        <f t="shared" si="70"/>
        <v>node</v>
      </c>
      <c r="BO140" s="157"/>
      <c r="BP140" s="159">
        <f t="shared" ca="1" si="71"/>
        <v>0</v>
      </c>
      <c r="BQ140" s="159">
        <f t="shared" ca="1" si="72"/>
        <v>0</v>
      </c>
      <c r="BR140" s="159">
        <f t="shared" si="73"/>
        <v>1</v>
      </c>
      <c r="BS140" s="159" t="str">
        <f t="shared" si="74"/>
        <v>symbol</v>
      </c>
      <c r="BT140" s="157" t="str">
        <f ca="1">IF(scriv!V102&lt;&gt;"",scriv!V102,
IF(E140="",IFERROR(VLOOKUP(BL140,$AH$40:$BT$638,39,FALSE),$BT$36),
$BT$37))</f>
        <v>NodeSquare</v>
      </c>
      <c r="BU140" s="166">
        <f t="shared" ca="1" si="75"/>
        <v>2000</v>
      </c>
      <c r="BV140" s="166">
        <f t="shared" ca="1" si="76"/>
        <v>-110</v>
      </c>
      <c r="BW140" s="166">
        <f t="shared" ca="1" si="77"/>
        <v>0</v>
      </c>
      <c r="BX140" s="166">
        <f t="shared" ca="1" si="78"/>
        <v>0</v>
      </c>
      <c r="BY140" s="180" t="str">
        <f t="shared" si="79"/>
        <v/>
      </c>
      <c r="BZ140" s="180" t="str">
        <f t="shared" si="80"/>
        <v/>
      </c>
      <c r="CA140" s="81" t="str">
        <f>IF(scriv!E102&lt;&gt;"",scriv!E102,"")</f>
        <v/>
      </c>
      <c r="CB140" s="82">
        <f t="shared" si="49"/>
        <v>0</v>
      </c>
      <c r="CC140" s="82">
        <f t="shared" si="81"/>
        <v>0</v>
      </c>
      <c r="CD140" s="82" t="str">
        <f t="shared" si="82"/>
        <v>-</v>
      </c>
      <c r="CE140" s="82" t="str">
        <f t="shared" si="83"/>
        <v>-</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
      </c>
      <c r="B141" s="81" t="str">
        <f>IF(scriv!D103&lt;&gt;"",scriv!D103,"")</f>
        <v/>
      </c>
      <c r="C141" s="81" t="str">
        <f>IF( scriv!AP103&lt;&gt;"", IF(D141&lt;&gt;"","connection ","")&amp;scriv!AP103,IF(D141&lt;&gt;"","connection",""))</f>
        <v/>
      </c>
      <c r="D141" s="82" t="str">
        <f>scriv!AN103</f>
        <v/>
      </c>
      <c r="E141" s="82" t="str">
        <f>scriv!AO103</f>
        <v/>
      </c>
      <c r="F141" s="156">
        <f>ROW()</f>
        <v>141</v>
      </c>
      <c r="G141" s="294">
        <f>scriv!AC103</f>
        <v>0</v>
      </c>
      <c r="H141" s="294">
        <f>scriv!AD103</f>
        <v>0</v>
      </c>
      <c r="I141" s="81" t="str">
        <f>IF(scriv!AE103&lt;&gt;"",scriv!AE103,J141)</f>
        <v/>
      </c>
      <c r="J141" s="81" t="str">
        <f>IF(scriv!AF103&lt;&gt;"",scriv!AF103,"")</f>
        <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0</v>
      </c>
      <c r="S141" s="81" t="str">
        <f>IF(scriv!L103&lt;&gt;"",scriv!L103,
IF(scriv!AF103&lt;&gt;"",$S$36,"none"))</f>
        <v>none</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drawClose=,1.2</v>
      </c>
      <c r="AB141" s="167" t="str">
        <f t="shared" si="47"/>
        <v>noTitle</v>
      </c>
      <c r="AC141" s="167"/>
      <c r="AD141" s="45"/>
      <c r="AE141" s="168"/>
      <c r="AF141" s="169">
        <f>IF(D141="",scriv!B103,"")</f>
        <v>0</v>
      </c>
      <c r="AG141" s="170" t="str">
        <f t="shared" si="50"/>
        <v/>
      </c>
      <c r="AH141" s="169" t="str">
        <f t="shared" si="51"/>
        <v/>
      </c>
      <c r="AI141" s="169" t="str">
        <f t="shared" si="52"/>
        <v/>
      </c>
      <c r="AJ141" s="86">
        <f>ROUNDDOWN( (LEN(scriv!B103)+1) / 2, 0 )</f>
        <v>0</v>
      </c>
      <c r="AK141" s="82">
        <f t="shared" si="53"/>
        <v>0</v>
      </c>
      <c r="AL141" s="82" t="str">
        <f t="shared" si="54"/>
        <v>-</v>
      </c>
      <c r="AM141" s="82" t="str">
        <f t="shared" si="55"/>
        <v>-</v>
      </c>
      <c r="AN141" s="82" t="str">
        <f t="shared" si="56"/>
        <v>-</v>
      </c>
      <c r="AO141" s="82" t="str">
        <f t="shared" si="57"/>
        <v>-</v>
      </c>
      <c r="AP141" s="82" t="str">
        <f t="shared" si="58"/>
        <v>-</v>
      </c>
      <c r="AQ141" s="82" t="str">
        <f t="shared" si="59"/>
        <v>-</v>
      </c>
      <c r="AR141" s="82" t="str">
        <f t="shared" si="60"/>
        <v>-</v>
      </c>
      <c r="AT141" s="82">
        <f t="shared" si="61"/>
        <v>10</v>
      </c>
      <c r="AU141" s="82" t="str">
        <f ca="1">IF(    MAX(OFFSET(AL141,0,0,MATCH("-",AL141:AL$638,0))) = 0,"",
IFERROR(MAX(OFFSET(AL141,0,0,MATCH("-",AL141:AL$638,0))),""))</f>
        <v/>
      </c>
      <c r="AV141" s="82" t="str">
        <f ca="1">IF(    MAX(OFFSET(AM141,0,0,MATCH("-",AM141:AM$638,0))) = 0,"",
IFERROR(MAX(OFFSET(AM141,0,0,MATCH("-",AM141:AM$638,0))),""))</f>
        <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-198</v>
      </c>
      <c r="BC141" s="111" t="str">
        <f t="shared" ca="1" si="63"/>
        <v>Radius</v>
      </c>
      <c r="BD141" s="112">
        <f t="shared" ca="1" si="64"/>
        <v>0</v>
      </c>
      <c r="BE141" s="111">
        <f t="shared" ca="1" si="65"/>
        <v>-110</v>
      </c>
      <c r="BF141" s="113" t="e">
        <f t="shared" ca="1" si="66"/>
        <v>#VALUE!</v>
      </c>
      <c r="BG141" s="113" t="e">
        <f t="shared" ca="1" si="67"/>
        <v>#VALUE!</v>
      </c>
      <c r="BH141" s="112">
        <f t="shared" ca="1" si="68"/>
        <v>2000</v>
      </c>
      <c r="BI141" s="112">
        <f t="shared" ca="1" si="69"/>
        <v>-110</v>
      </c>
      <c r="BJ141" s="157"/>
      <c r="BK141" s="157"/>
      <c r="BL141" s="158" t="str">
        <f>scriv!AM103</f>
        <v/>
      </c>
      <c r="BM141" s="157"/>
      <c r="BN141" s="157" t="str">
        <f t="shared" si="70"/>
        <v>node</v>
      </c>
      <c r="BO141" s="157"/>
      <c r="BP141" s="159">
        <f t="shared" ca="1" si="71"/>
        <v>0</v>
      </c>
      <c r="BQ141" s="159">
        <f t="shared" ca="1" si="72"/>
        <v>0</v>
      </c>
      <c r="BR141" s="159">
        <f t="shared" si="73"/>
        <v>1</v>
      </c>
      <c r="BS141" s="159" t="str">
        <f t="shared" si="74"/>
        <v>symbol</v>
      </c>
      <c r="BT141" s="157" t="str">
        <f ca="1">IF(scriv!V103&lt;&gt;"",scriv!V103,
IF(E141="",IFERROR(VLOOKUP(BL141,$AH$40:$BT$638,39,FALSE),$BT$36),
$BT$37))</f>
        <v>NodeSquare</v>
      </c>
      <c r="BU141" s="166">
        <f t="shared" ca="1" si="75"/>
        <v>2000</v>
      </c>
      <c r="BV141" s="166">
        <f t="shared" ca="1" si="76"/>
        <v>-110</v>
      </c>
      <c r="BW141" s="166">
        <f t="shared" ca="1" si="77"/>
        <v>0</v>
      </c>
      <c r="BX141" s="166">
        <f t="shared" ca="1" si="78"/>
        <v>0</v>
      </c>
      <c r="BY141" s="180" t="str">
        <f t="shared" si="79"/>
        <v/>
      </c>
      <c r="BZ141" s="180" t="str">
        <f t="shared" si="80"/>
        <v/>
      </c>
      <c r="CA141" s="81" t="str">
        <f>IF(scriv!E103&lt;&gt;"",scriv!E103,"")</f>
        <v/>
      </c>
      <c r="CB141" s="82">
        <f t="shared" si="49"/>
        <v>0</v>
      </c>
      <c r="CC141" s="82">
        <f t="shared" si="81"/>
        <v>0</v>
      </c>
      <c r="CD141" s="82" t="str">
        <f t="shared" si="82"/>
        <v>-</v>
      </c>
      <c r="CE141" s="82" t="str">
        <f t="shared" si="83"/>
        <v>-</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
      </c>
      <c r="B142" s="81" t="str">
        <f>IF(scriv!D104&lt;&gt;"",scriv!D104,"")</f>
        <v/>
      </c>
      <c r="C142" s="81" t="str">
        <f>IF( scriv!AP104&lt;&gt;"", IF(D142&lt;&gt;"","connection ","")&amp;scriv!AP104,IF(D142&lt;&gt;"","connection",""))</f>
        <v/>
      </c>
      <c r="D142" s="82" t="str">
        <f>scriv!AN104</f>
        <v/>
      </c>
      <c r="E142" s="82" t="str">
        <f>scriv!AO104</f>
        <v/>
      </c>
      <c r="F142" s="156">
        <f>ROW()</f>
        <v>142</v>
      </c>
      <c r="G142" s="294">
        <f>scriv!AC104</f>
        <v>0</v>
      </c>
      <c r="H142" s="294">
        <f>scriv!AD104</f>
        <v>0</v>
      </c>
      <c r="I142" s="81" t="str">
        <f>IF(scriv!AE104&lt;&gt;"",scriv!AE104,J142)</f>
        <v/>
      </c>
      <c r="J142" s="81" t="str">
        <f>IF(scriv!AF104&lt;&gt;"",scriv!AF104,"")</f>
        <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0</v>
      </c>
      <c r="S142" s="81" t="str">
        <f>IF(scriv!L104&lt;&gt;"",scriv!L104,
IF(scriv!AF104&lt;&gt;"",$S$36,"none"))</f>
        <v>none</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drawClose=,1.2</v>
      </c>
      <c r="AB142" s="167" t="str">
        <f t="shared" si="47"/>
        <v>noTitle</v>
      </c>
      <c r="AC142" s="167"/>
      <c r="AD142" s="45"/>
      <c r="AE142" s="168"/>
      <c r="AF142" s="169">
        <f>IF(D142="",scriv!B104,"")</f>
        <v>0</v>
      </c>
      <c r="AG142" s="170" t="str">
        <f t="shared" si="50"/>
        <v/>
      </c>
      <c r="AH142" s="169" t="str">
        <f t="shared" si="51"/>
        <v/>
      </c>
      <c r="AI142" s="169" t="str">
        <f t="shared" si="52"/>
        <v/>
      </c>
      <c r="AJ142" s="86">
        <f>ROUNDDOWN( (LEN(scriv!B104)+1) / 2, 0 )</f>
        <v>0</v>
      </c>
      <c r="AK142" s="82">
        <f t="shared" si="53"/>
        <v>0</v>
      </c>
      <c r="AL142" s="82" t="str">
        <f t="shared" si="54"/>
        <v>-</v>
      </c>
      <c r="AM142" s="82" t="str">
        <f t="shared" si="55"/>
        <v>-</v>
      </c>
      <c r="AN142" s="82" t="str">
        <f t="shared" si="56"/>
        <v>-</v>
      </c>
      <c r="AO142" s="82" t="str">
        <f t="shared" si="57"/>
        <v>-</v>
      </c>
      <c r="AP142" s="82" t="str">
        <f t="shared" si="58"/>
        <v>-</v>
      </c>
      <c r="AQ142" s="82" t="str">
        <f t="shared" si="59"/>
        <v>-</v>
      </c>
      <c r="AR142" s="82" t="str">
        <f t="shared" si="60"/>
        <v>-</v>
      </c>
      <c r="AT142" s="82">
        <f t="shared" si="61"/>
        <v>10</v>
      </c>
      <c r="AU142" s="82" t="str">
        <f ca="1">IF(    MAX(OFFSET(AL142,0,0,MATCH("-",AL142:AL$638,0))) = 0,"",
IFERROR(MAX(OFFSET(AL142,0,0,MATCH("-",AL142:AL$638,0))),""))</f>
        <v/>
      </c>
      <c r="AV142" s="82" t="str">
        <f ca="1">IF(    MAX(OFFSET(AM142,0,0,MATCH("-",AM142:AM$638,0))) = 0,"",
IFERROR(MAX(OFFSET(AM142,0,0,MATCH("-",AM142:AM$638,0))),""))</f>
        <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-198</v>
      </c>
      <c r="BC142" s="111" t="str">
        <f t="shared" ca="1" si="63"/>
        <v>Radius</v>
      </c>
      <c r="BD142" s="112">
        <f t="shared" ca="1" si="64"/>
        <v>0</v>
      </c>
      <c r="BE142" s="111">
        <f t="shared" ca="1" si="65"/>
        <v>-110</v>
      </c>
      <c r="BF142" s="113" t="e">
        <f t="shared" ca="1" si="66"/>
        <v>#VALUE!</v>
      </c>
      <c r="BG142" s="113" t="e">
        <f t="shared" ca="1" si="67"/>
        <v>#VALUE!</v>
      </c>
      <c r="BH142" s="112">
        <f t="shared" ca="1" si="68"/>
        <v>2000</v>
      </c>
      <c r="BI142" s="112">
        <f t="shared" ca="1" si="69"/>
        <v>-110</v>
      </c>
      <c r="BJ142" s="157"/>
      <c r="BK142" s="157"/>
      <c r="BL142" s="158" t="str">
        <f>scriv!AM104</f>
        <v/>
      </c>
      <c r="BM142" s="157"/>
      <c r="BN142" s="157" t="str">
        <f t="shared" si="70"/>
        <v>node</v>
      </c>
      <c r="BO142" s="157"/>
      <c r="BP142" s="159">
        <f t="shared" ca="1" si="71"/>
        <v>0</v>
      </c>
      <c r="BQ142" s="159">
        <f t="shared" ca="1" si="72"/>
        <v>0</v>
      </c>
      <c r="BR142" s="159">
        <f t="shared" si="73"/>
        <v>1</v>
      </c>
      <c r="BS142" s="159" t="str">
        <f t="shared" si="74"/>
        <v>symbol</v>
      </c>
      <c r="BT142" s="157" t="str">
        <f ca="1">IF(scriv!V104&lt;&gt;"",scriv!V104,
IF(E142="",IFERROR(VLOOKUP(BL142,$AH$40:$BT$638,39,FALSE),$BT$36),
$BT$37))</f>
        <v>NodeSquare</v>
      </c>
      <c r="BU142" s="166">
        <f t="shared" ca="1" si="75"/>
        <v>2000</v>
      </c>
      <c r="BV142" s="166">
        <f t="shared" ca="1" si="76"/>
        <v>-110</v>
      </c>
      <c r="BW142" s="166">
        <f t="shared" ca="1" si="77"/>
        <v>0</v>
      </c>
      <c r="BX142" s="166">
        <f t="shared" ca="1" si="78"/>
        <v>0</v>
      </c>
      <c r="BY142" s="180" t="str">
        <f t="shared" si="79"/>
        <v/>
      </c>
      <c r="BZ142" s="180" t="str">
        <f t="shared" si="80"/>
        <v/>
      </c>
      <c r="CA142" s="81" t="str">
        <f>IF(scriv!E104&lt;&gt;"",scriv!E104,"")</f>
        <v/>
      </c>
      <c r="CB142" s="82">
        <f t="shared" si="49"/>
        <v>0</v>
      </c>
      <c r="CC142" s="82">
        <f t="shared" si="81"/>
        <v>0</v>
      </c>
      <c r="CD142" s="82" t="str">
        <f t="shared" si="82"/>
        <v>-</v>
      </c>
      <c r="CE142" s="82" t="str">
        <f t="shared" si="83"/>
        <v>-</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
      </c>
      <c r="B143" s="81" t="str">
        <f>IF(scriv!D105&lt;&gt;"",scriv!D105,"")</f>
        <v/>
      </c>
      <c r="C143" s="81" t="str">
        <f>IF( scriv!AP105&lt;&gt;"", IF(D143&lt;&gt;"","connection ","")&amp;scriv!AP105,IF(D143&lt;&gt;"","connection",""))</f>
        <v/>
      </c>
      <c r="D143" s="82" t="str">
        <f>scriv!AN105</f>
        <v/>
      </c>
      <c r="E143" s="82" t="str">
        <f>scriv!AO105</f>
        <v/>
      </c>
      <c r="F143" s="156">
        <f>ROW()</f>
        <v>143</v>
      </c>
      <c r="G143" s="294">
        <f>scriv!AC105</f>
        <v>0</v>
      </c>
      <c r="H143" s="294">
        <f>scriv!AD105</f>
        <v>0</v>
      </c>
      <c r="I143" s="81" t="str">
        <f>IF(scriv!AE105&lt;&gt;"",scriv!AE105,J143)</f>
        <v/>
      </c>
      <c r="J143" s="81" t="str">
        <f>IF(scriv!AF105&lt;&gt;"",scriv!AF105,"")</f>
        <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0</v>
      </c>
      <c r="S143" s="81" t="str">
        <f>IF(scriv!L105&lt;&gt;"",scriv!L105,
IF(scriv!AF105&lt;&gt;"",$S$36,"none"))</f>
        <v>none</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drawClose=,1.2</v>
      </c>
      <c r="AB143" s="167" t="str">
        <f t="shared" si="47"/>
        <v>noTitle</v>
      </c>
      <c r="AC143" s="167"/>
      <c r="AD143" s="45"/>
      <c r="AE143" s="168"/>
      <c r="AF143" s="169">
        <f>IF(D143="",scriv!B105,"")</f>
        <v>0</v>
      </c>
      <c r="AG143" s="170" t="str">
        <f t="shared" si="50"/>
        <v/>
      </c>
      <c r="AH143" s="169" t="str">
        <f t="shared" si="51"/>
        <v/>
      </c>
      <c r="AI143" s="169" t="str">
        <f t="shared" si="52"/>
        <v/>
      </c>
      <c r="AJ143" s="86">
        <f>ROUNDDOWN( (LEN(scriv!B105)+1) / 2, 0 )</f>
        <v>0</v>
      </c>
      <c r="AK143" s="82">
        <f t="shared" si="53"/>
        <v>0</v>
      </c>
      <c r="AL143" s="82" t="str">
        <f t="shared" si="54"/>
        <v>-</v>
      </c>
      <c r="AM143" s="82" t="str">
        <f t="shared" si="55"/>
        <v>-</v>
      </c>
      <c r="AN143" s="82" t="str">
        <f t="shared" si="56"/>
        <v>-</v>
      </c>
      <c r="AO143" s="82" t="str">
        <f t="shared" si="57"/>
        <v>-</v>
      </c>
      <c r="AP143" s="82" t="str">
        <f t="shared" si="58"/>
        <v>-</v>
      </c>
      <c r="AQ143" s="82" t="str">
        <f t="shared" si="59"/>
        <v>-</v>
      </c>
      <c r="AR143" s="82" t="str">
        <f t="shared" si="60"/>
        <v>-</v>
      </c>
      <c r="AT143" s="82">
        <f t="shared" si="61"/>
        <v>10</v>
      </c>
      <c r="AU143" s="82" t="str">
        <f ca="1">IF(    MAX(OFFSET(AL143,0,0,MATCH("-",AL143:AL$638,0))) = 0,"",
IFERROR(MAX(OFFSET(AL143,0,0,MATCH("-",AL143:AL$638,0))),""))</f>
        <v/>
      </c>
      <c r="AV143" s="82" t="str">
        <f ca="1">IF(    MAX(OFFSET(AM143,0,0,MATCH("-",AM143:AM$638,0))) = 0,"",
IFERROR(MAX(OFFSET(AM143,0,0,MATCH("-",AM143:AM$638,0))),""))</f>
        <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-198</v>
      </c>
      <c r="BC143" s="111" t="str">
        <f t="shared" ca="1" si="63"/>
        <v>Radius</v>
      </c>
      <c r="BD143" s="112">
        <f t="shared" ca="1" si="64"/>
        <v>0</v>
      </c>
      <c r="BE143" s="111">
        <f t="shared" ca="1" si="65"/>
        <v>-110</v>
      </c>
      <c r="BF143" s="113" t="e">
        <f t="shared" ca="1" si="66"/>
        <v>#VALUE!</v>
      </c>
      <c r="BG143" s="113" t="e">
        <f t="shared" ca="1" si="67"/>
        <v>#VALUE!</v>
      </c>
      <c r="BH143" s="112">
        <f t="shared" ca="1" si="68"/>
        <v>2000</v>
      </c>
      <c r="BI143" s="112">
        <f t="shared" ca="1" si="69"/>
        <v>-110</v>
      </c>
      <c r="BJ143" s="157"/>
      <c r="BK143" s="157"/>
      <c r="BL143" s="158" t="str">
        <f>scriv!AM105</f>
        <v/>
      </c>
      <c r="BM143" s="157"/>
      <c r="BN143" s="157" t="str">
        <f t="shared" si="70"/>
        <v>node</v>
      </c>
      <c r="BO143" s="157"/>
      <c r="BP143" s="159">
        <f t="shared" ca="1" si="71"/>
        <v>0</v>
      </c>
      <c r="BQ143" s="159">
        <f t="shared" ca="1" si="72"/>
        <v>0</v>
      </c>
      <c r="BR143" s="159">
        <f t="shared" si="73"/>
        <v>1</v>
      </c>
      <c r="BS143" s="159" t="str">
        <f t="shared" si="74"/>
        <v>symbol</v>
      </c>
      <c r="BT143" s="157" t="str">
        <f ca="1">IF(scriv!V105&lt;&gt;"",scriv!V105,
IF(E143="",IFERROR(VLOOKUP(BL143,$AH$40:$BT$638,39,FALSE),$BT$36),
$BT$37))</f>
        <v>NodeSquare</v>
      </c>
      <c r="BU143" s="166">
        <f t="shared" ca="1" si="75"/>
        <v>2000</v>
      </c>
      <c r="BV143" s="166">
        <f t="shared" ca="1" si="76"/>
        <v>-110</v>
      </c>
      <c r="BW143" s="166">
        <f t="shared" ca="1" si="77"/>
        <v>0</v>
      </c>
      <c r="BX143" s="166">
        <f t="shared" ca="1" si="78"/>
        <v>0</v>
      </c>
      <c r="BY143" s="180" t="str">
        <f t="shared" si="79"/>
        <v/>
      </c>
      <c r="BZ143" s="180" t="str">
        <f t="shared" si="80"/>
        <v/>
      </c>
      <c r="CA143" s="81" t="str">
        <f>IF(scriv!E105&lt;&gt;"",scriv!E105,"")</f>
        <v/>
      </c>
      <c r="CB143" s="82">
        <f t="shared" si="49"/>
        <v>0</v>
      </c>
      <c r="CC143" s="82">
        <f t="shared" si="81"/>
        <v>0</v>
      </c>
      <c r="CD143" s="82" t="str">
        <f t="shared" si="82"/>
        <v>-</v>
      </c>
      <c r="CE143" s="82" t="str">
        <f t="shared" si="83"/>
        <v>-</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
      </c>
      <c r="B144" s="81" t="str">
        <f>IF(scriv!D106&lt;&gt;"",scriv!D106,"")</f>
        <v/>
      </c>
      <c r="C144" s="81" t="str">
        <f>IF( scriv!AP106&lt;&gt;"", IF(D144&lt;&gt;"","connection ","")&amp;scriv!AP106,IF(D144&lt;&gt;"","connection",""))</f>
        <v/>
      </c>
      <c r="D144" s="82" t="str">
        <f>scriv!AN106</f>
        <v/>
      </c>
      <c r="E144" s="82" t="str">
        <f>scriv!AO106</f>
        <v/>
      </c>
      <c r="F144" s="156">
        <f>ROW()</f>
        <v>144</v>
      </c>
      <c r="G144" s="294">
        <f>scriv!AC106</f>
        <v>0</v>
      </c>
      <c r="H144" s="294">
        <f>scriv!AD106</f>
        <v>0</v>
      </c>
      <c r="I144" s="81" t="str">
        <f>IF(scriv!AE106&lt;&gt;"",scriv!AE106,J144)</f>
        <v/>
      </c>
      <c r="J144" s="81" t="str">
        <f>IF(scriv!AF106&lt;&gt;"",scriv!AF106,"")</f>
        <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0</v>
      </c>
      <c r="S144" s="81" t="str">
        <f>IF(scriv!L106&lt;&gt;"",scriv!L106,
IF(scriv!AF106&lt;&gt;"",$S$36,"none"))</f>
        <v>none</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drawClose=,1.2</v>
      </c>
      <c r="AB144" s="167" t="str">
        <f t="shared" si="47"/>
        <v>noTitle</v>
      </c>
      <c r="AC144" s="167"/>
      <c r="AD144" s="45"/>
      <c r="AE144" s="168"/>
      <c r="AF144" s="169">
        <f>IF(D144="",scriv!B106,"")</f>
        <v>0</v>
      </c>
      <c r="AG144" s="170" t="str">
        <f t="shared" si="50"/>
        <v/>
      </c>
      <c r="AH144" s="169" t="str">
        <f t="shared" si="51"/>
        <v/>
      </c>
      <c r="AI144" s="169" t="str">
        <f t="shared" si="52"/>
        <v/>
      </c>
      <c r="AJ144" s="86">
        <f>ROUNDDOWN( (LEN(scriv!B106)+1) / 2, 0 )</f>
        <v>0</v>
      </c>
      <c r="AK144" s="82">
        <f t="shared" si="53"/>
        <v>0</v>
      </c>
      <c r="AL144" s="82" t="str">
        <f t="shared" si="54"/>
        <v>-</v>
      </c>
      <c r="AM144" s="82" t="str">
        <f t="shared" si="55"/>
        <v>-</v>
      </c>
      <c r="AN144" s="82" t="str">
        <f t="shared" si="56"/>
        <v>-</v>
      </c>
      <c r="AO144" s="82" t="str">
        <f t="shared" si="57"/>
        <v>-</v>
      </c>
      <c r="AP144" s="82" t="str">
        <f t="shared" si="58"/>
        <v>-</v>
      </c>
      <c r="AQ144" s="82" t="str">
        <f t="shared" si="59"/>
        <v>-</v>
      </c>
      <c r="AR144" s="82" t="str">
        <f t="shared" si="60"/>
        <v>-</v>
      </c>
      <c r="AT144" s="82">
        <f t="shared" si="61"/>
        <v>10</v>
      </c>
      <c r="AU144" s="82" t="str">
        <f ca="1">IF(    MAX(OFFSET(AL144,0,0,MATCH("-",AL144:AL$638,0))) = 0,"",
IFERROR(MAX(OFFSET(AL144,0,0,MATCH("-",AL144:AL$638,0))),""))</f>
        <v/>
      </c>
      <c r="AV144" s="82" t="str">
        <f ca="1">IF(    MAX(OFFSET(AM144,0,0,MATCH("-",AM144:AM$638,0))) = 0,"",
IFERROR(MAX(OFFSET(AM144,0,0,MATCH("-",AM144:AM$638,0))),""))</f>
        <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-198</v>
      </c>
      <c r="BC144" s="111" t="str">
        <f t="shared" ca="1" si="63"/>
        <v>Radius</v>
      </c>
      <c r="BD144" s="112">
        <f t="shared" ca="1" si="64"/>
        <v>0</v>
      </c>
      <c r="BE144" s="111">
        <f t="shared" ca="1" si="65"/>
        <v>-110</v>
      </c>
      <c r="BF144" s="113" t="e">
        <f t="shared" ca="1" si="66"/>
        <v>#VALUE!</v>
      </c>
      <c r="BG144" s="113" t="e">
        <f t="shared" ca="1" si="67"/>
        <v>#VALUE!</v>
      </c>
      <c r="BH144" s="112">
        <f t="shared" ca="1" si="68"/>
        <v>2000</v>
      </c>
      <c r="BI144" s="112">
        <f t="shared" ca="1" si="69"/>
        <v>-110</v>
      </c>
      <c r="BJ144" s="157"/>
      <c r="BK144" s="157"/>
      <c r="BL144" s="158" t="str">
        <f>scriv!AM106</f>
        <v/>
      </c>
      <c r="BM144" s="157"/>
      <c r="BN144" s="157" t="str">
        <f t="shared" si="70"/>
        <v>node</v>
      </c>
      <c r="BO144" s="157"/>
      <c r="BP144" s="159">
        <f t="shared" ca="1" si="71"/>
        <v>0</v>
      </c>
      <c r="BQ144" s="159">
        <f t="shared" ca="1" si="72"/>
        <v>0</v>
      </c>
      <c r="BR144" s="159">
        <f t="shared" si="73"/>
        <v>1</v>
      </c>
      <c r="BS144" s="159" t="str">
        <f t="shared" si="74"/>
        <v>symbol</v>
      </c>
      <c r="BT144" s="157" t="str">
        <f ca="1">IF(scriv!V106&lt;&gt;"",scriv!V106,
IF(E144="",IFERROR(VLOOKUP(BL144,$AH$40:$BT$638,39,FALSE),$BT$36),
$BT$37))</f>
        <v>NodeSquare</v>
      </c>
      <c r="BU144" s="166">
        <f t="shared" ca="1" si="75"/>
        <v>2000</v>
      </c>
      <c r="BV144" s="166">
        <f t="shared" ca="1" si="76"/>
        <v>-110</v>
      </c>
      <c r="BW144" s="166">
        <f t="shared" ca="1" si="77"/>
        <v>0</v>
      </c>
      <c r="BX144" s="166">
        <f t="shared" ca="1" si="78"/>
        <v>0</v>
      </c>
      <c r="BY144" s="180" t="str">
        <f t="shared" si="79"/>
        <v/>
      </c>
      <c r="BZ144" s="180" t="str">
        <f t="shared" si="80"/>
        <v/>
      </c>
      <c r="CA144" s="81" t="str">
        <f>IF(scriv!E106&lt;&gt;"",scriv!E106,"")</f>
        <v/>
      </c>
      <c r="CB144" s="82">
        <f t="shared" si="49"/>
        <v>0</v>
      </c>
      <c r="CC144" s="82">
        <f t="shared" si="81"/>
        <v>0</v>
      </c>
      <c r="CD144" s="82" t="str">
        <f t="shared" si="82"/>
        <v>-</v>
      </c>
      <c r="CE144" s="82" t="str">
        <f t="shared" si="83"/>
        <v>-</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94">
        <f>scriv!AC107</f>
        <v>0</v>
      </c>
      <c r="H145" s="294">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0</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10</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-198</v>
      </c>
      <c r="BC145" s="111" t="str">
        <f t="shared" ca="1" si="63"/>
        <v>Radius</v>
      </c>
      <c r="BD145" s="112">
        <f t="shared" ca="1" si="64"/>
        <v>0</v>
      </c>
      <c r="BE145" s="111">
        <f t="shared" ca="1" si="65"/>
        <v>-110</v>
      </c>
      <c r="BF145" s="113" t="e">
        <f t="shared" ca="1" si="66"/>
        <v>#VALUE!</v>
      </c>
      <c r="BG145" s="113" t="e">
        <f t="shared" ca="1" si="67"/>
        <v>#VALUE!</v>
      </c>
      <c r="BH145" s="112">
        <f t="shared" ca="1" si="68"/>
        <v>2000</v>
      </c>
      <c r="BI145" s="112">
        <f t="shared" ca="1" si="69"/>
        <v>-110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-110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94">
        <f>scriv!AC108</f>
        <v>0</v>
      </c>
      <c r="H146" s="294">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0</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10</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-198</v>
      </c>
      <c r="BC146" s="111" t="str">
        <f t="shared" ca="1" si="63"/>
        <v>Radius</v>
      </c>
      <c r="BD146" s="112">
        <f t="shared" ca="1" si="64"/>
        <v>0</v>
      </c>
      <c r="BE146" s="111">
        <f t="shared" ca="1" si="65"/>
        <v>-110</v>
      </c>
      <c r="BF146" s="113" t="e">
        <f t="shared" ca="1" si="66"/>
        <v>#VALUE!</v>
      </c>
      <c r="BG146" s="113" t="e">
        <f t="shared" ca="1" si="67"/>
        <v>#VALUE!</v>
      </c>
      <c r="BH146" s="112">
        <f t="shared" ca="1" si="68"/>
        <v>2000</v>
      </c>
      <c r="BI146" s="112">
        <f t="shared" ca="1" si="69"/>
        <v>-110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-110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94">
        <f>scriv!AC109</f>
        <v>0</v>
      </c>
      <c r="H147" s="294">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0</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10</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-198</v>
      </c>
      <c r="BC147" s="111" t="str">
        <f t="shared" ca="1" si="63"/>
        <v>Radius</v>
      </c>
      <c r="BD147" s="112">
        <f t="shared" ca="1" si="64"/>
        <v>0</v>
      </c>
      <c r="BE147" s="111">
        <f t="shared" ca="1" si="65"/>
        <v>-110</v>
      </c>
      <c r="BF147" s="113" t="e">
        <f t="shared" ca="1" si="66"/>
        <v>#VALUE!</v>
      </c>
      <c r="BG147" s="113" t="e">
        <f t="shared" ca="1" si="67"/>
        <v>#VALUE!</v>
      </c>
      <c r="BH147" s="112">
        <f t="shared" ca="1" si="68"/>
        <v>2000</v>
      </c>
      <c r="BI147" s="112">
        <f t="shared" ca="1" si="69"/>
        <v>-110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-110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94">
        <f>scriv!AC110</f>
        <v>0</v>
      </c>
      <c r="H148" s="294">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0</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10</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-198</v>
      </c>
      <c r="BC148" s="111" t="str">
        <f t="shared" ca="1" si="63"/>
        <v>Radius</v>
      </c>
      <c r="BD148" s="112">
        <f t="shared" ca="1" si="64"/>
        <v>0</v>
      </c>
      <c r="BE148" s="111">
        <f t="shared" ca="1" si="65"/>
        <v>-110</v>
      </c>
      <c r="BF148" s="113" t="e">
        <f t="shared" ca="1" si="66"/>
        <v>#VALUE!</v>
      </c>
      <c r="BG148" s="113" t="e">
        <f t="shared" ca="1" si="67"/>
        <v>#VALUE!</v>
      </c>
      <c r="BH148" s="112">
        <f t="shared" ca="1" si="68"/>
        <v>2000</v>
      </c>
      <c r="BI148" s="112">
        <f t="shared" ca="1" si="69"/>
        <v>-110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-110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94">
        <f>scriv!AC111</f>
        <v>0</v>
      </c>
      <c r="H149" s="294">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0</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10</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-198</v>
      </c>
      <c r="BC149" s="111" t="str">
        <f t="shared" ca="1" si="63"/>
        <v>Radius</v>
      </c>
      <c r="BD149" s="112">
        <f t="shared" ca="1" si="64"/>
        <v>0</v>
      </c>
      <c r="BE149" s="111">
        <f t="shared" ca="1" si="65"/>
        <v>-110</v>
      </c>
      <c r="BF149" s="113" t="e">
        <f t="shared" ca="1" si="66"/>
        <v>#VALUE!</v>
      </c>
      <c r="BG149" s="113" t="e">
        <f t="shared" ca="1" si="67"/>
        <v>#VALUE!</v>
      </c>
      <c r="BH149" s="112">
        <f t="shared" ca="1" si="68"/>
        <v>2000</v>
      </c>
      <c r="BI149" s="112">
        <f t="shared" ca="1" si="69"/>
        <v>-110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-110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94">
        <f>scriv!AC112</f>
        <v>0</v>
      </c>
      <c r="H150" s="294">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0</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10</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-198</v>
      </c>
      <c r="BC150" s="111" t="str">
        <f t="shared" ca="1" si="63"/>
        <v>Radius</v>
      </c>
      <c r="BD150" s="112">
        <f t="shared" ca="1" si="64"/>
        <v>0</v>
      </c>
      <c r="BE150" s="111">
        <f t="shared" ca="1" si="65"/>
        <v>-110</v>
      </c>
      <c r="BF150" s="113" t="e">
        <f t="shared" ca="1" si="66"/>
        <v>#VALUE!</v>
      </c>
      <c r="BG150" s="113" t="e">
        <f t="shared" ca="1" si="67"/>
        <v>#VALUE!</v>
      </c>
      <c r="BH150" s="112">
        <f t="shared" ca="1" si="68"/>
        <v>2000</v>
      </c>
      <c r="BI150" s="112">
        <f t="shared" ca="1" si="69"/>
        <v>-110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-110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94">
        <f>scriv!AC113</f>
        <v>0</v>
      </c>
      <c r="H151" s="294">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0</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10</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-198</v>
      </c>
      <c r="BC151" s="111" t="str">
        <f t="shared" ca="1" si="63"/>
        <v>Radius</v>
      </c>
      <c r="BD151" s="112">
        <f t="shared" ca="1" si="64"/>
        <v>0</v>
      </c>
      <c r="BE151" s="111">
        <f t="shared" ca="1" si="65"/>
        <v>-110</v>
      </c>
      <c r="BF151" s="113" t="e">
        <f t="shared" ca="1" si="66"/>
        <v>#VALUE!</v>
      </c>
      <c r="BG151" s="113" t="e">
        <f t="shared" ca="1" si="67"/>
        <v>#VALUE!</v>
      </c>
      <c r="BH151" s="112">
        <f t="shared" ca="1" si="68"/>
        <v>2000</v>
      </c>
      <c r="BI151" s="112">
        <f t="shared" ca="1" si="69"/>
        <v>-110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-110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94">
        <f>scriv!AC114</f>
        <v>0</v>
      </c>
      <c r="H152" s="294">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0</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10</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-198</v>
      </c>
      <c r="BC152" s="111" t="str">
        <f t="shared" ca="1" si="63"/>
        <v>Radius</v>
      </c>
      <c r="BD152" s="112">
        <f t="shared" ca="1" si="64"/>
        <v>0</v>
      </c>
      <c r="BE152" s="111">
        <f t="shared" ca="1" si="65"/>
        <v>-110</v>
      </c>
      <c r="BF152" s="113" t="e">
        <f t="shared" ca="1" si="66"/>
        <v>#VALUE!</v>
      </c>
      <c r="BG152" s="113" t="e">
        <f t="shared" ca="1" si="67"/>
        <v>#VALUE!</v>
      </c>
      <c r="BH152" s="112">
        <f t="shared" ca="1" si="68"/>
        <v>2000</v>
      </c>
      <c r="BI152" s="112">
        <f t="shared" ca="1" si="69"/>
        <v>-110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-110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94">
        <f>scriv!AC115</f>
        <v>0</v>
      </c>
      <c r="H153" s="294">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0</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10</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-198</v>
      </c>
      <c r="BC153" s="111" t="str">
        <f t="shared" ca="1" si="63"/>
        <v>Radius</v>
      </c>
      <c r="BD153" s="112">
        <f t="shared" ca="1" si="64"/>
        <v>0</v>
      </c>
      <c r="BE153" s="111">
        <f t="shared" ca="1" si="65"/>
        <v>-110</v>
      </c>
      <c r="BF153" s="113" t="e">
        <f t="shared" ca="1" si="66"/>
        <v>#VALUE!</v>
      </c>
      <c r="BG153" s="113" t="e">
        <f t="shared" ca="1" si="67"/>
        <v>#VALUE!</v>
      </c>
      <c r="BH153" s="112">
        <f t="shared" ca="1" si="68"/>
        <v>2000</v>
      </c>
      <c r="BI153" s="112">
        <f t="shared" ca="1" si="69"/>
        <v>-110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-110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94">
        <f>scriv!AC116</f>
        <v>0</v>
      </c>
      <c r="H154" s="294">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0</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10</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-198</v>
      </c>
      <c r="BC154" s="111" t="str">
        <f t="shared" ca="1" si="63"/>
        <v>Radius</v>
      </c>
      <c r="BD154" s="112">
        <f t="shared" ca="1" si="64"/>
        <v>0</v>
      </c>
      <c r="BE154" s="111">
        <f t="shared" ca="1" si="65"/>
        <v>-110</v>
      </c>
      <c r="BF154" s="113" t="e">
        <f t="shared" ca="1" si="66"/>
        <v>#VALUE!</v>
      </c>
      <c r="BG154" s="113" t="e">
        <f t="shared" ca="1" si="67"/>
        <v>#VALUE!</v>
      </c>
      <c r="BH154" s="112">
        <f t="shared" ca="1" si="68"/>
        <v>2000</v>
      </c>
      <c r="BI154" s="112">
        <f t="shared" ca="1" si="69"/>
        <v>-110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-110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94">
        <f>scriv!AC117</f>
        <v>0</v>
      </c>
      <c r="H155" s="294">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0</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10</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-198</v>
      </c>
      <c r="BC155" s="111" t="str">
        <f t="shared" ca="1" si="63"/>
        <v>Radius</v>
      </c>
      <c r="BD155" s="112">
        <f t="shared" ca="1" si="64"/>
        <v>0</v>
      </c>
      <c r="BE155" s="111">
        <f t="shared" ca="1" si="65"/>
        <v>-110</v>
      </c>
      <c r="BF155" s="113" t="e">
        <f t="shared" ca="1" si="66"/>
        <v>#VALUE!</v>
      </c>
      <c r="BG155" s="113" t="e">
        <f t="shared" ca="1" si="67"/>
        <v>#VALUE!</v>
      </c>
      <c r="BH155" s="112">
        <f t="shared" ca="1" si="68"/>
        <v>2000</v>
      </c>
      <c r="BI155" s="112">
        <f t="shared" ca="1" si="69"/>
        <v>-110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-110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94">
        <f>scriv!AC118</f>
        <v>0</v>
      </c>
      <c r="H156" s="294">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0</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10</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-198</v>
      </c>
      <c r="BC156" s="111" t="str">
        <f t="shared" ca="1" si="63"/>
        <v>Radius</v>
      </c>
      <c r="BD156" s="112">
        <f t="shared" ca="1" si="64"/>
        <v>0</v>
      </c>
      <c r="BE156" s="111">
        <f t="shared" ca="1" si="65"/>
        <v>-110</v>
      </c>
      <c r="BF156" s="113" t="e">
        <f t="shared" ca="1" si="66"/>
        <v>#VALUE!</v>
      </c>
      <c r="BG156" s="113" t="e">
        <f t="shared" ca="1" si="67"/>
        <v>#VALUE!</v>
      </c>
      <c r="BH156" s="112">
        <f t="shared" ca="1" si="68"/>
        <v>2000</v>
      </c>
      <c r="BI156" s="112">
        <f t="shared" ca="1" si="69"/>
        <v>-110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-110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94">
        <f>scriv!AC119</f>
        <v>0</v>
      </c>
      <c r="H157" s="294">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0</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10</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-198</v>
      </c>
      <c r="BC157" s="111" t="str">
        <f t="shared" ca="1" si="63"/>
        <v>Radius</v>
      </c>
      <c r="BD157" s="112">
        <f t="shared" ca="1" si="64"/>
        <v>0</v>
      </c>
      <c r="BE157" s="111">
        <f t="shared" ca="1" si="65"/>
        <v>-110</v>
      </c>
      <c r="BF157" s="113" t="e">
        <f t="shared" ca="1" si="66"/>
        <v>#VALUE!</v>
      </c>
      <c r="BG157" s="113" t="e">
        <f t="shared" ca="1" si="67"/>
        <v>#VALUE!</v>
      </c>
      <c r="BH157" s="112">
        <f t="shared" ca="1" si="68"/>
        <v>2000</v>
      </c>
      <c r="BI157" s="112">
        <f t="shared" ca="1" si="69"/>
        <v>-110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-110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94">
        <f>scriv!AC120</f>
        <v>0</v>
      </c>
      <c r="H158" s="294">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0</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10</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-198</v>
      </c>
      <c r="BC158" s="111" t="str">
        <f t="shared" ca="1" si="63"/>
        <v>Radius</v>
      </c>
      <c r="BD158" s="112">
        <f t="shared" ca="1" si="64"/>
        <v>0</v>
      </c>
      <c r="BE158" s="111">
        <f t="shared" ca="1" si="65"/>
        <v>-110</v>
      </c>
      <c r="BF158" s="113" t="e">
        <f t="shared" ca="1" si="66"/>
        <v>#VALUE!</v>
      </c>
      <c r="BG158" s="113" t="e">
        <f t="shared" ca="1" si="67"/>
        <v>#VALUE!</v>
      </c>
      <c r="BH158" s="112">
        <f t="shared" ca="1" si="68"/>
        <v>2000</v>
      </c>
      <c r="BI158" s="112">
        <f t="shared" ca="1" si="69"/>
        <v>-110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-110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94">
        <f>scriv!AC121</f>
        <v>0</v>
      </c>
      <c r="H159" s="294">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0</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10</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-198</v>
      </c>
      <c r="BC159" s="111" t="str">
        <f t="shared" ca="1" si="63"/>
        <v>Radius</v>
      </c>
      <c r="BD159" s="112">
        <f t="shared" ca="1" si="64"/>
        <v>0</v>
      </c>
      <c r="BE159" s="111">
        <f t="shared" ca="1" si="65"/>
        <v>-110</v>
      </c>
      <c r="BF159" s="113" t="e">
        <f t="shared" ca="1" si="66"/>
        <v>#VALUE!</v>
      </c>
      <c r="BG159" s="113" t="e">
        <f t="shared" ca="1" si="67"/>
        <v>#VALUE!</v>
      </c>
      <c r="BH159" s="112">
        <f t="shared" ca="1" si="68"/>
        <v>2000</v>
      </c>
      <c r="BI159" s="112">
        <f t="shared" ca="1" si="69"/>
        <v>-110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-110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94">
        <f>scriv!AC122</f>
        <v>0</v>
      </c>
      <c r="H160" s="294">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0</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10</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-198</v>
      </c>
      <c r="BC160" s="111" t="str">
        <f t="shared" ca="1" si="63"/>
        <v>Radius</v>
      </c>
      <c r="BD160" s="112">
        <f t="shared" ca="1" si="64"/>
        <v>0</v>
      </c>
      <c r="BE160" s="111">
        <f t="shared" ca="1" si="65"/>
        <v>-110</v>
      </c>
      <c r="BF160" s="113" t="e">
        <f t="shared" ca="1" si="66"/>
        <v>#VALUE!</v>
      </c>
      <c r="BG160" s="113" t="e">
        <f t="shared" ca="1" si="67"/>
        <v>#VALUE!</v>
      </c>
      <c r="BH160" s="112">
        <f t="shared" ca="1" si="68"/>
        <v>2000</v>
      </c>
      <c r="BI160" s="112">
        <f t="shared" ca="1" si="69"/>
        <v>-110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-110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94">
        <f>scriv!AC123</f>
        <v>0</v>
      </c>
      <c r="H161" s="294">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0</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10</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-198</v>
      </c>
      <c r="BC161" s="111" t="str">
        <f t="shared" ca="1" si="63"/>
        <v>Radius</v>
      </c>
      <c r="BD161" s="112">
        <f t="shared" ca="1" si="64"/>
        <v>0</v>
      </c>
      <c r="BE161" s="111">
        <f t="shared" ca="1" si="65"/>
        <v>-110</v>
      </c>
      <c r="BF161" s="113" t="e">
        <f t="shared" ca="1" si="66"/>
        <v>#VALUE!</v>
      </c>
      <c r="BG161" s="113" t="e">
        <f t="shared" ca="1" si="67"/>
        <v>#VALUE!</v>
      </c>
      <c r="BH161" s="112">
        <f t="shared" ca="1" si="68"/>
        <v>2000</v>
      </c>
      <c r="BI161" s="112">
        <f t="shared" ca="1" si="69"/>
        <v>-110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-110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94">
        <f>scriv!AC124</f>
        <v>0</v>
      </c>
      <c r="H162" s="294">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0</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10</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-198</v>
      </c>
      <c r="BC162" s="111" t="str">
        <f t="shared" ca="1" si="63"/>
        <v>Radius</v>
      </c>
      <c r="BD162" s="112">
        <f t="shared" ca="1" si="64"/>
        <v>0</v>
      </c>
      <c r="BE162" s="111">
        <f t="shared" ca="1" si="65"/>
        <v>-110</v>
      </c>
      <c r="BF162" s="113" t="e">
        <f t="shared" ca="1" si="66"/>
        <v>#VALUE!</v>
      </c>
      <c r="BG162" s="113" t="e">
        <f t="shared" ca="1" si="67"/>
        <v>#VALUE!</v>
      </c>
      <c r="BH162" s="112">
        <f t="shared" ca="1" si="68"/>
        <v>2000</v>
      </c>
      <c r="BI162" s="112">
        <f t="shared" ca="1" si="69"/>
        <v>-110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-110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94">
        <f>scriv!AC125</f>
        <v>0</v>
      </c>
      <c r="H163" s="294">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0</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10</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-198</v>
      </c>
      <c r="BC163" s="111" t="str">
        <f t="shared" ca="1" si="63"/>
        <v>Radius</v>
      </c>
      <c r="BD163" s="112">
        <f t="shared" ca="1" si="64"/>
        <v>0</v>
      </c>
      <c r="BE163" s="111">
        <f t="shared" ca="1" si="65"/>
        <v>-110</v>
      </c>
      <c r="BF163" s="113" t="e">
        <f t="shared" ca="1" si="66"/>
        <v>#VALUE!</v>
      </c>
      <c r="BG163" s="113" t="e">
        <f t="shared" ca="1" si="67"/>
        <v>#VALUE!</v>
      </c>
      <c r="BH163" s="112">
        <f t="shared" ca="1" si="68"/>
        <v>2000</v>
      </c>
      <c r="BI163" s="112">
        <f t="shared" ca="1" si="69"/>
        <v>-110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-110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94">
        <f>scriv!AC126</f>
        <v>0</v>
      </c>
      <c r="H164" s="294">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0</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10</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-198</v>
      </c>
      <c r="BC164" s="111" t="str">
        <f t="shared" ca="1" si="63"/>
        <v>Radius</v>
      </c>
      <c r="BD164" s="112">
        <f t="shared" ca="1" si="64"/>
        <v>0</v>
      </c>
      <c r="BE164" s="111">
        <f t="shared" ca="1" si="65"/>
        <v>-110</v>
      </c>
      <c r="BF164" s="113" t="e">
        <f t="shared" ca="1" si="66"/>
        <v>#VALUE!</v>
      </c>
      <c r="BG164" s="113" t="e">
        <f t="shared" ca="1" si="67"/>
        <v>#VALUE!</v>
      </c>
      <c r="BH164" s="112">
        <f t="shared" ca="1" si="68"/>
        <v>2000</v>
      </c>
      <c r="BI164" s="112">
        <f t="shared" ca="1" si="69"/>
        <v>-110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-110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94">
        <f>scriv!AC127</f>
        <v>0</v>
      </c>
      <c r="H165" s="294">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0</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10</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-198</v>
      </c>
      <c r="BC165" s="111" t="str">
        <f t="shared" ca="1" si="63"/>
        <v>Radius</v>
      </c>
      <c r="BD165" s="112">
        <f t="shared" ca="1" si="64"/>
        <v>0</v>
      </c>
      <c r="BE165" s="111">
        <f t="shared" ca="1" si="65"/>
        <v>-110</v>
      </c>
      <c r="BF165" s="113" t="e">
        <f t="shared" ca="1" si="66"/>
        <v>#VALUE!</v>
      </c>
      <c r="BG165" s="113" t="e">
        <f t="shared" ca="1" si="67"/>
        <v>#VALUE!</v>
      </c>
      <c r="BH165" s="112">
        <f t="shared" ca="1" si="68"/>
        <v>2000</v>
      </c>
      <c r="BI165" s="112">
        <f t="shared" ca="1" si="69"/>
        <v>-110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-110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94">
        <f>scriv!AC128</f>
        <v>0</v>
      </c>
      <c r="H166" s="294">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0</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10</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-198</v>
      </c>
      <c r="BC166" s="111" t="str">
        <f t="shared" ca="1" si="63"/>
        <v>Radius</v>
      </c>
      <c r="BD166" s="112">
        <f t="shared" ca="1" si="64"/>
        <v>0</v>
      </c>
      <c r="BE166" s="111">
        <f t="shared" ca="1" si="65"/>
        <v>-110</v>
      </c>
      <c r="BF166" s="113" t="e">
        <f t="shared" ca="1" si="66"/>
        <v>#VALUE!</v>
      </c>
      <c r="BG166" s="113" t="e">
        <f t="shared" ca="1" si="67"/>
        <v>#VALUE!</v>
      </c>
      <c r="BH166" s="112">
        <f t="shared" ca="1" si="68"/>
        <v>2000</v>
      </c>
      <c r="BI166" s="112">
        <f t="shared" ca="1" si="69"/>
        <v>-110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-110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94">
        <f>scriv!AC129</f>
        <v>0</v>
      </c>
      <c r="H167" s="294">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0</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10</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-198</v>
      </c>
      <c r="BC167" s="111" t="str">
        <f t="shared" ca="1" si="63"/>
        <v>Radius</v>
      </c>
      <c r="BD167" s="112">
        <f t="shared" ca="1" si="64"/>
        <v>0</v>
      </c>
      <c r="BE167" s="111">
        <f t="shared" ca="1" si="65"/>
        <v>-110</v>
      </c>
      <c r="BF167" s="113" t="e">
        <f t="shared" ca="1" si="66"/>
        <v>#VALUE!</v>
      </c>
      <c r="BG167" s="113" t="e">
        <f t="shared" ca="1" si="67"/>
        <v>#VALUE!</v>
      </c>
      <c r="BH167" s="112">
        <f t="shared" ca="1" si="68"/>
        <v>2000</v>
      </c>
      <c r="BI167" s="112">
        <f t="shared" ca="1" si="69"/>
        <v>-110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-110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94">
        <f>scriv!AC130</f>
        <v>0</v>
      </c>
      <c r="H168" s="294">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0</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10</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-198</v>
      </c>
      <c r="BC168" s="111" t="str">
        <f t="shared" ca="1" si="63"/>
        <v>Radius</v>
      </c>
      <c r="BD168" s="112">
        <f t="shared" ca="1" si="64"/>
        <v>0</v>
      </c>
      <c r="BE168" s="111">
        <f t="shared" ca="1" si="65"/>
        <v>-110</v>
      </c>
      <c r="BF168" s="113" t="e">
        <f t="shared" ca="1" si="66"/>
        <v>#VALUE!</v>
      </c>
      <c r="BG168" s="113" t="e">
        <f t="shared" ca="1" si="67"/>
        <v>#VALUE!</v>
      </c>
      <c r="BH168" s="112">
        <f t="shared" ca="1" si="68"/>
        <v>2000</v>
      </c>
      <c r="BI168" s="112">
        <f t="shared" ca="1" si="69"/>
        <v>-110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-110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94">
        <f>scriv!AC131</f>
        <v>0</v>
      </c>
      <c r="H169" s="294">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0</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10</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-198</v>
      </c>
      <c r="BC169" s="111" t="str">
        <f t="shared" ca="1" si="63"/>
        <v>Radius</v>
      </c>
      <c r="BD169" s="112">
        <f t="shared" ca="1" si="64"/>
        <v>0</v>
      </c>
      <c r="BE169" s="111">
        <f t="shared" ca="1" si="65"/>
        <v>-110</v>
      </c>
      <c r="BF169" s="113" t="e">
        <f t="shared" ca="1" si="66"/>
        <v>#VALUE!</v>
      </c>
      <c r="BG169" s="113" t="e">
        <f t="shared" ca="1" si="67"/>
        <v>#VALUE!</v>
      </c>
      <c r="BH169" s="112">
        <f t="shared" ca="1" si="68"/>
        <v>2000</v>
      </c>
      <c r="BI169" s="112">
        <f t="shared" ca="1" si="69"/>
        <v>-110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-110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94">
        <f>scriv!AC132</f>
        <v>0</v>
      </c>
      <c r="H170" s="294">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0</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10</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-198</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-110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-110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-110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94">
        <f>scriv!AC133</f>
        <v>0</v>
      </c>
      <c r="H171" s="294">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0</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10</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-198</v>
      </c>
      <c r="BC171" s="111" t="str">
        <f t="shared" ca="1" si="106"/>
        <v>Radius</v>
      </c>
      <c r="BD171" s="112">
        <f t="shared" ca="1" si="107"/>
        <v>0</v>
      </c>
      <c r="BE171" s="111">
        <f t="shared" ca="1" si="108"/>
        <v>-110</v>
      </c>
      <c r="BF171" s="113" t="e">
        <f t="shared" ca="1" si="109"/>
        <v>#VALUE!</v>
      </c>
      <c r="BG171" s="113" t="e">
        <f t="shared" ca="1" si="110"/>
        <v>#VALUE!</v>
      </c>
      <c r="BH171" s="112">
        <f t="shared" ca="1" si="111"/>
        <v>2000</v>
      </c>
      <c r="BI171" s="112">
        <f t="shared" ca="1" si="112"/>
        <v>-110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-110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94">
        <f>scriv!AC134</f>
        <v>0</v>
      </c>
      <c r="H172" s="294">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0</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10</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-198</v>
      </c>
      <c r="BC172" s="111" t="str">
        <f t="shared" ca="1" si="106"/>
        <v>Radius</v>
      </c>
      <c r="BD172" s="112">
        <f t="shared" ca="1" si="107"/>
        <v>0</v>
      </c>
      <c r="BE172" s="111">
        <f t="shared" ca="1" si="108"/>
        <v>-110</v>
      </c>
      <c r="BF172" s="113" t="e">
        <f t="shared" ca="1" si="109"/>
        <v>#VALUE!</v>
      </c>
      <c r="BG172" s="113" t="e">
        <f t="shared" ca="1" si="110"/>
        <v>#VALUE!</v>
      </c>
      <c r="BH172" s="112">
        <f t="shared" ca="1" si="111"/>
        <v>2000</v>
      </c>
      <c r="BI172" s="112">
        <f t="shared" ca="1" si="112"/>
        <v>-110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-110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94">
        <f>scriv!AC135</f>
        <v>0</v>
      </c>
      <c r="H173" s="294">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0</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10</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-198</v>
      </c>
      <c r="BC173" s="111" t="str">
        <f t="shared" ca="1" si="106"/>
        <v>Radius</v>
      </c>
      <c r="BD173" s="112">
        <f t="shared" ca="1" si="107"/>
        <v>0</v>
      </c>
      <c r="BE173" s="111">
        <f t="shared" ca="1" si="108"/>
        <v>-110</v>
      </c>
      <c r="BF173" s="113" t="e">
        <f t="shared" ca="1" si="109"/>
        <v>#VALUE!</v>
      </c>
      <c r="BG173" s="113" t="e">
        <f t="shared" ca="1" si="110"/>
        <v>#VALUE!</v>
      </c>
      <c r="BH173" s="112">
        <f t="shared" ca="1" si="111"/>
        <v>2000</v>
      </c>
      <c r="BI173" s="112">
        <f t="shared" ca="1" si="112"/>
        <v>-110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-110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94">
        <f>scriv!AC136</f>
        <v>0</v>
      </c>
      <c r="H174" s="294">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0</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10</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-198</v>
      </c>
      <c r="BC174" s="111" t="str">
        <f t="shared" ca="1" si="106"/>
        <v>Radius</v>
      </c>
      <c r="BD174" s="112">
        <f t="shared" ca="1" si="107"/>
        <v>0</v>
      </c>
      <c r="BE174" s="111">
        <f t="shared" ca="1" si="108"/>
        <v>-110</v>
      </c>
      <c r="BF174" s="113" t="e">
        <f t="shared" ca="1" si="109"/>
        <v>#VALUE!</v>
      </c>
      <c r="BG174" s="113" t="e">
        <f t="shared" ca="1" si="110"/>
        <v>#VALUE!</v>
      </c>
      <c r="BH174" s="112">
        <f t="shared" ca="1" si="111"/>
        <v>2000</v>
      </c>
      <c r="BI174" s="112">
        <f t="shared" ca="1" si="112"/>
        <v>-110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-110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94">
        <f>scriv!AC137</f>
        <v>0</v>
      </c>
      <c r="H175" s="294">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0</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10</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-198</v>
      </c>
      <c r="BC175" s="111" t="str">
        <f t="shared" ca="1" si="106"/>
        <v>Radius</v>
      </c>
      <c r="BD175" s="112">
        <f t="shared" ca="1" si="107"/>
        <v>0</v>
      </c>
      <c r="BE175" s="111">
        <f t="shared" ca="1" si="108"/>
        <v>-110</v>
      </c>
      <c r="BF175" s="113" t="e">
        <f t="shared" ca="1" si="109"/>
        <v>#VALUE!</v>
      </c>
      <c r="BG175" s="113" t="e">
        <f t="shared" ca="1" si="110"/>
        <v>#VALUE!</v>
      </c>
      <c r="BH175" s="112">
        <f t="shared" ca="1" si="111"/>
        <v>2000</v>
      </c>
      <c r="BI175" s="112">
        <f t="shared" ca="1" si="112"/>
        <v>-110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-110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94">
        <f>scriv!AC138</f>
        <v>0</v>
      </c>
      <c r="H176" s="294">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0</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10</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-198</v>
      </c>
      <c r="BC176" s="111" t="str">
        <f t="shared" ca="1" si="106"/>
        <v>Radius</v>
      </c>
      <c r="BD176" s="112">
        <f t="shared" ca="1" si="107"/>
        <v>0</v>
      </c>
      <c r="BE176" s="111">
        <f t="shared" ca="1" si="108"/>
        <v>-110</v>
      </c>
      <c r="BF176" s="113" t="e">
        <f t="shared" ca="1" si="109"/>
        <v>#VALUE!</v>
      </c>
      <c r="BG176" s="113" t="e">
        <f t="shared" ca="1" si="110"/>
        <v>#VALUE!</v>
      </c>
      <c r="BH176" s="112">
        <f t="shared" ca="1" si="111"/>
        <v>2000</v>
      </c>
      <c r="BI176" s="112">
        <f t="shared" ca="1" si="112"/>
        <v>-110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-110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94">
        <f>scriv!AC139</f>
        <v>0</v>
      </c>
      <c r="H177" s="294">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0</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10</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-198</v>
      </c>
      <c r="BC177" s="111" t="str">
        <f t="shared" ca="1" si="106"/>
        <v>Radius</v>
      </c>
      <c r="BD177" s="112">
        <f t="shared" ca="1" si="107"/>
        <v>0</v>
      </c>
      <c r="BE177" s="111">
        <f t="shared" ca="1" si="108"/>
        <v>-110</v>
      </c>
      <c r="BF177" s="113" t="e">
        <f t="shared" ca="1" si="109"/>
        <v>#VALUE!</v>
      </c>
      <c r="BG177" s="113" t="e">
        <f t="shared" ca="1" si="110"/>
        <v>#VALUE!</v>
      </c>
      <c r="BH177" s="112">
        <f t="shared" ca="1" si="111"/>
        <v>2000</v>
      </c>
      <c r="BI177" s="112">
        <f t="shared" ca="1" si="112"/>
        <v>-110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-110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94">
        <f>scriv!AC140</f>
        <v>0</v>
      </c>
      <c r="H178" s="294">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0</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10</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-198</v>
      </c>
      <c r="BC178" s="111" t="str">
        <f t="shared" ca="1" si="106"/>
        <v>Radius</v>
      </c>
      <c r="BD178" s="112">
        <f t="shared" ca="1" si="107"/>
        <v>0</v>
      </c>
      <c r="BE178" s="111">
        <f t="shared" ca="1" si="108"/>
        <v>-110</v>
      </c>
      <c r="BF178" s="113" t="e">
        <f t="shared" ca="1" si="109"/>
        <v>#VALUE!</v>
      </c>
      <c r="BG178" s="113" t="e">
        <f t="shared" ca="1" si="110"/>
        <v>#VALUE!</v>
      </c>
      <c r="BH178" s="112">
        <f t="shared" ca="1" si="111"/>
        <v>2000</v>
      </c>
      <c r="BI178" s="112">
        <f t="shared" ca="1" si="112"/>
        <v>-110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-110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94">
        <f>scriv!AC141</f>
        <v>0</v>
      </c>
      <c r="H179" s="294">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0</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10</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-198</v>
      </c>
      <c r="BC179" s="111" t="str">
        <f t="shared" ca="1" si="106"/>
        <v>Radius</v>
      </c>
      <c r="BD179" s="112">
        <f t="shared" ca="1" si="107"/>
        <v>0</v>
      </c>
      <c r="BE179" s="111">
        <f t="shared" ca="1" si="108"/>
        <v>-110</v>
      </c>
      <c r="BF179" s="113" t="e">
        <f t="shared" ca="1" si="109"/>
        <v>#VALUE!</v>
      </c>
      <c r="BG179" s="113" t="e">
        <f t="shared" ca="1" si="110"/>
        <v>#VALUE!</v>
      </c>
      <c r="BH179" s="112">
        <f t="shared" ca="1" si="111"/>
        <v>2000</v>
      </c>
      <c r="BI179" s="112">
        <f t="shared" ca="1" si="112"/>
        <v>-110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-110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94">
        <f>scriv!AC142</f>
        <v>0</v>
      </c>
      <c r="H180" s="294">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0</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10</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-198</v>
      </c>
      <c r="BC180" s="111" t="str">
        <f t="shared" ca="1" si="106"/>
        <v>Radius</v>
      </c>
      <c r="BD180" s="112">
        <f t="shared" ca="1" si="107"/>
        <v>0</v>
      </c>
      <c r="BE180" s="111">
        <f t="shared" ca="1" si="108"/>
        <v>-110</v>
      </c>
      <c r="BF180" s="113" t="e">
        <f t="shared" ca="1" si="109"/>
        <v>#VALUE!</v>
      </c>
      <c r="BG180" s="113" t="e">
        <f t="shared" ca="1" si="110"/>
        <v>#VALUE!</v>
      </c>
      <c r="BH180" s="112">
        <f t="shared" ca="1" si="111"/>
        <v>2000</v>
      </c>
      <c r="BI180" s="112">
        <f t="shared" ca="1" si="112"/>
        <v>-110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-110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94">
        <f>scriv!AC143</f>
        <v>0</v>
      </c>
      <c r="H181" s="294">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0</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10</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-198</v>
      </c>
      <c r="BC181" s="111" t="str">
        <f t="shared" ca="1" si="106"/>
        <v>Radius</v>
      </c>
      <c r="BD181" s="112">
        <f t="shared" ca="1" si="107"/>
        <v>0</v>
      </c>
      <c r="BE181" s="111">
        <f t="shared" ca="1" si="108"/>
        <v>-110</v>
      </c>
      <c r="BF181" s="113" t="e">
        <f t="shared" ca="1" si="109"/>
        <v>#VALUE!</v>
      </c>
      <c r="BG181" s="113" t="e">
        <f t="shared" ca="1" si="110"/>
        <v>#VALUE!</v>
      </c>
      <c r="BH181" s="112">
        <f t="shared" ca="1" si="111"/>
        <v>2000</v>
      </c>
      <c r="BI181" s="112">
        <f t="shared" ca="1" si="112"/>
        <v>-110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-110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94">
        <f>scriv!AC144</f>
        <v>0</v>
      </c>
      <c r="H182" s="294">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0</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10</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-198</v>
      </c>
      <c r="BC182" s="111" t="str">
        <f t="shared" ca="1" si="106"/>
        <v>Radius</v>
      </c>
      <c r="BD182" s="112">
        <f t="shared" ca="1" si="107"/>
        <v>0</v>
      </c>
      <c r="BE182" s="111">
        <f t="shared" ca="1" si="108"/>
        <v>-110</v>
      </c>
      <c r="BF182" s="113" t="e">
        <f t="shared" ca="1" si="109"/>
        <v>#VALUE!</v>
      </c>
      <c r="BG182" s="113" t="e">
        <f t="shared" ca="1" si="110"/>
        <v>#VALUE!</v>
      </c>
      <c r="BH182" s="112">
        <f t="shared" ca="1" si="111"/>
        <v>2000</v>
      </c>
      <c r="BI182" s="112">
        <f t="shared" ca="1" si="112"/>
        <v>-110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-110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94">
        <f>scriv!AC145</f>
        <v>0</v>
      </c>
      <c r="H183" s="294">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0</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10</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-198</v>
      </c>
      <c r="BC183" s="111" t="str">
        <f t="shared" ca="1" si="106"/>
        <v>Radius</v>
      </c>
      <c r="BD183" s="112">
        <f t="shared" ca="1" si="107"/>
        <v>0</v>
      </c>
      <c r="BE183" s="111">
        <f t="shared" ca="1" si="108"/>
        <v>-110</v>
      </c>
      <c r="BF183" s="113" t="e">
        <f t="shared" ca="1" si="109"/>
        <v>#VALUE!</v>
      </c>
      <c r="BG183" s="113" t="e">
        <f t="shared" ca="1" si="110"/>
        <v>#VALUE!</v>
      </c>
      <c r="BH183" s="112">
        <f t="shared" ca="1" si="111"/>
        <v>2000</v>
      </c>
      <c r="BI183" s="112">
        <f t="shared" ca="1" si="112"/>
        <v>-110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-110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94">
        <f>scriv!AC146</f>
        <v>0</v>
      </c>
      <c r="H184" s="294">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0</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10</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-198</v>
      </c>
      <c r="BC184" s="111" t="str">
        <f t="shared" ca="1" si="106"/>
        <v>Radius</v>
      </c>
      <c r="BD184" s="112">
        <f t="shared" ca="1" si="107"/>
        <v>0</v>
      </c>
      <c r="BE184" s="111">
        <f t="shared" ca="1" si="108"/>
        <v>-110</v>
      </c>
      <c r="BF184" s="113" t="e">
        <f t="shared" ca="1" si="109"/>
        <v>#VALUE!</v>
      </c>
      <c r="BG184" s="113" t="e">
        <f t="shared" ca="1" si="110"/>
        <v>#VALUE!</v>
      </c>
      <c r="BH184" s="112">
        <f t="shared" ca="1" si="111"/>
        <v>2000</v>
      </c>
      <c r="BI184" s="112">
        <f t="shared" ca="1" si="112"/>
        <v>-110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-110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94">
        <f>scriv!AC147</f>
        <v>0</v>
      </c>
      <c r="H185" s="294">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0</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10</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-198</v>
      </c>
      <c r="BC185" s="111" t="str">
        <f t="shared" ca="1" si="106"/>
        <v>Radius</v>
      </c>
      <c r="BD185" s="112">
        <f t="shared" ca="1" si="107"/>
        <v>0</v>
      </c>
      <c r="BE185" s="111">
        <f t="shared" ca="1" si="108"/>
        <v>-110</v>
      </c>
      <c r="BF185" s="113" t="e">
        <f t="shared" ca="1" si="109"/>
        <v>#VALUE!</v>
      </c>
      <c r="BG185" s="113" t="e">
        <f t="shared" ca="1" si="110"/>
        <v>#VALUE!</v>
      </c>
      <c r="BH185" s="112">
        <f t="shared" ca="1" si="111"/>
        <v>2000</v>
      </c>
      <c r="BI185" s="112">
        <f t="shared" ca="1" si="112"/>
        <v>-110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-110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94">
        <f>scriv!AC148</f>
        <v>0</v>
      </c>
      <c r="H186" s="294">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0</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10</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-198</v>
      </c>
      <c r="BC186" s="111" t="str">
        <f t="shared" ca="1" si="106"/>
        <v>Radius</v>
      </c>
      <c r="BD186" s="112">
        <f t="shared" ca="1" si="107"/>
        <v>0</v>
      </c>
      <c r="BE186" s="111">
        <f t="shared" ca="1" si="108"/>
        <v>-110</v>
      </c>
      <c r="BF186" s="113" t="e">
        <f t="shared" ca="1" si="109"/>
        <v>#VALUE!</v>
      </c>
      <c r="BG186" s="113" t="e">
        <f t="shared" ca="1" si="110"/>
        <v>#VALUE!</v>
      </c>
      <c r="BH186" s="112">
        <f t="shared" ca="1" si="111"/>
        <v>2000</v>
      </c>
      <c r="BI186" s="112">
        <f t="shared" ca="1" si="112"/>
        <v>-110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-110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94">
        <f>scriv!AC149</f>
        <v>0</v>
      </c>
      <c r="H187" s="294">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0</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10</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-198</v>
      </c>
      <c r="BC187" s="111" t="str">
        <f t="shared" ca="1" si="106"/>
        <v>Radius</v>
      </c>
      <c r="BD187" s="112">
        <f t="shared" ca="1" si="107"/>
        <v>0</v>
      </c>
      <c r="BE187" s="111">
        <f t="shared" ca="1" si="108"/>
        <v>-110</v>
      </c>
      <c r="BF187" s="113" t="e">
        <f t="shared" ca="1" si="109"/>
        <v>#VALUE!</v>
      </c>
      <c r="BG187" s="113" t="e">
        <f t="shared" ca="1" si="110"/>
        <v>#VALUE!</v>
      </c>
      <c r="BH187" s="112">
        <f t="shared" ca="1" si="111"/>
        <v>2000</v>
      </c>
      <c r="BI187" s="112">
        <f t="shared" ca="1" si="112"/>
        <v>-110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-110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94">
        <f>scriv!AC150</f>
        <v>0</v>
      </c>
      <c r="H188" s="294">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0</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10</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-198</v>
      </c>
      <c r="BC188" s="111" t="str">
        <f t="shared" ca="1" si="106"/>
        <v>Radius</v>
      </c>
      <c r="BD188" s="112">
        <f t="shared" ca="1" si="107"/>
        <v>0</v>
      </c>
      <c r="BE188" s="111">
        <f t="shared" ca="1" si="108"/>
        <v>-110</v>
      </c>
      <c r="BF188" s="113" t="e">
        <f t="shared" ca="1" si="109"/>
        <v>#VALUE!</v>
      </c>
      <c r="BG188" s="113" t="e">
        <f t="shared" ca="1" si="110"/>
        <v>#VALUE!</v>
      </c>
      <c r="BH188" s="112">
        <f t="shared" ca="1" si="111"/>
        <v>2000</v>
      </c>
      <c r="BI188" s="112">
        <f t="shared" ca="1" si="112"/>
        <v>-110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-110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94">
        <f>scriv!AC151</f>
        <v>0</v>
      </c>
      <c r="H189" s="294">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0</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10</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-198</v>
      </c>
      <c r="BC189" s="111" t="str">
        <f t="shared" ca="1" si="106"/>
        <v>Radius</v>
      </c>
      <c r="BD189" s="112">
        <f t="shared" ca="1" si="107"/>
        <v>0</v>
      </c>
      <c r="BE189" s="111">
        <f t="shared" ca="1" si="108"/>
        <v>-110</v>
      </c>
      <c r="BF189" s="113" t="e">
        <f t="shared" ca="1" si="109"/>
        <v>#VALUE!</v>
      </c>
      <c r="BG189" s="113" t="e">
        <f t="shared" ca="1" si="110"/>
        <v>#VALUE!</v>
      </c>
      <c r="BH189" s="112">
        <f t="shared" ca="1" si="111"/>
        <v>2000</v>
      </c>
      <c r="BI189" s="112">
        <f t="shared" ca="1" si="112"/>
        <v>-110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-110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94">
        <f>scriv!AC152</f>
        <v>0</v>
      </c>
      <c r="H190" s="294">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0</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10</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-198</v>
      </c>
      <c r="BC190" s="111" t="str">
        <f t="shared" ca="1" si="106"/>
        <v>Radius</v>
      </c>
      <c r="BD190" s="112">
        <f t="shared" ca="1" si="107"/>
        <v>0</v>
      </c>
      <c r="BE190" s="111">
        <f t="shared" ca="1" si="108"/>
        <v>-110</v>
      </c>
      <c r="BF190" s="113" t="e">
        <f t="shared" ca="1" si="109"/>
        <v>#VALUE!</v>
      </c>
      <c r="BG190" s="113" t="e">
        <f t="shared" ca="1" si="110"/>
        <v>#VALUE!</v>
      </c>
      <c r="BH190" s="112">
        <f t="shared" ca="1" si="111"/>
        <v>2000</v>
      </c>
      <c r="BI190" s="112">
        <f t="shared" ca="1" si="112"/>
        <v>-110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-110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94">
        <f>scriv!AC153</f>
        <v>0</v>
      </c>
      <c r="H191" s="294">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0</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10</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-198</v>
      </c>
      <c r="BC191" s="111" t="str">
        <f t="shared" ca="1" si="106"/>
        <v>Radius</v>
      </c>
      <c r="BD191" s="112">
        <f t="shared" ca="1" si="107"/>
        <v>0</v>
      </c>
      <c r="BE191" s="111">
        <f t="shared" ca="1" si="108"/>
        <v>-110</v>
      </c>
      <c r="BF191" s="113" t="e">
        <f t="shared" ca="1" si="109"/>
        <v>#VALUE!</v>
      </c>
      <c r="BG191" s="113" t="e">
        <f t="shared" ca="1" si="110"/>
        <v>#VALUE!</v>
      </c>
      <c r="BH191" s="112">
        <f t="shared" ca="1" si="111"/>
        <v>2000</v>
      </c>
      <c r="BI191" s="112">
        <f t="shared" ca="1" si="112"/>
        <v>-110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-110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94">
        <f>scriv!AC154</f>
        <v>0</v>
      </c>
      <c r="H192" s="294">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0</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10</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-198</v>
      </c>
      <c r="BC192" s="111" t="str">
        <f t="shared" ca="1" si="106"/>
        <v>Radius</v>
      </c>
      <c r="BD192" s="112">
        <f t="shared" ca="1" si="107"/>
        <v>0</v>
      </c>
      <c r="BE192" s="111">
        <f t="shared" ca="1" si="108"/>
        <v>-110</v>
      </c>
      <c r="BF192" s="113" t="e">
        <f t="shared" ca="1" si="109"/>
        <v>#VALUE!</v>
      </c>
      <c r="BG192" s="113" t="e">
        <f t="shared" ca="1" si="110"/>
        <v>#VALUE!</v>
      </c>
      <c r="BH192" s="112">
        <f t="shared" ca="1" si="111"/>
        <v>2000</v>
      </c>
      <c r="BI192" s="112">
        <f t="shared" ca="1" si="112"/>
        <v>-110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-110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94">
        <f>scriv!AC155</f>
        <v>0</v>
      </c>
      <c r="H193" s="294">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0</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10</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-198</v>
      </c>
      <c r="BC193" s="111" t="str">
        <f t="shared" ca="1" si="106"/>
        <v>Radius</v>
      </c>
      <c r="BD193" s="112">
        <f t="shared" ca="1" si="107"/>
        <v>0</v>
      </c>
      <c r="BE193" s="111">
        <f t="shared" ca="1" si="108"/>
        <v>-110</v>
      </c>
      <c r="BF193" s="113" t="e">
        <f t="shared" ca="1" si="109"/>
        <v>#VALUE!</v>
      </c>
      <c r="BG193" s="113" t="e">
        <f t="shared" ca="1" si="110"/>
        <v>#VALUE!</v>
      </c>
      <c r="BH193" s="112">
        <f t="shared" ca="1" si="111"/>
        <v>2000</v>
      </c>
      <c r="BI193" s="112">
        <f t="shared" ca="1" si="112"/>
        <v>-110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-110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94">
        <f>scriv!AC156</f>
        <v>0</v>
      </c>
      <c r="H194" s="294">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0</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10</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-198</v>
      </c>
      <c r="BC194" s="111" t="str">
        <f t="shared" ca="1" si="106"/>
        <v>Radius</v>
      </c>
      <c r="BD194" s="112">
        <f t="shared" ca="1" si="107"/>
        <v>0</v>
      </c>
      <c r="BE194" s="111">
        <f t="shared" ca="1" si="108"/>
        <v>-110</v>
      </c>
      <c r="BF194" s="113" t="e">
        <f t="shared" ca="1" si="109"/>
        <v>#VALUE!</v>
      </c>
      <c r="BG194" s="113" t="e">
        <f t="shared" ca="1" si="110"/>
        <v>#VALUE!</v>
      </c>
      <c r="BH194" s="112">
        <f t="shared" ca="1" si="111"/>
        <v>2000</v>
      </c>
      <c r="BI194" s="112">
        <f t="shared" ca="1" si="112"/>
        <v>-110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-110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94">
        <f>scriv!AC157</f>
        <v>0</v>
      </c>
      <c r="H195" s="294">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0</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10</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-198</v>
      </c>
      <c r="BC195" s="111" t="str">
        <f t="shared" ca="1" si="106"/>
        <v>Radius</v>
      </c>
      <c r="BD195" s="112">
        <f t="shared" ca="1" si="107"/>
        <v>0</v>
      </c>
      <c r="BE195" s="111">
        <f t="shared" ca="1" si="108"/>
        <v>-110</v>
      </c>
      <c r="BF195" s="113" t="e">
        <f t="shared" ca="1" si="109"/>
        <v>#VALUE!</v>
      </c>
      <c r="BG195" s="113" t="e">
        <f t="shared" ca="1" si="110"/>
        <v>#VALUE!</v>
      </c>
      <c r="BH195" s="112">
        <f t="shared" ca="1" si="111"/>
        <v>2000</v>
      </c>
      <c r="BI195" s="112">
        <f t="shared" ca="1" si="112"/>
        <v>-110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-110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94">
        <f>scriv!AC158</f>
        <v>0</v>
      </c>
      <c r="H196" s="294">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0</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10</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-198</v>
      </c>
      <c r="BC196" s="111" t="str">
        <f t="shared" ca="1" si="106"/>
        <v>Radius</v>
      </c>
      <c r="BD196" s="112">
        <f t="shared" ca="1" si="107"/>
        <v>0</v>
      </c>
      <c r="BE196" s="111">
        <f t="shared" ca="1" si="108"/>
        <v>-110</v>
      </c>
      <c r="BF196" s="113" t="e">
        <f t="shared" ca="1" si="109"/>
        <v>#VALUE!</v>
      </c>
      <c r="BG196" s="113" t="e">
        <f t="shared" ca="1" si="110"/>
        <v>#VALUE!</v>
      </c>
      <c r="BH196" s="112">
        <f t="shared" ca="1" si="111"/>
        <v>2000</v>
      </c>
      <c r="BI196" s="112">
        <f t="shared" ca="1" si="112"/>
        <v>-110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-110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94">
        <f>scriv!AC159</f>
        <v>0</v>
      </c>
      <c r="H197" s="294">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0</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10</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-198</v>
      </c>
      <c r="BC197" s="111" t="str">
        <f t="shared" ca="1" si="106"/>
        <v>Radius</v>
      </c>
      <c r="BD197" s="112">
        <f t="shared" ca="1" si="107"/>
        <v>0</v>
      </c>
      <c r="BE197" s="111">
        <f t="shared" ca="1" si="108"/>
        <v>-110</v>
      </c>
      <c r="BF197" s="113" t="e">
        <f t="shared" ca="1" si="109"/>
        <v>#VALUE!</v>
      </c>
      <c r="BG197" s="113" t="e">
        <f t="shared" ca="1" si="110"/>
        <v>#VALUE!</v>
      </c>
      <c r="BH197" s="112">
        <f t="shared" ca="1" si="111"/>
        <v>2000</v>
      </c>
      <c r="BI197" s="112">
        <f t="shared" ca="1" si="112"/>
        <v>-110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-110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94">
        <f>scriv!AC160</f>
        <v>0</v>
      </c>
      <c r="H198" s="294">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0</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10</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-198</v>
      </c>
      <c r="BC198" s="111" t="str">
        <f t="shared" ca="1" si="106"/>
        <v>Radius</v>
      </c>
      <c r="BD198" s="112">
        <f t="shared" ca="1" si="107"/>
        <v>0</v>
      </c>
      <c r="BE198" s="111">
        <f t="shared" ca="1" si="108"/>
        <v>-110</v>
      </c>
      <c r="BF198" s="113" t="e">
        <f t="shared" ca="1" si="109"/>
        <v>#VALUE!</v>
      </c>
      <c r="BG198" s="113" t="e">
        <f t="shared" ca="1" si="110"/>
        <v>#VALUE!</v>
      </c>
      <c r="BH198" s="112">
        <f t="shared" ca="1" si="111"/>
        <v>2000</v>
      </c>
      <c r="BI198" s="112">
        <f t="shared" ca="1" si="112"/>
        <v>-110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-110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94">
        <f>scriv!AC161</f>
        <v>0</v>
      </c>
      <c r="H199" s="294">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0</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10</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-198</v>
      </c>
      <c r="BC199" s="111" t="str">
        <f t="shared" ca="1" si="106"/>
        <v>Radius</v>
      </c>
      <c r="BD199" s="112">
        <f t="shared" ca="1" si="107"/>
        <v>0</v>
      </c>
      <c r="BE199" s="111">
        <f t="shared" ca="1" si="108"/>
        <v>-110</v>
      </c>
      <c r="BF199" s="113" t="e">
        <f t="shared" ca="1" si="109"/>
        <v>#VALUE!</v>
      </c>
      <c r="BG199" s="113" t="e">
        <f t="shared" ca="1" si="110"/>
        <v>#VALUE!</v>
      </c>
      <c r="BH199" s="112">
        <f t="shared" ca="1" si="111"/>
        <v>2000</v>
      </c>
      <c r="BI199" s="112">
        <f t="shared" ca="1" si="112"/>
        <v>-110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-110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94">
        <f>scriv!AC162</f>
        <v>0</v>
      </c>
      <c r="H200" s="294">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0</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10</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-198</v>
      </c>
      <c r="BC200" s="111" t="str">
        <f t="shared" ca="1" si="106"/>
        <v>Radius</v>
      </c>
      <c r="BD200" s="112">
        <f t="shared" ca="1" si="107"/>
        <v>0</v>
      </c>
      <c r="BE200" s="111">
        <f t="shared" ca="1" si="108"/>
        <v>-110</v>
      </c>
      <c r="BF200" s="113" t="e">
        <f t="shared" ca="1" si="109"/>
        <v>#VALUE!</v>
      </c>
      <c r="BG200" s="113" t="e">
        <f t="shared" ca="1" si="110"/>
        <v>#VALUE!</v>
      </c>
      <c r="BH200" s="112">
        <f t="shared" ca="1" si="111"/>
        <v>2000</v>
      </c>
      <c r="BI200" s="112">
        <f t="shared" ca="1" si="112"/>
        <v>-110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-110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94">
        <f>scriv!AC163</f>
        <v>0</v>
      </c>
      <c r="H201" s="294">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0</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10</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-198</v>
      </c>
      <c r="BC201" s="111" t="str">
        <f t="shared" ca="1" si="106"/>
        <v>Radius</v>
      </c>
      <c r="BD201" s="112">
        <f t="shared" ca="1" si="107"/>
        <v>0</v>
      </c>
      <c r="BE201" s="111">
        <f t="shared" ca="1" si="108"/>
        <v>-110</v>
      </c>
      <c r="BF201" s="113" t="e">
        <f t="shared" ca="1" si="109"/>
        <v>#VALUE!</v>
      </c>
      <c r="BG201" s="113" t="e">
        <f t="shared" ca="1" si="110"/>
        <v>#VALUE!</v>
      </c>
      <c r="BH201" s="112">
        <f t="shared" ca="1" si="111"/>
        <v>2000</v>
      </c>
      <c r="BI201" s="112">
        <f t="shared" ca="1" si="112"/>
        <v>-110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-110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94">
        <f>scriv!AC164</f>
        <v>0</v>
      </c>
      <c r="H202" s="294">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0</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10</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-198</v>
      </c>
      <c r="BC202" s="111" t="str">
        <f t="shared" ca="1" si="106"/>
        <v>Radius</v>
      </c>
      <c r="BD202" s="112">
        <f t="shared" ca="1" si="107"/>
        <v>0</v>
      </c>
      <c r="BE202" s="111">
        <f t="shared" ca="1" si="108"/>
        <v>-110</v>
      </c>
      <c r="BF202" s="113" t="e">
        <f t="shared" ca="1" si="109"/>
        <v>#VALUE!</v>
      </c>
      <c r="BG202" s="113" t="e">
        <f t="shared" ca="1" si="110"/>
        <v>#VALUE!</v>
      </c>
      <c r="BH202" s="112">
        <f t="shared" ca="1" si="111"/>
        <v>2000</v>
      </c>
      <c r="BI202" s="112">
        <f t="shared" ca="1" si="112"/>
        <v>-110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-110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94">
        <f>scriv!AC165</f>
        <v>0</v>
      </c>
      <c r="H203" s="294">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0</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10</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-198</v>
      </c>
      <c r="BC203" s="111" t="str">
        <f t="shared" ca="1" si="106"/>
        <v>Radius</v>
      </c>
      <c r="BD203" s="112">
        <f t="shared" ca="1" si="107"/>
        <v>0</v>
      </c>
      <c r="BE203" s="111">
        <f t="shared" ca="1" si="108"/>
        <v>-110</v>
      </c>
      <c r="BF203" s="113" t="e">
        <f t="shared" ca="1" si="109"/>
        <v>#VALUE!</v>
      </c>
      <c r="BG203" s="113" t="e">
        <f t="shared" ca="1" si="110"/>
        <v>#VALUE!</v>
      </c>
      <c r="BH203" s="112">
        <f t="shared" ca="1" si="111"/>
        <v>2000</v>
      </c>
      <c r="BI203" s="112">
        <f t="shared" ca="1" si="112"/>
        <v>-110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-110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94">
        <f>scriv!AC166</f>
        <v>0</v>
      </c>
      <c r="H204" s="294">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0</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10</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-198</v>
      </c>
      <c r="BC204" s="111" t="str">
        <f t="shared" ca="1" si="106"/>
        <v>Radius</v>
      </c>
      <c r="BD204" s="112">
        <f t="shared" ca="1" si="107"/>
        <v>0</v>
      </c>
      <c r="BE204" s="111">
        <f t="shared" ca="1" si="108"/>
        <v>-110</v>
      </c>
      <c r="BF204" s="113" t="e">
        <f t="shared" ca="1" si="109"/>
        <v>#VALUE!</v>
      </c>
      <c r="BG204" s="113" t="e">
        <f t="shared" ca="1" si="110"/>
        <v>#VALUE!</v>
      </c>
      <c r="BH204" s="112">
        <f t="shared" ca="1" si="111"/>
        <v>2000</v>
      </c>
      <c r="BI204" s="112">
        <f t="shared" ca="1" si="112"/>
        <v>-110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-110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94">
        <f>scriv!AC167</f>
        <v>0</v>
      </c>
      <c r="H205" s="294">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0</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10</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-198</v>
      </c>
      <c r="BC205" s="111" t="str">
        <f t="shared" ca="1" si="106"/>
        <v>Radius</v>
      </c>
      <c r="BD205" s="112">
        <f t="shared" ca="1" si="107"/>
        <v>0</v>
      </c>
      <c r="BE205" s="111">
        <f t="shared" ca="1" si="108"/>
        <v>-110</v>
      </c>
      <c r="BF205" s="113" t="e">
        <f t="shared" ca="1" si="109"/>
        <v>#VALUE!</v>
      </c>
      <c r="BG205" s="113" t="e">
        <f t="shared" ca="1" si="110"/>
        <v>#VALUE!</v>
      </c>
      <c r="BH205" s="112">
        <f t="shared" ca="1" si="111"/>
        <v>2000</v>
      </c>
      <c r="BI205" s="112">
        <f t="shared" ca="1" si="112"/>
        <v>-110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-110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94">
        <f>scriv!AC168</f>
        <v>0</v>
      </c>
      <c r="H206" s="294">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0</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10</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-198</v>
      </c>
      <c r="BC206" s="111" t="str">
        <f t="shared" ca="1" si="106"/>
        <v>Radius</v>
      </c>
      <c r="BD206" s="112">
        <f t="shared" ca="1" si="107"/>
        <v>0</v>
      </c>
      <c r="BE206" s="111">
        <f t="shared" ca="1" si="108"/>
        <v>-110</v>
      </c>
      <c r="BF206" s="113" t="e">
        <f t="shared" ca="1" si="109"/>
        <v>#VALUE!</v>
      </c>
      <c r="BG206" s="113" t="e">
        <f t="shared" ca="1" si="110"/>
        <v>#VALUE!</v>
      </c>
      <c r="BH206" s="112">
        <f t="shared" ca="1" si="111"/>
        <v>2000</v>
      </c>
      <c r="BI206" s="112">
        <f t="shared" ca="1" si="112"/>
        <v>-110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-110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94">
        <f>scriv!AC169</f>
        <v>0</v>
      </c>
      <c r="H207" s="294">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0</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10</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-198</v>
      </c>
      <c r="BC207" s="111" t="str">
        <f t="shared" ca="1" si="106"/>
        <v>Radius</v>
      </c>
      <c r="BD207" s="112">
        <f t="shared" ca="1" si="107"/>
        <v>0</v>
      </c>
      <c r="BE207" s="111">
        <f t="shared" ca="1" si="108"/>
        <v>-110</v>
      </c>
      <c r="BF207" s="113" t="e">
        <f t="shared" ca="1" si="109"/>
        <v>#VALUE!</v>
      </c>
      <c r="BG207" s="113" t="e">
        <f t="shared" ca="1" si="110"/>
        <v>#VALUE!</v>
      </c>
      <c r="BH207" s="112">
        <f t="shared" ca="1" si="111"/>
        <v>2000</v>
      </c>
      <c r="BI207" s="112">
        <f t="shared" ca="1" si="112"/>
        <v>-110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-110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94">
        <f>scriv!AC170</f>
        <v>0</v>
      </c>
      <c r="H208" s="294">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0</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10</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-198</v>
      </c>
      <c r="BC208" s="111" t="str">
        <f t="shared" ca="1" si="106"/>
        <v>Radius</v>
      </c>
      <c r="BD208" s="112">
        <f t="shared" ca="1" si="107"/>
        <v>0</v>
      </c>
      <c r="BE208" s="111">
        <f t="shared" ca="1" si="108"/>
        <v>-110</v>
      </c>
      <c r="BF208" s="113" t="e">
        <f t="shared" ca="1" si="109"/>
        <v>#VALUE!</v>
      </c>
      <c r="BG208" s="113" t="e">
        <f t="shared" ca="1" si="110"/>
        <v>#VALUE!</v>
      </c>
      <c r="BH208" s="112">
        <f t="shared" ca="1" si="111"/>
        <v>2000</v>
      </c>
      <c r="BI208" s="112">
        <f t="shared" ca="1" si="112"/>
        <v>-110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-110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94">
        <f>scriv!AC171</f>
        <v>0</v>
      </c>
      <c r="H209" s="294">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0</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10</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-198</v>
      </c>
      <c r="BC209" s="111" t="str">
        <f t="shared" ca="1" si="106"/>
        <v>Radius</v>
      </c>
      <c r="BD209" s="112">
        <f t="shared" ca="1" si="107"/>
        <v>0</v>
      </c>
      <c r="BE209" s="111">
        <f t="shared" ca="1" si="108"/>
        <v>-110</v>
      </c>
      <c r="BF209" s="113" t="e">
        <f t="shared" ca="1" si="109"/>
        <v>#VALUE!</v>
      </c>
      <c r="BG209" s="113" t="e">
        <f t="shared" ca="1" si="110"/>
        <v>#VALUE!</v>
      </c>
      <c r="BH209" s="112">
        <f t="shared" ca="1" si="111"/>
        <v>2000</v>
      </c>
      <c r="BI209" s="112">
        <f t="shared" ca="1" si="112"/>
        <v>-110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-110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94">
        <f>scriv!AC172</f>
        <v>0</v>
      </c>
      <c r="H210" s="294">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0</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10</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-198</v>
      </c>
      <c r="BC210" s="111" t="str">
        <f t="shared" ca="1" si="106"/>
        <v>Radius</v>
      </c>
      <c r="BD210" s="112">
        <f t="shared" ca="1" si="107"/>
        <v>0</v>
      </c>
      <c r="BE210" s="111">
        <f t="shared" ca="1" si="108"/>
        <v>-110</v>
      </c>
      <c r="BF210" s="113" t="e">
        <f t="shared" ca="1" si="109"/>
        <v>#VALUE!</v>
      </c>
      <c r="BG210" s="113" t="e">
        <f t="shared" ca="1" si="110"/>
        <v>#VALUE!</v>
      </c>
      <c r="BH210" s="112">
        <f t="shared" ca="1" si="111"/>
        <v>2000</v>
      </c>
      <c r="BI210" s="112">
        <f t="shared" ca="1" si="112"/>
        <v>-110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-110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94">
        <f>scriv!AC173</f>
        <v>0</v>
      </c>
      <c r="H211" s="294">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0</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10</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-198</v>
      </c>
      <c r="BC211" s="111" t="str">
        <f t="shared" ca="1" si="106"/>
        <v>Radius</v>
      </c>
      <c r="BD211" s="112">
        <f t="shared" ca="1" si="107"/>
        <v>0</v>
      </c>
      <c r="BE211" s="111">
        <f t="shared" ca="1" si="108"/>
        <v>-110</v>
      </c>
      <c r="BF211" s="113" t="e">
        <f t="shared" ca="1" si="109"/>
        <v>#VALUE!</v>
      </c>
      <c r="BG211" s="113" t="e">
        <f t="shared" ca="1" si="110"/>
        <v>#VALUE!</v>
      </c>
      <c r="BH211" s="112">
        <f t="shared" ca="1" si="111"/>
        <v>2000</v>
      </c>
      <c r="BI211" s="112">
        <f t="shared" ca="1" si="112"/>
        <v>-110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-110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94">
        <f>scriv!AC174</f>
        <v>0</v>
      </c>
      <c r="H212" s="294">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0</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10</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-198</v>
      </c>
      <c r="BC212" s="111" t="str">
        <f t="shared" ca="1" si="106"/>
        <v>Radius</v>
      </c>
      <c r="BD212" s="112">
        <f t="shared" ca="1" si="107"/>
        <v>0</v>
      </c>
      <c r="BE212" s="111">
        <f t="shared" ca="1" si="108"/>
        <v>-110</v>
      </c>
      <c r="BF212" s="113" t="e">
        <f t="shared" ca="1" si="109"/>
        <v>#VALUE!</v>
      </c>
      <c r="BG212" s="113" t="e">
        <f t="shared" ca="1" si="110"/>
        <v>#VALUE!</v>
      </c>
      <c r="BH212" s="112">
        <f t="shared" ca="1" si="111"/>
        <v>2000</v>
      </c>
      <c r="BI212" s="112">
        <f t="shared" ca="1" si="112"/>
        <v>-110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-110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94">
        <f>scriv!AC175</f>
        <v>0</v>
      </c>
      <c r="H213" s="294">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0</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10</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-198</v>
      </c>
      <c r="BC213" s="111" t="str">
        <f t="shared" ca="1" si="106"/>
        <v>Radius</v>
      </c>
      <c r="BD213" s="112">
        <f t="shared" ca="1" si="107"/>
        <v>0</v>
      </c>
      <c r="BE213" s="111">
        <f t="shared" ca="1" si="108"/>
        <v>-110</v>
      </c>
      <c r="BF213" s="113" t="e">
        <f t="shared" ca="1" si="109"/>
        <v>#VALUE!</v>
      </c>
      <c r="BG213" s="113" t="e">
        <f t="shared" ca="1" si="110"/>
        <v>#VALUE!</v>
      </c>
      <c r="BH213" s="112">
        <f t="shared" ca="1" si="111"/>
        <v>2000</v>
      </c>
      <c r="BI213" s="112">
        <f t="shared" ca="1" si="112"/>
        <v>-110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-110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94">
        <f>scriv!AC176</f>
        <v>0</v>
      </c>
      <c r="H214" s="294">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0</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10</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-198</v>
      </c>
      <c r="BC214" s="111" t="str">
        <f t="shared" ca="1" si="106"/>
        <v>Radius</v>
      </c>
      <c r="BD214" s="112">
        <f t="shared" ca="1" si="107"/>
        <v>0</v>
      </c>
      <c r="BE214" s="111">
        <f t="shared" ca="1" si="108"/>
        <v>-110</v>
      </c>
      <c r="BF214" s="113" t="e">
        <f t="shared" ca="1" si="109"/>
        <v>#VALUE!</v>
      </c>
      <c r="BG214" s="113" t="e">
        <f t="shared" ca="1" si="110"/>
        <v>#VALUE!</v>
      </c>
      <c r="BH214" s="112">
        <f t="shared" ca="1" si="111"/>
        <v>2000</v>
      </c>
      <c r="BI214" s="112">
        <f t="shared" ca="1" si="112"/>
        <v>-110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-110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94">
        <f>scriv!AC177</f>
        <v>0</v>
      </c>
      <c r="H215" s="294">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0</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10</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-198</v>
      </c>
      <c r="BC215" s="111" t="str">
        <f t="shared" ca="1" si="106"/>
        <v>Radius</v>
      </c>
      <c r="BD215" s="112">
        <f t="shared" ca="1" si="107"/>
        <v>0</v>
      </c>
      <c r="BE215" s="111">
        <f t="shared" ca="1" si="108"/>
        <v>-110</v>
      </c>
      <c r="BF215" s="113" t="e">
        <f t="shared" ca="1" si="109"/>
        <v>#VALUE!</v>
      </c>
      <c r="BG215" s="113" t="e">
        <f t="shared" ca="1" si="110"/>
        <v>#VALUE!</v>
      </c>
      <c r="BH215" s="112">
        <f t="shared" ca="1" si="111"/>
        <v>2000</v>
      </c>
      <c r="BI215" s="112">
        <f t="shared" ca="1" si="112"/>
        <v>-110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-110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94">
        <f>scriv!AC178</f>
        <v>0</v>
      </c>
      <c r="H216" s="294">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0</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10</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-198</v>
      </c>
      <c r="BC216" s="111" t="str">
        <f t="shared" ca="1" si="106"/>
        <v>Radius</v>
      </c>
      <c r="BD216" s="112">
        <f t="shared" ca="1" si="107"/>
        <v>0</v>
      </c>
      <c r="BE216" s="111">
        <f t="shared" ca="1" si="108"/>
        <v>-110</v>
      </c>
      <c r="BF216" s="113" t="e">
        <f t="shared" ca="1" si="109"/>
        <v>#VALUE!</v>
      </c>
      <c r="BG216" s="113" t="e">
        <f t="shared" ca="1" si="110"/>
        <v>#VALUE!</v>
      </c>
      <c r="BH216" s="112">
        <f t="shared" ca="1" si="111"/>
        <v>2000</v>
      </c>
      <c r="BI216" s="112">
        <f t="shared" ca="1" si="112"/>
        <v>-110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-110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94">
        <f>scriv!AC179</f>
        <v>0</v>
      </c>
      <c r="H217" s="294">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0</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10</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-198</v>
      </c>
      <c r="BC217" s="111" t="str">
        <f t="shared" ca="1" si="106"/>
        <v>Radius</v>
      </c>
      <c r="BD217" s="112">
        <f t="shared" ca="1" si="107"/>
        <v>0</v>
      </c>
      <c r="BE217" s="111">
        <f t="shared" ca="1" si="108"/>
        <v>-110</v>
      </c>
      <c r="BF217" s="113" t="e">
        <f t="shared" ca="1" si="109"/>
        <v>#VALUE!</v>
      </c>
      <c r="BG217" s="113" t="e">
        <f t="shared" ca="1" si="110"/>
        <v>#VALUE!</v>
      </c>
      <c r="BH217" s="112">
        <f t="shared" ca="1" si="111"/>
        <v>2000</v>
      </c>
      <c r="BI217" s="112">
        <f t="shared" ca="1" si="112"/>
        <v>-110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-110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94">
        <f>scriv!AC180</f>
        <v>0</v>
      </c>
      <c r="H218" s="294">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0</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10</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-198</v>
      </c>
      <c r="BC218" s="111" t="str">
        <f t="shared" ca="1" si="106"/>
        <v>Radius</v>
      </c>
      <c r="BD218" s="112">
        <f t="shared" ca="1" si="107"/>
        <v>0</v>
      </c>
      <c r="BE218" s="111">
        <f t="shared" ca="1" si="108"/>
        <v>-110</v>
      </c>
      <c r="BF218" s="113" t="e">
        <f t="shared" ca="1" si="109"/>
        <v>#VALUE!</v>
      </c>
      <c r="BG218" s="113" t="e">
        <f t="shared" ca="1" si="110"/>
        <v>#VALUE!</v>
      </c>
      <c r="BH218" s="112">
        <f t="shared" ca="1" si="111"/>
        <v>2000</v>
      </c>
      <c r="BI218" s="112">
        <f t="shared" ca="1" si="112"/>
        <v>-110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-110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94">
        <f>scriv!AC181</f>
        <v>0</v>
      </c>
      <c r="H219" s="294">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0</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10</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-198</v>
      </c>
      <c r="BC219" s="111" t="str">
        <f t="shared" ca="1" si="106"/>
        <v>Radius</v>
      </c>
      <c r="BD219" s="112">
        <f t="shared" ca="1" si="107"/>
        <v>0</v>
      </c>
      <c r="BE219" s="111">
        <f t="shared" ca="1" si="108"/>
        <v>-110</v>
      </c>
      <c r="BF219" s="113" t="e">
        <f t="shared" ca="1" si="109"/>
        <v>#VALUE!</v>
      </c>
      <c r="BG219" s="113" t="e">
        <f t="shared" ca="1" si="110"/>
        <v>#VALUE!</v>
      </c>
      <c r="BH219" s="112">
        <f t="shared" ca="1" si="111"/>
        <v>2000</v>
      </c>
      <c r="BI219" s="112">
        <f t="shared" ca="1" si="112"/>
        <v>-110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-110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94">
        <f>scriv!AC182</f>
        <v>0</v>
      </c>
      <c r="H220" s="294">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0</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10</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-198</v>
      </c>
      <c r="BC220" s="111" t="str">
        <f t="shared" ca="1" si="106"/>
        <v>Radius</v>
      </c>
      <c r="BD220" s="112">
        <f t="shared" ca="1" si="107"/>
        <v>0</v>
      </c>
      <c r="BE220" s="111">
        <f t="shared" ca="1" si="108"/>
        <v>-110</v>
      </c>
      <c r="BF220" s="113" t="e">
        <f t="shared" ca="1" si="109"/>
        <v>#VALUE!</v>
      </c>
      <c r="BG220" s="113" t="e">
        <f t="shared" ca="1" si="110"/>
        <v>#VALUE!</v>
      </c>
      <c r="BH220" s="112">
        <f t="shared" ca="1" si="111"/>
        <v>2000</v>
      </c>
      <c r="BI220" s="112">
        <f t="shared" ca="1" si="112"/>
        <v>-110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-110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94">
        <f>scriv!AC183</f>
        <v>0</v>
      </c>
      <c r="H221" s="294">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0</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10</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-198</v>
      </c>
      <c r="BC221" s="111" t="str">
        <f t="shared" ca="1" si="106"/>
        <v>Radius</v>
      </c>
      <c r="BD221" s="112">
        <f t="shared" ca="1" si="107"/>
        <v>0</v>
      </c>
      <c r="BE221" s="111">
        <f t="shared" ca="1" si="108"/>
        <v>-110</v>
      </c>
      <c r="BF221" s="113" t="e">
        <f t="shared" ca="1" si="109"/>
        <v>#VALUE!</v>
      </c>
      <c r="BG221" s="113" t="e">
        <f t="shared" ca="1" si="110"/>
        <v>#VALUE!</v>
      </c>
      <c r="BH221" s="112">
        <f t="shared" ca="1" si="111"/>
        <v>2000</v>
      </c>
      <c r="BI221" s="112">
        <f t="shared" ca="1" si="112"/>
        <v>-110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-110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94">
        <f>scriv!AC184</f>
        <v>0</v>
      </c>
      <c r="H222" s="294">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0</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10</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-198</v>
      </c>
      <c r="BC222" s="111" t="str">
        <f t="shared" ca="1" si="106"/>
        <v>Radius</v>
      </c>
      <c r="BD222" s="112">
        <f t="shared" ca="1" si="107"/>
        <v>0</v>
      </c>
      <c r="BE222" s="111">
        <f t="shared" ca="1" si="108"/>
        <v>-110</v>
      </c>
      <c r="BF222" s="113" t="e">
        <f t="shared" ca="1" si="109"/>
        <v>#VALUE!</v>
      </c>
      <c r="BG222" s="113" t="e">
        <f t="shared" ca="1" si="110"/>
        <v>#VALUE!</v>
      </c>
      <c r="BH222" s="112">
        <f t="shared" ca="1" si="111"/>
        <v>2000</v>
      </c>
      <c r="BI222" s="112">
        <f t="shared" ca="1" si="112"/>
        <v>-110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-110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94">
        <f>scriv!AC185</f>
        <v>0</v>
      </c>
      <c r="H223" s="294">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0</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10</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-198</v>
      </c>
      <c r="BC223" s="111" t="str">
        <f t="shared" ca="1" si="106"/>
        <v>Radius</v>
      </c>
      <c r="BD223" s="112">
        <f t="shared" ca="1" si="107"/>
        <v>0</v>
      </c>
      <c r="BE223" s="111">
        <f t="shared" ca="1" si="108"/>
        <v>-110</v>
      </c>
      <c r="BF223" s="113" t="e">
        <f t="shared" ca="1" si="109"/>
        <v>#VALUE!</v>
      </c>
      <c r="BG223" s="113" t="e">
        <f t="shared" ca="1" si="110"/>
        <v>#VALUE!</v>
      </c>
      <c r="BH223" s="112">
        <f t="shared" ca="1" si="111"/>
        <v>2000</v>
      </c>
      <c r="BI223" s="112">
        <f t="shared" ca="1" si="112"/>
        <v>-110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-110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94">
        <f>scriv!AC186</f>
        <v>0</v>
      </c>
      <c r="H224" s="294">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0</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10</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-198</v>
      </c>
      <c r="BC224" s="111" t="str">
        <f t="shared" ca="1" si="106"/>
        <v>Radius</v>
      </c>
      <c r="BD224" s="112">
        <f t="shared" ca="1" si="107"/>
        <v>0</v>
      </c>
      <c r="BE224" s="111">
        <f t="shared" ca="1" si="108"/>
        <v>-110</v>
      </c>
      <c r="BF224" s="113" t="e">
        <f t="shared" ca="1" si="109"/>
        <v>#VALUE!</v>
      </c>
      <c r="BG224" s="113" t="e">
        <f t="shared" ca="1" si="110"/>
        <v>#VALUE!</v>
      </c>
      <c r="BH224" s="112">
        <f t="shared" ca="1" si="111"/>
        <v>2000</v>
      </c>
      <c r="BI224" s="112">
        <f t="shared" ca="1" si="112"/>
        <v>-110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-110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94">
        <f>scriv!AC187</f>
        <v>0</v>
      </c>
      <c r="H225" s="294">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0</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10</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-198</v>
      </c>
      <c r="BC225" s="111" t="str">
        <f t="shared" ca="1" si="106"/>
        <v>Radius</v>
      </c>
      <c r="BD225" s="112">
        <f t="shared" ca="1" si="107"/>
        <v>0</v>
      </c>
      <c r="BE225" s="111">
        <f t="shared" ca="1" si="108"/>
        <v>-110</v>
      </c>
      <c r="BF225" s="113" t="e">
        <f t="shared" ca="1" si="109"/>
        <v>#VALUE!</v>
      </c>
      <c r="BG225" s="113" t="e">
        <f t="shared" ca="1" si="110"/>
        <v>#VALUE!</v>
      </c>
      <c r="BH225" s="112">
        <f t="shared" ca="1" si="111"/>
        <v>2000</v>
      </c>
      <c r="BI225" s="112">
        <f t="shared" ca="1" si="112"/>
        <v>-110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-110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94">
        <f>scriv!AC188</f>
        <v>0</v>
      </c>
      <c r="H226" s="294">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0</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10</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-198</v>
      </c>
      <c r="BC226" s="111" t="str">
        <f t="shared" ca="1" si="106"/>
        <v>Radius</v>
      </c>
      <c r="BD226" s="112">
        <f t="shared" ca="1" si="107"/>
        <v>0</v>
      </c>
      <c r="BE226" s="111">
        <f t="shared" ca="1" si="108"/>
        <v>-110</v>
      </c>
      <c r="BF226" s="113" t="e">
        <f t="shared" ca="1" si="109"/>
        <v>#VALUE!</v>
      </c>
      <c r="BG226" s="113" t="e">
        <f t="shared" ca="1" si="110"/>
        <v>#VALUE!</v>
      </c>
      <c r="BH226" s="112">
        <f t="shared" ca="1" si="111"/>
        <v>2000</v>
      </c>
      <c r="BI226" s="112">
        <f t="shared" ca="1" si="112"/>
        <v>-110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-110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94">
        <f>scriv!AC189</f>
        <v>0</v>
      </c>
      <c r="H227" s="294">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0</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10</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-198</v>
      </c>
      <c r="BC227" s="111" t="str">
        <f t="shared" ca="1" si="106"/>
        <v>Radius</v>
      </c>
      <c r="BD227" s="112">
        <f t="shared" ca="1" si="107"/>
        <v>0</v>
      </c>
      <c r="BE227" s="111">
        <f t="shared" ca="1" si="108"/>
        <v>-110</v>
      </c>
      <c r="BF227" s="113" t="e">
        <f t="shared" ca="1" si="109"/>
        <v>#VALUE!</v>
      </c>
      <c r="BG227" s="113" t="e">
        <f t="shared" ca="1" si="110"/>
        <v>#VALUE!</v>
      </c>
      <c r="BH227" s="112">
        <f t="shared" ca="1" si="111"/>
        <v>2000</v>
      </c>
      <c r="BI227" s="112">
        <f t="shared" ca="1" si="112"/>
        <v>-110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-110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94">
        <f>scriv!AC190</f>
        <v>0</v>
      </c>
      <c r="H228" s="294">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0</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10</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-198</v>
      </c>
      <c r="BC228" s="111" t="str">
        <f t="shared" ca="1" si="106"/>
        <v>Radius</v>
      </c>
      <c r="BD228" s="112">
        <f t="shared" ca="1" si="107"/>
        <v>0</v>
      </c>
      <c r="BE228" s="111">
        <f t="shared" ca="1" si="108"/>
        <v>-110</v>
      </c>
      <c r="BF228" s="113" t="e">
        <f t="shared" ca="1" si="109"/>
        <v>#VALUE!</v>
      </c>
      <c r="BG228" s="113" t="e">
        <f t="shared" ca="1" si="110"/>
        <v>#VALUE!</v>
      </c>
      <c r="BH228" s="112">
        <f t="shared" ca="1" si="111"/>
        <v>2000</v>
      </c>
      <c r="BI228" s="112">
        <f t="shared" ca="1" si="112"/>
        <v>-110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-110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94">
        <f>scriv!AC191</f>
        <v>0</v>
      </c>
      <c r="H229" s="294">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0</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10</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-198</v>
      </c>
      <c r="BC229" s="111" t="str">
        <f t="shared" ca="1" si="106"/>
        <v>Radius</v>
      </c>
      <c r="BD229" s="112">
        <f t="shared" ca="1" si="107"/>
        <v>0</v>
      </c>
      <c r="BE229" s="111">
        <f t="shared" ca="1" si="108"/>
        <v>-110</v>
      </c>
      <c r="BF229" s="113" t="e">
        <f t="shared" ca="1" si="109"/>
        <v>#VALUE!</v>
      </c>
      <c r="BG229" s="113" t="e">
        <f t="shared" ca="1" si="110"/>
        <v>#VALUE!</v>
      </c>
      <c r="BH229" s="112">
        <f t="shared" ca="1" si="111"/>
        <v>2000</v>
      </c>
      <c r="BI229" s="112">
        <f t="shared" ca="1" si="112"/>
        <v>-110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-110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94">
        <f>scriv!AC192</f>
        <v>0</v>
      </c>
      <c r="H230" s="294">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0</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10</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-198</v>
      </c>
      <c r="BC230" s="111" t="str">
        <f t="shared" ca="1" si="106"/>
        <v>Radius</v>
      </c>
      <c r="BD230" s="112">
        <f t="shared" ca="1" si="107"/>
        <v>0</v>
      </c>
      <c r="BE230" s="111">
        <f t="shared" ca="1" si="108"/>
        <v>-110</v>
      </c>
      <c r="BF230" s="113" t="e">
        <f t="shared" ca="1" si="109"/>
        <v>#VALUE!</v>
      </c>
      <c r="BG230" s="113" t="e">
        <f t="shared" ca="1" si="110"/>
        <v>#VALUE!</v>
      </c>
      <c r="BH230" s="112">
        <f t="shared" ca="1" si="111"/>
        <v>2000</v>
      </c>
      <c r="BI230" s="112">
        <f t="shared" ca="1" si="112"/>
        <v>-110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-110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94">
        <f>scriv!AC193</f>
        <v>0</v>
      </c>
      <c r="H231" s="294">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0</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10</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-198</v>
      </c>
      <c r="BC231" s="111" t="str">
        <f t="shared" ca="1" si="106"/>
        <v>Radius</v>
      </c>
      <c r="BD231" s="112">
        <f t="shared" ca="1" si="107"/>
        <v>0</v>
      </c>
      <c r="BE231" s="111">
        <f t="shared" ca="1" si="108"/>
        <v>-110</v>
      </c>
      <c r="BF231" s="113" t="e">
        <f t="shared" ca="1" si="109"/>
        <v>#VALUE!</v>
      </c>
      <c r="BG231" s="113" t="e">
        <f t="shared" ca="1" si="110"/>
        <v>#VALUE!</v>
      </c>
      <c r="BH231" s="112">
        <f t="shared" ca="1" si="111"/>
        <v>2000</v>
      </c>
      <c r="BI231" s="112">
        <f t="shared" ca="1" si="112"/>
        <v>-110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-110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94">
        <f>scriv!AC194</f>
        <v>0</v>
      </c>
      <c r="H232" s="294">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0</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10</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-198</v>
      </c>
      <c r="BC232" s="111" t="str">
        <f t="shared" ca="1" si="106"/>
        <v>Radius</v>
      </c>
      <c r="BD232" s="112">
        <f t="shared" ca="1" si="107"/>
        <v>0</v>
      </c>
      <c r="BE232" s="111">
        <f t="shared" ca="1" si="108"/>
        <v>-110</v>
      </c>
      <c r="BF232" s="113" t="e">
        <f t="shared" ca="1" si="109"/>
        <v>#VALUE!</v>
      </c>
      <c r="BG232" s="113" t="e">
        <f t="shared" ca="1" si="110"/>
        <v>#VALUE!</v>
      </c>
      <c r="BH232" s="112">
        <f t="shared" ca="1" si="111"/>
        <v>2000</v>
      </c>
      <c r="BI232" s="112">
        <f t="shared" ca="1" si="112"/>
        <v>-110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-110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94">
        <f>scriv!AC195</f>
        <v>0</v>
      </c>
      <c r="H233" s="294">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0</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10</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-198</v>
      </c>
      <c r="BC233" s="111" t="str">
        <f t="shared" ca="1" si="106"/>
        <v>Radius</v>
      </c>
      <c r="BD233" s="112">
        <f t="shared" ca="1" si="107"/>
        <v>0</v>
      </c>
      <c r="BE233" s="111">
        <f t="shared" ca="1" si="108"/>
        <v>-110</v>
      </c>
      <c r="BF233" s="113" t="e">
        <f t="shared" ca="1" si="109"/>
        <v>#VALUE!</v>
      </c>
      <c r="BG233" s="113" t="e">
        <f t="shared" ca="1" si="110"/>
        <v>#VALUE!</v>
      </c>
      <c r="BH233" s="112">
        <f t="shared" ca="1" si="111"/>
        <v>2000</v>
      </c>
      <c r="BI233" s="112">
        <f t="shared" ca="1" si="112"/>
        <v>-110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-110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94">
        <f>scriv!AC196</f>
        <v>0</v>
      </c>
      <c r="H234" s="294">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0</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10</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-198</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-110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-110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-110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94">
        <f>scriv!AC197</f>
        <v>0</v>
      </c>
      <c r="H235" s="294">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0</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10</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-198</v>
      </c>
      <c r="BC235" s="111" t="str">
        <f t="shared" ca="1" si="149"/>
        <v>Radius</v>
      </c>
      <c r="BD235" s="112">
        <f t="shared" ca="1" si="150"/>
        <v>0</v>
      </c>
      <c r="BE235" s="111">
        <f t="shared" ca="1" si="151"/>
        <v>-110</v>
      </c>
      <c r="BF235" s="113" t="e">
        <f t="shared" ca="1" si="152"/>
        <v>#VALUE!</v>
      </c>
      <c r="BG235" s="113" t="e">
        <f t="shared" ca="1" si="153"/>
        <v>#VALUE!</v>
      </c>
      <c r="BH235" s="112">
        <f t="shared" ca="1" si="154"/>
        <v>2000</v>
      </c>
      <c r="BI235" s="112">
        <f t="shared" ca="1" si="155"/>
        <v>-110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-110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94">
        <f>scriv!AC198</f>
        <v>0</v>
      </c>
      <c r="H236" s="294">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0</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10</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-198</v>
      </c>
      <c r="BC236" s="111" t="str">
        <f t="shared" ca="1" si="149"/>
        <v>Radius</v>
      </c>
      <c r="BD236" s="112">
        <f t="shared" ca="1" si="150"/>
        <v>0</v>
      </c>
      <c r="BE236" s="111">
        <f t="shared" ca="1" si="151"/>
        <v>-110</v>
      </c>
      <c r="BF236" s="113" t="e">
        <f t="shared" ca="1" si="152"/>
        <v>#VALUE!</v>
      </c>
      <c r="BG236" s="113" t="e">
        <f t="shared" ca="1" si="153"/>
        <v>#VALUE!</v>
      </c>
      <c r="BH236" s="112">
        <f t="shared" ca="1" si="154"/>
        <v>2000</v>
      </c>
      <c r="BI236" s="112">
        <f t="shared" ca="1" si="155"/>
        <v>-110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-110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94">
        <f>scriv!AC199</f>
        <v>0</v>
      </c>
      <c r="H237" s="294">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0</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10</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-198</v>
      </c>
      <c r="BC237" s="111" t="str">
        <f t="shared" ca="1" si="149"/>
        <v>Radius</v>
      </c>
      <c r="BD237" s="112">
        <f t="shared" ca="1" si="150"/>
        <v>0</v>
      </c>
      <c r="BE237" s="111">
        <f t="shared" ca="1" si="151"/>
        <v>-110</v>
      </c>
      <c r="BF237" s="113" t="e">
        <f t="shared" ca="1" si="152"/>
        <v>#VALUE!</v>
      </c>
      <c r="BG237" s="113" t="e">
        <f t="shared" ca="1" si="153"/>
        <v>#VALUE!</v>
      </c>
      <c r="BH237" s="112">
        <f t="shared" ca="1" si="154"/>
        <v>2000</v>
      </c>
      <c r="BI237" s="112">
        <f t="shared" ca="1" si="155"/>
        <v>-110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-110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94">
        <f>scriv!AC200</f>
        <v>0</v>
      </c>
      <c r="H238" s="294">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0</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10</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-198</v>
      </c>
      <c r="BC238" s="111" t="str">
        <f t="shared" ca="1" si="149"/>
        <v>Radius</v>
      </c>
      <c r="BD238" s="112">
        <f t="shared" ca="1" si="150"/>
        <v>0</v>
      </c>
      <c r="BE238" s="111">
        <f t="shared" ca="1" si="151"/>
        <v>-110</v>
      </c>
      <c r="BF238" s="113" t="e">
        <f t="shared" ca="1" si="152"/>
        <v>#VALUE!</v>
      </c>
      <c r="BG238" s="113" t="e">
        <f t="shared" ca="1" si="153"/>
        <v>#VALUE!</v>
      </c>
      <c r="BH238" s="112">
        <f t="shared" ca="1" si="154"/>
        <v>2000</v>
      </c>
      <c r="BI238" s="112">
        <f t="shared" ca="1" si="155"/>
        <v>-110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-110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94">
        <f>scriv!AC201</f>
        <v>0</v>
      </c>
      <c r="H239" s="294">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0</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10</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-198</v>
      </c>
      <c r="BC239" s="111" t="str">
        <f t="shared" ca="1" si="149"/>
        <v>Radius</v>
      </c>
      <c r="BD239" s="112">
        <f t="shared" ca="1" si="150"/>
        <v>0</v>
      </c>
      <c r="BE239" s="111">
        <f t="shared" ca="1" si="151"/>
        <v>-110</v>
      </c>
      <c r="BF239" s="113" t="e">
        <f t="shared" ca="1" si="152"/>
        <v>#VALUE!</v>
      </c>
      <c r="BG239" s="113" t="e">
        <f t="shared" ca="1" si="153"/>
        <v>#VALUE!</v>
      </c>
      <c r="BH239" s="112">
        <f t="shared" ca="1" si="154"/>
        <v>2000</v>
      </c>
      <c r="BI239" s="112">
        <f t="shared" ca="1" si="155"/>
        <v>-110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-110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94">
        <f>scriv!AC202</f>
        <v>0</v>
      </c>
      <c r="H240" s="294">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0</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10</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-198</v>
      </c>
      <c r="BC240" s="111" t="str">
        <f t="shared" ca="1" si="149"/>
        <v>Radius</v>
      </c>
      <c r="BD240" s="112">
        <f t="shared" ca="1" si="150"/>
        <v>0</v>
      </c>
      <c r="BE240" s="111">
        <f t="shared" ca="1" si="151"/>
        <v>-110</v>
      </c>
      <c r="BF240" s="113" t="e">
        <f t="shared" ca="1" si="152"/>
        <v>#VALUE!</v>
      </c>
      <c r="BG240" s="113" t="e">
        <f t="shared" ca="1" si="153"/>
        <v>#VALUE!</v>
      </c>
      <c r="BH240" s="112">
        <f t="shared" ca="1" si="154"/>
        <v>2000</v>
      </c>
      <c r="BI240" s="112">
        <f t="shared" ca="1" si="155"/>
        <v>-110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-110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94">
        <f>scriv!AC203</f>
        <v>0</v>
      </c>
      <c r="H241" s="294">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0</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10</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-198</v>
      </c>
      <c r="BC241" s="111" t="str">
        <f t="shared" ca="1" si="149"/>
        <v>Radius</v>
      </c>
      <c r="BD241" s="112">
        <f t="shared" ca="1" si="150"/>
        <v>0</v>
      </c>
      <c r="BE241" s="111">
        <f t="shared" ca="1" si="151"/>
        <v>-110</v>
      </c>
      <c r="BF241" s="113" t="e">
        <f t="shared" ca="1" si="152"/>
        <v>#VALUE!</v>
      </c>
      <c r="BG241" s="113" t="e">
        <f t="shared" ca="1" si="153"/>
        <v>#VALUE!</v>
      </c>
      <c r="BH241" s="112">
        <f t="shared" ca="1" si="154"/>
        <v>2000</v>
      </c>
      <c r="BI241" s="112">
        <f t="shared" ca="1" si="155"/>
        <v>-110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-110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94">
        <f>scriv!AC204</f>
        <v>0</v>
      </c>
      <c r="H242" s="294">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0</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10</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-198</v>
      </c>
      <c r="BC242" s="111" t="str">
        <f t="shared" ca="1" si="149"/>
        <v>Radius</v>
      </c>
      <c r="BD242" s="112">
        <f t="shared" ca="1" si="150"/>
        <v>0</v>
      </c>
      <c r="BE242" s="111">
        <f t="shared" ca="1" si="151"/>
        <v>-110</v>
      </c>
      <c r="BF242" s="113" t="e">
        <f t="shared" ca="1" si="152"/>
        <v>#VALUE!</v>
      </c>
      <c r="BG242" s="113" t="e">
        <f t="shared" ca="1" si="153"/>
        <v>#VALUE!</v>
      </c>
      <c r="BH242" s="112">
        <f t="shared" ca="1" si="154"/>
        <v>2000</v>
      </c>
      <c r="BI242" s="112">
        <f t="shared" ca="1" si="155"/>
        <v>-110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-110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94">
        <f>scriv!AC205</f>
        <v>0</v>
      </c>
      <c r="H243" s="294">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0</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10</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-198</v>
      </c>
      <c r="BC243" s="111" t="str">
        <f t="shared" ca="1" si="149"/>
        <v>Radius</v>
      </c>
      <c r="BD243" s="112">
        <f t="shared" ca="1" si="150"/>
        <v>0</v>
      </c>
      <c r="BE243" s="111">
        <f t="shared" ca="1" si="151"/>
        <v>-110</v>
      </c>
      <c r="BF243" s="113" t="e">
        <f t="shared" ca="1" si="152"/>
        <v>#VALUE!</v>
      </c>
      <c r="BG243" s="113" t="e">
        <f t="shared" ca="1" si="153"/>
        <v>#VALUE!</v>
      </c>
      <c r="BH243" s="112">
        <f t="shared" ca="1" si="154"/>
        <v>2000</v>
      </c>
      <c r="BI243" s="112">
        <f t="shared" ca="1" si="155"/>
        <v>-110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-110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94">
        <f>scriv!AC206</f>
        <v>0</v>
      </c>
      <c r="H244" s="294">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0</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10</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-198</v>
      </c>
      <c r="BC244" s="111" t="str">
        <f t="shared" ca="1" si="149"/>
        <v>Radius</v>
      </c>
      <c r="BD244" s="112">
        <f t="shared" ca="1" si="150"/>
        <v>0</v>
      </c>
      <c r="BE244" s="111">
        <f t="shared" ca="1" si="151"/>
        <v>-110</v>
      </c>
      <c r="BF244" s="113" t="e">
        <f t="shared" ca="1" si="152"/>
        <v>#VALUE!</v>
      </c>
      <c r="BG244" s="113" t="e">
        <f t="shared" ca="1" si="153"/>
        <v>#VALUE!</v>
      </c>
      <c r="BH244" s="112">
        <f t="shared" ca="1" si="154"/>
        <v>2000</v>
      </c>
      <c r="BI244" s="112">
        <f t="shared" ca="1" si="155"/>
        <v>-110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-110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94">
        <f>scriv!AC207</f>
        <v>0</v>
      </c>
      <c r="H245" s="294">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0</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10</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-198</v>
      </c>
      <c r="BC245" s="111" t="str">
        <f t="shared" ca="1" si="149"/>
        <v>Radius</v>
      </c>
      <c r="BD245" s="112">
        <f t="shared" ca="1" si="150"/>
        <v>0</v>
      </c>
      <c r="BE245" s="111">
        <f t="shared" ca="1" si="151"/>
        <v>-110</v>
      </c>
      <c r="BF245" s="113" t="e">
        <f t="shared" ca="1" si="152"/>
        <v>#VALUE!</v>
      </c>
      <c r="BG245" s="113" t="e">
        <f t="shared" ca="1" si="153"/>
        <v>#VALUE!</v>
      </c>
      <c r="BH245" s="112">
        <f t="shared" ca="1" si="154"/>
        <v>2000</v>
      </c>
      <c r="BI245" s="112">
        <f t="shared" ca="1" si="155"/>
        <v>-110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-110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94">
        <f>scriv!AC208</f>
        <v>0</v>
      </c>
      <c r="H246" s="294">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0</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10</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-198</v>
      </c>
      <c r="BC246" s="111" t="str">
        <f t="shared" ca="1" si="149"/>
        <v>Radius</v>
      </c>
      <c r="BD246" s="112">
        <f t="shared" ca="1" si="150"/>
        <v>0</v>
      </c>
      <c r="BE246" s="111">
        <f t="shared" ca="1" si="151"/>
        <v>-110</v>
      </c>
      <c r="BF246" s="113" t="e">
        <f t="shared" ca="1" si="152"/>
        <v>#VALUE!</v>
      </c>
      <c r="BG246" s="113" t="e">
        <f t="shared" ca="1" si="153"/>
        <v>#VALUE!</v>
      </c>
      <c r="BH246" s="112">
        <f t="shared" ca="1" si="154"/>
        <v>2000</v>
      </c>
      <c r="BI246" s="112">
        <f t="shared" ca="1" si="155"/>
        <v>-110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-110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94">
        <f>scriv!AC209</f>
        <v>0</v>
      </c>
      <c r="H247" s="294">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0</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10</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-198</v>
      </c>
      <c r="BC247" s="111" t="str">
        <f t="shared" ca="1" si="149"/>
        <v>Radius</v>
      </c>
      <c r="BD247" s="112">
        <f t="shared" ca="1" si="150"/>
        <v>0</v>
      </c>
      <c r="BE247" s="111">
        <f t="shared" ca="1" si="151"/>
        <v>-110</v>
      </c>
      <c r="BF247" s="113" t="e">
        <f t="shared" ca="1" si="152"/>
        <v>#VALUE!</v>
      </c>
      <c r="BG247" s="113" t="e">
        <f t="shared" ca="1" si="153"/>
        <v>#VALUE!</v>
      </c>
      <c r="BH247" s="112">
        <f t="shared" ca="1" si="154"/>
        <v>2000</v>
      </c>
      <c r="BI247" s="112">
        <f t="shared" ca="1" si="155"/>
        <v>-110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-110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94">
        <f>scriv!AC210</f>
        <v>0</v>
      </c>
      <c r="H248" s="294">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0</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10</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-198</v>
      </c>
      <c r="BC248" s="111" t="str">
        <f t="shared" ca="1" si="149"/>
        <v>Radius</v>
      </c>
      <c r="BD248" s="112">
        <f t="shared" ca="1" si="150"/>
        <v>0</v>
      </c>
      <c r="BE248" s="111">
        <f t="shared" ca="1" si="151"/>
        <v>-110</v>
      </c>
      <c r="BF248" s="113" t="e">
        <f t="shared" ca="1" si="152"/>
        <v>#VALUE!</v>
      </c>
      <c r="BG248" s="113" t="e">
        <f t="shared" ca="1" si="153"/>
        <v>#VALUE!</v>
      </c>
      <c r="BH248" s="112">
        <f t="shared" ca="1" si="154"/>
        <v>2000</v>
      </c>
      <c r="BI248" s="112">
        <f t="shared" ca="1" si="155"/>
        <v>-110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-110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94">
        <f>scriv!AC211</f>
        <v>0</v>
      </c>
      <c r="H249" s="294">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0</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10</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-198</v>
      </c>
      <c r="BC249" s="111" t="str">
        <f t="shared" ca="1" si="149"/>
        <v>Radius</v>
      </c>
      <c r="BD249" s="112">
        <f t="shared" ca="1" si="150"/>
        <v>0</v>
      </c>
      <c r="BE249" s="111">
        <f t="shared" ca="1" si="151"/>
        <v>-110</v>
      </c>
      <c r="BF249" s="113" t="e">
        <f t="shared" ca="1" si="152"/>
        <v>#VALUE!</v>
      </c>
      <c r="BG249" s="113" t="e">
        <f t="shared" ca="1" si="153"/>
        <v>#VALUE!</v>
      </c>
      <c r="BH249" s="112">
        <f t="shared" ca="1" si="154"/>
        <v>2000</v>
      </c>
      <c r="BI249" s="112">
        <f t="shared" ca="1" si="155"/>
        <v>-110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-110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94">
        <f>scriv!AC212</f>
        <v>0</v>
      </c>
      <c r="H250" s="294">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0</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10</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-198</v>
      </c>
      <c r="BC250" s="111" t="str">
        <f t="shared" ca="1" si="149"/>
        <v>Radius</v>
      </c>
      <c r="BD250" s="112">
        <f t="shared" ca="1" si="150"/>
        <v>0</v>
      </c>
      <c r="BE250" s="111">
        <f t="shared" ca="1" si="151"/>
        <v>-110</v>
      </c>
      <c r="BF250" s="113" t="e">
        <f t="shared" ca="1" si="152"/>
        <v>#VALUE!</v>
      </c>
      <c r="BG250" s="113" t="e">
        <f t="shared" ca="1" si="153"/>
        <v>#VALUE!</v>
      </c>
      <c r="BH250" s="112">
        <f t="shared" ca="1" si="154"/>
        <v>2000</v>
      </c>
      <c r="BI250" s="112">
        <f t="shared" ca="1" si="155"/>
        <v>-110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-110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94">
        <f>scriv!AC213</f>
        <v>0</v>
      </c>
      <c r="H251" s="294">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0</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10</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-198</v>
      </c>
      <c r="BC251" s="111" t="str">
        <f t="shared" ca="1" si="149"/>
        <v>Radius</v>
      </c>
      <c r="BD251" s="112">
        <f t="shared" ca="1" si="150"/>
        <v>0</v>
      </c>
      <c r="BE251" s="111">
        <f t="shared" ca="1" si="151"/>
        <v>-110</v>
      </c>
      <c r="BF251" s="113" t="e">
        <f t="shared" ca="1" si="152"/>
        <v>#VALUE!</v>
      </c>
      <c r="BG251" s="113" t="e">
        <f t="shared" ca="1" si="153"/>
        <v>#VALUE!</v>
      </c>
      <c r="BH251" s="112">
        <f t="shared" ca="1" si="154"/>
        <v>2000</v>
      </c>
      <c r="BI251" s="112">
        <f t="shared" ca="1" si="155"/>
        <v>-110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-110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94">
        <f>scriv!AC214</f>
        <v>0</v>
      </c>
      <c r="H252" s="294">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0</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10</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-198</v>
      </c>
      <c r="BC252" s="111" t="str">
        <f t="shared" ca="1" si="149"/>
        <v>Radius</v>
      </c>
      <c r="BD252" s="112">
        <f t="shared" ca="1" si="150"/>
        <v>0</v>
      </c>
      <c r="BE252" s="111">
        <f t="shared" ca="1" si="151"/>
        <v>-110</v>
      </c>
      <c r="BF252" s="113" t="e">
        <f t="shared" ca="1" si="152"/>
        <v>#VALUE!</v>
      </c>
      <c r="BG252" s="113" t="e">
        <f t="shared" ca="1" si="153"/>
        <v>#VALUE!</v>
      </c>
      <c r="BH252" s="112">
        <f t="shared" ca="1" si="154"/>
        <v>2000</v>
      </c>
      <c r="BI252" s="112">
        <f t="shared" ca="1" si="155"/>
        <v>-110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-110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94">
        <f>scriv!AC215</f>
        <v>0</v>
      </c>
      <c r="H253" s="294">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0</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10</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-198</v>
      </c>
      <c r="BC253" s="111" t="str">
        <f t="shared" ca="1" si="149"/>
        <v>Radius</v>
      </c>
      <c r="BD253" s="112">
        <f t="shared" ca="1" si="150"/>
        <v>0</v>
      </c>
      <c r="BE253" s="111">
        <f t="shared" ca="1" si="151"/>
        <v>-110</v>
      </c>
      <c r="BF253" s="113" t="e">
        <f t="shared" ca="1" si="152"/>
        <v>#VALUE!</v>
      </c>
      <c r="BG253" s="113" t="e">
        <f t="shared" ca="1" si="153"/>
        <v>#VALUE!</v>
      </c>
      <c r="BH253" s="112">
        <f t="shared" ca="1" si="154"/>
        <v>2000</v>
      </c>
      <c r="BI253" s="112">
        <f t="shared" ca="1" si="155"/>
        <v>-110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-110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94">
        <f>scriv!AC216</f>
        <v>0</v>
      </c>
      <c r="H254" s="294">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0</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10</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-198</v>
      </c>
      <c r="BC254" s="111" t="str">
        <f t="shared" ca="1" si="149"/>
        <v>Radius</v>
      </c>
      <c r="BD254" s="112">
        <f t="shared" ca="1" si="150"/>
        <v>0</v>
      </c>
      <c r="BE254" s="111">
        <f t="shared" ca="1" si="151"/>
        <v>-110</v>
      </c>
      <c r="BF254" s="113" t="e">
        <f t="shared" ca="1" si="152"/>
        <v>#VALUE!</v>
      </c>
      <c r="BG254" s="113" t="e">
        <f t="shared" ca="1" si="153"/>
        <v>#VALUE!</v>
      </c>
      <c r="BH254" s="112">
        <f t="shared" ca="1" si="154"/>
        <v>2000</v>
      </c>
      <c r="BI254" s="112">
        <f t="shared" ca="1" si="155"/>
        <v>-110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-110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94">
        <f>scriv!AC217</f>
        <v>0</v>
      </c>
      <c r="H255" s="294">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0</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10</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-198</v>
      </c>
      <c r="BC255" s="111" t="str">
        <f t="shared" ca="1" si="149"/>
        <v>Radius</v>
      </c>
      <c r="BD255" s="112">
        <f t="shared" ca="1" si="150"/>
        <v>0</v>
      </c>
      <c r="BE255" s="111">
        <f t="shared" ca="1" si="151"/>
        <v>-110</v>
      </c>
      <c r="BF255" s="113" t="e">
        <f t="shared" ca="1" si="152"/>
        <v>#VALUE!</v>
      </c>
      <c r="BG255" s="113" t="e">
        <f t="shared" ca="1" si="153"/>
        <v>#VALUE!</v>
      </c>
      <c r="BH255" s="112">
        <f t="shared" ca="1" si="154"/>
        <v>2000</v>
      </c>
      <c r="BI255" s="112">
        <f t="shared" ca="1" si="155"/>
        <v>-110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-110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94">
        <f>scriv!AC218</f>
        <v>0</v>
      </c>
      <c r="H256" s="294">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0</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10</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-198</v>
      </c>
      <c r="BC256" s="111" t="str">
        <f t="shared" ca="1" si="149"/>
        <v>Radius</v>
      </c>
      <c r="BD256" s="112">
        <f t="shared" ca="1" si="150"/>
        <v>0</v>
      </c>
      <c r="BE256" s="111">
        <f t="shared" ca="1" si="151"/>
        <v>-110</v>
      </c>
      <c r="BF256" s="113" t="e">
        <f t="shared" ca="1" si="152"/>
        <v>#VALUE!</v>
      </c>
      <c r="BG256" s="113" t="e">
        <f t="shared" ca="1" si="153"/>
        <v>#VALUE!</v>
      </c>
      <c r="BH256" s="112">
        <f t="shared" ca="1" si="154"/>
        <v>2000</v>
      </c>
      <c r="BI256" s="112">
        <f t="shared" ca="1" si="155"/>
        <v>-110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-110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94">
        <f>scriv!AC219</f>
        <v>0</v>
      </c>
      <c r="H257" s="294">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0</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10</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-198</v>
      </c>
      <c r="BC257" s="111" t="str">
        <f t="shared" ca="1" si="149"/>
        <v>Radius</v>
      </c>
      <c r="BD257" s="112">
        <f t="shared" ca="1" si="150"/>
        <v>0</v>
      </c>
      <c r="BE257" s="111">
        <f t="shared" ca="1" si="151"/>
        <v>-110</v>
      </c>
      <c r="BF257" s="113" t="e">
        <f t="shared" ca="1" si="152"/>
        <v>#VALUE!</v>
      </c>
      <c r="BG257" s="113" t="e">
        <f t="shared" ca="1" si="153"/>
        <v>#VALUE!</v>
      </c>
      <c r="BH257" s="112">
        <f t="shared" ca="1" si="154"/>
        <v>2000</v>
      </c>
      <c r="BI257" s="112">
        <f t="shared" ca="1" si="155"/>
        <v>-110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-110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94">
        <f>scriv!AC220</f>
        <v>0</v>
      </c>
      <c r="H258" s="294">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0</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10</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-198</v>
      </c>
      <c r="BC258" s="111" t="str">
        <f t="shared" ca="1" si="149"/>
        <v>Radius</v>
      </c>
      <c r="BD258" s="112">
        <f t="shared" ca="1" si="150"/>
        <v>0</v>
      </c>
      <c r="BE258" s="111">
        <f t="shared" ca="1" si="151"/>
        <v>-110</v>
      </c>
      <c r="BF258" s="113" t="e">
        <f t="shared" ca="1" si="152"/>
        <v>#VALUE!</v>
      </c>
      <c r="BG258" s="113" t="e">
        <f t="shared" ca="1" si="153"/>
        <v>#VALUE!</v>
      </c>
      <c r="BH258" s="112">
        <f t="shared" ca="1" si="154"/>
        <v>2000</v>
      </c>
      <c r="BI258" s="112">
        <f t="shared" ca="1" si="155"/>
        <v>-110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-110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94">
        <f>scriv!AC221</f>
        <v>0</v>
      </c>
      <c r="H259" s="294">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0</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10</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-198</v>
      </c>
      <c r="BC259" s="111" t="str">
        <f t="shared" ca="1" si="149"/>
        <v>Radius</v>
      </c>
      <c r="BD259" s="112">
        <f t="shared" ca="1" si="150"/>
        <v>0</v>
      </c>
      <c r="BE259" s="111">
        <f t="shared" ca="1" si="151"/>
        <v>-110</v>
      </c>
      <c r="BF259" s="113" t="e">
        <f t="shared" ca="1" si="152"/>
        <v>#VALUE!</v>
      </c>
      <c r="BG259" s="113" t="e">
        <f t="shared" ca="1" si="153"/>
        <v>#VALUE!</v>
      </c>
      <c r="BH259" s="112">
        <f t="shared" ca="1" si="154"/>
        <v>2000</v>
      </c>
      <c r="BI259" s="112">
        <f t="shared" ca="1" si="155"/>
        <v>-110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-110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94">
        <f>scriv!AC222</f>
        <v>0</v>
      </c>
      <c r="H260" s="294">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0</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10</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-198</v>
      </c>
      <c r="BC260" s="111" t="str">
        <f t="shared" ca="1" si="149"/>
        <v>Radius</v>
      </c>
      <c r="BD260" s="112">
        <f t="shared" ca="1" si="150"/>
        <v>0</v>
      </c>
      <c r="BE260" s="111">
        <f t="shared" ca="1" si="151"/>
        <v>-110</v>
      </c>
      <c r="BF260" s="113" t="e">
        <f t="shared" ca="1" si="152"/>
        <v>#VALUE!</v>
      </c>
      <c r="BG260" s="113" t="e">
        <f t="shared" ca="1" si="153"/>
        <v>#VALUE!</v>
      </c>
      <c r="BH260" s="112">
        <f t="shared" ca="1" si="154"/>
        <v>2000</v>
      </c>
      <c r="BI260" s="112">
        <f t="shared" ca="1" si="155"/>
        <v>-110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-110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94">
        <f>scriv!AC223</f>
        <v>0</v>
      </c>
      <c r="H261" s="294">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0</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10</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-198</v>
      </c>
      <c r="BC261" s="111" t="str">
        <f t="shared" ca="1" si="149"/>
        <v>Radius</v>
      </c>
      <c r="BD261" s="112">
        <f t="shared" ca="1" si="150"/>
        <v>0</v>
      </c>
      <c r="BE261" s="111">
        <f t="shared" ca="1" si="151"/>
        <v>-110</v>
      </c>
      <c r="BF261" s="113" t="e">
        <f t="shared" ca="1" si="152"/>
        <v>#VALUE!</v>
      </c>
      <c r="BG261" s="113" t="e">
        <f t="shared" ca="1" si="153"/>
        <v>#VALUE!</v>
      </c>
      <c r="BH261" s="112">
        <f t="shared" ca="1" si="154"/>
        <v>2000</v>
      </c>
      <c r="BI261" s="112">
        <f t="shared" ca="1" si="155"/>
        <v>-110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-110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94">
        <f>scriv!AC224</f>
        <v>0</v>
      </c>
      <c r="H262" s="294">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0</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10</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-198</v>
      </c>
      <c r="BC262" s="111" t="str">
        <f t="shared" ca="1" si="149"/>
        <v>Radius</v>
      </c>
      <c r="BD262" s="112">
        <f t="shared" ca="1" si="150"/>
        <v>0</v>
      </c>
      <c r="BE262" s="111">
        <f t="shared" ca="1" si="151"/>
        <v>-110</v>
      </c>
      <c r="BF262" s="113" t="e">
        <f t="shared" ca="1" si="152"/>
        <v>#VALUE!</v>
      </c>
      <c r="BG262" s="113" t="e">
        <f t="shared" ca="1" si="153"/>
        <v>#VALUE!</v>
      </c>
      <c r="BH262" s="112">
        <f t="shared" ca="1" si="154"/>
        <v>2000</v>
      </c>
      <c r="BI262" s="112">
        <f t="shared" ca="1" si="155"/>
        <v>-110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-110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94">
        <f>scriv!AC225</f>
        <v>0</v>
      </c>
      <c r="H263" s="294">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0</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10</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-198</v>
      </c>
      <c r="BC263" s="111" t="str">
        <f t="shared" ca="1" si="149"/>
        <v>Radius</v>
      </c>
      <c r="BD263" s="112">
        <f t="shared" ca="1" si="150"/>
        <v>0</v>
      </c>
      <c r="BE263" s="111">
        <f t="shared" ca="1" si="151"/>
        <v>-110</v>
      </c>
      <c r="BF263" s="113" t="e">
        <f t="shared" ca="1" si="152"/>
        <v>#VALUE!</v>
      </c>
      <c r="BG263" s="113" t="e">
        <f t="shared" ca="1" si="153"/>
        <v>#VALUE!</v>
      </c>
      <c r="BH263" s="112">
        <f t="shared" ca="1" si="154"/>
        <v>2000</v>
      </c>
      <c r="BI263" s="112">
        <f t="shared" ca="1" si="155"/>
        <v>-110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-110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94">
        <f>scriv!AC226</f>
        <v>0</v>
      </c>
      <c r="H264" s="294">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0</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10</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-198</v>
      </c>
      <c r="BC264" s="111" t="str">
        <f t="shared" ca="1" si="149"/>
        <v>Radius</v>
      </c>
      <c r="BD264" s="112">
        <f t="shared" ca="1" si="150"/>
        <v>0</v>
      </c>
      <c r="BE264" s="111">
        <f t="shared" ca="1" si="151"/>
        <v>-110</v>
      </c>
      <c r="BF264" s="113" t="e">
        <f t="shared" ca="1" si="152"/>
        <v>#VALUE!</v>
      </c>
      <c r="BG264" s="113" t="e">
        <f t="shared" ca="1" si="153"/>
        <v>#VALUE!</v>
      </c>
      <c r="BH264" s="112">
        <f t="shared" ca="1" si="154"/>
        <v>2000</v>
      </c>
      <c r="BI264" s="112">
        <f t="shared" ca="1" si="155"/>
        <v>-110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-110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94">
        <f>scriv!AC227</f>
        <v>0</v>
      </c>
      <c r="H265" s="294">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0</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10</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-198</v>
      </c>
      <c r="BC265" s="111" t="str">
        <f t="shared" ca="1" si="149"/>
        <v>Radius</v>
      </c>
      <c r="BD265" s="112">
        <f t="shared" ca="1" si="150"/>
        <v>0</v>
      </c>
      <c r="BE265" s="111">
        <f t="shared" ca="1" si="151"/>
        <v>-110</v>
      </c>
      <c r="BF265" s="113" t="e">
        <f t="shared" ca="1" si="152"/>
        <v>#VALUE!</v>
      </c>
      <c r="BG265" s="113" t="e">
        <f t="shared" ca="1" si="153"/>
        <v>#VALUE!</v>
      </c>
      <c r="BH265" s="112">
        <f t="shared" ca="1" si="154"/>
        <v>2000</v>
      </c>
      <c r="BI265" s="112">
        <f t="shared" ca="1" si="155"/>
        <v>-110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-110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94">
        <f>scriv!AC228</f>
        <v>0</v>
      </c>
      <c r="H266" s="294">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0</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10</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-198</v>
      </c>
      <c r="BC266" s="111" t="str">
        <f t="shared" ca="1" si="149"/>
        <v>Radius</v>
      </c>
      <c r="BD266" s="112">
        <f t="shared" ca="1" si="150"/>
        <v>0</v>
      </c>
      <c r="BE266" s="111">
        <f t="shared" ca="1" si="151"/>
        <v>-110</v>
      </c>
      <c r="BF266" s="113" t="e">
        <f t="shared" ca="1" si="152"/>
        <v>#VALUE!</v>
      </c>
      <c r="BG266" s="113" t="e">
        <f t="shared" ca="1" si="153"/>
        <v>#VALUE!</v>
      </c>
      <c r="BH266" s="112">
        <f t="shared" ca="1" si="154"/>
        <v>2000</v>
      </c>
      <c r="BI266" s="112">
        <f t="shared" ca="1" si="155"/>
        <v>-110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-110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94">
        <f>scriv!AC229</f>
        <v>0</v>
      </c>
      <c r="H267" s="294">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0</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10</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-198</v>
      </c>
      <c r="BC267" s="111" t="str">
        <f t="shared" ca="1" si="149"/>
        <v>Radius</v>
      </c>
      <c r="BD267" s="112">
        <f t="shared" ca="1" si="150"/>
        <v>0</v>
      </c>
      <c r="BE267" s="111">
        <f t="shared" ca="1" si="151"/>
        <v>-110</v>
      </c>
      <c r="BF267" s="113" t="e">
        <f t="shared" ca="1" si="152"/>
        <v>#VALUE!</v>
      </c>
      <c r="BG267" s="113" t="e">
        <f t="shared" ca="1" si="153"/>
        <v>#VALUE!</v>
      </c>
      <c r="BH267" s="112">
        <f t="shared" ca="1" si="154"/>
        <v>2000</v>
      </c>
      <c r="BI267" s="112">
        <f t="shared" ca="1" si="155"/>
        <v>-110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-110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94">
        <f>scriv!AC230</f>
        <v>0</v>
      </c>
      <c r="H268" s="294">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0</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10</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-198</v>
      </c>
      <c r="BC268" s="111" t="str">
        <f t="shared" ca="1" si="149"/>
        <v>Radius</v>
      </c>
      <c r="BD268" s="112">
        <f t="shared" ca="1" si="150"/>
        <v>0</v>
      </c>
      <c r="BE268" s="111">
        <f t="shared" ca="1" si="151"/>
        <v>-110</v>
      </c>
      <c r="BF268" s="113" t="e">
        <f t="shared" ca="1" si="152"/>
        <v>#VALUE!</v>
      </c>
      <c r="BG268" s="113" t="e">
        <f t="shared" ca="1" si="153"/>
        <v>#VALUE!</v>
      </c>
      <c r="BH268" s="112">
        <f t="shared" ca="1" si="154"/>
        <v>2000</v>
      </c>
      <c r="BI268" s="112">
        <f t="shared" ca="1" si="155"/>
        <v>-110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-110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94">
        <f>scriv!AC231</f>
        <v>0</v>
      </c>
      <c r="H269" s="294">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0</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10</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-198</v>
      </c>
      <c r="BC269" s="111" t="str">
        <f t="shared" ca="1" si="149"/>
        <v>Radius</v>
      </c>
      <c r="BD269" s="112">
        <f t="shared" ca="1" si="150"/>
        <v>0</v>
      </c>
      <c r="BE269" s="111">
        <f t="shared" ca="1" si="151"/>
        <v>-110</v>
      </c>
      <c r="BF269" s="113" t="e">
        <f t="shared" ca="1" si="152"/>
        <v>#VALUE!</v>
      </c>
      <c r="BG269" s="113" t="e">
        <f t="shared" ca="1" si="153"/>
        <v>#VALUE!</v>
      </c>
      <c r="BH269" s="112">
        <f t="shared" ca="1" si="154"/>
        <v>2000</v>
      </c>
      <c r="BI269" s="112">
        <f t="shared" ca="1" si="155"/>
        <v>-110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-110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94">
        <f>scriv!AC232</f>
        <v>0</v>
      </c>
      <c r="H270" s="294">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0</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10</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-198</v>
      </c>
      <c r="BC270" s="111" t="str">
        <f t="shared" ca="1" si="149"/>
        <v>Radius</v>
      </c>
      <c r="BD270" s="112">
        <f t="shared" ca="1" si="150"/>
        <v>0</v>
      </c>
      <c r="BE270" s="111">
        <f t="shared" ca="1" si="151"/>
        <v>-110</v>
      </c>
      <c r="BF270" s="113" t="e">
        <f t="shared" ca="1" si="152"/>
        <v>#VALUE!</v>
      </c>
      <c r="BG270" s="113" t="e">
        <f t="shared" ca="1" si="153"/>
        <v>#VALUE!</v>
      </c>
      <c r="BH270" s="112">
        <f t="shared" ca="1" si="154"/>
        <v>2000</v>
      </c>
      <c r="BI270" s="112">
        <f t="shared" ca="1" si="155"/>
        <v>-110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-110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94">
        <f>scriv!AC233</f>
        <v>0</v>
      </c>
      <c r="H271" s="294">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0</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10</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-198</v>
      </c>
      <c r="BC271" s="111" t="str">
        <f t="shared" ca="1" si="149"/>
        <v>Radius</v>
      </c>
      <c r="BD271" s="112">
        <f t="shared" ca="1" si="150"/>
        <v>0</v>
      </c>
      <c r="BE271" s="111">
        <f t="shared" ca="1" si="151"/>
        <v>-110</v>
      </c>
      <c r="BF271" s="113" t="e">
        <f t="shared" ca="1" si="152"/>
        <v>#VALUE!</v>
      </c>
      <c r="BG271" s="113" t="e">
        <f t="shared" ca="1" si="153"/>
        <v>#VALUE!</v>
      </c>
      <c r="BH271" s="112">
        <f t="shared" ca="1" si="154"/>
        <v>2000</v>
      </c>
      <c r="BI271" s="112">
        <f t="shared" ca="1" si="155"/>
        <v>-110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-110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94">
        <f>scriv!AC234</f>
        <v>0</v>
      </c>
      <c r="H272" s="294">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0</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10</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-198</v>
      </c>
      <c r="BC272" s="111" t="str">
        <f t="shared" ca="1" si="149"/>
        <v>Radius</v>
      </c>
      <c r="BD272" s="112">
        <f t="shared" ca="1" si="150"/>
        <v>0</v>
      </c>
      <c r="BE272" s="111">
        <f t="shared" ca="1" si="151"/>
        <v>-110</v>
      </c>
      <c r="BF272" s="113" t="e">
        <f t="shared" ca="1" si="152"/>
        <v>#VALUE!</v>
      </c>
      <c r="BG272" s="113" t="e">
        <f t="shared" ca="1" si="153"/>
        <v>#VALUE!</v>
      </c>
      <c r="BH272" s="112">
        <f t="shared" ca="1" si="154"/>
        <v>2000</v>
      </c>
      <c r="BI272" s="112">
        <f t="shared" ca="1" si="155"/>
        <v>-110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-110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94">
        <f>scriv!AC235</f>
        <v>0</v>
      </c>
      <c r="H273" s="294">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0</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10</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-198</v>
      </c>
      <c r="BC273" s="111" t="str">
        <f t="shared" ca="1" si="149"/>
        <v>Radius</v>
      </c>
      <c r="BD273" s="112">
        <f t="shared" ca="1" si="150"/>
        <v>0</v>
      </c>
      <c r="BE273" s="111">
        <f t="shared" ca="1" si="151"/>
        <v>-110</v>
      </c>
      <c r="BF273" s="113" t="e">
        <f t="shared" ca="1" si="152"/>
        <v>#VALUE!</v>
      </c>
      <c r="BG273" s="113" t="e">
        <f t="shared" ca="1" si="153"/>
        <v>#VALUE!</v>
      </c>
      <c r="BH273" s="112">
        <f t="shared" ca="1" si="154"/>
        <v>2000</v>
      </c>
      <c r="BI273" s="112">
        <f t="shared" ca="1" si="155"/>
        <v>-110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-110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94">
        <f>scriv!AC236</f>
        <v>0</v>
      </c>
      <c r="H274" s="294">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0</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10</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-198</v>
      </c>
      <c r="BC274" s="111" t="str">
        <f t="shared" ca="1" si="149"/>
        <v>Radius</v>
      </c>
      <c r="BD274" s="112">
        <f t="shared" ca="1" si="150"/>
        <v>0</v>
      </c>
      <c r="BE274" s="111">
        <f t="shared" ca="1" si="151"/>
        <v>-110</v>
      </c>
      <c r="BF274" s="113" t="e">
        <f t="shared" ca="1" si="152"/>
        <v>#VALUE!</v>
      </c>
      <c r="BG274" s="113" t="e">
        <f t="shared" ca="1" si="153"/>
        <v>#VALUE!</v>
      </c>
      <c r="BH274" s="112">
        <f t="shared" ca="1" si="154"/>
        <v>2000</v>
      </c>
      <c r="BI274" s="112">
        <f t="shared" ca="1" si="155"/>
        <v>-110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-110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94">
        <f>scriv!AC237</f>
        <v>0</v>
      </c>
      <c r="H275" s="294">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0</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10</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-198</v>
      </c>
      <c r="BC275" s="111" t="str">
        <f t="shared" ca="1" si="149"/>
        <v>Radius</v>
      </c>
      <c r="BD275" s="112">
        <f t="shared" ca="1" si="150"/>
        <v>0</v>
      </c>
      <c r="BE275" s="111">
        <f t="shared" ca="1" si="151"/>
        <v>-110</v>
      </c>
      <c r="BF275" s="113" t="e">
        <f t="shared" ca="1" si="152"/>
        <v>#VALUE!</v>
      </c>
      <c r="BG275" s="113" t="e">
        <f t="shared" ca="1" si="153"/>
        <v>#VALUE!</v>
      </c>
      <c r="BH275" s="112">
        <f t="shared" ca="1" si="154"/>
        <v>2000</v>
      </c>
      <c r="BI275" s="112">
        <f t="shared" ca="1" si="155"/>
        <v>-110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-110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94">
        <f>scriv!AC238</f>
        <v>0</v>
      </c>
      <c r="H276" s="294">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0</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10</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-198</v>
      </c>
      <c r="BC276" s="111" t="str">
        <f t="shared" ca="1" si="149"/>
        <v>Radius</v>
      </c>
      <c r="BD276" s="112">
        <f t="shared" ca="1" si="150"/>
        <v>0</v>
      </c>
      <c r="BE276" s="111">
        <f t="shared" ca="1" si="151"/>
        <v>-110</v>
      </c>
      <c r="BF276" s="113" t="e">
        <f t="shared" ca="1" si="152"/>
        <v>#VALUE!</v>
      </c>
      <c r="BG276" s="113" t="e">
        <f t="shared" ca="1" si="153"/>
        <v>#VALUE!</v>
      </c>
      <c r="BH276" s="112">
        <f t="shared" ca="1" si="154"/>
        <v>2000</v>
      </c>
      <c r="BI276" s="112">
        <f t="shared" ca="1" si="155"/>
        <v>-110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-110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94">
        <f>scriv!AC239</f>
        <v>0</v>
      </c>
      <c r="H277" s="294">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0</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10</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-198</v>
      </c>
      <c r="BC277" s="111" t="str">
        <f t="shared" ca="1" si="149"/>
        <v>Radius</v>
      </c>
      <c r="BD277" s="112">
        <f t="shared" ca="1" si="150"/>
        <v>0</v>
      </c>
      <c r="BE277" s="111">
        <f t="shared" ca="1" si="151"/>
        <v>-110</v>
      </c>
      <c r="BF277" s="113" t="e">
        <f t="shared" ca="1" si="152"/>
        <v>#VALUE!</v>
      </c>
      <c r="BG277" s="113" t="e">
        <f t="shared" ca="1" si="153"/>
        <v>#VALUE!</v>
      </c>
      <c r="BH277" s="112">
        <f t="shared" ca="1" si="154"/>
        <v>2000</v>
      </c>
      <c r="BI277" s="112">
        <f t="shared" ca="1" si="155"/>
        <v>-110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-110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94">
        <f>scriv!AC240</f>
        <v>0</v>
      </c>
      <c r="H278" s="294">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0</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10</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-198</v>
      </c>
      <c r="BC278" s="111" t="str">
        <f t="shared" ca="1" si="149"/>
        <v>Radius</v>
      </c>
      <c r="BD278" s="112">
        <f t="shared" ca="1" si="150"/>
        <v>0</v>
      </c>
      <c r="BE278" s="111">
        <f t="shared" ca="1" si="151"/>
        <v>-110</v>
      </c>
      <c r="BF278" s="113" t="e">
        <f t="shared" ca="1" si="152"/>
        <v>#VALUE!</v>
      </c>
      <c r="BG278" s="113" t="e">
        <f t="shared" ca="1" si="153"/>
        <v>#VALUE!</v>
      </c>
      <c r="BH278" s="112">
        <f t="shared" ca="1" si="154"/>
        <v>2000</v>
      </c>
      <c r="BI278" s="112">
        <f t="shared" ca="1" si="155"/>
        <v>-110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-110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94">
        <f>scriv!AC241</f>
        <v>0</v>
      </c>
      <c r="H279" s="294">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0</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10</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-198</v>
      </c>
      <c r="BC279" s="111" t="str">
        <f t="shared" ca="1" si="149"/>
        <v>Radius</v>
      </c>
      <c r="BD279" s="112">
        <f t="shared" ca="1" si="150"/>
        <v>0</v>
      </c>
      <c r="BE279" s="111">
        <f t="shared" ca="1" si="151"/>
        <v>-110</v>
      </c>
      <c r="BF279" s="113" t="e">
        <f t="shared" ca="1" si="152"/>
        <v>#VALUE!</v>
      </c>
      <c r="BG279" s="113" t="e">
        <f t="shared" ca="1" si="153"/>
        <v>#VALUE!</v>
      </c>
      <c r="BH279" s="112">
        <f t="shared" ca="1" si="154"/>
        <v>2000</v>
      </c>
      <c r="BI279" s="112">
        <f t="shared" ca="1" si="155"/>
        <v>-110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-110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94">
        <f>scriv!AC242</f>
        <v>0</v>
      </c>
      <c r="H280" s="294">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0</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10</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-198</v>
      </c>
      <c r="BC280" s="111" t="str">
        <f t="shared" ca="1" si="149"/>
        <v>Radius</v>
      </c>
      <c r="BD280" s="112">
        <f t="shared" ca="1" si="150"/>
        <v>0</v>
      </c>
      <c r="BE280" s="111">
        <f t="shared" ca="1" si="151"/>
        <v>-110</v>
      </c>
      <c r="BF280" s="113" t="e">
        <f t="shared" ca="1" si="152"/>
        <v>#VALUE!</v>
      </c>
      <c r="BG280" s="113" t="e">
        <f t="shared" ca="1" si="153"/>
        <v>#VALUE!</v>
      </c>
      <c r="BH280" s="112">
        <f t="shared" ca="1" si="154"/>
        <v>2000</v>
      </c>
      <c r="BI280" s="112">
        <f t="shared" ca="1" si="155"/>
        <v>-110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-110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94">
        <f>scriv!AC243</f>
        <v>0</v>
      </c>
      <c r="H281" s="294">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0</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10</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-198</v>
      </c>
      <c r="BC281" s="111" t="str">
        <f t="shared" ca="1" si="149"/>
        <v>Radius</v>
      </c>
      <c r="BD281" s="112">
        <f t="shared" ca="1" si="150"/>
        <v>0</v>
      </c>
      <c r="BE281" s="111">
        <f t="shared" ca="1" si="151"/>
        <v>-110</v>
      </c>
      <c r="BF281" s="113" t="e">
        <f t="shared" ca="1" si="152"/>
        <v>#VALUE!</v>
      </c>
      <c r="BG281" s="113" t="e">
        <f t="shared" ca="1" si="153"/>
        <v>#VALUE!</v>
      </c>
      <c r="BH281" s="112">
        <f t="shared" ca="1" si="154"/>
        <v>2000</v>
      </c>
      <c r="BI281" s="112">
        <f t="shared" ca="1" si="155"/>
        <v>-110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-110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94">
        <f>scriv!AC244</f>
        <v>0</v>
      </c>
      <c r="H282" s="294">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0</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10</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-198</v>
      </c>
      <c r="BC282" s="111" t="str">
        <f t="shared" ca="1" si="149"/>
        <v>Radius</v>
      </c>
      <c r="BD282" s="112">
        <f t="shared" ca="1" si="150"/>
        <v>0</v>
      </c>
      <c r="BE282" s="111">
        <f t="shared" ca="1" si="151"/>
        <v>-110</v>
      </c>
      <c r="BF282" s="113" t="e">
        <f t="shared" ca="1" si="152"/>
        <v>#VALUE!</v>
      </c>
      <c r="BG282" s="113" t="e">
        <f t="shared" ca="1" si="153"/>
        <v>#VALUE!</v>
      </c>
      <c r="BH282" s="112">
        <f t="shared" ca="1" si="154"/>
        <v>2000</v>
      </c>
      <c r="BI282" s="112">
        <f t="shared" ca="1" si="155"/>
        <v>-110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-110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94">
        <f>scriv!AC245</f>
        <v>0</v>
      </c>
      <c r="H283" s="294">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0</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10</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-198</v>
      </c>
      <c r="BC283" s="111" t="str">
        <f t="shared" ca="1" si="149"/>
        <v>Radius</v>
      </c>
      <c r="BD283" s="112">
        <f t="shared" ca="1" si="150"/>
        <v>0</v>
      </c>
      <c r="BE283" s="111">
        <f t="shared" ca="1" si="151"/>
        <v>-110</v>
      </c>
      <c r="BF283" s="113" t="e">
        <f t="shared" ca="1" si="152"/>
        <v>#VALUE!</v>
      </c>
      <c r="BG283" s="113" t="e">
        <f t="shared" ca="1" si="153"/>
        <v>#VALUE!</v>
      </c>
      <c r="BH283" s="112">
        <f t="shared" ca="1" si="154"/>
        <v>2000</v>
      </c>
      <c r="BI283" s="112">
        <f t="shared" ca="1" si="155"/>
        <v>-110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-110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94">
        <f>scriv!AC246</f>
        <v>0</v>
      </c>
      <c r="H284" s="294">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0</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10</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-198</v>
      </c>
      <c r="BC284" s="111" t="str">
        <f t="shared" ca="1" si="149"/>
        <v>Radius</v>
      </c>
      <c r="BD284" s="112">
        <f t="shared" ca="1" si="150"/>
        <v>0</v>
      </c>
      <c r="BE284" s="111">
        <f t="shared" ca="1" si="151"/>
        <v>-110</v>
      </c>
      <c r="BF284" s="113" t="e">
        <f t="shared" ca="1" si="152"/>
        <v>#VALUE!</v>
      </c>
      <c r="BG284" s="113" t="e">
        <f t="shared" ca="1" si="153"/>
        <v>#VALUE!</v>
      </c>
      <c r="BH284" s="112">
        <f t="shared" ca="1" si="154"/>
        <v>2000</v>
      </c>
      <c r="BI284" s="112">
        <f t="shared" ca="1" si="155"/>
        <v>-110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-110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94">
        <f>scriv!AC247</f>
        <v>0</v>
      </c>
      <c r="H285" s="294">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0</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10</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-198</v>
      </c>
      <c r="BC285" s="111" t="str">
        <f t="shared" ca="1" si="149"/>
        <v>Radius</v>
      </c>
      <c r="BD285" s="112">
        <f t="shared" ca="1" si="150"/>
        <v>0</v>
      </c>
      <c r="BE285" s="111">
        <f t="shared" ca="1" si="151"/>
        <v>-110</v>
      </c>
      <c r="BF285" s="113" t="e">
        <f t="shared" ca="1" si="152"/>
        <v>#VALUE!</v>
      </c>
      <c r="BG285" s="113" t="e">
        <f t="shared" ca="1" si="153"/>
        <v>#VALUE!</v>
      </c>
      <c r="BH285" s="112">
        <f t="shared" ca="1" si="154"/>
        <v>2000</v>
      </c>
      <c r="BI285" s="112">
        <f t="shared" ca="1" si="155"/>
        <v>-110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-110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94">
        <f>scriv!AC248</f>
        <v>0</v>
      </c>
      <c r="H286" s="294">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0</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10</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-198</v>
      </c>
      <c r="BC286" s="111" t="str">
        <f t="shared" ca="1" si="149"/>
        <v>Radius</v>
      </c>
      <c r="BD286" s="112">
        <f t="shared" ca="1" si="150"/>
        <v>0</v>
      </c>
      <c r="BE286" s="111">
        <f t="shared" ca="1" si="151"/>
        <v>-110</v>
      </c>
      <c r="BF286" s="113" t="e">
        <f t="shared" ca="1" si="152"/>
        <v>#VALUE!</v>
      </c>
      <c r="BG286" s="113" t="e">
        <f t="shared" ca="1" si="153"/>
        <v>#VALUE!</v>
      </c>
      <c r="BH286" s="112">
        <f t="shared" ca="1" si="154"/>
        <v>2000</v>
      </c>
      <c r="BI286" s="112">
        <f t="shared" ca="1" si="155"/>
        <v>-110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-110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94">
        <f>scriv!AC249</f>
        <v>0</v>
      </c>
      <c r="H287" s="294">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0</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10</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-198</v>
      </c>
      <c r="BC287" s="111" t="str">
        <f t="shared" ca="1" si="149"/>
        <v>Radius</v>
      </c>
      <c r="BD287" s="112">
        <f t="shared" ca="1" si="150"/>
        <v>0</v>
      </c>
      <c r="BE287" s="111">
        <f t="shared" ca="1" si="151"/>
        <v>-110</v>
      </c>
      <c r="BF287" s="113" t="e">
        <f t="shared" ca="1" si="152"/>
        <v>#VALUE!</v>
      </c>
      <c r="BG287" s="113" t="e">
        <f t="shared" ca="1" si="153"/>
        <v>#VALUE!</v>
      </c>
      <c r="BH287" s="112">
        <f t="shared" ca="1" si="154"/>
        <v>2000</v>
      </c>
      <c r="BI287" s="112">
        <f t="shared" ca="1" si="155"/>
        <v>-110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-110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94">
        <f>scriv!AC250</f>
        <v>0</v>
      </c>
      <c r="H288" s="294">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0</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10</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-198</v>
      </c>
      <c r="BC288" s="111" t="str">
        <f t="shared" ca="1" si="149"/>
        <v>Radius</v>
      </c>
      <c r="BD288" s="112">
        <f t="shared" ca="1" si="150"/>
        <v>0</v>
      </c>
      <c r="BE288" s="111">
        <f t="shared" ca="1" si="151"/>
        <v>-110</v>
      </c>
      <c r="BF288" s="113" t="e">
        <f t="shared" ca="1" si="152"/>
        <v>#VALUE!</v>
      </c>
      <c r="BG288" s="113" t="e">
        <f t="shared" ca="1" si="153"/>
        <v>#VALUE!</v>
      </c>
      <c r="BH288" s="112">
        <f t="shared" ca="1" si="154"/>
        <v>2000</v>
      </c>
      <c r="BI288" s="112">
        <f t="shared" ca="1" si="155"/>
        <v>-110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-110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94">
        <f>scriv!AC251</f>
        <v>0</v>
      </c>
      <c r="H289" s="294">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0</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10</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-198</v>
      </c>
      <c r="BC289" s="111" t="str">
        <f t="shared" ca="1" si="149"/>
        <v>Radius</v>
      </c>
      <c r="BD289" s="112">
        <f t="shared" ca="1" si="150"/>
        <v>0</v>
      </c>
      <c r="BE289" s="111">
        <f t="shared" ca="1" si="151"/>
        <v>-110</v>
      </c>
      <c r="BF289" s="113" t="e">
        <f t="shared" ca="1" si="152"/>
        <v>#VALUE!</v>
      </c>
      <c r="BG289" s="113" t="e">
        <f t="shared" ca="1" si="153"/>
        <v>#VALUE!</v>
      </c>
      <c r="BH289" s="112">
        <f t="shared" ca="1" si="154"/>
        <v>2000</v>
      </c>
      <c r="BI289" s="112">
        <f t="shared" ca="1" si="155"/>
        <v>-110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-110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94">
        <f>scriv!AC252</f>
        <v>0</v>
      </c>
      <c r="H290" s="294">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0</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10</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-198</v>
      </c>
      <c r="BC290" s="111" t="str">
        <f t="shared" ca="1" si="149"/>
        <v>Radius</v>
      </c>
      <c r="BD290" s="112">
        <f t="shared" ca="1" si="150"/>
        <v>0</v>
      </c>
      <c r="BE290" s="111">
        <f t="shared" ca="1" si="151"/>
        <v>-110</v>
      </c>
      <c r="BF290" s="113" t="e">
        <f t="shared" ca="1" si="152"/>
        <v>#VALUE!</v>
      </c>
      <c r="BG290" s="113" t="e">
        <f t="shared" ca="1" si="153"/>
        <v>#VALUE!</v>
      </c>
      <c r="BH290" s="112">
        <f t="shared" ca="1" si="154"/>
        <v>2000</v>
      </c>
      <c r="BI290" s="112">
        <f t="shared" ca="1" si="155"/>
        <v>-110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-110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94">
        <f>scriv!AC253</f>
        <v>0</v>
      </c>
      <c r="H291" s="294">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0</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10</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-198</v>
      </c>
      <c r="BC291" s="111" t="str">
        <f t="shared" ca="1" si="149"/>
        <v>Radius</v>
      </c>
      <c r="BD291" s="112">
        <f t="shared" ca="1" si="150"/>
        <v>0</v>
      </c>
      <c r="BE291" s="111">
        <f t="shared" ca="1" si="151"/>
        <v>-110</v>
      </c>
      <c r="BF291" s="113" t="e">
        <f t="shared" ca="1" si="152"/>
        <v>#VALUE!</v>
      </c>
      <c r="BG291" s="113" t="e">
        <f t="shared" ca="1" si="153"/>
        <v>#VALUE!</v>
      </c>
      <c r="BH291" s="112">
        <f t="shared" ca="1" si="154"/>
        <v>2000</v>
      </c>
      <c r="BI291" s="112">
        <f t="shared" ca="1" si="155"/>
        <v>-110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-110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94">
        <f>scriv!AC254</f>
        <v>0</v>
      </c>
      <c r="H292" s="294">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0</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10</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-198</v>
      </c>
      <c r="BC292" s="111" t="str">
        <f t="shared" ca="1" si="149"/>
        <v>Radius</v>
      </c>
      <c r="BD292" s="112">
        <f t="shared" ca="1" si="150"/>
        <v>0</v>
      </c>
      <c r="BE292" s="111">
        <f t="shared" ca="1" si="151"/>
        <v>-110</v>
      </c>
      <c r="BF292" s="113" t="e">
        <f t="shared" ca="1" si="152"/>
        <v>#VALUE!</v>
      </c>
      <c r="BG292" s="113" t="e">
        <f t="shared" ca="1" si="153"/>
        <v>#VALUE!</v>
      </c>
      <c r="BH292" s="112">
        <f t="shared" ca="1" si="154"/>
        <v>2000</v>
      </c>
      <c r="BI292" s="112">
        <f t="shared" ca="1" si="155"/>
        <v>-110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-110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94">
        <f>scriv!AC255</f>
        <v>0</v>
      </c>
      <c r="H293" s="294">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0</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10</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-198</v>
      </c>
      <c r="BC293" s="111" t="str">
        <f t="shared" ca="1" si="149"/>
        <v>Radius</v>
      </c>
      <c r="BD293" s="112">
        <f t="shared" ca="1" si="150"/>
        <v>0</v>
      </c>
      <c r="BE293" s="111">
        <f t="shared" ca="1" si="151"/>
        <v>-110</v>
      </c>
      <c r="BF293" s="113" t="e">
        <f t="shared" ca="1" si="152"/>
        <v>#VALUE!</v>
      </c>
      <c r="BG293" s="113" t="e">
        <f t="shared" ca="1" si="153"/>
        <v>#VALUE!</v>
      </c>
      <c r="BH293" s="112">
        <f t="shared" ca="1" si="154"/>
        <v>2000</v>
      </c>
      <c r="BI293" s="112">
        <f t="shared" ca="1" si="155"/>
        <v>-110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-110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94">
        <f>scriv!AC256</f>
        <v>0</v>
      </c>
      <c r="H294" s="294">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0</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10</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-198</v>
      </c>
      <c r="BC294" s="111" t="str">
        <f t="shared" ca="1" si="149"/>
        <v>Radius</v>
      </c>
      <c r="BD294" s="112">
        <f t="shared" ca="1" si="150"/>
        <v>0</v>
      </c>
      <c r="BE294" s="111">
        <f t="shared" ca="1" si="151"/>
        <v>-110</v>
      </c>
      <c r="BF294" s="113" t="e">
        <f t="shared" ca="1" si="152"/>
        <v>#VALUE!</v>
      </c>
      <c r="BG294" s="113" t="e">
        <f t="shared" ca="1" si="153"/>
        <v>#VALUE!</v>
      </c>
      <c r="BH294" s="112">
        <f t="shared" ca="1" si="154"/>
        <v>2000</v>
      </c>
      <c r="BI294" s="112">
        <f t="shared" ca="1" si="155"/>
        <v>-110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-110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94">
        <f>scriv!AC257</f>
        <v>0</v>
      </c>
      <c r="H295" s="294">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0</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10</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-198</v>
      </c>
      <c r="BC295" s="111" t="str">
        <f t="shared" ca="1" si="149"/>
        <v>Radius</v>
      </c>
      <c r="BD295" s="112">
        <f t="shared" ca="1" si="150"/>
        <v>0</v>
      </c>
      <c r="BE295" s="111">
        <f t="shared" ca="1" si="151"/>
        <v>-110</v>
      </c>
      <c r="BF295" s="113" t="e">
        <f t="shared" ca="1" si="152"/>
        <v>#VALUE!</v>
      </c>
      <c r="BG295" s="113" t="e">
        <f t="shared" ca="1" si="153"/>
        <v>#VALUE!</v>
      </c>
      <c r="BH295" s="112">
        <f t="shared" ca="1" si="154"/>
        <v>2000</v>
      </c>
      <c r="BI295" s="112">
        <f t="shared" ca="1" si="155"/>
        <v>-110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-110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94">
        <f>scriv!AC258</f>
        <v>0</v>
      </c>
      <c r="H296" s="294">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0</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10</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-198</v>
      </c>
      <c r="BC296" s="111" t="str">
        <f t="shared" ca="1" si="149"/>
        <v>Radius</v>
      </c>
      <c r="BD296" s="112">
        <f t="shared" ca="1" si="150"/>
        <v>0</v>
      </c>
      <c r="BE296" s="111">
        <f t="shared" ca="1" si="151"/>
        <v>-110</v>
      </c>
      <c r="BF296" s="113" t="e">
        <f t="shared" ca="1" si="152"/>
        <v>#VALUE!</v>
      </c>
      <c r="BG296" s="113" t="e">
        <f t="shared" ca="1" si="153"/>
        <v>#VALUE!</v>
      </c>
      <c r="BH296" s="112">
        <f t="shared" ca="1" si="154"/>
        <v>2000</v>
      </c>
      <c r="BI296" s="112">
        <f t="shared" ca="1" si="155"/>
        <v>-110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-110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94">
        <f>scriv!AC259</f>
        <v>0</v>
      </c>
      <c r="H297" s="294">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0</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10</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-198</v>
      </c>
      <c r="BC297" s="111" t="str">
        <f t="shared" ca="1" si="149"/>
        <v>Radius</v>
      </c>
      <c r="BD297" s="112">
        <f t="shared" ca="1" si="150"/>
        <v>0</v>
      </c>
      <c r="BE297" s="111">
        <f t="shared" ca="1" si="151"/>
        <v>-110</v>
      </c>
      <c r="BF297" s="113" t="e">
        <f t="shared" ca="1" si="152"/>
        <v>#VALUE!</v>
      </c>
      <c r="BG297" s="113" t="e">
        <f t="shared" ca="1" si="153"/>
        <v>#VALUE!</v>
      </c>
      <c r="BH297" s="112">
        <f t="shared" ca="1" si="154"/>
        <v>2000</v>
      </c>
      <c r="BI297" s="112">
        <f t="shared" ca="1" si="155"/>
        <v>-110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-110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94">
        <f>scriv!AC260</f>
        <v>0</v>
      </c>
      <c r="H298" s="294">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0</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10</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-198</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-110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-110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-110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94">
        <f>scriv!AC261</f>
        <v>0</v>
      </c>
      <c r="H299" s="294">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0</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10</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-198</v>
      </c>
      <c r="BC299" s="111" t="str">
        <f t="shared" ca="1" si="192"/>
        <v>Radius</v>
      </c>
      <c r="BD299" s="112">
        <f t="shared" ca="1" si="193"/>
        <v>0</v>
      </c>
      <c r="BE299" s="111">
        <f t="shared" ca="1" si="194"/>
        <v>-110</v>
      </c>
      <c r="BF299" s="113" t="e">
        <f t="shared" ca="1" si="195"/>
        <v>#VALUE!</v>
      </c>
      <c r="BG299" s="113" t="e">
        <f t="shared" ca="1" si="196"/>
        <v>#VALUE!</v>
      </c>
      <c r="BH299" s="112">
        <f t="shared" ca="1" si="197"/>
        <v>2000</v>
      </c>
      <c r="BI299" s="112">
        <f t="shared" ca="1" si="198"/>
        <v>-110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-110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94">
        <f>scriv!AC262</f>
        <v>0</v>
      </c>
      <c r="H300" s="294">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0</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10</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-198</v>
      </c>
      <c r="BC300" s="111" t="str">
        <f t="shared" ca="1" si="192"/>
        <v>Radius</v>
      </c>
      <c r="BD300" s="112">
        <f t="shared" ca="1" si="193"/>
        <v>0</v>
      </c>
      <c r="BE300" s="111">
        <f t="shared" ca="1" si="194"/>
        <v>-110</v>
      </c>
      <c r="BF300" s="113" t="e">
        <f t="shared" ca="1" si="195"/>
        <v>#VALUE!</v>
      </c>
      <c r="BG300" s="113" t="e">
        <f t="shared" ca="1" si="196"/>
        <v>#VALUE!</v>
      </c>
      <c r="BH300" s="112">
        <f t="shared" ca="1" si="197"/>
        <v>2000</v>
      </c>
      <c r="BI300" s="112">
        <f t="shared" ca="1" si="198"/>
        <v>-110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-110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94">
        <f>scriv!AC263</f>
        <v>0</v>
      </c>
      <c r="H301" s="294">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0</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10</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-198</v>
      </c>
      <c r="BC301" s="111" t="str">
        <f t="shared" ca="1" si="192"/>
        <v>Radius</v>
      </c>
      <c r="BD301" s="112">
        <f t="shared" ca="1" si="193"/>
        <v>0</v>
      </c>
      <c r="BE301" s="111">
        <f t="shared" ca="1" si="194"/>
        <v>-110</v>
      </c>
      <c r="BF301" s="113" t="e">
        <f t="shared" ca="1" si="195"/>
        <v>#VALUE!</v>
      </c>
      <c r="BG301" s="113" t="e">
        <f t="shared" ca="1" si="196"/>
        <v>#VALUE!</v>
      </c>
      <c r="BH301" s="112">
        <f t="shared" ca="1" si="197"/>
        <v>2000</v>
      </c>
      <c r="BI301" s="112">
        <f t="shared" ca="1" si="198"/>
        <v>-110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10M</v>
      </c>
      <c r="BU301" s="166">
        <f t="shared" ca="1" si="204"/>
        <v>2000</v>
      </c>
      <c r="BV301" s="166">
        <f t="shared" ca="1" si="205"/>
        <v>-110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94">
        <f>scriv!AC264</f>
        <v>0</v>
      </c>
      <c r="H302" s="294">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0</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10</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-198</v>
      </c>
      <c r="BC302" s="111" t="str">
        <f t="shared" ca="1" si="192"/>
        <v>Radius</v>
      </c>
      <c r="BD302" s="112">
        <f t="shared" ca="1" si="193"/>
        <v>0</v>
      </c>
      <c r="BE302" s="111">
        <f t="shared" ca="1" si="194"/>
        <v>-110</v>
      </c>
      <c r="BF302" s="113" t="e">
        <f t="shared" ca="1" si="195"/>
        <v>#VALUE!</v>
      </c>
      <c r="BG302" s="113" t="e">
        <f t="shared" ca="1" si="196"/>
        <v>#VALUE!</v>
      </c>
      <c r="BH302" s="112">
        <f t="shared" ca="1" si="197"/>
        <v>2000</v>
      </c>
      <c r="BI302" s="112">
        <f t="shared" ca="1" si="198"/>
        <v>-110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10M</v>
      </c>
      <c r="BU302" s="166">
        <f t="shared" ca="1" si="204"/>
        <v>2000</v>
      </c>
      <c r="BV302" s="166">
        <f t="shared" ca="1" si="205"/>
        <v>-110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94">
        <f>scriv!AC265</f>
        <v>0</v>
      </c>
      <c r="H303" s="294">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0</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10</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-198</v>
      </c>
      <c r="BC303" s="111" t="str">
        <f t="shared" ca="1" si="192"/>
        <v>Radius</v>
      </c>
      <c r="BD303" s="112">
        <f t="shared" ca="1" si="193"/>
        <v>0</v>
      </c>
      <c r="BE303" s="111">
        <f t="shared" ca="1" si="194"/>
        <v>-110</v>
      </c>
      <c r="BF303" s="113" t="e">
        <f t="shared" ca="1" si="195"/>
        <v>#VALUE!</v>
      </c>
      <c r="BG303" s="113" t="e">
        <f t="shared" ca="1" si="196"/>
        <v>#VALUE!</v>
      </c>
      <c r="BH303" s="112">
        <f t="shared" ca="1" si="197"/>
        <v>2000</v>
      </c>
      <c r="BI303" s="112">
        <f t="shared" ca="1" si="198"/>
        <v>-110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10M</v>
      </c>
      <c r="BU303" s="166">
        <f t="shared" ca="1" si="204"/>
        <v>2000</v>
      </c>
      <c r="BV303" s="166">
        <f t="shared" ca="1" si="205"/>
        <v>-110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94">
        <f>scriv!AC266</f>
        <v>0</v>
      </c>
      <c r="H304" s="294">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0</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10</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-198</v>
      </c>
      <c r="BC304" s="111" t="str">
        <f t="shared" ca="1" si="192"/>
        <v>Radius</v>
      </c>
      <c r="BD304" s="112">
        <f t="shared" ca="1" si="193"/>
        <v>0</v>
      </c>
      <c r="BE304" s="111">
        <f t="shared" ca="1" si="194"/>
        <v>-110</v>
      </c>
      <c r="BF304" s="113" t="e">
        <f t="shared" ca="1" si="195"/>
        <v>#VALUE!</v>
      </c>
      <c r="BG304" s="113" t="e">
        <f t="shared" ca="1" si="196"/>
        <v>#VALUE!</v>
      </c>
      <c r="BH304" s="112">
        <f t="shared" ca="1" si="197"/>
        <v>2000</v>
      </c>
      <c r="BI304" s="112">
        <f t="shared" ca="1" si="198"/>
        <v>-110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10M</v>
      </c>
      <c r="BU304" s="166">
        <f t="shared" ca="1" si="204"/>
        <v>2000</v>
      </c>
      <c r="BV304" s="166">
        <f t="shared" ca="1" si="205"/>
        <v>-110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94">
        <f>scriv!AC267</f>
        <v>0</v>
      </c>
      <c r="H305" s="294">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0</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10</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-198</v>
      </c>
      <c r="BC305" s="111" t="str">
        <f t="shared" ca="1" si="192"/>
        <v>Radius</v>
      </c>
      <c r="BD305" s="112">
        <f t="shared" ca="1" si="193"/>
        <v>0</v>
      </c>
      <c r="BE305" s="111">
        <f t="shared" ca="1" si="194"/>
        <v>-110</v>
      </c>
      <c r="BF305" s="113" t="e">
        <f t="shared" ca="1" si="195"/>
        <v>#VALUE!</v>
      </c>
      <c r="BG305" s="113" t="e">
        <f t="shared" ca="1" si="196"/>
        <v>#VALUE!</v>
      </c>
      <c r="BH305" s="112">
        <f t="shared" ca="1" si="197"/>
        <v>2000</v>
      </c>
      <c r="BI305" s="112">
        <f t="shared" ca="1" si="198"/>
        <v>-110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10M</v>
      </c>
      <c r="BU305" s="166">
        <f t="shared" ca="1" si="204"/>
        <v>2000</v>
      </c>
      <c r="BV305" s="166">
        <f t="shared" ca="1" si="205"/>
        <v>-110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94">
        <f>scriv!AC268</f>
        <v>0</v>
      </c>
      <c r="H306" s="294">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0</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10</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-198</v>
      </c>
      <c r="BC306" s="111" t="str">
        <f t="shared" ca="1" si="192"/>
        <v>Radius</v>
      </c>
      <c r="BD306" s="112">
        <f t="shared" ca="1" si="193"/>
        <v>0</v>
      </c>
      <c r="BE306" s="111">
        <f t="shared" ca="1" si="194"/>
        <v>-110</v>
      </c>
      <c r="BF306" s="113" t="e">
        <f t="shared" ca="1" si="195"/>
        <v>#VALUE!</v>
      </c>
      <c r="BG306" s="113" t="e">
        <f t="shared" ca="1" si="196"/>
        <v>#VALUE!</v>
      </c>
      <c r="BH306" s="112">
        <f t="shared" ca="1" si="197"/>
        <v>2000</v>
      </c>
      <c r="BI306" s="112">
        <f t="shared" ca="1" si="198"/>
        <v>-110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10M</v>
      </c>
      <c r="BU306" s="166">
        <f t="shared" ca="1" si="204"/>
        <v>2000</v>
      </c>
      <c r="BV306" s="166">
        <f t="shared" ca="1" si="205"/>
        <v>-110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94">
        <f>scriv!AC269</f>
        <v>0</v>
      </c>
      <c r="H307" s="294">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10</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-198</v>
      </c>
      <c r="BC307" s="111" t="str">
        <f t="shared" ca="1" si="192"/>
        <v>Radius</v>
      </c>
      <c r="BD307" s="112">
        <f t="shared" ca="1" si="193"/>
        <v>0</v>
      </c>
      <c r="BE307" s="111">
        <f t="shared" ca="1" si="194"/>
        <v>-110</v>
      </c>
      <c r="BF307" s="113" t="e">
        <f t="shared" ca="1" si="195"/>
        <v>#VALUE!</v>
      </c>
      <c r="BG307" s="113" t="e">
        <f t="shared" ca="1" si="196"/>
        <v>#VALUE!</v>
      </c>
      <c r="BH307" s="112">
        <f t="shared" ca="1" si="197"/>
        <v>2000</v>
      </c>
      <c r="BI307" s="112">
        <f t="shared" ca="1" si="198"/>
        <v>-110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10M</v>
      </c>
      <c r="BU307" s="166">
        <f t="shared" ca="1" si="204"/>
        <v>2000</v>
      </c>
      <c r="BV307" s="166">
        <f t="shared" ca="1" si="205"/>
        <v>-110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94">
        <f>scriv!AC270</f>
        <v>0</v>
      </c>
      <c r="H308" s="294">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0</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10</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-198</v>
      </c>
      <c r="BC308" s="111" t="str">
        <f t="shared" ca="1" si="192"/>
        <v>Radius</v>
      </c>
      <c r="BD308" s="112">
        <f t="shared" ca="1" si="193"/>
        <v>0</v>
      </c>
      <c r="BE308" s="111">
        <f t="shared" ca="1" si="194"/>
        <v>-110</v>
      </c>
      <c r="BF308" s="113" t="e">
        <f t="shared" ca="1" si="195"/>
        <v>#VALUE!</v>
      </c>
      <c r="BG308" s="113" t="e">
        <f t="shared" ca="1" si="196"/>
        <v>#VALUE!</v>
      </c>
      <c r="BH308" s="112">
        <f t="shared" ca="1" si="197"/>
        <v>2000</v>
      </c>
      <c r="BI308" s="112">
        <f t="shared" ca="1" si="198"/>
        <v>-110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10M</v>
      </c>
      <c r="BU308" s="166">
        <f t="shared" ca="1" si="204"/>
        <v>2000</v>
      </c>
      <c r="BV308" s="166">
        <f t="shared" ca="1" si="205"/>
        <v>-110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94">
        <f>scriv!AC271</f>
        <v>0</v>
      </c>
      <c r="H309" s="294">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0</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10</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-198</v>
      </c>
      <c r="BC309" s="111" t="str">
        <f t="shared" ca="1" si="192"/>
        <v>Radius</v>
      </c>
      <c r="BD309" s="112">
        <f t="shared" ca="1" si="193"/>
        <v>0</v>
      </c>
      <c r="BE309" s="111">
        <f t="shared" ca="1" si="194"/>
        <v>-110</v>
      </c>
      <c r="BF309" s="113" t="e">
        <f t="shared" ca="1" si="195"/>
        <v>#VALUE!</v>
      </c>
      <c r="BG309" s="113" t="e">
        <f t="shared" ca="1" si="196"/>
        <v>#VALUE!</v>
      </c>
      <c r="BH309" s="112">
        <f t="shared" ca="1" si="197"/>
        <v>2000</v>
      </c>
      <c r="BI309" s="112">
        <f t="shared" ca="1" si="198"/>
        <v>-110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10M</v>
      </c>
      <c r="BU309" s="166">
        <f t="shared" ca="1" si="204"/>
        <v>2000</v>
      </c>
      <c r="BV309" s="166">
        <f t="shared" ca="1" si="205"/>
        <v>-110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94">
        <f>scriv!AC272</f>
        <v>0</v>
      </c>
      <c r="H310" s="294">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0</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10</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-198</v>
      </c>
      <c r="BC310" s="111" t="str">
        <f t="shared" ca="1" si="192"/>
        <v>Radius</v>
      </c>
      <c r="BD310" s="112">
        <f t="shared" ca="1" si="193"/>
        <v>0</v>
      </c>
      <c r="BE310" s="111">
        <f t="shared" ca="1" si="194"/>
        <v>-110</v>
      </c>
      <c r="BF310" s="113" t="e">
        <f t="shared" ca="1" si="195"/>
        <v>#VALUE!</v>
      </c>
      <c r="BG310" s="113" t="e">
        <f t="shared" ca="1" si="196"/>
        <v>#VALUE!</v>
      </c>
      <c r="BH310" s="112">
        <f t="shared" ca="1" si="197"/>
        <v>2000</v>
      </c>
      <c r="BI310" s="112">
        <f t="shared" ca="1" si="198"/>
        <v>-110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10M</v>
      </c>
      <c r="BU310" s="166">
        <f t="shared" ca="1" si="204"/>
        <v>2000</v>
      </c>
      <c r="BV310" s="166">
        <f t="shared" ca="1" si="205"/>
        <v>-110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94">
        <f>scriv!AC273</f>
        <v>0</v>
      </c>
      <c r="H311" s="294">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0</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10</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-198</v>
      </c>
      <c r="BC311" s="111" t="str">
        <f t="shared" ca="1" si="192"/>
        <v>Radius</v>
      </c>
      <c r="BD311" s="112">
        <f t="shared" ca="1" si="193"/>
        <v>0</v>
      </c>
      <c r="BE311" s="111">
        <f t="shared" ca="1" si="194"/>
        <v>-110</v>
      </c>
      <c r="BF311" s="113" t="e">
        <f t="shared" ca="1" si="195"/>
        <v>#VALUE!</v>
      </c>
      <c r="BG311" s="113" t="e">
        <f t="shared" ca="1" si="196"/>
        <v>#VALUE!</v>
      </c>
      <c r="BH311" s="112">
        <f t="shared" ca="1" si="197"/>
        <v>2000</v>
      </c>
      <c r="BI311" s="112">
        <f t="shared" ca="1" si="198"/>
        <v>-110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10M</v>
      </c>
      <c r="BU311" s="166">
        <f t="shared" ca="1" si="204"/>
        <v>2000</v>
      </c>
      <c r="BV311" s="166">
        <f t="shared" ca="1" si="205"/>
        <v>-110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94">
        <f>scriv!AC274</f>
        <v>0</v>
      </c>
      <c r="H312" s="294">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0</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10</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-198</v>
      </c>
      <c r="BC312" s="111" t="str">
        <f t="shared" ca="1" si="192"/>
        <v>Radius</v>
      </c>
      <c r="BD312" s="112">
        <f t="shared" ca="1" si="193"/>
        <v>0</v>
      </c>
      <c r="BE312" s="111">
        <f t="shared" ca="1" si="194"/>
        <v>-110</v>
      </c>
      <c r="BF312" s="113" t="e">
        <f t="shared" ca="1" si="195"/>
        <v>#VALUE!</v>
      </c>
      <c r="BG312" s="113" t="e">
        <f t="shared" ca="1" si="196"/>
        <v>#VALUE!</v>
      </c>
      <c r="BH312" s="112">
        <f t="shared" ca="1" si="197"/>
        <v>2000</v>
      </c>
      <c r="BI312" s="112">
        <f t="shared" ca="1" si="198"/>
        <v>-110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-110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94">
        <f>scriv!AC275</f>
        <v>0</v>
      </c>
      <c r="H313" s="294">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0</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10</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-198</v>
      </c>
      <c r="BC313" s="111" t="str">
        <f t="shared" ca="1" si="192"/>
        <v>Radius</v>
      </c>
      <c r="BD313" s="112">
        <f t="shared" ca="1" si="193"/>
        <v>0</v>
      </c>
      <c r="BE313" s="111">
        <f t="shared" ca="1" si="194"/>
        <v>-110</v>
      </c>
      <c r="BF313" s="113" t="e">
        <f t="shared" ca="1" si="195"/>
        <v>#VALUE!</v>
      </c>
      <c r="BG313" s="113" t="e">
        <f t="shared" ca="1" si="196"/>
        <v>#VALUE!</v>
      </c>
      <c r="BH313" s="112">
        <f t="shared" ca="1" si="197"/>
        <v>2000</v>
      </c>
      <c r="BI313" s="112">
        <f t="shared" ca="1" si="198"/>
        <v>-110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-110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94">
        <f>scriv!AC276</f>
        <v>0</v>
      </c>
      <c r="H314" s="294">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0</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10</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-198</v>
      </c>
      <c r="BC314" s="111" t="str">
        <f t="shared" ca="1" si="192"/>
        <v>Radius</v>
      </c>
      <c r="BD314" s="112">
        <f t="shared" ca="1" si="193"/>
        <v>0</v>
      </c>
      <c r="BE314" s="111">
        <f t="shared" ca="1" si="194"/>
        <v>-110</v>
      </c>
      <c r="BF314" s="113" t="e">
        <f t="shared" ca="1" si="195"/>
        <v>#VALUE!</v>
      </c>
      <c r="BG314" s="113" t="e">
        <f t="shared" ca="1" si="196"/>
        <v>#VALUE!</v>
      </c>
      <c r="BH314" s="112">
        <f t="shared" ca="1" si="197"/>
        <v>2000</v>
      </c>
      <c r="BI314" s="112">
        <f t="shared" ca="1" si="198"/>
        <v>-110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-110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94">
        <f>scriv!AC277</f>
        <v>0</v>
      </c>
      <c r="H315" s="294">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0</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10</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-198</v>
      </c>
      <c r="BC315" s="111" t="str">
        <f t="shared" ca="1" si="192"/>
        <v>Radius</v>
      </c>
      <c r="BD315" s="112">
        <f t="shared" ca="1" si="193"/>
        <v>0</v>
      </c>
      <c r="BE315" s="111">
        <f t="shared" ca="1" si="194"/>
        <v>-110</v>
      </c>
      <c r="BF315" s="113" t="e">
        <f t="shared" ca="1" si="195"/>
        <v>#VALUE!</v>
      </c>
      <c r="BG315" s="113" t="e">
        <f t="shared" ca="1" si="196"/>
        <v>#VALUE!</v>
      </c>
      <c r="BH315" s="112">
        <f t="shared" ca="1" si="197"/>
        <v>2000</v>
      </c>
      <c r="BI315" s="112">
        <f t="shared" ca="1" si="198"/>
        <v>-110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-110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94">
        <f>scriv!AC278</f>
        <v>0</v>
      </c>
      <c r="H316" s="294">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0</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10</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-198</v>
      </c>
      <c r="BC316" s="111" t="str">
        <f t="shared" ca="1" si="192"/>
        <v>Radius</v>
      </c>
      <c r="BD316" s="112">
        <f t="shared" ca="1" si="193"/>
        <v>0</v>
      </c>
      <c r="BE316" s="111">
        <f t="shared" ca="1" si="194"/>
        <v>-110</v>
      </c>
      <c r="BF316" s="113" t="e">
        <f t="shared" ca="1" si="195"/>
        <v>#VALUE!</v>
      </c>
      <c r="BG316" s="113" t="e">
        <f t="shared" ca="1" si="196"/>
        <v>#VALUE!</v>
      </c>
      <c r="BH316" s="112">
        <f t="shared" ca="1" si="197"/>
        <v>2000</v>
      </c>
      <c r="BI316" s="112">
        <f t="shared" ca="1" si="198"/>
        <v>-110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-110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94">
        <f>scriv!AC279</f>
        <v>0</v>
      </c>
      <c r="H317" s="294">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0</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10</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-198</v>
      </c>
      <c r="BC317" s="111" t="str">
        <f t="shared" ca="1" si="192"/>
        <v>Radius</v>
      </c>
      <c r="BD317" s="112">
        <f t="shared" ca="1" si="193"/>
        <v>0</v>
      </c>
      <c r="BE317" s="111">
        <f t="shared" ca="1" si="194"/>
        <v>-110</v>
      </c>
      <c r="BF317" s="113" t="e">
        <f t="shared" ca="1" si="195"/>
        <v>#VALUE!</v>
      </c>
      <c r="BG317" s="113" t="e">
        <f t="shared" ca="1" si="196"/>
        <v>#VALUE!</v>
      </c>
      <c r="BH317" s="112">
        <f t="shared" ca="1" si="197"/>
        <v>2000</v>
      </c>
      <c r="BI317" s="112">
        <f t="shared" ca="1" si="198"/>
        <v>-110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-110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94">
        <f>scriv!AC280</f>
        <v>0</v>
      </c>
      <c r="H318" s="294">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0</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10</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-198</v>
      </c>
      <c r="BC318" s="111" t="str">
        <f t="shared" ca="1" si="192"/>
        <v>Radius</v>
      </c>
      <c r="BD318" s="112">
        <f t="shared" ca="1" si="193"/>
        <v>0</v>
      </c>
      <c r="BE318" s="111">
        <f t="shared" ca="1" si="194"/>
        <v>-110</v>
      </c>
      <c r="BF318" s="113" t="e">
        <f t="shared" ca="1" si="195"/>
        <v>#VALUE!</v>
      </c>
      <c r="BG318" s="113" t="e">
        <f t="shared" ca="1" si="196"/>
        <v>#VALUE!</v>
      </c>
      <c r="BH318" s="112">
        <f t="shared" ca="1" si="197"/>
        <v>2000</v>
      </c>
      <c r="BI318" s="112">
        <f t="shared" ca="1" si="198"/>
        <v>-110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-110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94">
        <f>scriv!AC281</f>
        <v>0</v>
      </c>
      <c r="H319" s="294">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0</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10</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-198</v>
      </c>
      <c r="BC319" s="111" t="str">
        <f t="shared" ca="1" si="192"/>
        <v>Radius</v>
      </c>
      <c r="BD319" s="112">
        <f t="shared" ca="1" si="193"/>
        <v>0</v>
      </c>
      <c r="BE319" s="111">
        <f t="shared" ca="1" si="194"/>
        <v>-110</v>
      </c>
      <c r="BF319" s="113" t="e">
        <f t="shared" ca="1" si="195"/>
        <v>#VALUE!</v>
      </c>
      <c r="BG319" s="113" t="e">
        <f t="shared" ca="1" si="196"/>
        <v>#VALUE!</v>
      </c>
      <c r="BH319" s="112">
        <f t="shared" ca="1" si="197"/>
        <v>2000</v>
      </c>
      <c r="BI319" s="112">
        <f t="shared" ca="1" si="198"/>
        <v>-110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-110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94">
        <f>scriv!AC282</f>
        <v>0</v>
      </c>
      <c r="H320" s="294">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0</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10</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-198</v>
      </c>
      <c r="BC320" s="111" t="str">
        <f t="shared" ca="1" si="192"/>
        <v>Radius</v>
      </c>
      <c r="BD320" s="112">
        <f t="shared" ca="1" si="193"/>
        <v>0</v>
      </c>
      <c r="BE320" s="111">
        <f t="shared" ca="1" si="194"/>
        <v>-110</v>
      </c>
      <c r="BF320" s="113" t="e">
        <f t="shared" ca="1" si="195"/>
        <v>#VALUE!</v>
      </c>
      <c r="BG320" s="113" t="e">
        <f t="shared" ca="1" si="196"/>
        <v>#VALUE!</v>
      </c>
      <c r="BH320" s="112">
        <f t="shared" ca="1" si="197"/>
        <v>2000</v>
      </c>
      <c r="BI320" s="112">
        <f t="shared" ca="1" si="198"/>
        <v>-110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-110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94">
        <f>scriv!AC283</f>
        <v>0</v>
      </c>
      <c r="H321" s="294">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0</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10</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-198</v>
      </c>
      <c r="BC321" s="111" t="str">
        <f t="shared" ca="1" si="192"/>
        <v>Radius</v>
      </c>
      <c r="BD321" s="112">
        <f t="shared" ca="1" si="193"/>
        <v>0</v>
      </c>
      <c r="BE321" s="111">
        <f t="shared" ca="1" si="194"/>
        <v>-110</v>
      </c>
      <c r="BF321" s="113" t="e">
        <f t="shared" ca="1" si="195"/>
        <v>#VALUE!</v>
      </c>
      <c r="BG321" s="113" t="e">
        <f t="shared" ca="1" si="196"/>
        <v>#VALUE!</v>
      </c>
      <c r="BH321" s="112">
        <f t="shared" ca="1" si="197"/>
        <v>2000</v>
      </c>
      <c r="BI321" s="112">
        <f t="shared" ca="1" si="198"/>
        <v>-110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-110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94">
        <f>scriv!AC284</f>
        <v>0</v>
      </c>
      <c r="H322" s="294">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0</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10</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-198</v>
      </c>
      <c r="BC322" s="111" t="str">
        <f t="shared" ca="1" si="192"/>
        <v>Radius</v>
      </c>
      <c r="BD322" s="112">
        <f t="shared" ca="1" si="193"/>
        <v>0</v>
      </c>
      <c r="BE322" s="111">
        <f t="shared" ca="1" si="194"/>
        <v>-110</v>
      </c>
      <c r="BF322" s="113" t="e">
        <f t="shared" ca="1" si="195"/>
        <v>#VALUE!</v>
      </c>
      <c r="BG322" s="113" t="e">
        <f t="shared" ca="1" si="196"/>
        <v>#VALUE!</v>
      </c>
      <c r="BH322" s="112">
        <f t="shared" ca="1" si="197"/>
        <v>2000</v>
      </c>
      <c r="BI322" s="112">
        <f t="shared" ca="1" si="198"/>
        <v>-110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-110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94">
        <f>scriv!AC285</f>
        <v>0</v>
      </c>
      <c r="H323" s="294">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0</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10</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-198</v>
      </c>
      <c r="BC323" s="111" t="str">
        <f t="shared" ca="1" si="192"/>
        <v>Radius</v>
      </c>
      <c r="BD323" s="112">
        <f t="shared" ca="1" si="193"/>
        <v>0</v>
      </c>
      <c r="BE323" s="111">
        <f t="shared" ca="1" si="194"/>
        <v>-110</v>
      </c>
      <c r="BF323" s="113" t="e">
        <f t="shared" ca="1" si="195"/>
        <v>#VALUE!</v>
      </c>
      <c r="BG323" s="113" t="e">
        <f t="shared" ca="1" si="196"/>
        <v>#VALUE!</v>
      </c>
      <c r="BH323" s="112">
        <f t="shared" ca="1" si="197"/>
        <v>2000</v>
      </c>
      <c r="BI323" s="112">
        <f t="shared" ca="1" si="198"/>
        <v>-110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-110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94">
        <f>scriv!AC286</f>
        <v>0</v>
      </c>
      <c r="H324" s="294">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0</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10</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-198</v>
      </c>
      <c r="BC324" s="111" t="str">
        <f t="shared" ca="1" si="192"/>
        <v>Radius</v>
      </c>
      <c r="BD324" s="112">
        <f t="shared" ca="1" si="193"/>
        <v>0</v>
      </c>
      <c r="BE324" s="111">
        <f t="shared" ca="1" si="194"/>
        <v>-110</v>
      </c>
      <c r="BF324" s="113" t="e">
        <f t="shared" ca="1" si="195"/>
        <v>#VALUE!</v>
      </c>
      <c r="BG324" s="113" t="e">
        <f t="shared" ca="1" si="196"/>
        <v>#VALUE!</v>
      </c>
      <c r="BH324" s="112">
        <f t="shared" ca="1" si="197"/>
        <v>2000</v>
      </c>
      <c r="BI324" s="112">
        <f t="shared" ca="1" si="198"/>
        <v>-110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-110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94">
        <f>scriv!AC287</f>
        <v>0</v>
      </c>
      <c r="H325" s="294">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0</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10</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-198</v>
      </c>
      <c r="BC325" s="111" t="str">
        <f t="shared" ca="1" si="192"/>
        <v>Radius</v>
      </c>
      <c r="BD325" s="112">
        <f t="shared" ca="1" si="193"/>
        <v>0</v>
      </c>
      <c r="BE325" s="111">
        <f t="shared" ca="1" si="194"/>
        <v>-110</v>
      </c>
      <c r="BF325" s="113" t="e">
        <f t="shared" ca="1" si="195"/>
        <v>#VALUE!</v>
      </c>
      <c r="BG325" s="113" t="e">
        <f t="shared" ca="1" si="196"/>
        <v>#VALUE!</v>
      </c>
      <c r="BH325" s="112">
        <f t="shared" ca="1" si="197"/>
        <v>2000</v>
      </c>
      <c r="BI325" s="112">
        <f t="shared" ca="1" si="198"/>
        <v>-110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-110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94">
        <f>scriv!AC288</f>
        <v>0</v>
      </c>
      <c r="H326" s="294">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0</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10</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-198</v>
      </c>
      <c r="BC326" s="111" t="str">
        <f t="shared" ca="1" si="192"/>
        <v>Radius</v>
      </c>
      <c r="BD326" s="112">
        <f t="shared" ca="1" si="193"/>
        <v>0</v>
      </c>
      <c r="BE326" s="111">
        <f t="shared" ca="1" si="194"/>
        <v>-110</v>
      </c>
      <c r="BF326" s="113" t="e">
        <f t="shared" ca="1" si="195"/>
        <v>#VALUE!</v>
      </c>
      <c r="BG326" s="113" t="e">
        <f t="shared" ca="1" si="196"/>
        <v>#VALUE!</v>
      </c>
      <c r="BH326" s="112">
        <f t="shared" ca="1" si="197"/>
        <v>2000</v>
      </c>
      <c r="BI326" s="112">
        <f t="shared" ca="1" si="198"/>
        <v>-110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-110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94">
        <f>scriv!AC289</f>
        <v>0</v>
      </c>
      <c r="H327" s="294">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0</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10</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-198</v>
      </c>
      <c r="BC327" s="111" t="str">
        <f t="shared" ca="1" si="192"/>
        <v>Radius</v>
      </c>
      <c r="BD327" s="112">
        <f t="shared" ca="1" si="193"/>
        <v>0</v>
      </c>
      <c r="BE327" s="111">
        <f t="shared" ca="1" si="194"/>
        <v>-110</v>
      </c>
      <c r="BF327" s="113" t="e">
        <f t="shared" ca="1" si="195"/>
        <v>#VALUE!</v>
      </c>
      <c r="BG327" s="113" t="e">
        <f t="shared" ca="1" si="196"/>
        <v>#VALUE!</v>
      </c>
      <c r="BH327" s="112">
        <f t="shared" ca="1" si="197"/>
        <v>2000</v>
      </c>
      <c r="BI327" s="112">
        <f t="shared" ca="1" si="198"/>
        <v>-110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-110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94">
        <f>scriv!AC290</f>
        <v>0</v>
      </c>
      <c r="H328" s="294">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0</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10</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-198</v>
      </c>
      <c r="BC328" s="111" t="str">
        <f t="shared" ca="1" si="192"/>
        <v>Radius</v>
      </c>
      <c r="BD328" s="112">
        <f t="shared" ca="1" si="193"/>
        <v>0</v>
      </c>
      <c r="BE328" s="111">
        <f t="shared" ca="1" si="194"/>
        <v>-110</v>
      </c>
      <c r="BF328" s="113" t="e">
        <f t="shared" ca="1" si="195"/>
        <v>#VALUE!</v>
      </c>
      <c r="BG328" s="113" t="e">
        <f t="shared" ca="1" si="196"/>
        <v>#VALUE!</v>
      </c>
      <c r="BH328" s="112">
        <f t="shared" ca="1" si="197"/>
        <v>2000</v>
      </c>
      <c r="BI328" s="112">
        <f t="shared" ca="1" si="198"/>
        <v>-110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-110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94">
        <f>scriv!AC291</f>
        <v>0</v>
      </c>
      <c r="H329" s="294">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0</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10</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-198</v>
      </c>
      <c r="BC329" s="111" t="str">
        <f t="shared" ca="1" si="192"/>
        <v>Radius</v>
      </c>
      <c r="BD329" s="112">
        <f t="shared" ca="1" si="193"/>
        <v>0</v>
      </c>
      <c r="BE329" s="111">
        <f t="shared" ca="1" si="194"/>
        <v>-110</v>
      </c>
      <c r="BF329" s="113" t="e">
        <f t="shared" ca="1" si="195"/>
        <v>#VALUE!</v>
      </c>
      <c r="BG329" s="113" t="e">
        <f t="shared" ca="1" si="196"/>
        <v>#VALUE!</v>
      </c>
      <c r="BH329" s="112">
        <f t="shared" ca="1" si="197"/>
        <v>2000</v>
      </c>
      <c r="BI329" s="112">
        <f t="shared" ca="1" si="198"/>
        <v>-110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-110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94">
        <f>scriv!AC292</f>
        <v>0</v>
      </c>
      <c r="H330" s="294">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0</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10</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-198</v>
      </c>
      <c r="BC330" s="111" t="str">
        <f t="shared" ca="1" si="192"/>
        <v>Radius</v>
      </c>
      <c r="BD330" s="112">
        <f t="shared" ca="1" si="193"/>
        <v>0</v>
      </c>
      <c r="BE330" s="111">
        <f t="shared" ca="1" si="194"/>
        <v>-110</v>
      </c>
      <c r="BF330" s="113" t="e">
        <f t="shared" ca="1" si="195"/>
        <v>#VALUE!</v>
      </c>
      <c r="BG330" s="113" t="e">
        <f t="shared" ca="1" si="196"/>
        <v>#VALUE!</v>
      </c>
      <c r="BH330" s="112">
        <f t="shared" ca="1" si="197"/>
        <v>2000</v>
      </c>
      <c r="BI330" s="112">
        <f t="shared" ca="1" si="198"/>
        <v>-110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-110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94">
        <f>scriv!AC293</f>
        <v>0</v>
      </c>
      <c r="H331" s="294">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0</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10</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-198</v>
      </c>
      <c r="BC331" s="111" t="str">
        <f t="shared" ca="1" si="192"/>
        <v>Radius</v>
      </c>
      <c r="BD331" s="112">
        <f t="shared" ca="1" si="193"/>
        <v>0</v>
      </c>
      <c r="BE331" s="111">
        <f t="shared" ca="1" si="194"/>
        <v>-110</v>
      </c>
      <c r="BF331" s="113" t="e">
        <f t="shared" ca="1" si="195"/>
        <v>#VALUE!</v>
      </c>
      <c r="BG331" s="113" t="e">
        <f t="shared" ca="1" si="196"/>
        <v>#VALUE!</v>
      </c>
      <c r="BH331" s="112">
        <f t="shared" ca="1" si="197"/>
        <v>2000</v>
      </c>
      <c r="BI331" s="112">
        <f t="shared" ca="1" si="198"/>
        <v>-110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-110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94">
        <f>scriv!AC294</f>
        <v>0</v>
      </c>
      <c r="H332" s="294">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0</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10</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-198</v>
      </c>
      <c r="BC332" s="111" t="str">
        <f t="shared" ca="1" si="192"/>
        <v>Radius</v>
      </c>
      <c r="BD332" s="112">
        <f t="shared" ca="1" si="193"/>
        <v>0</v>
      </c>
      <c r="BE332" s="111">
        <f t="shared" ca="1" si="194"/>
        <v>-110</v>
      </c>
      <c r="BF332" s="113" t="e">
        <f t="shared" ca="1" si="195"/>
        <v>#VALUE!</v>
      </c>
      <c r="BG332" s="113" t="e">
        <f t="shared" ca="1" si="196"/>
        <v>#VALUE!</v>
      </c>
      <c r="BH332" s="112">
        <f t="shared" ca="1" si="197"/>
        <v>2000</v>
      </c>
      <c r="BI332" s="112">
        <f t="shared" ca="1" si="198"/>
        <v>-110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-110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94">
        <f>scriv!AC295</f>
        <v>0</v>
      </c>
      <c r="H333" s="294">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0</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10</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-198</v>
      </c>
      <c r="BC333" s="111" t="str">
        <f t="shared" ca="1" si="192"/>
        <v>Radius</v>
      </c>
      <c r="BD333" s="112">
        <f t="shared" ca="1" si="193"/>
        <v>0</v>
      </c>
      <c r="BE333" s="111">
        <f t="shared" ca="1" si="194"/>
        <v>-110</v>
      </c>
      <c r="BF333" s="113" t="e">
        <f t="shared" ca="1" si="195"/>
        <v>#VALUE!</v>
      </c>
      <c r="BG333" s="113" t="e">
        <f t="shared" ca="1" si="196"/>
        <v>#VALUE!</v>
      </c>
      <c r="BH333" s="112">
        <f t="shared" ca="1" si="197"/>
        <v>2000</v>
      </c>
      <c r="BI333" s="112">
        <f t="shared" ca="1" si="198"/>
        <v>-110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-110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94">
        <f>scriv!AC296</f>
        <v>0</v>
      </c>
      <c r="H334" s="294">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0</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10</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-198</v>
      </c>
      <c r="BC334" s="111" t="str">
        <f t="shared" ca="1" si="192"/>
        <v>Radius</v>
      </c>
      <c r="BD334" s="112">
        <f t="shared" ca="1" si="193"/>
        <v>0</v>
      </c>
      <c r="BE334" s="111">
        <f t="shared" ca="1" si="194"/>
        <v>-110</v>
      </c>
      <c r="BF334" s="113" t="e">
        <f t="shared" ca="1" si="195"/>
        <v>#VALUE!</v>
      </c>
      <c r="BG334" s="113" t="e">
        <f t="shared" ca="1" si="196"/>
        <v>#VALUE!</v>
      </c>
      <c r="BH334" s="112">
        <f t="shared" ca="1" si="197"/>
        <v>2000</v>
      </c>
      <c r="BI334" s="112">
        <f t="shared" ca="1" si="198"/>
        <v>-110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-110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94">
        <f>scriv!AC297</f>
        <v>0</v>
      </c>
      <c r="H335" s="294">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0</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10</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-198</v>
      </c>
      <c r="BC335" s="111" t="str">
        <f t="shared" ca="1" si="192"/>
        <v>Radius</v>
      </c>
      <c r="BD335" s="112">
        <f t="shared" ca="1" si="193"/>
        <v>0</v>
      </c>
      <c r="BE335" s="111">
        <f t="shared" ca="1" si="194"/>
        <v>-110</v>
      </c>
      <c r="BF335" s="113" t="e">
        <f t="shared" ca="1" si="195"/>
        <v>#VALUE!</v>
      </c>
      <c r="BG335" s="113" t="e">
        <f t="shared" ca="1" si="196"/>
        <v>#VALUE!</v>
      </c>
      <c r="BH335" s="112">
        <f t="shared" ca="1" si="197"/>
        <v>2000</v>
      </c>
      <c r="BI335" s="112">
        <f t="shared" ca="1" si="198"/>
        <v>-110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-110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94">
        <f>scriv!AC298</f>
        <v>0</v>
      </c>
      <c r="H336" s="294">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0</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10</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-198</v>
      </c>
      <c r="BC336" s="111" t="str">
        <f t="shared" ca="1" si="192"/>
        <v>Radius</v>
      </c>
      <c r="BD336" s="112">
        <f t="shared" ca="1" si="193"/>
        <v>0</v>
      </c>
      <c r="BE336" s="111">
        <f t="shared" ca="1" si="194"/>
        <v>-110</v>
      </c>
      <c r="BF336" s="113" t="e">
        <f t="shared" ca="1" si="195"/>
        <v>#VALUE!</v>
      </c>
      <c r="BG336" s="113" t="e">
        <f t="shared" ca="1" si="196"/>
        <v>#VALUE!</v>
      </c>
      <c r="BH336" s="112">
        <f t="shared" ca="1" si="197"/>
        <v>2000</v>
      </c>
      <c r="BI336" s="112">
        <f t="shared" ca="1" si="198"/>
        <v>-110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-110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94">
        <f>scriv!AC299</f>
        <v>0</v>
      </c>
      <c r="H337" s="294">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0</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10</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-198</v>
      </c>
      <c r="BC337" s="111" t="str">
        <f t="shared" ca="1" si="192"/>
        <v>Radius</v>
      </c>
      <c r="BD337" s="112">
        <f t="shared" ca="1" si="193"/>
        <v>0</v>
      </c>
      <c r="BE337" s="111">
        <f t="shared" ca="1" si="194"/>
        <v>-110</v>
      </c>
      <c r="BF337" s="113" t="e">
        <f t="shared" ca="1" si="195"/>
        <v>#VALUE!</v>
      </c>
      <c r="BG337" s="113" t="e">
        <f t="shared" ca="1" si="196"/>
        <v>#VALUE!</v>
      </c>
      <c r="BH337" s="112">
        <f t="shared" ca="1" si="197"/>
        <v>2000</v>
      </c>
      <c r="BI337" s="112">
        <f t="shared" ca="1" si="198"/>
        <v>-110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-110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94">
        <f>scriv!AC300</f>
        <v>0</v>
      </c>
      <c r="H338" s="294">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0</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10</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-198</v>
      </c>
      <c r="BC338" s="111" t="str">
        <f t="shared" ca="1" si="192"/>
        <v>Radius</v>
      </c>
      <c r="BD338" s="112">
        <f t="shared" ca="1" si="193"/>
        <v>0</v>
      </c>
      <c r="BE338" s="111">
        <f t="shared" ca="1" si="194"/>
        <v>-110</v>
      </c>
      <c r="BF338" s="113" t="e">
        <f t="shared" ca="1" si="195"/>
        <v>#VALUE!</v>
      </c>
      <c r="BG338" s="113" t="e">
        <f t="shared" ca="1" si="196"/>
        <v>#VALUE!</v>
      </c>
      <c r="BH338" s="112">
        <f t="shared" ca="1" si="197"/>
        <v>2000</v>
      </c>
      <c r="BI338" s="112">
        <f t="shared" ca="1" si="198"/>
        <v>-110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-110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94">
        <f>scriv!AC301</f>
        <v>0</v>
      </c>
      <c r="H339" s="294">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0</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10</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-198</v>
      </c>
      <c r="BC339" s="111" t="str">
        <f t="shared" ca="1" si="192"/>
        <v>Radius</v>
      </c>
      <c r="BD339" s="112">
        <f t="shared" ca="1" si="193"/>
        <v>0</v>
      </c>
      <c r="BE339" s="111">
        <f t="shared" ca="1" si="194"/>
        <v>-110</v>
      </c>
      <c r="BF339" s="113" t="e">
        <f t="shared" ca="1" si="195"/>
        <v>#VALUE!</v>
      </c>
      <c r="BG339" s="113" t="e">
        <f t="shared" ca="1" si="196"/>
        <v>#VALUE!</v>
      </c>
      <c r="BH339" s="112">
        <f t="shared" ca="1" si="197"/>
        <v>2000</v>
      </c>
      <c r="BI339" s="112">
        <f t="shared" ca="1" si="198"/>
        <v>-110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-110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94">
        <f>scriv!AC302</f>
        <v>0</v>
      </c>
      <c r="H340" s="294">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0</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10</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-198</v>
      </c>
      <c r="BC340" s="111" t="str">
        <f t="shared" ca="1" si="192"/>
        <v>Radius</v>
      </c>
      <c r="BD340" s="112">
        <f t="shared" ca="1" si="193"/>
        <v>0</v>
      </c>
      <c r="BE340" s="111">
        <f t="shared" ca="1" si="194"/>
        <v>-110</v>
      </c>
      <c r="BF340" s="113" t="e">
        <f t="shared" ca="1" si="195"/>
        <v>#VALUE!</v>
      </c>
      <c r="BG340" s="113" t="e">
        <f t="shared" ca="1" si="196"/>
        <v>#VALUE!</v>
      </c>
      <c r="BH340" s="112">
        <f t="shared" ca="1" si="197"/>
        <v>2000</v>
      </c>
      <c r="BI340" s="112">
        <f t="shared" ca="1" si="198"/>
        <v>-110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-110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94">
        <f>scriv!AC303</f>
        <v>0</v>
      </c>
      <c r="H341" s="294">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0</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10</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-198</v>
      </c>
      <c r="BC341" s="111" t="str">
        <f t="shared" ca="1" si="192"/>
        <v>Radius</v>
      </c>
      <c r="BD341" s="112">
        <f t="shared" ca="1" si="193"/>
        <v>0</v>
      </c>
      <c r="BE341" s="111">
        <f t="shared" ca="1" si="194"/>
        <v>-110</v>
      </c>
      <c r="BF341" s="113" t="e">
        <f t="shared" ca="1" si="195"/>
        <v>#VALUE!</v>
      </c>
      <c r="BG341" s="113" t="e">
        <f t="shared" ca="1" si="196"/>
        <v>#VALUE!</v>
      </c>
      <c r="BH341" s="112">
        <f t="shared" ca="1" si="197"/>
        <v>2000</v>
      </c>
      <c r="BI341" s="112">
        <f t="shared" ca="1" si="198"/>
        <v>-110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-110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94">
        <f>scriv!AC304</f>
        <v>0</v>
      </c>
      <c r="H342" s="294">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0</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10</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-198</v>
      </c>
      <c r="BC342" s="111" t="str">
        <f t="shared" ca="1" si="192"/>
        <v>Radius</v>
      </c>
      <c r="BD342" s="112">
        <f t="shared" ca="1" si="193"/>
        <v>0</v>
      </c>
      <c r="BE342" s="111">
        <f t="shared" ca="1" si="194"/>
        <v>-110</v>
      </c>
      <c r="BF342" s="113" t="e">
        <f t="shared" ca="1" si="195"/>
        <v>#VALUE!</v>
      </c>
      <c r="BG342" s="113" t="e">
        <f t="shared" ca="1" si="196"/>
        <v>#VALUE!</v>
      </c>
      <c r="BH342" s="112">
        <f t="shared" ca="1" si="197"/>
        <v>2000</v>
      </c>
      <c r="BI342" s="112">
        <f t="shared" ca="1" si="198"/>
        <v>-110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-110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94">
        <f>scriv!AC305</f>
        <v>0</v>
      </c>
      <c r="H343" s="294">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0</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10</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-198</v>
      </c>
      <c r="BC343" s="111" t="str">
        <f t="shared" ca="1" si="192"/>
        <v>Radius</v>
      </c>
      <c r="BD343" s="112">
        <f t="shared" ca="1" si="193"/>
        <v>0</v>
      </c>
      <c r="BE343" s="111">
        <f t="shared" ca="1" si="194"/>
        <v>-110</v>
      </c>
      <c r="BF343" s="113" t="e">
        <f t="shared" ca="1" si="195"/>
        <v>#VALUE!</v>
      </c>
      <c r="BG343" s="113" t="e">
        <f t="shared" ca="1" si="196"/>
        <v>#VALUE!</v>
      </c>
      <c r="BH343" s="112">
        <f t="shared" ca="1" si="197"/>
        <v>2000</v>
      </c>
      <c r="BI343" s="112">
        <f t="shared" ca="1" si="198"/>
        <v>-110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-110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94">
        <f>scriv!AC306</f>
        <v>0</v>
      </c>
      <c r="H344" s="294">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0</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10</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-198</v>
      </c>
      <c r="BC344" s="111" t="str">
        <f t="shared" ca="1" si="192"/>
        <v>Radius</v>
      </c>
      <c r="BD344" s="112">
        <f t="shared" ca="1" si="193"/>
        <v>0</v>
      </c>
      <c r="BE344" s="111">
        <f t="shared" ca="1" si="194"/>
        <v>-110</v>
      </c>
      <c r="BF344" s="113" t="e">
        <f t="shared" ca="1" si="195"/>
        <v>#VALUE!</v>
      </c>
      <c r="BG344" s="113" t="e">
        <f t="shared" ca="1" si="196"/>
        <v>#VALUE!</v>
      </c>
      <c r="BH344" s="112">
        <f t="shared" ca="1" si="197"/>
        <v>2000</v>
      </c>
      <c r="BI344" s="112">
        <f t="shared" ca="1" si="198"/>
        <v>-110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-110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94">
        <f>scriv!AC307</f>
        <v>0</v>
      </c>
      <c r="H345" s="294">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0</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10</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-198</v>
      </c>
      <c r="BC345" s="111" t="str">
        <f t="shared" ca="1" si="192"/>
        <v>Radius</v>
      </c>
      <c r="BD345" s="112">
        <f t="shared" ca="1" si="193"/>
        <v>0</v>
      </c>
      <c r="BE345" s="111">
        <f t="shared" ca="1" si="194"/>
        <v>-110</v>
      </c>
      <c r="BF345" s="113" t="e">
        <f t="shared" ca="1" si="195"/>
        <v>#VALUE!</v>
      </c>
      <c r="BG345" s="113" t="e">
        <f t="shared" ca="1" si="196"/>
        <v>#VALUE!</v>
      </c>
      <c r="BH345" s="112">
        <f t="shared" ca="1" si="197"/>
        <v>2000</v>
      </c>
      <c r="BI345" s="112">
        <f t="shared" ca="1" si="198"/>
        <v>-110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-110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94">
        <f>scriv!AC308</f>
        <v>0</v>
      </c>
      <c r="H346" s="294">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0</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10</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-198</v>
      </c>
      <c r="BC346" s="111" t="str">
        <f t="shared" ca="1" si="192"/>
        <v>Radius</v>
      </c>
      <c r="BD346" s="112">
        <f t="shared" ca="1" si="193"/>
        <v>0</v>
      </c>
      <c r="BE346" s="111">
        <f t="shared" ca="1" si="194"/>
        <v>-110</v>
      </c>
      <c r="BF346" s="113" t="e">
        <f t="shared" ca="1" si="195"/>
        <v>#VALUE!</v>
      </c>
      <c r="BG346" s="113" t="e">
        <f t="shared" ca="1" si="196"/>
        <v>#VALUE!</v>
      </c>
      <c r="BH346" s="112">
        <f t="shared" ca="1" si="197"/>
        <v>2000</v>
      </c>
      <c r="BI346" s="112">
        <f t="shared" ca="1" si="198"/>
        <v>-110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-110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94">
        <f>scriv!AC309</f>
        <v>0</v>
      </c>
      <c r="H347" s="294">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0</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10</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-198</v>
      </c>
      <c r="BC347" s="111" t="str">
        <f t="shared" ca="1" si="192"/>
        <v>Radius</v>
      </c>
      <c r="BD347" s="112">
        <f t="shared" ca="1" si="193"/>
        <v>0</v>
      </c>
      <c r="BE347" s="111">
        <f t="shared" ca="1" si="194"/>
        <v>-110</v>
      </c>
      <c r="BF347" s="113" t="e">
        <f t="shared" ca="1" si="195"/>
        <v>#VALUE!</v>
      </c>
      <c r="BG347" s="113" t="e">
        <f t="shared" ca="1" si="196"/>
        <v>#VALUE!</v>
      </c>
      <c r="BH347" s="112">
        <f t="shared" ca="1" si="197"/>
        <v>2000</v>
      </c>
      <c r="BI347" s="112">
        <f t="shared" ca="1" si="198"/>
        <v>-110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-110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94">
        <f>scriv!AC310</f>
        <v>0</v>
      </c>
      <c r="H348" s="294">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0</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10</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-198</v>
      </c>
      <c r="BC348" s="111" t="str">
        <f t="shared" ca="1" si="192"/>
        <v>Radius</v>
      </c>
      <c r="BD348" s="112">
        <f t="shared" ca="1" si="193"/>
        <v>0</v>
      </c>
      <c r="BE348" s="111">
        <f t="shared" ca="1" si="194"/>
        <v>-110</v>
      </c>
      <c r="BF348" s="113" t="e">
        <f t="shared" ca="1" si="195"/>
        <v>#VALUE!</v>
      </c>
      <c r="BG348" s="113" t="e">
        <f t="shared" ca="1" si="196"/>
        <v>#VALUE!</v>
      </c>
      <c r="BH348" s="112">
        <f t="shared" ca="1" si="197"/>
        <v>2000</v>
      </c>
      <c r="BI348" s="112">
        <f t="shared" ca="1" si="198"/>
        <v>-110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-110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94">
        <f>scriv!AC311</f>
        <v>0</v>
      </c>
      <c r="H349" s="294">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0</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10</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-198</v>
      </c>
      <c r="BC349" s="111" t="str">
        <f t="shared" ca="1" si="192"/>
        <v>Radius</v>
      </c>
      <c r="BD349" s="112">
        <f t="shared" ca="1" si="193"/>
        <v>0</v>
      </c>
      <c r="BE349" s="111">
        <f t="shared" ca="1" si="194"/>
        <v>-110</v>
      </c>
      <c r="BF349" s="113" t="e">
        <f t="shared" ca="1" si="195"/>
        <v>#VALUE!</v>
      </c>
      <c r="BG349" s="113" t="e">
        <f t="shared" ca="1" si="196"/>
        <v>#VALUE!</v>
      </c>
      <c r="BH349" s="112">
        <f t="shared" ca="1" si="197"/>
        <v>2000</v>
      </c>
      <c r="BI349" s="112">
        <f t="shared" ca="1" si="198"/>
        <v>-110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-110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94">
        <f>scriv!AC312</f>
        <v>0</v>
      </c>
      <c r="H350" s="294">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0</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10</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-198</v>
      </c>
      <c r="BC350" s="111" t="str">
        <f t="shared" ca="1" si="192"/>
        <v>Radius</v>
      </c>
      <c r="BD350" s="112">
        <f t="shared" ca="1" si="193"/>
        <v>0</v>
      </c>
      <c r="BE350" s="111">
        <f t="shared" ca="1" si="194"/>
        <v>-110</v>
      </c>
      <c r="BF350" s="113" t="e">
        <f t="shared" ca="1" si="195"/>
        <v>#VALUE!</v>
      </c>
      <c r="BG350" s="113" t="e">
        <f t="shared" ca="1" si="196"/>
        <v>#VALUE!</v>
      </c>
      <c r="BH350" s="112">
        <f t="shared" ca="1" si="197"/>
        <v>2000</v>
      </c>
      <c r="BI350" s="112">
        <f t="shared" ca="1" si="198"/>
        <v>-110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-110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94">
        <f>scriv!AC313</f>
        <v>0</v>
      </c>
      <c r="H351" s="294">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0</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10</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-198</v>
      </c>
      <c r="BC351" s="111" t="str">
        <f t="shared" ca="1" si="192"/>
        <v>Radius</v>
      </c>
      <c r="BD351" s="112">
        <f t="shared" ca="1" si="193"/>
        <v>0</v>
      </c>
      <c r="BE351" s="111">
        <f t="shared" ca="1" si="194"/>
        <v>-110</v>
      </c>
      <c r="BF351" s="113" t="e">
        <f t="shared" ca="1" si="195"/>
        <v>#VALUE!</v>
      </c>
      <c r="BG351" s="113" t="e">
        <f t="shared" ca="1" si="196"/>
        <v>#VALUE!</v>
      </c>
      <c r="BH351" s="112">
        <f t="shared" ca="1" si="197"/>
        <v>2000</v>
      </c>
      <c r="BI351" s="112">
        <f t="shared" ca="1" si="198"/>
        <v>-110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-110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94">
        <f>scriv!AC314</f>
        <v>0</v>
      </c>
      <c r="H352" s="294">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0</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10</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-198</v>
      </c>
      <c r="BC352" s="111" t="str">
        <f t="shared" ca="1" si="192"/>
        <v>Radius</v>
      </c>
      <c r="BD352" s="112">
        <f t="shared" ca="1" si="193"/>
        <v>0</v>
      </c>
      <c r="BE352" s="111">
        <f t="shared" ca="1" si="194"/>
        <v>-110</v>
      </c>
      <c r="BF352" s="113" t="e">
        <f t="shared" ca="1" si="195"/>
        <v>#VALUE!</v>
      </c>
      <c r="BG352" s="113" t="e">
        <f t="shared" ca="1" si="196"/>
        <v>#VALUE!</v>
      </c>
      <c r="BH352" s="112">
        <f t="shared" ca="1" si="197"/>
        <v>2000</v>
      </c>
      <c r="BI352" s="112">
        <f t="shared" ca="1" si="198"/>
        <v>-110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-110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94">
        <f>scriv!AC315</f>
        <v>0</v>
      </c>
      <c r="H353" s="294">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0</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10</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-198</v>
      </c>
      <c r="BC353" s="111" t="str">
        <f t="shared" ca="1" si="192"/>
        <v>Radius</v>
      </c>
      <c r="BD353" s="112">
        <f t="shared" ca="1" si="193"/>
        <v>0</v>
      </c>
      <c r="BE353" s="111">
        <f t="shared" ca="1" si="194"/>
        <v>-110</v>
      </c>
      <c r="BF353" s="113" t="e">
        <f t="shared" ca="1" si="195"/>
        <v>#VALUE!</v>
      </c>
      <c r="BG353" s="113" t="e">
        <f t="shared" ca="1" si="196"/>
        <v>#VALUE!</v>
      </c>
      <c r="BH353" s="112">
        <f t="shared" ca="1" si="197"/>
        <v>2000</v>
      </c>
      <c r="BI353" s="112">
        <f t="shared" ca="1" si="198"/>
        <v>-110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-110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94">
        <f>scriv!AC316</f>
        <v>0</v>
      </c>
      <c r="H354" s="294">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0</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10</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-198</v>
      </c>
      <c r="BC354" s="111" t="str">
        <f t="shared" ca="1" si="192"/>
        <v>Radius</v>
      </c>
      <c r="BD354" s="112">
        <f t="shared" ca="1" si="193"/>
        <v>0</v>
      </c>
      <c r="BE354" s="111">
        <f t="shared" ca="1" si="194"/>
        <v>-110</v>
      </c>
      <c r="BF354" s="113" t="e">
        <f t="shared" ca="1" si="195"/>
        <v>#VALUE!</v>
      </c>
      <c r="BG354" s="113" t="e">
        <f t="shared" ca="1" si="196"/>
        <v>#VALUE!</v>
      </c>
      <c r="BH354" s="112">
        <f t="shared" ca="1" si="197"/>
        <v>2000</v>
      </c>
      <c r="BI354" s="112">
        <f t="shared" ca="1" si="198"/>
        <v>-110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-110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94">
        <f>scriv!AC317</f>
        <v>0</v>
      </c>
      <c r="H355" s="294">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0</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10</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-198</v>
      </c>
      <c r="BC355" s="111" t="str">
        <f t="shared" ca="1" si="192"/>
        <v>Radius</v>
      </c>
      <c r="BD355" s="112">
        <f t="shared" ca="1" si="193"/>
        <v>0</v>
      </c>
      <c r="BE355" s="111">
        <f t="shared" ca="1" si="194"/>
        <v>-110</v>
      </c>
      <c r="BF355" s="113" t="e">
        <f t="shared" ca="1" si="195"/>
        <v>#VALUE!</v>
      </c>
      <c r="BG355" s="113" t="e">
        <f t="shared" ca="1" si="196"/>
        <v>#VALUE!</v>
      </c>
      <c r="BH355" s="112">
        <f t="shared" ca="1" si="197"/>
        <v>2000</v>
      </c>
      <c r="BI355" s="112">
        <f t="shared" ca="1" si="198"/>
        <v>-110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-110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94">
        <f>scriv!AC318</f>
        <v>0</v>
      </c>
      <c r="H356" s="294">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0</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10</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-198</v>
      </c>
      <c r="BC356" s="111" t="str">
        <f t="shared" ca="1" si="192"/>
        <v>Radius</v>
      </c>
      <c r="BD356" s="112">
        <f t="shared" ca="1" si="193"/>
        <v>0</v>
      </c>
      <c r="BE356" s="111">
        <f t="shared" ca="1" si="194"/>
        <v>-110</v>
      </c>
      <c r="BF356" s="113" t="e">
        <f t="shared" ca="1" si="195"/>
        <v>#VALUE!</v>
      </c>
      <c r="BG356" s="113" t="e">
        <f t="shared" ca="1" si="196"/>
        <v>#VALUE!</v>
      </c>
      <c r="BH356" s="112">
        <f t="shared" ca="1" si="197"/>
        <v>2000</v>
      </c>
      <c r="BI356" s="112">
        <f t="shared" ca="1" si="198"/>
        <v>-110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-110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94">
        <f>scriv!AC319</f>
        <v>0</v>
      </c>
      <c r="H357" s="294">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0</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10</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-198</v>
      </c>
      <c r="BC357" s="111" t="str">
        <f t="shared" ca="1" si="192"/>
        <v>Radius</v>
      </c>
      <c r="BD357" s="112">
        <f t="shared" ca="1" si="193"/>
        <v>0</v>
      </c>
      <c r="BE357" s="111">
        <f t="shared" ca="1" si="194"/>
        <v>-110</v>
      </c>
      <c r="BF357" s="113" t="e">
        <f t="shared" ca="1" si="195"/>
        <v>#VALUE!</v>
      </c>
      <c r="BG357" s="113" t="e">
        <f t="shared" ca="1" si="196"/>
        <v>#VALUE!</v>
      </c>
      <c r="BH357" s="112">
        <f t="shared" ca="1" si="197"/>
        <v>2000</v>
      </c>
      <c r="BI357" s="112">
        <f t="shared" ca="1" si="198"/>
        <v>-110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-110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94">
        <f>scriv!AC320</f>
        <v>0</v>
      </c>
      <c r="H358" s="294">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0</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10</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-198</v>
      </c>
      <c r="BC358" s="111" t="str">
        <f t="shared" ca="1" si="192"/>
        <v>Radius</v>
      </c>
      <c r="BD358" s="112">
        <f t="shared" ca="1" si="193"/>
        <v>0</v>
      </c>
      <c r="BE358" s="111">
        <f t="shared" ca="1" si="194"/>
        <v>-110</v>
      </c>
      <c r="BF358" s="113" t="e">
        <f t="shared" ca="1" si="195"/>
        <v>#VALUE!</v>
      </c>
      <c r="BG358" s="113" t="e">
        <f t="shared" ca="1" si="196"/>
        <v>#VALUE!</v>
      </c>
      <c r="BH358" s="112">
        <f t="shared" ca="1" si="197"/>
        <v>2000</v>
      </c>
      <c r="BI358" s="112">
        <f t="shared" ca="1" si="198"/>
        <v>-110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-110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94">
        <f>scriv!AC321</f>
        <v>0</v>
      </c>
      <c r="H359" s="294">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0</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10</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-198</v>
      </c>
      <c r="BC359" s="111" t="str">
        <f t="shared" ca="1" si="192"/>
        <v>Radius</v>
      </c>
      <c r="BD359" s="112">
        <f t="shared" ca="1" si="193"/>
        <v>0</v>
      </c>
      <c r="BE359" s="111">
        <f t="shared" ca="1" si="194"/>
        <v>-110</v>
      </c>
      <c r="BF359" s="113" t="e">
        <f t="shared" ca="1" si="195"/>
        <v>#VALUE!</v>
      </c>
      <c r="BG359" s="113" t="e">
        <f t="shared" ca="1" si="196"/>
        <v>#VALUE!</v>
      </c>
      <c r="BH359" s="112">
        <f t="shared" ca="1" si="197"/>
        <v>2000</v>
      </c>
      <c r="BI359" s="112">
        <f t="shared" ca="1" si="198"/>
        <v>-110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-110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94">
        <f>scriv!AC322</f>
        <v>0</v>
      </c>
      <c r="H360" s="294">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0</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10</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-198</v>
      </c>
      <c r="BC360" s="111" t="str">
        <f t="shared" ca="1" si="192"/>
        <v>Radius</v>
      </c>
      <c r="BD360" s="112">
        <f t="shared" ca="1" si="193"/>
        <v>0</v>
      </c>
      <c r="BE360" s="111">
        <f t="shared" ca="1" si="194"/>
        <v>-110</v>
      </c>
      <c r="BF360" s="113" t="e">
        <f t="shared" ca="1" si="195"/>
        <v>#VALUE!</v>
      </c>
      <c r="BG360" s="113" t="e">
        <f t="shared" ca="1" si="196"/>
        <v>#VALUE!</v>
      </c>
      <c r="BH360" s="112">
        <f t="shared" ca="1" si="197"/>
        <v>2000</v>
      </c>
      <c r="BI360" s="112">
        <f t="shared" ca="1" si="198"/>
        <v>-110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-110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94">
        <f>scriv!AC323</f>
        <v>0</v>
      </c>
      <c r="H361" s="294">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0</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10</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-198</v>
      </c>
      <c r="BC361" s="111" t="str">
        <f t="shared" ca="1" si="192"/>
        <v>Radius</v>
      </c>
      <c r="BD361" s="112">
        <f t="shared" ca="1" si="193"/>
        <v>0</v>
      </c>
      <c r="BE361" s="111">
        <f t="shared" ca="1" si="194"/>
        <v>-110</v>
      </c>
      <c r="BF361" s="113" t="e">
        <f t="shared" ca="1" si="195"/>
        <v>#VALUE!</v>
      </c>
      <c r="BG361" s="113" t="e">
        <f t="shared" ca="1" si="196"/>
        <v>#VALUE!</v>
      </c>
      <c r="BH361" s="112">
        <f t="shared" ca="1" si="197"/>
        <v>2000</v>
      </c>
      <c r="BI361" s="112">
        <f t="shared" ca="1" si="198"/>
        <v>-110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-110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94">
        <f>scriv!AC324</f>
        <v>0</v>
      </c>
      <c r="H362" s="294">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0</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10</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-198</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-110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-110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-110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94">
        <f>scriv!AC325</f>
        <v>0</v>
      </c>
      <c r="H363" s="294">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0</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10</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-198</v>
      </c>
      <c r="BC363" s="111" t="str">
        <f t="shared" ca="1" si="235"/>
        <v>Radius</v>
      </c>
      <c r="BD363" s="112">
        <f t="shared" ca="1" si="236"/>
        <v>0</v>
      </c>
      <c r="BE363" s="111">
        <f t="shared" ca="1" si="237"/>
        <v>-110</v>
      </c>
      <c r="BF363" s="113" t="e">
        <f t="shared" ca="1" si="238"/>
        <v>#VALUE!</v>
      </c>
      <c r="BG363" s="113" t="e">
        <f t="shared" ca="1" si="239"/>
        <v>#VALUE!</v>
      </c>
      <c r="BH363" s="112">
        <f t="shared" ca="1" si="240"/>
        <v>2000</v>
      </c>
      <c r="BI363" s="112">
        <f t="shared" ca="1" si="241"/>
        <v>-110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-110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94">
        <f>scriv!AC326</f>
        <v>0</v>
      </c>
      <c r="H364" s="294">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0</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10</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-198</v>
      </c>
      <c r="BC364" s="111" t="str">
        <f t="shared" ca="1" si="235"/>
        <v>Radius</v>
      </c>
      <c r="BD364" s="112">
        <f t="shared" ca="1" si="236"/>
        <v>0</v>
      </c>
      <c r="BE364" s="111">
        <f t="shared" ca="1" si="237"/>
        <v>-110</v>
      </c>
      <c r="BF364" s="113" t="e">
        <f t="shared" ca="1" si="238"/>
        <v>#VALUE!</v>
      </c>
      <c r="BG364" s="113" t="e">
        <f t="shared" ca="1" si="239"/>
        <v>#VALUE!</v>
      </c>
      <c r="BH364" s="112">
        <f t="shared" ca="1" si="240"/>
        <v>2000</v>
      </c>
      <c r="BI364" s="112">
        <f t="shared" ca="1" si="241"/>
        <v>-110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-110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94">
        <f>scriv!AC327</f>
        <v>0</v>
      </c>
      <c r="H365" s="294">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0</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10</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-198</v>
      </c>
      <c r="BC365" s="111" t="str">
        <f t="shared" ca="1" si="235"/>
        <v>Radius</v>
      </c>
      <c r="BD365" s="112">
        <f t="shared" ca="1" si="236"/>
        <v>0</v>
      </c>
      <c r="BE365" s="111">
        <f t="shared" ca="1" si="237"/>
        <v>-110</v>
      </c>
      <c r="BF365" s="113" t="e">
        <f t="shared" ca="1" si="238"/>
        <v>#VALUE!</v>
      </c>
      <c r="BG365" s="113" t="e">
        <f t="shared" ca="1" si="239"/>
        <v>#VALUE!</v>
      </c>
      <c r="BH365" s="112">
        <f t="shared" ca="1" si="240"/>
        <v>2000</v>
      </c>
      <c r="BI365" s="112">
        <f t="shared" ca="1" si="241"/>
        <v>-110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-110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94">
        <f>scriv!AC328</f>
        <v>0</v>
      </c>
      <c r="H366" s="294">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0</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10</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-198</v>
      </c>
      <c r="BC366" s="111" t="str">
        <f t="shared" ca="1" si="235"/>
        <v>Radius</v>
      </c>
      <c r="BD366" s="112">
        <f t="shared" ca="1" si="236"/>
        <v>0</v>
      </c>
      <c r="BE366" s="111">
        <f t="shared" ca="1" si="237"/>
        <v>-110</v>
      </c>
      <c r="BF366" s="113" t="e">
        <f t="shared" ca="1" si="238"/>
        <v>#VALUE!</v>
      </c>
      <c r="BG366" s="113" t="e">
        <f t="shared" ca="1" si="239"/>
        <v>#VALUE!</v>
      </c>
      <c r="BH366" s="112">
        <f t="shared" ca="1" si="240"/>
        <v>2000</v>
      </c>
      <c r="BI366" s="112">
        <f t="shared" ca="1" si="241"/>
        <v>-110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-110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94">
        <f>scriv!AC329</f>
        <v>0</v>
      </c>
      <c r="H367" s="294">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0</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10</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-198</v>
      </c>
      <c r="BC367" s="111" t="str">
        <f t="shared" ca="1" si="235"/>
        <v>Radius</v>
      </c>
      <c r="BD367" s="112">
        <f t="shared" ca="1" si="236"/>
        <v>0</v>
      </c>
      <c r="BE367" s="111">
        <f t="shared" ca="1" si="237"/>
        <v>-110</v>
      </c>
      <c r="BF367" s="113" t="e">
        <f t="shared" ca="1" si="238"/>
        <v>#VALUE!</v>
      </c>
      <c r="BG367" s="113" t="e">
        <f t="shared" ca="1" si="239"/>
        <v>#VALUE!</v>
      </c>
      <c r="BH367" s="112">
        <f t="shared" ca="1" si="240"/>
        <v>2000</v>
      </c>
      <c r="BI367" s="112">
        <f t="shared" ca="1" si="241"/>
        <v>-110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-110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94">
        <f>scriv!AC330</f>
        <v>0</v>
      </c>
      <c r="H368" s="294">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0</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10</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-198</v>
      </c>
      <c r="BC368" s="111" t="str">
        <f t="shared" ca="1" si="235"/>
        <v>Radius</v>
      </c>
      <c r="BD368" s="112">
        <f t="shared" ca="1" si="236"/>
        <v>0</v>
      </c>
      <c r="BE368" s="111">
        <f t="shared" ca="1" si="237"/>
        <v>-110</v>
      </c>
      <c r="BF368" s="113" t="e">
        <f t="shared" ca="1" si="238"/>
        <v>#VALUE!</v>
      </c>
      <c r="BG368" s="113" t="e">
        <f t="shared" ca="1" si="239"/>
        <v>#VALUE!</v>
      </c>
      <c r="BH368" s="112">
        <f t="shared" ca="1" si="240"/>
        <v>2000</v>
      </c>
      <c r="BI368" s="112">
        <f t="shared" ca="1" si="241"/>
        <v>-110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-110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94">
        <f>scriv!AC331</f>
        <v>0</v>
      </c>
      <c r="H369" s="294">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0</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10</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-198</v>
      </c>
      <c r="BC369" s="111" t="str">
        <f t="shared" ca="1" si="235"/>
        <v>Radius</v>
      </c>
      <c r="BD369" s="112">
        <f t="shared" ca="1" si="236"/>
        <v>0</v>
      </c>
      <c r="BE369" s="111">
        <f t="shared" ca="1" si="237"/>
        <v>-110</v>
      </c>
      <c r="BF369" s="113" t="e">
        <f t="shared" ca="1" si="238"/>
        <v>#VALUE!</v>
      </c>
      <c r="BG369" s="113" t="e">
        <f t="shared" ca="1" si="239"/>
        <v>#VALUE!</v>
      </c>
      <c r="BH369" s="112">
        <f t="shared" ca="1" si="240"/>
        <v>2000</v>
      </c>
      <c r="BI369" s="112">
        <f t="shared" ca="1" si="241"/>
        <v>-110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-110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94">
        <f>scriv!AC332</f>
        <v>0</v>
      </c>
      <c r="H370" s="294">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0</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10</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-198</v>
      </c>
      <c r="BC370" s="111" t="str">
        <f t="shared" ca="1" si="235"/>
        <v>Radius</v>
      </c>
      <c r="BD370" s="112">
        <f t="shared" ca="1" si="236"/>
        <v>0</v>
      </c>
      <c r="BE370" s="111">
        <f t="shared" ca="1" si="237"/>
        <v>-110</v>
      </c>
      <c r="BF370" s="113" t="e">
        <f t="shared" ca="1" si="238"/>
        <v>#VALUE!</v>
      </c>
      <c r="BG370" s="113" t="e">
        <f t="shared" ca="1" si="239"/>
        <v>#VALUE!</v>
      </c>
      <c r="BH370" s="112">
        <f t="shared" ca="1" si="240"/>
        <v>2000</v>
      </c>
      <c r="BI370" s="112">
        <f t="shared" ca="1" si="241"/>
        <v>-110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-110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94">
        <f>scriv!AC333</f>
        <v>0</v>
      </c>
      <c r="H371" s="294">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0</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10</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-198</v>
      </c>
      <c r="BC371" s="111" t="str">
        <f t="shared" ca="1" si="235"/>
        <v>Radius</v>
      </c>
      <c r="BD371" s="112">
        <f t="shared" ca="1" si="236"/>
        <v>0</v>
      </c>
      <c r="BE371" s="111">
        <f t="shared" ca="1" si="237"/>
        <v>-110</v>
      </c>
      <c r="BF371" s="113" t="e">
        <f t="shared" ca="1" si="238"/>
        <v>#VALUE!</v>
      </c>
      <c r="BG371" s="113" t="e">
        <f t="shared" ca="1" si="239"/>
        <v>#VALUE!</v>
      </c>
      <c r="BH371" s="112">
        <f t="shared" ca="1" si="240"/>
        <v>2000</v>
      </c>
      <c r="BI371" s="112">
        <f t="shared" ca="1" si="241"/>
        <v>-110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-110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94">
        <f>scriv!AC334</f>
        <v>0</v>
      </c>
      <c r="H372" s="294">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0</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10</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-198</v>
      </c>
      <c r="BC372" s="111" t="str">
        <f t="shared" ca="1" si="235"/>
        <v>Radius</v>
      </c>
      <c r="BD372" s="112">
        <f t="shared" ca="1" si="236"/>
        <v>0</v>
      </c>
      <c r="BE372" s="111">
        <f t="shared" ca="1" si="237"/>
        <v>-110</v>
      </c>
      <c r="BF372" s="113" t="e">
        <f t="shared" ca="1" si="238"/>
        <v>#VALUE!</v>
      </c>
      <c r="BG372" s="113" t="e">
        <f t="shared" ca="1" si="239"/>
        <v>#VALUE!</v>
      </c>
      <c r="BH372" s="112">
        <f t="shared" ca="1" si="240"/>
        <v>2000</v>
      </c>
      <c r="BI372" s="112">
        <f t="shared" ca="1" si="241"/>
        <v>-110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-110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94">
        <f>scriv!AC335</f>
        <v>0</v>
      </c>
      <c r="H373" s="294">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0</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10</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-198</v>
      </c>
      <c r="BC373" s="111" t="str">
        <f t="shared" ca="1" si="235"/>
        <v>Radius</v>
      </c>
      <c r="BD373" s="112">
        <f t="shared" ca="1" si="236"/>
        <v>0</v>
      </c>
      <c r="BE373" s="111">
        <f t="shared" ca="1" si="237"/>
        <v>-110</v>
      </c>
      <c r="BF373" s="113" t="e">
        <f t="shared" ca="1" si="238"/>
        <v>#VALUE!</v>
      </c>
      <c r="BG373" s="113" t="e">
        <f t="shared" ca="1" si="239"/>
        <v>#VALUE!</v>
      </c>
      <c r="BH373" s="112">
        <f t="shared" ca="1" si="240"/>
        <v>2000</v>
      </c>
      <c r="BI373" s="112">
        <f t="shared" ca="1" si="241"/>
        <v>-110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-110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94">
        <f>scriv!AC336</f>
        <v>0</v>
      </c>
      <c r="H374" s="294">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0</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10</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-198</v>
      </c>
      <c r="BC374" s="111" t="str">
        <f t="shared" ca="1" si="235"/>
        <v>Radius</v>
      </c>
      <c r="BD374" s="112">
        <f t="shared" ca="1" si="236"/>
        <v>0</v>
      </c>
      <c r="BE374" s="111">
        <f t="shared" ca="1" si="237"/>
        <v>-110</v>
      </c>
      <c r="BF374" s="113" t="e">
        <f t="shared" ca="1" si="238"/>
        <v>#VALUE!</v>
      </c>
      <c r="BG374" s="113" t="e">
        <f t="shared" ca="1" si="239"/>
        <v>#VALUE!</v>
      </c>
      <c r="BH374" s="112">
        <f t="shared" ca="1" si="240"/>
        <v>2000</v>
      </c>
      <c r="BI374" s="112">
        <f t="shared" ca="1" si="241"/>
        <v>-110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-110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94">
        <f>scriv!AC337</f>
        <v>0</v>
      </c>
      <c r="H375" s="294">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0</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10</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-198</v>
      </c>
      <c r="BC375" s="111" t="str">
        <f t="shared" ca="1" si="235"/>
        <v>Radius</v>
      </c>
      <c r="BD375" s="112">
        <f t="shared" ca="1" si="236"/>
        <v>0</v>
      </c>
      <c r="BE375" s="111">
        <f t="shared" ca="1" si="237"/>
        <v>-110</v>
      </c>
      <c r="BF375" s="113" t="e">
        <f t="shared" ca="1" si="238"/>
        <v>#VALUE!</v>
      </c>
      <c r="BG375" s="113" t="e">
        <f t="shared" ca="1" si="239"/>
        <v>#VALUE!</v>
      </c>
      <c r="BH375" s="112">
        <f t="shared" ca="1" si="240"/>
        <v>2000</v>
      </c>
      <c r="BI375" s="112">
        <f t="shared" ca="1" si="241"/>
        <v>-110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-110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94">
        <f>scriv!AC338</f>
        <v>0</v>
      </c>
      <c r="H376" s="294">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0</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10</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-198</v>
      </c>
      <c r="BC376" s="111" t="str">
        <f t="shared" ca="1" si="235"/>
        <v>Radius</v>
      </c>
      <c r="BD376" s="112">
        <f t="shared" ca="1" si="236"/>
        <v>0</v>
      </c>
      <c r="BE376" s="111">
        <f t="shared" ca="1" si="237"/>
        <v>-110</v>
      </c>
      <c r="BF376" s="113" t="e">
        <f t="shared" ca="1" si="238"/>
        <v>#VALUE!</v>
      </c>
      <c r="BG376" s="113" t="e">
        <f t="shared" ca="1" si="239"/>
        <v>#VALUE!</v>
      </c>
      <c r="BH376" s="112">
        <f t="shared" ca="1" si="240"/>
        <v>2000</v>
      </c>
      <c r="BI376" s="112">
        <f t="shared" ca="1" si="241"/>
        <v>-110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-110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94">
        <f>scriv!AC339</f>
        <v>0</v>
      </c>
      <c r="H377" s="294">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0</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10</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-198</v>
      </c>
      <c r="BC377" s="111" t="str">
        <f t="shared" ca="1" si="235"/>
        <v>Radius</v>
      </c>
      <c r="BD377" s="112">
        <f t="shared" ca="1" si="236"/>
        <v>0</v>
      </c>
      <c r="BE377" s="111">
        <f t="shared" ca="1" si="237"/>
        <v>-110</v>
      </c>
      <c r="BF377" s="113" t="e">
        <f t="shared" ca="1" si="238"/>
        <v>#VALUE!</v>
      </c>
      <c r="BG377" s="113" t="e">
        <f t="shared" ca="1" si="239"/>
        <v>#VALUE!</v>
      </c>
      <c r="BH377" s="112">
        <f t="shared" ca="1" si="240"/>
        <v>2000</v>
      </c>
      <c r="BI377" s="112">
        <f t="shared" ca="1" si="241"/>
        <v>-110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-110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94">
        <f>scriv!AC340</f>
        <v>0</v>
      </c>
      <c r="H378" s="294">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0</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10</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-198</v>
      </c>
      <c r="BC378" s="111" t="str">
        <f t="shared" ca="1" si="235"/>
        <v>Radius</v>
      </c>
      <c r="BD378" s="112">
        <f t="shared" ca="1" si="236"/>
        <v>0</v>
      </c>
      <c r="BE378" s="111">
        <f t="shared" ca="1" si="237"/>
        <v>-110</v>
      </c>
      <c r="BF378" s="113" t="e">
        <f t="shared" ca="1" si="238"/>
        <v>#VALUE!</v>
      </c>
      <c r="BG378" s="113" t="e">
        <f t="shared" ca="1" si="239"/>
        <v>#VALUE!</v>
      </c>
      <c r="BH378" s="112">
        <f t="shared" ca="1" si="240"/>
        <v>2000</v>
      </c>
      <c r="BI378" s="112">
        <f t="shared" ca="1" si="241"/>
        <v>-110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-110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94">
        <f>scriv!AC341</f>
        <v>0</v>
      </c>
      <c r="H379" s="294">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0</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10</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-198</v>
      </c>
      <c r="BC379" s="111" t="str">
        <f t="shared" ca="1" si="235"/>
        <v>Radius</v>
      </c>
      <c r="BD379" s="112">
        <f t="shared" ca="1" si="236"/>
        <v>0</v>
      </c>
      <c r="BE379" s="111">
        <f t="shared" ca="1" si="237"/>
        <v>-110</v>
      </c>
      <c r="BF379" s="113" t="e">
        <f t="shared" ca="1" si="238"/>
        <v>#VALUE!</v>
      </c>
      <c r="BG379" s="113" t="e">
        <f t="shared" ca="1" si="239"/>
        <v>#VALUE!</v>
      </c>
      <c r="BH379" s="112">
        <f t="shared" ca="1" si="240"/>
        <v>2000</v>
      </c>
      <c r="BI379" s="112">
        <f t="shared" ca="1" si="241"/>
        <v>-110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-110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94">
        <f>scriv!AC342</f>
        <v>0</v>
      </c>
      <c r="H380" s="294">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0</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10</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-198</v>
      </c>
      <c r="BC380" s="111" t="str">
        <f t="shared" ca="1" si="235"/>
        <v>Radius</v>
      </c>
      <c r="BD380" s="112">
        <f t="shared" ca="1" si="236"/>
        <v>0</v>
      </c>
      <c r="BE380" s="111">
        <f t="shared" ca="1" si="237"/>
        <v>-110</v>
      </c>
      <c r="BF380" s="113" t="e">
        <f t="shared" ca="1" si="238"/>
        <v>#VALUE!</v>
      </c>
      <c r="BG380" s="113" t="e">
        <f t="shared" ca="1" si="239"/>
        <v>#VALUE!</v>
      </c>
      <c r="BH380" s="112">
        <f t="shared" ca="1" si="240"/>
        <v>2000</v>
      </c>
      <c r="BI380" s="112">
        <f t="shared" ca="1" si="241"/>
        <v>-110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-110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94">
        <f>scriv!AC343</f>
        <v>0</v>
      </c>
      <c r="H381" s="294">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0</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10</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-198</v>
      </c>
      <c r="BC381" s="111" t="str">
        <f t="shared" ca="1" si="235"/>
        <v>Radius</v>
      </c>
      <c r="BD381" s="112">
        <f t="shared" ca="1" si="236"/>
        <v>0</v>
      </c>
      <c r="BE381" s="111">
        <f t="shared" ca="1" si="237"/>
        <v>-110</v>
      </c>
      <c r="BF381" s="113" t="e">
        <f t="shared" ca="1" si="238"/>
        <v>#VALUE!</v>
      </c>
      <c r="BG381" s="113" t="e">
        <f t="shared" ca="1" si="239"/>
        <v>#VALUE!</v>
      </c>
      <c r="BH381" s="112">
        <f t="shared" ca="1" si="240"/>
        <v>2000</v>
      </c>
      <c r="BI381" s="112">
        <f t="shared" ca="1" si="241"/>
        <v>-110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-110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94">
        <f>scriv!AC344</f>
        <v>0</v>
      </c>
      <c r="H382" s="294">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0</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10</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-198</v>
      </c>
      <c r="BC382" s="111" t="str">
        <f t="shared" ca="1" si="235"/>
        <v>Radius</v>
      </c>
      <c r="BD382" s="112">
        <f t="shared" ca="1" si="236"/>
        <v>0</v>
      </c>
      <c r="BE382" s="111">
        <f t="shared" ca="1" si="237"/>
        <v>-110</v>
      </c>
      <c r="BF382" s="113" t="e">
        <f t="shared" ca="1" si="238"/>
        <v>#VALUE!</v>
      </c>
      <c r="BG382" s="113" t="e">
        <f t="shared" ca="1" si="239"/>
        <v>#VALUE!</v>
      </c>
      <c r="BH382" s="112">
        <f t="shared" ca="1" si="240"/>
        <v>2000</v>
      </c>
      <c r="BI382" s="112">
        <f t="shared" ca="1" si="241"/>
        <v>-110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-110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94">
        <f>scriv!AC345</f>
        <v>0</v>
      </c>
      <c r="H383" s="294">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0</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10</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-198</v>
      </c>
      <c r="BC383" s="111" t="str">
        <f t="shared" ca="1" si="235"/>
        <v>Radius</v>
      </c>
      <c r="BD383" s="112">
        <f t="shared" ca="1" si="236"/>
        <v>0</v>
      </c>
      <c r="BE383" s="111">
        <f t="shared" ca="1" si="237"/>
        <v>-110</v>
      </c>
      <c r="BF383" s="113" t="e">
        <f t="shared" ca="1" si="238"/>
        <v>#VALUE!</v>
      </c>
      <c r="BG383" s="113" t="e">
        <f t="shared" ca="1" si="239"/>
        <v>#VALUE!</v>
      </c>
      <c r="BH383" s="112">
        <f t="shared" ca="1" si="240"/>
        <v>2000</v>
      </c>
      <c r="BI383" s="112">
        <f t="shared" ca="1" si="241"/>
        <v>-110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-110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94">
        <f>scriv!AC346</f>
        <v>0</v>
      </c>
      <c r="H384" s="294">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0</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10</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-198</v>
      </c>
      <c r="BC384" s="111" t="str">
        <f t="shared" ca="1" si="235"/>
        <v>Radius</v>
      </c>
      <c r="BD384" s="112">
        <f t="shared" ca="1" si="236"/>
        <v>0</v>
      </c>
      <c r="BE384" s="111">
        <f t="shared" ca="1" si="237"/>
        <v>-110</v>
      </c>
      <c r="BF384" s="113" t="e">
        <f t="shared" ca="1" si="238"/>
        <v>#VALUE!</v>
      </c>
      <c r="BG384" s="113" t="e">
        <f t="shared" ca="1" si="239"/>
        <v>#VALUE!</v>
      </c>
      <c r="BH384" s="112">
        <f t="shared" ca="1" si="240"/>
        <v>2000</v>
      </c>
      <c r="BI384" s="112">
        <f t="shared" ca="1" si="241"/>
        <v>-110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-110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94">
        <f>scriv!AC347</f>
        <v>0</v>
      </c>
      <c r="H385" s="294">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0</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10</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-198</v>
      </c>
      <c r="BC385" s="111" t="str">
        <f t="shared" ca="1" si="235"/>
        <v>Radius</v>
      </c>
      <c r="BD385" s="112">
        <f t="shared" ca="1" si="236"/>
        <v>0</v>
      </c>
      <c r="BE385" s="111">
        <f t="shared" ca="1" si="237"/>
        <v>-110</v>
      </c>
      <c r="BF385" s="113" t="e">
        <f t="shared" ca="1" si="238"/>
        <v>#VALUE!</v>
      </c>
      <c r="BG385" s="113" t="e">
        <f t="shared" ca="1" si="239"/>
        <v>#VALUE!</v>
      </c>
      <c r="BH385" s="112">
        <f t="shared" ca="1" si="240"/>
        <v>2000</v>
      </c>
      <c r="BI385" s="112">
        <f t="shared" ca="1" si="241"/>
        <v>-110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-110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94">
        <f>scriv!AC348</f>
        <v>0</v>
      </c>
      <c r="H386" s="294">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0</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10</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-198</v>
      </c>
      <c r="BC386" s="111" t="str">
        <f t="shared" ca="1" si="235"/>
        <v>Radius</v>
      </c>
      <c r="BD386" s="112">
        <f t="shared" ca="1" si="236"/>
        <v>0</v>
      </c>
      <c r="BE386" s="111">
        <f t="shared" ca="1" si="237"/>
        <v>-110</v>
      </c>
      <c r="BF386" s="113" t="e">
        <f t="shared" ca="1" si="238"/>
        <v>#VALUE!</v>
      </c>
      <c r="BG386" s="113" t="e">
        <f t="shared" ca="1" si="239"/>
        <v>#VALUE!</v>
      </c>
      <c r="BH386" s="112">
        <f t="shared" ca="1" si="240"/>
        <v>2000</v>
      </c>
      <c r="BI386" s="112">
        <f t="shared" ca="1" si="241"/>
        <v>-110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-110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94">
        <f>scriv!AC349</f>
        <v>0</v>
      </c>
      <c r="H387" s="294">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0</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10</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-198</v>
      </c>
      <c r="BC387" s="111" t="str">
        <f t="shared" ca="1" si="235"/>
        <v>Radius</v>
      </c>
      <c r="BD387" s="112">
        <f t="shared" ca="1" si="236"/>
        <v>0</v>
      </c>
      <c r="BE387" s="111">
        <f t="shared" ca="1" si="237"/>
        <v>-110</v>
      </c>
      <c r="BF387" s="113" t="e">
        <f t="shared" ca="1" si="238"/>
        <v>#VALUE!</v>
      </c>
      <c r="BG387" s="113" t="e">
        <f t="shared" ca="1" si="239"/>
        <v>#VALUE!</v>
      </c>
      <c r="BH387" s="112">
        <f t="shared" ca="1" si="240"/>
        <v>2000</v>
      </c>
      <c r="BI387" s="112">
        <f t="shared" ca="1" si="241"/>
        <v>-110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-110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94">
        <f>scriv!AC350</f>
        <v>0</v>
      </c>
      <c r="H388" s="294">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0</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10</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-198</v>
      </c>
      <c r="BC388" s="111" t="str">
        <f t="shared" ca="1" si="235"/>
        <v>Radius</v>
      </c>
      <c r="BD388" s="112">
        <f t="shared" ca="1" si="236"/>
        <v>0</v>
      </c>
      <c r="BE388" s="111">
        <f t="shared" ca="1" si="237"/>
        <v>-110</v>
      </c>
      <c r="BF388" s="113" t="e">
        <f t="shared" ca="1" si="238"/>
        <v>#VALUE!</v>
      </c>
      <c r="BG388" s="113" t="e">
        <f t="shared" ca="1" si="239"/>
        <v>#VALUE!</v>
      </c>
      <c r="BH388" s="112">
        <f t="shared" ca="1" si="240"/>
        <v>2000</v>
      </c>
      <c r="BI388" s="112">
        <f t="shared" ca="1" si="241"/>
        <v>-110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-110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94">
        <f>scriv!AC351</f>
        <v>0</v>
      </c>
      <c r="H389" s="294">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0</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10</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-198</v>
      </c>
      <c r="BC389" s="111" t="str">
        <f t="shared" ca="1" si="235"/>
        <v>Radius</v>
      </c>
      <c r="BD389" s="112">
        <f t="shared" ca="1" si="236"/>
        <v>0</v>
      </c>
      <c r="BE389" s="111">
        <f t="shared" ca="1" si="237"/>
        <v>-110</v>
      </c>
      <c r="BF389" s="113" t="e">
        <f t="shared" ca="1" si="238"/>
        <v>#VALUE!</v>
      </c>
      <c r="BG389" s="113" t="e">
        <f t="shared" ca="1" si="239"/>
        <v>#VALUE!</v>
      </c>
      <c r="BH389" s="112">
        <f t="shared" ca="1" si="240"/>
        <v>2000</v>
      </c>
      <c r="BI389" s="112">
        <f t="shared" ca="1" si="241"/>
        <v>-110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-110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94">
        <f>scriv!AC352</f>
        <v>0</v>
      </c>
      <c r="H390" s="294">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0</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10</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-198</v>
      </c>
      <c r="BC390" s="111" t="str">
        <f t="shared" ca="1" si="235"/>
        <v>Radius</v>
      </c>
      <c r="BD390" s="112">
        <f t="shared" ca="1" si="236"/>
        <v>0</v>
      </c>
      <c r="BE390" s="111">
        <f t="shared" ca="1" si="237"/>
        <v>-110</v>
      </c>
      <c r="BF390" s="113" t="e">
        <f t="shared" ca="1" si="238"/>
        <v>#VALUE!</v>
      </c>
      <c r="BG390" s="113" t="e">
        <f t="shared" ca="1" si="239"/>
        <v>#VALUE!</v>
      </c>
      <c r="BH390" s="112">
        <f t="shared" ca="1" si="240"/>
        <v>2000</v>
      </c>
      <c r="BI390" s="112">
        <f t="shared" ca="1" si="241"/>
        <v>-110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-110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94">
        <f>scriv!AC353</f>
        <v>0</v>
      </c>
      <c r="H391" s="294">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0</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10</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-198</v>
      </c>
      <c r="BC391" s="111" t="str">
        <f t="shared" ca="1" si="235"/>
        <v>Radius</v>
      </c>
      <c r="BD391" s="112">
        <f t="shared" ca="1" si="236"/>
        <v>0</v>
      </c>
      <c r="BE391" s="111">
        <f t="shared" ca="1" si="237"/>
        <v>-110</v>
      </c>
      <c r="BF391" s="113" t="e">
        <f t="shared" ca="1" si="238"/>
        <v>#VALUE!</v>
      </c>
      <c r="BG391" s="113" t="e">
        <f t="shared" ca="1" si="239"/>
        <v>#VALUE!</v>
      </c>
      <c r="BH391" s="112">
        <f t="shared" ca="1" si="240"/>
        <v>2000</v>
      </c>
      <c r="BI391" s="112">
        <f t="shared" ca="1" si="241"/>
        <v>-110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-110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94">
        <f>scriv!AC354</f>
        <v>0</v>
      </c>
      <c r="H392" s="294">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0</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10</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-198</v>
      </c>
      <c r="BC392" s="111" t="str">
        <f t="shared" ca="1" si="235"/>
        <v>Radius</v>
      </c>
      <c r="BD392" s="112">
        <f t="shared" ca="1" si="236"/>
        <v>0</v>
      </c>
      <c r="BE392" s="111">
        <f t="shared" ca="1" si="237"/>
        <v>-110</v>
      </c>
      <c r="BF392" s="113" t="e">
        <f t="shared" ca="1" si="238"/>
        <v>#VALUE!</v>
      </c>
      <c r="BG392" s="113" t="e">
        <f t="shared" ca="1" si="239"/>
        <v>#VALUE!</v>
      </c>
      <c r="BH392" s="112">
        <f t="shared" ca="1" si="240"/>
        <v>2000</v>
      </c>
      <c r="BI392" s="112">
        <f t="shared" ca="1" si="241"/>
        <v>-110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-110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94">
        <f>scriv!AC355</f>
        <v>0</v>
      </c>
      <c r="H393" s="294">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0</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10</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-198</v>
      </c>
      <c r="BC393" s="111" t="str">
        <f t="shared" ca="1" si="235"/>
        <v>Radius</v>
      </c>
      <c r="BD393" s="112">
        <f t="shared" ca="1" si="236"/>
        <v>0</v>
      </c>
      <c r="BE393" s="111">
        <f t="shared" ca="1" si="237"/>
        <v>-110</v>
      </c>
      <c r="BF393" s="113" t="e">
        <f t="shared" ca="1" si="238"/>
        <v>#VALUE!</v>
      </c>
      <c r="BG393" s="113" t="e">
        <f t="shared" ca="1" si="239"/>
        <v>#VALUE!</v>
      </c>
      <c r="BH393" s="112">
        <f t="shared" ca="1" si="240"/>
        <v>2000</v>
      </c>
      <c r="BI393" s="112">
        <f t="shared" ca="1" si="241"/>
        <v>-110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-110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94">
        <f>scriv!AC356</f>
        <v>0</v>
      </c>
      <c r="H394" s="294">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0</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10</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-198</v>
      </c>
      <c r="BC394" s="111" t="str">
        <f t="shared" ca="1" si="235"/>
        <v>Radius</v>
      </c>
      <c r="BD394" s="112">
        <f t="shared" ca="1" si="236"/>
        <v>0</v>
      </c>
      <c r="BE394" s="111">
        <f t="shared" ca="1" si="237"/>
        <v>-110</v>
      </c>
      <c r="BF394" s="113" t="e">
        <f t="shared" ca="1" si="238"/>
        <v>#VALUE!</v>
      </c>
      <c r="BG394" s="113" t="e">
        <f t="shared" ca="1" si="239"/>
        <v>#VALUE!</v>
      </c>
      <c r="BH394" s="112">
        <f t="shared" ca="1" si="240"/>
        <v>2000</v>
      </c>
      <c r="BI394" s="112">
        <f t="shared" ca="1" si="241"/>
        <v>-110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-110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94">
        <f>scriv!AC357</f>
        <v>0</v>
      </c>
      <c r="H395" s="294">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0</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10</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-198</v>
      </c>
      <c r="BC395" s="111" t="str">
        <f t="shared" ca="1" si="235"/>
        <v>Radius</v>
      </c>
      <c r="BD395" s="112">
        <f t="shared" ca="1" si="236"/>
        <v>0</v>
      </c>
      <c r="BE395" s="111">
        <f t="shared" ca="1" si="237"/>
        <v>-110</v>
      </c>
      <c r="BF395" s="113" t="e">
        <f t="shared" ca="1" si="238"/>
        <v>#VALUE!</v>
      </c>
      <c r="BG395" s="113" t="e">
        <f t="shared" ca="1" si="239"/>
        <v>#VALUE!</v>
      </c>
      <c r="BH395" s="112">
        <f t="shared" ca="1" si="240"/>
        <v>2000</v>
      </c>
      <c r="BI395" s="112">
        <f t="shared" ca="1" si="241"/>
        <v>-110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-110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94">
        <f>scriv!AC358</f>
        <v>0</v>
      </c>
      <c r="H396" s="294">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0</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10</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-198</v>
      </c>
      <c r="BC396" s="111" t="str">
        <f t="shared" ca="1" si="235"/>
        <v>Radius</v>
      </c>
      <c r="BD396" s="112">
        <f t="shared" ca="1" si="236"/>
        <v>0</v>
      </c>
      <c r="BE396" s="111">
        <f t="shared" ca="1" si="237"/>
        <v>-110</v>
      </c>
      <c r="BF396" s="113" t="e">
        <f t="shared" ca="1" si="238"/>
        <v>#VALUE!</v>
      </c>
      <c r="BG396" s="113" t="e">
        <f t="shared" ca="1" si="239"/>
        <v>#VALUE!</v>
      </c>
      <c r="BH396" s="112">
        <f t="shared" ca="1" si="240"/>
        <v>2000</v>
      </c>
      <c r="BI396" s="112">
        <f t="shared" ca="1" si="241"/>
        <v>-110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-110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94">
        <f>scriv!AC359</f>
        <v>0</v>
      </c>
      <c r="H397" s="294">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0</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10</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-198</v>
      </c>
      <c r="BC397" s="111" t="str">
        <f t="shared" ca="1" si="235"/>
        <v>Radius</v>
      </c>
      <c r="BD397" s="112">
        <f t="shared" ca="1" si="236"/>
        <v>0</v>
      </c>
      <c r="BE397" s="111">
        <f t="shared" ca="1" si="237"/>
        <v>-110</v>
      </c>
      <c r="BF397" s="113" t="e">
        <f t="shared" ca="1" si="238"/>
        <v>#VALUE!</v>
      </c>
      <c r="BG397" s="113" t="e">
        <f t="shared" ca="1" si="239"/>
        <v>#VALUE!</v>
      </c>
      <c r="BH397" s="112">
        <f t="shared" ca="1" si="240"/>
        <v>2000</v>
      </c>
      <c r="BI397" s="112">
        <f t="shared" ca="1" si="241"/>
        <v>-110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-110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94">
        <f>scriv!AC360</f>
        <v>0</v>
      </c>
      <c r="H398" s="294">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0</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10</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-198</v>
      </c>
      <c r="BC398" s="111" t="str">
        <f t="shared" ca="1" si="235"/>
        <v>Radius</v>
      </c>
      <c r="BD398" s="112">
        <f t="shared" ca="1" si="236"/>
        <v>0</v>
      </c>
      <c r="BE398" s="111">
        <f t="shared" ca="1" si="237"/>
        <v>-110</v>
      </c>
      <c r="BF398" s="113" t="e">
        <f t="shared" ca="1" si="238"/>
        <v>#VALUE!</v>
      </c>
      <c r="BG398" s="113" t="e">
        <f t="shared" ca="1" si="239"/>
        <v>#VALUE!</v>
      </c>
      <c r="BH398" s="112">
        <f t="shared" ca="1" si="240"/>
        <v>2000</v>
      </c>
      <c r="BI398" s="112">
        <f t="shared" ca="1" si="241"/>
        <v>-110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-110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94">
        <f>scriv!AC361</f>
        <v>0</v>
      </c>
      <c r="H399" s="294">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0</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10</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-198</v>
      </c>
      <c r="BC399" s="111" t="str">
        <f t="shared" ca="1" si="235"/>
        <v>Radius</v>
      </c>
      <c r="BD399" s="112">
        <f t="shared" ca="1" si="236"/>
        <v>0</v>
      </c>
      <c r="BE399" s="111">
        <f t="shared" ca="1" si="237"/>
        <v>-110</v>
      </c>
      <c r="BF399" s="113" t="e">
        <f t="shared" ca="1" si="238"/>
        <v>#VALUE!</v>
      </c>
      <c r="BG399" s="113" t="e">
        <f t="shared" ca="1" si="239"/>
        <v>#VALUE!</v>
      </c>
      <c r="BH399" s="112">
        <f t="shared" ca="1" si="240"/>
        <v>2000</v>
      </c>
      <c r="BI399" s="112">
        <f t="shared" ca="1" si="241"/>
        <v>-110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-110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94">
        <f>scriv!AC362</f>
        <v>0</v>
      </c>
      <c r="H400" s="294">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0</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10</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-198</v>
      </c>
      <c r="BC400" s="111" t="str">
        <f t="shared" ca="1" si="235"/>
        <v>Radius</v>
      </c>
      <c r="BD400" s="112">
        <f t="shared" ca="1" si="236"/>
        <v>0</v>
      </c>
      <c r="BE400" s="111">
        <f t="shared" ca="1" si="237"/>
        <v>-110</v>
      </c>
      <c r="BF400" s="113" t="e">
        <f t="shared" ca="1" si="238"/>
        <v>#VALUE!</v>
      </c>
      <c r="BG400" s="113" t="e">
        <f t="shared" ca="1" si="239"/>
        <v>#VALUE!</v>
      </c>
      <c r="BH400" s="112">
        <f t="shared" ca="1" si="240"/>
        <v>2000</v>
      </c>
      <c r="BI400" s="112">
        <f t="shared" ca="1" si="241"/>
        <v>-110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-110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94">
        <f>scriv!AC363</f>
        <v>0</v>
      </c>
      <c r="H401" s="294">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0</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10</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-198</v>
      </c>
      <c r="BC401" s="111" t="str">
        <f t="shared" ca="1" si="235"/>
        <v>Radius</v>
      </c>
      <c r="BD401" s="112">
        <f t="shared" ca="1" si="236"/>
        <v>0</v>
      </c>
      <c r="BE401" s="111">
        <f t="shared" ca="1" si="237"/>
        <v>-110</v>
      </c>
      <c r="BF401" s="113" t="e">
        <f t="shared" ca="1" si="238"/>
        <v>#VALUE!</v>
      </c>
      <c r="BG401" s="113" t="e">
        <f t="shared" ca="1" si="239"/>
        <v>#VALUE!</v>
      </c>
      <c r="BH401" s="112">
        <f t="shared" ca="1" si="240"/>
        <v>2000</v>
      </c>
      <c r="BI401" s="112">
        <f t="shared" ca="1" si="241"/>
        <v>-110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-110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94">
        <f>scriv!AC364</f>
        <v>0</v>
      </c>
      <c r="H402" s="294">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0</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10</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-198</v>
      </c>
      <c r="BC402" s="111" t="str">
        <f t="shared" ca="1" si="235"/>
        <v>Radius</v>
      </c>
      <c r="BD402" s="112">
        <f t="shared" ca="1" si="236"/>
        <v>0</v>
      </c>
      <c r="BE402" s="111">
        <f t="shared" ca="1" si="237"/>
        <v>-110</v>
      </c>
      <c r="BF402" s="113" t="e">
        <f t="shared" ca="1" si="238"/>
        <v>#VALUE!</v>
      </c>
      <c r="BG402" s="113" t="e">
        <f t="shared" ca="1" si="239"/>
        <v>#VALUE!</v>
      </c>
      <c r="BH402" s="112">
        <f t="shared" ca="1" si="240"/>
        <v>2000</v>
      </c>
      <c r="BI402" s="112">
        <f t="shared" ca="1" si="241"/>
        <v>-110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-110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94">
        <f>scriv!AC365</f>
        <v>0</v>
      </c>
      <c r="H403" s="294">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0</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10</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-198</v>
      </c>
      <c r="BC403" s="111" t="str">
        <f t="shared" ca="1" si="235"/>
        <v>Radius</v>
      </c>
      <c r="BD403" s="112">
        <f t="shared" ca="1" si="236"/>
        <v>0</v>
      </c>
      <c r="BE403" s="111">
        <f t="shared" ca="1" si="237"/>
        <v>-110</v>
      </c>
      <c r="BF403" s="113" t="e">
        <f t="shared" ca="1" si="238"/>
        <v>#VALUE!</v>
      </c>
      <c r="BG403" s="113" t="e">
        <f t="shared" ca="1" si="239"/>
        <v>#VALUE!</v>
      </c>
      <c r="BH403" s="112">
        <f t="shared" ca="1" si="240"/>
        <v>2000</v>
      </c>
      <c r="BI403" s="112">
        <f t="shared" ca="1" si="241"/>
        <v>-110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NodeSquare</v>
      </c>
      <c r="BU403" s="166">
        <f t="shared" ca="1" si="247"/>
        <v>2000</v>
      </c>
      <c r="BV403" s="166">
        <f t="shared" ca="1" si="248"/>
        <v>-110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94">
        <f>scriv!AC366</f>
        <v>0</v>
      </c>
      <c r="H404" s="294">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0</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10</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-198</v>
      </c>
      <c r="BC404" s="111" t="str">
        <f t="shared" ca="1" si="235"/>
        <v>Radius</v>
      </c>
      <c r="BD404" s="112">
        <f t="shared" ca="1" si="236"/>
        <v>0</v>
      </c>
      <c r="BE404" s="111">
        <f t="shared" ca="1" si="237"/>
        <v>-110</v>
      </c>
      <c r="BF404" s="113" t="e">
        <f t="shared" ca="1" si="238"/>
        <v>#VALUE!</v>
      </c>
      <c r="BG404" s="113" t="e">
        <f t="shared" ca="1" si="239"/>
        <v>#VALUE!</v>
      </c>
      <c r="BH404" s="112">
        <f t="shared" ca="1" si="240"/>
        <v>2000</v>
      </c>
      <c r="BI404" s="112">
        <f t="shared" ca="1" si="241"/>
        <v>-110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NodeSquare</v>
      </c>
      <c r="BU404" s="166">
        <f t="shared" ca="1" si="247"/>
        <v>2000</v>
      </c>
      <c r="BV404" s="166">
        <f t="shared" ca="1" si="248"/>
        <v>-110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94">
        <f>scriv!AC367</f>
        <v>0</v>
      </c>
      <c r="H405" s="294">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0</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10</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-198</v>
      </c>
      <c r="BC405" s="111" t="str">
        <f t="shared" ca="1" si="235"/>
        <v>Radius</v>
      </c>
      <c r="BD405" s="112">
        <f t="shared" ca="1" si="236"/>
        <v>0</v>
      </c>
      <c r="BE405" s="111">
        <f t="shared" ca="1" si="237"/>
        <v>-110</v>
      </c>
      <c r="BF405" s="113" t="e">
        <f t="shared" ca="1" si="238"/>
        <v>#VALUE!</v>
      </c>
      <c r="BG405" s="113" t="e">
        <f t="shared" ca="1" si="239"/>
        <v>#VALUE!</v>
      </c>
      <c r="BH405" s="112">
        <f t="shared" ca="1" si="240"/>
        <v>2000</v>
      </c>
      <c r="BI405" s="112">
        <f t="shared" ca="1" si="241"/>
        <v>-110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NodeSquare</v>
      </c>
      <c r="BU405" s="166">
        <f t="shared" ca="1" si="247"/>
        <v>2000</v>
      </c>
      <c r="BV405" s="166">
        <f t="shared" ca="1" si="248"/>
        <v>-110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94">
        <f>scriv!AC368</f>
        <v>0</v>
      </c>
      <c r="H406" s="294">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0</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10</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-198</v>
      </c>
      <c r="BC406" s="111" t="str">
        <f t="shared" ca="1" si="235"/>
        <v>Radius</v>
      </c>
      <c r="BD406" s="112">
        <f t="shared" ca="1" si="236"/>
        <v>0</v>
      </c>
      <c r="BE406" s="111">
        <f t="shared" ca="1" si="237"/>
        <v>-110</v>
      </c>
      <c r="BF406" s="113" t="e">
        <f t="shared" ca="1" si="238"/>
        <v>#VALUE!</v>
      </c>
      <c r="BG406" s="113" t="e">
        <f t="shared" ca="1" si="239"/>
        <v>#VALUE!</v>
      </c>
      <c r="BH406" s="112">
        <f t="shared" ca="1" si="240"/>
        <v>2000</v>
      </c>
      <c r="BI406" s="112">
        <f t="shared" ca="1" si="241"/>
        <v>-110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NodeSquare</v>
      </c>
      <c r="BU406" s="166">
        <f t="shared" ca="1" si="247"/>
        <v>2000</v>
      </c>
      <c r="BV406" s="166">
        <f t="shared" ca="1" si="248"/>
        <v>-110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94">
        <f>scriv!AC369</f>
        <v>0</v>
      </c>
      <c r="H407" s="294">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0</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10</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-198</v>
      </c>
      <c r="BC407" s="111" t="str">
        <f t="shared" ca="1" si="235"/>
        <v>Radius</v>
      </c>
      <c r="BD407" s="112">
        <f t="shared" ca="1" si="236"/>
        <v>0</v>
      </c>
      <c r="BE407" s="111">
        <f t="shared" ca="1" si="237"/>
        <v>-110</v>
      </c>
      <c r="BF407" s="113" t="e">
        <f t="shared" ca="1" si="238"/>
        <v>#VALUE!</v>
      </c>
      <c r="BG407" s="113" t="e">
        <f t="shared" ca="1" si="239"/>
        <v>#VALUE!</v>
      </c>
      <c r="BH407" s="112">
        <f t="shared" ca="1" si="240"/>
        <v>2000</v>
      </c>
      <c r="BI407" s="112">
        <f t="shared" ca="1" si="241"/>
        <v>-110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NodeSquare</v>
      </c>
      <c r="BU407" s="166">
        <f t="shared" ca="1" si="247"/>
        <v>2000</v>
      </c>
      <c r="BV407" s="166">
        <f t="shared" ca="1" si="248"/>
        <v>-110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94">
        <f>scriv!AC370</f>
        <v>0</v>
      </c>
      <c r="H408" s="294">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0</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10</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-198</v>
      </c>
      <c r="BC408" s="111" t="str">
        <f t="shared" ca="1" si="235"/>
        <v>Radius</v>
      </c>
      <c r="BD408" s="112">
        <f t="shared" ca="1" si="236"/>
        <v>0</v>
      </c>
      <c r="BE408" s="111">
        <f t="shared" ca="1" si="237"/>
        <v>-110</v>
      </c>
      <c r="BF408" s="113" t="e">
        <f t="shared" ca="1" si="238"/>
        <v>#VALUE!</v>
      </c>
      <c r="BG408" s="113" t="e">
        <f t="shared" ca="1" si="239"/>
        <v>#VALUE!</v>
      </c>
      <c r="BH408" s="112">
        <f t="shared" ca="1" si="240"/>
        <v>2000</v>
      </c>
      <c r="BI408" s="112">
        <f t="shared" ca="1" si="241"/>
        <v>-110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NodeSquare</v>
      </c>
      <c r="BU408" s="166">
        <f t="shared" ca="1" si="247"/>
        <v>2000</v>
      </c>
      <c r="BV408" s="166">
        <f t="shared" ca="1" si="248"/>
        <v>-110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94">
        <f>scriv!AC371</f>
        <v>0</v>
      </c>
      <c r="H409" s="294">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0</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10</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-198</v>
      </c>
      <c r="BC409" s="111" t="str">
        <f t="shared" ca="1" si="235"/>
        <v>Radius</v>
      </c>
      <c r="BD409" s="112">
        <f t="shared" ca="1" si="236"/>
        <v>0</v>
      </c>
      <c r="BE409" s="111">
        <f t="shared" ca="1" si="237"/>
        <v>-110</v>
      </c>
      <c r="BF409" s="113" t="e">
        <f t="shared" ca="1" si="238"/>
        <v>#VALUE!</v>
      </c>
      <c r="BG409" s="113" t="e">
        <f t="shared" ca="1" si="239"/>
        <v>#VALUE!</v>
      </c>
      <c r="BH409" s="112">
        <f t="shared" ca="1" si="240"/>
        <v>2000</v>
      </c>
      <c r="BI409" s="112">
        <f t="shared" ca="1" si="241"/>
        <v>-110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NodeSquare</v>
      </c>
      <c r="BU409" s="166">
        <f t="shared" ca="1" si="247"/>
        <v>2000</v>
      </c>
      <c r="BV409" s="166">
        <f t="shared" ca="1" si="248"/>
        <v>-110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94">
        <f>scriv!AC372</f>
        <v>0</v>
      </c>
      <c r="H410" s="294">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0</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10</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-198</v>
      </c>
      <c r="BC410" s="111" t="str">
        <f t="shared" ca="1" si="235"/>
        <v>Radius</v>
      </c>
      <c r="BD410" s="112">
        <f t="shared" ca="1" si="236"/>
        <v>0</v>
      </c>
      <c r="BE410" s="111">
        <f t="shared" ca="1" si="237"/>
        <v>-110</v>
      </c>
      <c r="BF410" s="113" t="e">
        <f t="shared" ca="1" si="238"/>
        <v>#VALUE!</v>
      </c>
      <c r="BG410" s="113" t="e">
        <f t="shared" ca="1" si="239"/>
        <v>#VALUE!</v>
      </c>
      <c r="BH410" s="112">
        <f t="shared" ca="1" si="240"/>
        <v>2000</v>
      </c>
      <c r="BI410" s="112">
        <f t="shared" ca="1" si="241"/>
        <v>-110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NodeSquare</v>
      </c>
      <c r="BU410" s="166">
        <f t="shared" ca="1" si="247"/>
        <v>2000</v>
      </c>
      <c r="BV410" s="166">
        <f t="shared" ca="1" si="248"/>
        <v>-110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94">
        <f>scriv!AC373</f>
        <v>0</v>
      </c>
      <c r="H411" s="294">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0</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10</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-198</v>
      </c>
      <c r="BC411" s="111" t="str">
        <f t="shared" ca="1" si="235"/>
        <v>Radius</v>
      </c>
      <c r="BD411" s="112">
        <f t="shared" ca="1" si="236"/>
        <v>0</v>
      </c>
      <c r="BE411" s="111">
        <f t="shared" ca="1" si="237"/>
        <v>-110</v>
      </c>
      <c r="BF411" s="113" t="e">
        <f t="shared" ca="1" si="238"/>
        <v>#VALUE!</v>
      </c>
      <c r="BG411" s="113" t="e">
        <f t="shared" ca="1" si="239"/>
        <v>#VALUE!</v>
      </c>
      <c r="BH411" s="112">
        <f t="shared" ca="1" si="240"/>
        <v>2000</v>
      </c>
      <c r="BI411" s="112">
        <f t="shared" ca="1" si="241"/>
        <v>-110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NodeSquare</v>
      </c>
      <c r="BU411" s="166">
        <f t="shared" ca="1" si="247"/>
        <v>2000</v>
      </c>
      <c r="BV411" s="166">
        <f t="shared" ca="1" si="248"/>
        <v>-110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94">
        <f>scriv!AC374</f>
        <v>0</v>
      </c>
      <c r="H412" s="294">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0</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10</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-198</v>
      </c>
      <c r="BC412" s="111" t="str">
        <f t="shared" ca="1" si="235"/>
        <v>Radius</v>
      </c>
      <c r="BD412" s="112">
        <f t="shared" ca="1" si="236"/>
        <v>0</v>
      </c>
      <c r="BE412" s="111">
        <f t="shared" ca="1" si="237"/>
        <v>-110</v>
      </c>
      <c r="BF412" s="113" t="e">
        <f t="shared" ca="1" si="238"/>
        <v>#VALUE!</v>
      </c>
      <c r="BG412" s="113" t="e">
        <f t="shared" ca="1" si="239"/>
        <v>#VALUE!</v>
      </c>
      <c r="BH412" s="112">
        <f t="shared" ca="1" si="240"/>
        <v>2000</v>
      </c>
      <c r="BI412" s="112">
        <f t="shared" ca="1" si="241"/>
        <v>-110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NodeSquare</v>
      </c>
      <c r="BU412" s="166">
        <f t="shared" ca="1" si="247"/>
        <v>2000</v>
      </c>
      <c r="BV412" s="166">
        <f t="shared" ca="1" si="248"/>
        <v>-110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94">
        <f>scriv!AC375</f>
        <v>0</v>
      </c>
      <c r="H413" s="294">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0</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10</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-198</v>
      </c>
      <c r="BC413" s="111" t="str">
        <f t="shared" ca="1" si="235"/>
        <v>Radius</v>
      </c>
      <c r="BD413" s="112">
        <f t="shared" ca="1" si="236"/>
        <v>0</v>
      </c>
      <c r="BE413" s="111">
        <f t="shared" ca="1" si="237"/>
        <v>-110</v>
      </c>
      <c r="BF413" s="113" t="e">
        <f t="shared" ca="1" si="238"/>
        <v>#VALUE!</v>
      </c>
      <c r="BG413" s="113" t="e">
        <f t="shared" ca="1" si="239"/>
        <v>#VALUE!</v>
      </c>
      <c r="BH413" s="112">
        <f t="shared" ca="1" si="240"/>
        <v>2000</v>
      </c>
      <c r="BI413" s="112">
        <f t="shared" ca="1" si="241"/>
        <v>-110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NodeSquare</v>
      </c>
      <c r="BU413" s="166">
        <f t="shared" ca="1" si="247"/>
        <v>2000</v>
      </c>
      <c r="BV413" s="166">
        <f t="shared" ca="1" si="248"/>
        <v>-110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94">
        <f>scriv!AC376</f>
        <v>0</v>
      </c>
      <c r="H414" s="294">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0</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10</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-198</v>
      </c>
      <c r="BC414" s="111" t="str">
        <f t="shared" ca="1" si="235"/>
        <v>Radius</v>
      </c>
      <c r="BD414" s="112">
        <f t="shared" ca="1" si="236"/>
        <v>0</v>
      </c>
      <c r="BE414" s="111">
        <f t="shared" ca="1" si="237"/>
        <v>-110</v>
      </c>
      <c r="BF414" s="113" t="e">
        <f t="shared" ca="1" si="238"/>
        <v>#VALUE!</v>
      </c>
      <c r="BG414" s="113" t="e">
        <f t="shared" ca="1" si="239"/>
        <v>#VALUE!</v>
      </c>
      <c r="BH414" s="112">
        <f t="shared" ca="1" si="240"/>
        <v>2000</v>
      </c>
      <c r="BI414" s="112">
        <f t="shared" ca="1" si="241"/>
        <v>-110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-110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94">
        <f>scriv!AC377</f>
        <v>0</v>
      </c>
      <c r="H415" s="294">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0</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10</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-198</v>
      </c>
      <c r="BC415" s="111" t="str">
        <f t="shared" ca="1" si="235"/>
        <v>Radius</v>
      </c>
      <c r="BD415" s="112">
        <f t="shared" ca="1" si="236"/>
        <v>0</v>
      </c>
      <c r="BE415" s="111">
        <f t="shared" ca="1" si="237"/>
        <v>-110</v>
      </c>
      <c r="BF415" s="113" t="e">
        <f t="shared" ca="1" si="238"/>
        <v>#VALUE!</v>
      </c>
      <c r="BG415" s="113" t="e">
        <f t="shared" ca="1" si="239"/>
        <v>#VALUE!</v>
      </c>
      <c r="BH415" s="112">
        <f t="shared" ca="1" si="240"/>
        <v>2000</v>
      </c>
      <c r="BI415" s="112">
        <f t="shared" ca="1" si="241"/>
        <v>-110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-110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94">
        <f>scriv!AC378</f>
        <v>0</v>
      </c>
      <c r="H416" s="294">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0</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10</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-198</v>
      </c>
      <c r="BC416" s="111" t="str">
        <f t="shared" ca="1" si="235"/>
        <v>Radius</v>
      </c>
      <c r="BD416" s="112">
        <f t="shared" ca="1" si="236"/>
        <v>0</v>
      </c>
      <c r="BE416" s="111">
        <f t="shared" ca="1" si="237"/>
        <v>-110</v>
      </c>
      <c r="BF416" s="113" t="e">
        <f t="shared" ca="1" si="238"/>
        <v>#VALUE!</v>
      </c>
      <c r="BG416" s="113" t="e">
        <f t="shared" ca="1" si="239"/>
        <v>#VALUE!</v>
      </c>
      <c r="BH416" s="112">
        <f t="shared" ca="1" si="240"/>
        <v>2000</v>
      </c>
      <c r="BI416" s="112">
        <f t="shared" ca="1" si="241"/>
        <v>-110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-110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94">
        <f>scriv!AC379</f>
        <v>0</v>
      </c>
      <c r="H417" s="294">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0</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10</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-198</v>
      </c>
      <c r="BC417" s="111" t="str">
        <f t="shared" ca="1" si="235"/>
        <v>Radius</v>
      </c>
      <c r="BD417" s="112">
        <f t="shared" ca="1" si="236"/>
        <v>0</v>
      </c>
      <c r="BE417" s="111">
        <f t="shared" ca="1" si="237"/>
        <v>-110</v>
      </c>
      <c r="BF417" s="113" t="e">
        <f t="shared" ca="1" si="238"/>
        <v>#VALUE!</v>
      </c>
      <c r="BG417" s="113" t="e">
        <f t="shared" ca="1" si="239"/>
        <v>#VALUE!</v>
      </c>
      <c r="BH417" s="112">
        <f t="shared" ca="1" si="240"/>
        <v>2000</v>
      </c>
      <c r="BI417" s="112">
        <f t="shared" ca="1" si="241"/>
        <v>-110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-110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94">
        <f>scriv!AC380</f>
        <v>0</v>
      </c>
      <c r="H418" s="294">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0</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10</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-198</v>
      </c>
      <c r="BC418" s="111" t="str">
        <f t="shared" ca="1" si="235"/>
        <v>Radius</v>
      </c>
      <c r="BD418" s="112">
        <f t="shared" ca="1" si="236"/>
        <v>0</v>
      </c>
      <c r="BE418" s="111">
        <f t="shared" ca="1" si="237"/>
        <v>-110</v>
      </c>
      <c r="BF418" s="113" t="e">
        <f t="shared" ca="1" si="238"/>
        <v>#VALUE!</v>
      </c>
      <c r="BG418" s="113" t="e">
        <f t="shared" ca="1" si="239"/>
        <v>#VALUE!</v>
      </c>
      <c r="BH418" s="112">
        <f t="shared" ca="1" si="240"/>
        <v>2000</v>
      </c>
      <c r="BI418" s="112">
        <f t="shared" ca="1" si="241"/>
        <v>-110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-110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94">
        <f>scriv!AC381</f>
        <v>0</v>
      </c>
      <c r="H419" s="294">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0</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10</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-198</v>
      </c>
      <c r="BC419" s="111" t="str">
        <f t="shared" ca="1" si="235"/>
        <v>Radius</v>
      </c>
      <c r="BD419" s="112">
        <f t="shared" ca="1" si="236"/>
        <v>0</v>
      </c>
      <c r="BE419" s="111">
        <f t="shared" ca="1" si="237"/>
        <v>-110</v>
      </c>
      <c r="BF419" s="113" t="e">
        <f t="shared" ca="1" si="238"/>
        <v>#VALUE!</v>
      </c>
      <c r="BG419" s="113" t="e">
        <f t="shared" ca="1" si="239"/>
        <v>#VALUE!</v>
      </c>
      <c r="BH419" s="112">
        <f t="shared" ca="1" si="240"/>
        <v>2000</v>
      </c>
      <c r="BI419" s="112">
        <f t="shared" ca="1" si="241"/>
        <v>-110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-110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94">
        <f>scriv!AC382</f>
        <v>0</v>
      </c>
      <c r="H420" s="294">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0</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10</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-198</v>
      </c>
      <c r="BC420" s="111" t="str">
        <f t="shared" ca="1" si="235"/>
        <v>Radius</v>
      </c>
      <c r="BD420" s="112">
        <f t="shared" ca="1" si="236"/>
        <v>0</v>
      </c>
      <c r="BE420" s="111">
        <f t="shared" ca="1" si="237"/>
        <v>-110</v>
      </c>
      <c r="BF420" s="113" t="e">
        <f t="shared" ca="1" si="238"/>
        <v>#VALUE!</v>
      </c>
      <c r="BG420" s="113" t="e">
        <f t="shared" ca="1" si="239"/>
        <v>#VALUE!</v>
      </c>
      <c r="BH420" s="112">
        <f t="shared" ca="1" si="240"/>
        <v>2000</v>
      </c>
      <c r="BI420" s="112">
        <f t="shared" ca="1" si="241"/>
        <v>-110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-110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94">
        <f>scriv!AC383</f>
        <v>0</v>
      </c>
      <c r="H421" s="294">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0</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10</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-198</v>
      </c>
      <c r="BC421" s="111" t="str">
        <f t="shared" ca="1" si="235"/>
        <v>Radius</v>
      </c>
      <c r="BD421" s="112">
        <f t="shared" ca="1" si="236"/>
        <v>0</v>
      </c>
      <c r="BE421" s="111">
        <f t="shared" ca="1" si="237"/>
        <v>-110</v>
      </c>
      <c r="BF421" s="113" t="e">
        <f t="shared" ca="1" si="238"/>
        <v>#VALUE!</v>
      </c>
      <c r="BG421" s="113" t="e">
        <f t="shared" ca="1" si="239"/>
        <v>#VALUE!</v>
      </c>
      <c r="BH421" s="112">
        <f t="shared" ca="1" si="240"/>
        <v>2000</v>
      </c>
      <c r="BI421" s="112">
        <f t="shared" ca="1" si="241"/>
        <v>-110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-110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94">
        <f>scriv!AC384</f>
        <v>0</v>
      </c>
      <c r="H422" s="294">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0</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10</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-198</v>
      </c>
      <c r="BC422" s="111" t="str">
        <f t="shared" ca="1" si="235"/>
        <v>Radius</v>
      </c>
      <c r="BD422" s="112">
        <f t="shared" ca="1" si="236"/>
        <v>0</v>
      </c>
      <c r="BE422" s="111">
        <f t="shared" ca="1" si="237"/>
        <v>-110</v>
      </c>
      <c r="BF422" s="113" t="e">
        <f t="shared" ca="1" si="238"/>
        <v>#VALUE!</v>
      </c>
      <c r="BG422" s="113" t="e">
        <f t="shared" ca="1" si="239"/>
        <v>#VALUE!</v>
      </c>
      <c r="BH422" s="112">
        <f t="shared" ca="1" si="240"/>
        <v>2000</v>
      </c>
      <c r="BI422" s="112">
        <f t="shared" ca="1" si="241"/>
        <v>-110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-110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94">
        <f>scriv!AC385</f>
        <v>0</v>
      </c>
      <c r="H423" s="294">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0</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10</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-198</v>
      </c>
      <c r="BC423" s="111" t="str">
        <f t="shared" ca="1" si="235"/>
        <v>Radius</v>
      </c>
      <c r="BD423" s="112">
        <f t="shared" ca="1" si="236"/>
        <v>0</v>
      </c>
      <c r="BE423" s="111">
        <f t="shared" ca="1" si="237"/>
        <v>-110</v>
      </c>
      <c r="BF423" s="113" t="e">
        <f t="shared" ca="1" si="238"/>
        <v>#VALUE!</v>
      </c>
      <c r="BG423" s="113" t="e">
        <f t="shared" ca="1" si="239"/>
        <v>#VALUE!</v>
      </c>
      <c r="BH423" s="112">
        <f t="shared" ca="1" si="240"/>
        <v>2000</v>
      </c>
      <c r="BI423" s="112">
        <f t="shared" ca="1" si="241"/>
        <v>-110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-110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94">
        <f>scriv!AC386</f>
        <v>0</v>
      </c>
      <c r="H424" s="294">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0</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10</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-198</v>
      </c>
      <c r="BC424" s="111" t="str">
        <f t="shared" ca="1" si="235"/>
        <v>Radius</v>
      </c>
      <c r="BD424" s="112">
        <f t="shared" ca="1" si="236"/>
        <v>0</v>
      </c>
      <c r="BE424" s="111">
        <f t="shared" ca="1" si="237"/>
        <v>-110</v>
      </c>
      <c r="BF424" s="113" t="e">
        <f t="shared" ca="1" si="238"/>
        <v>#VALUE!</v>
      </c>
      <c r="BG424" s="113" t="e">
        <f t="shared" ca="1" si="239"/>
        <v>#VALUE!</v>
      </c>
      <c r="BH424" s="112">
        <f t="shared" ca="1" si="240"/>
        <v>2000</v>
      </c>
      <c r="BI424" s="112">
        <f t="shared" ca="1" si="241"/>
        <v>-110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-110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94">
        <f>scriv!AC387</f>
        <v>0</v>
      </c>
      <c r="H425" s="294">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0</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10</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-198</v>
      </c>
      <c r="BC425" s="111" t="str">
        <f t="shared" ca="1" si="235"/>
        <v>Radius</v>
      </c>
      <c r="BD425" s="112">
        <f t="shared" ca="1" si="236"/>
        <v>0</v>
      </c>
      <c r="BE425" s="111">
        <f t="shared" ca="1" si="237"/>
        <v>-110</v>
      </c>
      <c r="BF425" s="113" t="e">
        <f t="shared" ca="1" si="238"/>
        <v>#VALUE!</v>
      </c>
      <c r="BG425" s="113" t="e">
        <f t="shared" ca="1" si="239"/>
        <v>#VALUE!</v>
      </c>
      <c r="BH425" s="112">
        <f t="shared" ca="1" si="240"/>
        <v>2000</v>
      </c>
      <c r="BI425" s="112">
        <f t="shared" ca="1" si="241"/>
        <v>-110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-110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94">
        <f>scriv!AC388</f>
        <v>0</v>
      </c>
      <c r="H426" s="294">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0</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10</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-198</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-110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-110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-110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94">
        <f>scriv!AC389</f>
        <v>0</v>
      </c>
      <c r="H427" s="294">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0</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10</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-198</v>
      </c>
      <c r="BC427" s="111" t="str">
        <f t="shared" ca="1" si="278"/>
        <v>Radius</v>
      </c>
      <c r="BD427" s="112">
        <f t="shared" ca="1" si="279"/>
        <v>0</v>
      </c>
      <c r="BE427" s="111">
        <f t="shared" ca="1" si="280"/>
        <v>-110</v>
      </c>
      <c r="BF427" s="113" t="e">
        <f t="shared" ca="1" si="281"/>
        <v>#VALUE!</v>
      </c>
      <c r="BG427" s="113" t="e">
        <f t="shared" ca="1" si="282"/>
        <v>#VALUE!</v>
      </c>
      <c r="BH427" s="112">
        <f t="shared" ca="1" si="283"/>
        <v>2000</v>
      </c>
      <c r="BI427" s="112">
        <f t="shared" ca="1" si="284"/>
        <v>-110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-110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94">
        <f>scriv!AC390</f>
        <v>0</v>
      </c>
      <c r="H428" s="294">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0</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10</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-198</v>
      </c>
      <c r="BC428" s="111" t="str">
        <f t="shared" ca="1" si="278"/>
        <v>Radius</v>
      </c>
      <c r="BD428" s="112">
        <f t="shared" ca="1" si="279"/>
        <v>0</v>
      </c>
      <c r="BE428" s="111">
        <f t="shared" ca="1" si="280"/>
        <v>-110</v>
      </c>
      <c r="BF428" s="113" t="e">
        <f t="shared" ca="1" si="281"/>
        <v>#VALUE!</v>
      </c>
      <c r="BG428" s="113" t="e">
        <f t="shared" ca="1" si="282"/>
        <v>#VALUE!</v>
      </c>
      <c r="BH428" s="112">
        <f t="shared" ca="1" si="283"/>
        <v>2000</v>
      </c>
      <c r="BI428" s="112">
        <f t="shared" ca="1" si="284"/>
        <v>-110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-110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94">
        <f>scriv!AC391</f>
        <v>0</v>
      </c>
      <c r="H429" s="294">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0</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10</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-198</v>
      </c>
      <c r="BC429" s="111" t="str">
        <f t="shared" ca="1" si="278"/>
        <v>Radius</v>
      </c>
      <c r="BD429" s="112">
        <f t="shared" ca="1" si="279"/>
        <v>0</v>
      </c>
      <c r="BE429" s="111">
        <f t="shared" ca="1" si="280"/>
        <v>-110</v>
      </c>
      <c r="BF429" s="113" t="e">
        <f t="shared" ca="1" si="281"/>
        <v>#VALUE!</v>
      </c>
      <c r="BG429" s="113" t="e">
        <f t="shared" ca="1" si="282"/>
        <v>#VALUE!</v>
      </c>
      <c r="BH429" s="112">
        <f t="shared" ca="1" si="283"/>
        <v>2000</v>
      </c>
      <c r="BI429" s="112">
        <f t="shared" ca="1" si="284"/>
        <v>-110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-110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94">
        <f>scriv!AC392</f>
        <v>0</v>
      </c>
      <c r="H430" s="294">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0</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10</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-198</v>
      </c>
      <c r="BC430" s="111" t="str">
        <f t="shared" ca="1" si="278"/>
        <v>Radius</v>
      </c>
      <c r="BD430" s="112">
        <f t="shared" ca="1" si="279"/>
        <v>0</v>
      </c>
      <c r="BE430" s="111">
        <f t="shared" ca="1" si="280"/>
        <v>-110</v>
      </c>
      <c r="BF430" s="113" t="e">
        <f t="shared" ca="1" si="281"/>
        <v>#VALUE!</v>
      </c>
      <c r="BG430" s="113" t="e">
        <f t="shared" ca="1" si="282"/>
        <v>#VALUE!</v>
      </c>
      <c r="BH430" s="112">
        <f t="shared" ca="1" si="283"/>
        <v>2000</v>
      </c>
      <c r="BI430" s="112">
        <f t="shared" ca="1" si="284"/>
        <v>-110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-110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94">
        <f>scriv!AC393</f>
        <v>0</v>
      </c>
      <c r="H431" s="294">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0</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10</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-198</v>
      </c>
      <c r="BC431" s="111" t="str">
        <f t="shared" ca="1" si="278"/>
        <v>Radius</v>
      </c>
      <c r="BD431" s="112">
        <f t="shared" ca="1" si="279"/>
        <v>0</v>
      </c>
      <c r="BE431" s="111">
        <f t="shared" ca="1" si="280"/>
        <v>-110</v>
      </c>
      <c r="BF431" s="113" t="e">
        <f t="shared" ca="1" si="281"/>
        <v>#VALUE!</v>
      </c>
      <c r="BG431" s="113" t="e">
        <f t="shared" ca="1" si="282"/>
        <v>#VALUE!</v>
      </c>
      <c r="BH431" s="112">
        <f t="shared" ca="1" si="283"/>
        <v>2000</v>
      </c>
      <c r="BI431" s="112">
        <f t="shared" ca="1" si="284"/>
        <v>-110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-110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94">
        <f>scriv!AC394</f>
        <v>0</v>
      </c>
      <c r="H432" s="294">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0</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10</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-198</v>
      </c>
      <c r="BC432" s="111" t="str">
        <f t="shared" ca="1" si="278"/>
        <v>Radius</v>
      </c>
      <c r="BD432" s="112">
        <f t="shared" ca="1" si="279"/>
        <v>0</v>
      </c>
      <c r="BE432" s="111">
        <f t="shared" ca="1" si="280"/>
        <v>-110</v>
      </c>
      <c r="BF432" s="113" t="e">
        <f t="shared" ca="1" si="281"/>
        <v>#VALUE!</v>
      </c>
      <c r="BG432" s="113" t="e">
        <f t="shared" ca="1" si="282"/>
        <v>#VALUE!</v>
      </c>
      <c r="BH432" s="112">
        <f t="shared" ca="1" si="283"/>
        <v>2000</v>
      </c>
      <c r="BI432" s="112">
        <f t="shared" ca="1" si="284"/>
        <v>-110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-110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94">
        <f>scriv!AC395</f>
        <v>0</v>
      </c>
      <c r="H433" s="294">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0</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10</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-198</v>
      </c>
      <c r="BC433" s="111" t="str">
        <f t="shared" ca="1" si="278"/>
        <v>Radius</v>
      </c>
      <c r="BD433" s="112">
        <f t="shared" ca="1" si="279"/>
        <v>0</v>
      </c>
      <c r="BE433" s="111">
        <f t="shared" ca="1" si="280"/>
        <v>-110</v>
      </c>
      <c r="BF433" s="113" t="e">
        <f t="shared" ca="1" si="281"/>
        <v>#VALUE!</v>
      </c>
      <c r="BG433" s="113" t="e">
        <f t="shared" ca="1" si="282"/>
        <v>#VALUE!</v>
      </c>
      <c r="BH433" s="112">
        <f t="shared" ca="1" si="283"/>
        <v>2000</v>
      </c>
      <c r="BI433" s="112">
        <f t="shared" ca="1" si="284"/>
        <v>-110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-110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94">
        <f>scriv!AC396</f>
        <v>0</v>
      </c>
      <c r="H434" s="294">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0</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10</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-198</v>
      </c>
      <c r="BC434" s="111" t="str">
        <f t="shared" ca="1" si="278"/>
        <v>Radius</v>
      </c>
      <c r="BD434" s="112">
        <f t="shared" ca="1" si="279"/>
        <v>0</v>
      </c>
      <c r="BE434" s="111">
        <f t="shared" ca="1" si="280"/>
        <v>-110</v>
      </c>
      <c r="BF434" s="113" t="e">
        <f t="shared" ca="1" si="281"/>
        <v>#VALUE!</v>
      </c>
      <c r="BG434" s="113" t="e">
        <f t="shared" ca="1" si="282"/>
        <v>#VALUE!</v>
      </c>
      <c r="BH434" s="112">
        <f t="shared" ca="1" si="283"/>
        <v>2000</v>
      </c>
      <c r="BI434" s="112">
        <f t="shared" ca="1" si="284"/>
        <v>-110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-110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94">
        <f>scriv!AC397</f>
        <v>0</v>
      </c>
      <c r="H435" s="294">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0</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10</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-198</v>
      </c>
      <c r="BC435" s="111" t="str">
        <f t="shared" ca="1" si="278"/>
        <v>Radius</v>
      </c>
      <c r="BD435" s="112">
        <f t="shared" ca="1" si="279"/>
        <v>0</v>
      </c>
      <c r="BE435" s="111">
        <f t="shared" ca="1" si="280"/>
        <v>-110</v>
      </c>
      <c r="BF435" s="113" t="e">
        <f t="shared" ca="1" si="281"/>
        <v>#VALUE!</v>
      </c>
      <c r="BG435" s="113" t="e">
        <f t="shared" ca="1" si="282"/>
        <v>#VALUE!</v>
      </c>
      <c r="BH435" s="112">
        <f t="shared" ca="1" si="283"/>
        <v>2000</v>
      </c>
      <c r="BI435" s="112">
        <f t="shared" ca="1" si="284"/>
        <v>-110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-110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94">
        <f>scriv!AC398</f>
        <v>0</v>
      </c>
      <c r="H436" s="294">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0</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10</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-198</v>
      </c>
      <c r="BC436" s="111" t="str">
        <f t="shared" ca="1" si="278"/>
        <v>Radius</v>
      </c>
      <c r="BD436" s="112">
        <f t="shared" ca="1" si="279"/>
        <v>0</v>
      </c>
      <c r="BE436" s="111">
        <f t="shared" ca="1" si="280"/>
        <v>-110</v>
      </c>
      <c r="BF436" s="113" t="e">
        <f t="shared" ca="1" si="281"/>
        <v>#VALUE!</v>
      </c>
      <c r="BG436" s="113" t="e">
        <f t="shared" ca="1" si="282"/>
        <v>#VALUE!</v>
      </c>
      <c r="BH436" s="112">
        <f t="shared" ca="1" si="283"/>
        <v>2000</v>
      </c>
      <c r="BI436" s="112">
        <f t="shared" ca="1" si="284"/>
        <v>-110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-110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94">
        <f>scriv!AC399</f>
        <v>0</v>
      </c>
      <c r="H437" s="294">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0</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10</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-198</v>
      </c>
      <c r="BC437" s="111" t="str">
        <f t="shared" ca="1" si="278"/>
        <v>Radius</v>
      </c>
      <c r="BD437" s="112">
        <f t="shared" ca="1" si="279"/>
        <v>0</v>
      </c>
      <c r="BE437" s="111">
        <f t="shared" ca="1" si="280"/>
        <v>-110</v>
      </c>
      <c r="BF437" s="113" t="e">
        <f t="shared" ca="1" si="281"/>
        <v>#VALUE!</v>
      </c>
      <c r="BG437" s="113" t="e">
        <f t="shared" ca="1" si="282"/>
        <v>#VALUE!</v>
      </c>
      <c r="BH437" s="112">
        <f t="shared" ca="1" si="283"/>
        <v>2000</v>
      </c>
      <c r="BI437" s="112">
        <f t="shared" ca="1" si="284"/>
        <v>-110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-110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94">
        <f>scriv!AC400</f>
        <v>0</v>
      </c>
      <c r="H438" s="294">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0</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10</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-198</v>
      </c>
      <c r="BC438" s="111" t="str">
        <f t="shared" ca="1" si="278"/>
        <v>Radius</v>
      </c>
      <c r="BD438" s="112">
        <f t="shared" ca="1" si="279"/>
        <v>0</v>
      </c>
      <c r="BE438" s="111">
        <f t="shared" ca="1" si="280"/>
        <v>-110</v>
      </c>
      <c r="BF438" s="113" t="e">
        <f t="shared" ca="1" si="281"/>
        <v>#VALUE!</v>
      </c>
      <c r="BG438" s="113" t="e">
        <f t="shared" ca="1" si="282"/>
        <v>#VALUE!</v>
      </c>
      <c r="BH438" s="112">
        <f t="shared" ca="1" si="283"/>
        <v>2000</v>
      </c>
      <c r="BI438" s="112">
        <f t="shared" ca="1" si="284"/>
        <v>-110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-110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94">
        <f>scriv!AC401</f>
        <v>0</v>
      </c>
      <c r="H439" s="294">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0</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10</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-198</v>
      </c>
      <c r="BC439" s="111" t="str">
        <f t="shared" ca="1" si="278"/>
        <v>Radius</v>
      </c>
      <c r="BD439" s="112">
        <f t="shared" ca="1" si="279"/>
        <v>0</v>
      </c>
      <c r="BE439" s="111">
        <f t="shared" ca="1" si="280"/>
        <v>-110</v>
      </c>
      <c r="BF439" s="113" t="e">
        <f t="shared" ca="1" si="281"/>
        <v>#VALUE!</v>
      </c>
      <c r="BG439" s="113" t="e">
        <f t="shared" ca="1" si="282"/>
        <v>#VALUE!</v>
      </c>
      <c r="BH439" s="112">
        <f t="shared" ca="1" si="283"/>
        <v>2000</v>
      </c>
      <c r="BI439" s="112">
        <f t="shared" ca="1" si="284"/>
        <v>-110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-110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94">
        <f>scriv!AC402</f>
        <v>0</v>
      </c>
      <c r="H440" s="294">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0</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10</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-198</v>
      </c>
      <c r="BC440" s="111" t="str">
        <f t="shared" ca="1" si="278"/>
        <v>Radius</v>
      </c>
      <c r="BD440" s="112">
        <f t="shared" ca="1" si="279"/>
        <v>0</v>
      </c>
      <c r="BE440" s="111">
        <f t="shared" ca="1" si="280"/>
        <v>-110</v>
      </c>
      <c r="BF440" s="113" t="e">
        <f t="shared" ca="1" si="281"/>
        <v>#VALUE!</v>
      </c>
      <c r="BG440" s="113" t="e">
        <f t="shared" ca="1" si="282"/>
        <v>#VALUE!</v>
      </c>
      <c r="BH440" s="112">
        <f t="shared" ca="1" si="283"/>
        <v>2000</v>
      </c>
      <c r="BI440" s="112">
        <f t="shared" ca="1" si="284"/>
        <v>-110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-110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94">
        <f>scriv!AC403</f>
        <v>0</v>
      </c>
      <c r="H441" s="294">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0</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10</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-198</v>
      </c>
      <c r="BC441" s="111" t="str">
        <f t="shared" ca="1" si="278"/>
        <v>Radius</v>
      </c>
      <c r="BD441" s="112">
        <f t="shared" ca="1" si="279"/>
        <v>0</v>
      </c>
      <c r="BE441" s="111">
        <f t="shared" ca="1" si="280"/>
        <v>-110</v>
      </c>
      <c r="BF441" s="113" t="e">
        <f t="shared" ca="1" si="281"/>
        <v>#VALUE!</v>
      </c>
      <c r="BG441" s="113" t="e">
        <f t="shared" ca="1" si="282"/>
        <v>#VALUE!</v>
      </c>
      <c r="BH441" s="112">
        <f t="shared" ca="1" si="283"/>
        <v>2000</v>
      </c>
      <c r="BI441" s="112">
        <f t="shared" ca="1" si="284"/>
        <v>-110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-110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94">
        <f>scriv!AC404</f>
        <v>0</v>
      </c>
      <c r="H442" s="294">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0</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10</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-198</v>
      </c>
      <c r="BC442" s="111" t="str">
        <f t="shared" ca="1" si="278"/>
        <v>Radius</v>
      </c>
      <c r="BD442" s="112">
        <f t="shared" ca="1" si="279"/>
        <v>0</v>
      </c>
      <c r="BE442" s="111">
        <f t="shared" ca="1" si="280"/>
        <v>-110</v>
      </c>
      <c r="BF442" s="113" t="e">
        <f t="shared" ca="1" si="281"/>
        <v>#VALUE!</v>
      </c>
      <c r="BG442" s="113" t="e">
        <f t="shared" ca="1" si="282"/>
        <v>#VALUE!</v>
      </c>
      <c r="BH442" s="112">
        <f t="shared" ca="1" si="283"/>
        <v>2000</v>
      </c>
      <c r="BI442" s="112">
        <f t="shared" ca="1" si="284"/>
        <v>-110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-110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94">
        <f>scriv!AC405</f>
        <v>0</v>
      </c>
      <c r="H443" s="294">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0</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10</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-198</v>
      </c>
      <c r="BC443" s="111" t="str">
        <f t="shared" ca="1" si="278"/>
        <v>Radius</v>
      </c>
      <c r="BD443" s="112">
        <f t="shared" ca="1" si="279"/>
        <v>0</v>
      </c>
      <c r="BE443" s="111">
        <f t="shared" ca="1" si="280"/>
        <v>-110</v>
      </c>
      <c r="BF443" s="113" t="e">
        <f t="shared" ca="1" si="281"/>
        <v>#VALUE!</v>
      </c>
      <c r="BG443" s="113" t="e">
        <f t="shared" ca="1" si="282"/>
        <v>#VALUE!</v>
      </c>
      <c r="BH443" s="112">
        <f t="shared" ca="1" si="283"/>
        <v>2000</v>
      </c>
      <c r="BI443" s="112">
        <f t="shared" ca="1" si="284"/>
        <v>-110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-110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94">
        <f>scriv!AC406</f>
        <v>0</v>
      </c>
      <c r="H444" s="294">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0</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10</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-198</v>
      </c>
      <c r="BC444" s="111" t="str">
        <f t="shared" ca="1" si="278"/>
        <v>Radius</v>
      </c>
      <c r="BD444" s="112">
        <f t="shared" ca="1" si="279"/>
        <v>0</v>
      </c>
      <c r="BE444" s="111">
        <f t="shared" ca="1" si="280"/>
        <v>-110</v>
      </c>
      <c r="BF444" s="113" t="e">
        <f t="shared" ca="1" si="281"/>
        <v>#VALUE!</v>
      </c>
      <c r="BG444" s="113" t="e">
        <f t="shared" ca="1" si="282"/>
        <v>#VALUE!</v>
      </c>
      <c r="BH444" s="112">
        <f t="shared" ca="1" si="283"/>
        <v>2000</v>
      </c>
      <c r="BI444" s="112">
        <f t="shared" ca="1" si="284"/>
        <v>-110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-110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94">
        <f>scriv!AC407</f>
        <v>0</v>
      </c>
      <c r="H445" s="294">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0</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10</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-198</v>
      </c>
      <c r="BC445" s="111" t="str">
        <f t="shared" ca="1" si="278"/>
        <v>Radius</v>
      </c>
      <c r="BD445" s="112">
        <f t="shared" ca="1" si="279"/>
        <v>0</v>
      </c>
      <c r="BE445" s="111">
        <f t="shared" ca="1" si="280"/>
        <v>-110</v>
      </c>
      <c r="BF445" s="113" t="e">
        <f t="shared" ca="1" si="281"/>
        <v>#VALUE!</v>
      </c>
      <c r="BG445" s="113" t="e">
        <f t="shared" ca="1" si="282"/>
        <v>#VALUE!</v>
      </c>
      <c r="BH445" s="112">
        <f t="shared" ca="1" si="283"/>
        <v>2000</v>
      </c>
      <c r="BI445" s="112">
        <f t="shared" ca="1" si="284"/>
        <v>-110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-110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94">
        <f>scriv!AC408</f>
        <v>0</v>
      </c>
      <c r="H446" s="294">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0</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10</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-198</v>
      </c>
      <c r="BC446" s="111" t="str">
        <f t="shared" ca="1" si="278"/>
        <v>Radius</v>
      </c>
      <c r="BD446" s="112">
        <f t="shared" ca="1" si="279"/>
        <v>0</v>
      </c>
      <c r="BE446" s="111">
        <f t="shared" ca="1" si="280"/>
        <v>-110</v>
      </c>
      <c r="BF446" s="113" t="e">
        <f t="shared" ca="1" si="281"/>
        <v>#VALUE!</v>
      </c>
      <c r="BG446" s="113" t="e">
        <f t="shared" ca="1" si="282"/>
        <v>#VALUE!</v>
      </c>
      <c r="BH446" s="112">
        <f t="shared" ca="1" si="283"/>
        <v>2000</v>
      </c>
      <c r="BI446" s="112">
        <f t="shared" ca="1" si="284"/>
        <v>-110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-110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94">
        <f>scriv!AC409</f>
        <v>0</v>
      </c>
      <c r="H447" s="294">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0</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10</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-198</v>
      </c>
      <c r="BC447" s="111" t="str">
        <f t="shared" ca="1" si="278"/>
        <v>Radius</v>
      </c>
      <c r="BD447" s="112">
        <f t="shared" ca="1" si="279"/>
        <v>0</v>
      </c>
      <c r="BE447" s="111">
        <f t="shared" ca="1" si="280"/>
        <v>-110</v>
      </c>
      <c r="BF447" s="113" t="e">
        <f t="shared" ca="1" si="281"/>
        <v>#VALUE!</v>
      </c>
      <c r="BG447" s="113" t="e">
        <f t="shared" ca="1" si="282"/>
        <v>#VALUE!</v>
      </c>
      <c r="BH447" s="112">
        <f t="shared" ca="1" si="283"/>
        <v>2000</v>
      </c>
      <c r="BI447" s="112">
        <f t="shared" ca="1" si="284"/>
        <v>-110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-110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94">
        <f>scriv!AC410</f>
        <v>0</v>
      </c>
      <c r="H448" s="294">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0</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10</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-198</v>
      </c>
      <c r="BC448" s="111" t="str">
        <f t="shared" ca="1" si="278"/>
        <v>Radius</v>
      </c>
      <c r="BD448" s="112">
        <f t="shared" ca="1" si="279"/>
        <v>0</v>
      </c>
      <c r="BE448" s="111">
        <f t="shared" ca="1" si="280"/>
        <v>-110</v>
      </c>
      <c r="BF448" s="113" t="e">
        <f t="shared" ca="1" si="281"/>
        <v>#VALUE!</v>
      </c>
      <c r="BG448" s="113" t="e">
        <f t="shared" ca="1" si="282"/>
        <v>#VALUE!</v>
      </c>
      <c r="BH448" s="112">
        <f t="shared" ca="1" si="283"/>
        <v>2000</v>
      </c>
      <c r="BI448" s="112">
        <f t="shared" ca="1" si="284"/>
        <v>-110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-110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94">
        <f>scriv!AC411</f>
        <v>0</v>
      </c>
      <c r="H449" s="294">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0</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10</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-198</v>
      </c>
      <c r="BC449" s="111" t="str">
        <f t="shared" ca="1" si="278"/>
        <v>Radius</v>
      </c>
      <c r="BD449" s="112">
        <f t="shared" ca="1" si="279"/>
        <v>0</v>
      </c>
      <c r="BE449" s="111">
        <f t="shared" ca="1" si="280"/>
        <v>-110</v>
      </c>
      <c r="BF449" s="113" t="e">
        <f t="shared" ca="1" si="281"/>
        <v>#VALUE!</v>
      </c>
      <c r="BG449" s="113" t="e">
        <f t="shared" ca="1" si="282"/>
        <v>#VALUE!</v>
      </c>
      <c r="BH449" s="112">
        <f t="shared" ca="1" si="283"/>
        <v>2000</v>
      </c>
      <c r="BI449" s="112">
        <f t="shared" ca="1" si="284"/>
        <v>-110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-110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94">
        <f>scriv!AC412</f>
        <v>0</v>
      </c>
      <c r="H450" s="294">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0</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10</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-198</v>
      </c>
      <c r="BC450" s="111" t="str">
        <f t="shared" ca="1" si="278"/>
        <v>Radius</v>
      </c>
      <c r="BD450" s="112">
        <f t="shared" ca="1" si="279"/>
        <v>0</v>
      </c>
      <c r="BE450" s="111">
        <f t="shared" ca="1" si="280"/>
        <v>-110</v>
      </c>
      <c r="BF450" s="113" t="e">
        <f t="shared" ca="1" si="281"/>
        <v>#VALUE!</v>
      </c>
      <c r="BG450" s="113" t="e">
        <f t="shared" ca="1" si="282"/>
        <v>#VALUE!</v>
      </c>
      <c r="BH450" s="112">
        <f t="shared" ca="1" si="283"/>
        <v>2000</v>
      </c>
      <c r="BI450" s="112">
        <f t="shared" ca="1" si="284"/>
        <v>-110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-110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94">
        <f>scriv!AC413</f>
        <v>0</v>
      </c>
      <c r="H451" s="294">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0</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10</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-198</v>
      </c>
      <c r="BC451" s="111" t="str">
        <f t="shared" ca="1" si="278"/>
        <v>Radius</v>
      </c>
      <c r="BD451" s="112">
        <f t="shared" ca="1" si="279"/>
        <v>0</v>
      </c>
      <c r="BE451" s="111">
        <f t="shared" ca="1" si="280"/>
        <v>-110</v>
      </c>
      <c r="BF451" s="113" t="e">
        <f t="shared" ca="1" si="281"/>
        <v>#VALUE!</v>
      </c>
      <c r="BG451" s="113" t="e">
        <f t="shared" ca="1" si="282"/>
        <v>#VALUE!</v>
      </c>
      <c r="BH451" s="112">
        <f t="shared" ca="1" si="283"/>
        <v>2000</v>
      </c>
      <c r="BI451" s="112">
        <f t="shared" ca="1" si="284"/>
        <v>-110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-110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94">
        <f>scriv!AC414</f>
        <v>0</v>
      </c>
      <c r="H452" s="294">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0</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10</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-198</v>
      </c>
      <c r="BC452" s="111" t="str">
        <f t="shared" ca="1" si="278"/>
        <v>Radius</v>
      </c>
      <c r="BD452" s="112">
        <f t="shared" ca="1" si="279"/>
        <v>0</v>
      </c>
      <c r="BE452" s="111">
        <f t="shared" ca="1" si="280"/>
        <v>-110</v>
      </c>
      <c r="BF452" s="113" t="e">
        <f t="shared" ca="1" si="281"/>
        <v>#VALUE!</v>
      </c>
      <c r="BG452" s="113" t="e">
        <f t="shared" ca="1" si="282"/>
        <v>#VALUE!</v>
      </c>
      <c r="BH452" s="112">
        <f t="shared" ca="1" si="283"/>
        <v>2000</v>
      </c>
      <c r="BI452" s="112">
        <f t="shared" ca="1" si="284"/>
        <v>-110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-110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94">
        <f>scriv!AC415</f>
        <v>0</v>
      </c>
      <c r="H453" s="294">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0</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10</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-198</v>
      </c>
      <c r="BC453" s="111" t="str">
        <f t="shared" ca="1" si="278"/>
        <v>Radius</v>
      </c>
      <c r="BD453" s="112">
        <f t="shared" ca="1" si="279"/>
        <v>0</v>
      </c>
      <c r="BE453" s="111">
        <f t="shared" ca="1" si="280"/>
        <v>-110</v>
      </c>
      <c r="BF453" s="113" t="e">
        <f t="shared" ca="1" si="281"/>
        <v>#VALUE!</v>
      </c>
      <c r="BG453" s="113" t="e">
        <f t="shared" ca="1" si="282"/>
        <v>#VALUE!</v>
      </c>
      <c r="BH453" s="112">
        <f t="shared" ca="1" si="283"/>
        <v>2000</v>
      </c>
      <c r="BI453" s="112">
        <f t="shared" ca="1" si="284"/>
        <v>-110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-110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94">
        <f>scriv!AC416</f>
        <v>0</v>
      </c>
      <c r="H454" s="294">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0</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10</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-198</v>
      </c>
      <c r="BC454" s="111" t="str">
        <f t="shared" ca="1" si="278"/>
        <v>Radius</v>
      </c>
      <c r="BD454" s="112">
        <f t="shared" ca="1" si="279"/>
        <v>0</v>
      </c>
      <c r="BE454" s="111">
        <f t="shared" ca="1" si="280"/>
        <v>-110</v>
      </c>
      <c r="BF454" s="113" t="e">
        <f t="shared" ca="1" si="281"/>
        <v>#VALUE!</v>
      </c>
      <c r="BG454" s="113" t="e">
        <f t="shared" ca="1" si="282"/>
        <v>#VALUE!</v>
      </c>
      <c r="BH454" s="112">
        <f t="shared" ca="1" si="283"/>
        <v>2000</v>
      </c>
      <c r="BI454" s="112">
        <f t="shared" ca="1" si="284"/>
        <v>-110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-110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94">
        <f>scriv!AC417</f>
        <v>0</v>
      </c>
      <c r="H455" s="294">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0</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10</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-198</v>
      </c>
      <c r="BC455" s="111" t="str">
        <f t="shared" ca="1" si="278"/>
        <v>Radius</v>
      </c>
      <c r="BD455" s="112">
        <f t="shared" ca="1" si="279"/>
        <v>0</v>
      </c>
      <c r="BE455" s="111">
        <f t="shared" ca="1" si="280"/>
        <v>-110</v>
      </c>
      <c r="BF455" s="113" t="e">
        <f t="shared" ca="1" si="281"/>
        <v>#VALUE!</v>
      </c>
      <c r="BG455" s="113" t="e">
        <f t="shared" ca="1" si="282"/>
        <v>#VALUE!</v>
      </c>
      <c r="BH455" s="112">
        <f t="shared" ca="1" si="283"/>
        <v>2000</v>
      </c>
      <c r="BI455" s="112">
        <f t="shared" ca="1" si="284"/>
        <v>-110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-110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94">
        <f>scriv!AC418</f>
        <v>0</v>
      </c>
      <c r="H456" s="294">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0</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10</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-198</v>
      </c>
      <c r="BC456" s="111" t="str">
        <f t="shared" ca="1" si="278"/>
        <v>Radius</v>
      </c>
      <c r="BD456" s="112">
        <f t="shared" ca="1" si="279"/>
        <v>0</v>
      </c>
      <c r="BE456" s="111">
        <f t="shared" ca="1" si="280"/>
        <v>-110</v>
      </c>
      <c r="BF456" s="113" t="e">
        <f t="shared" ca="1" si="281"/>
        <v>#VALUE!</v>
      </c>
      <c r="BG456" s="113" t="e">
        <f t="shared" ca="1" si="282"/>
        <v>#VALUE!</v>
      </c>
      <c r="BH456" s="112">
        <f t="shared" ca="1" si="283"/>
        <v>2000</v>
      </c>
      <c r="BI456" s="112">
        <f t="shared" ca="1" si="284"/>
        <v>-110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-110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94">
        <f>scriv!AC419</f>
        <v>0</v>
      </c>
      <c r="H457" s="294">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0</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10</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-198</v>
      </c>
      <c r="BC457" s="111" t="str">
        <f t="shared" ca="1" si="278"/>
        <v>Radius</v>
      </c>
      <c r="BD457" s="112">
        <f t="shared" ca="1" si="279"/>
        <v>0</v>
      </c>
      <c r="BE457" s="111">
        <f t="shared" ca="1" si="280"/>
        <v>-110</v>
      </c>
      <c r="BF457" s="113" t="e">
        <f t="shared" ca="1" si="281"/>
        <v>#VALUE!</v>
      </c>
      <c r="BG457" s="113" t="e">
        <f t="shared" ca="1" si="282"/>
        <v>#VALUE!</v>
      </c>
      <c r="BH457" s="112">
        <f t="shared" ca="1" si="283"/>
        <v>2000</v>
      </c>
      <c r="BI457" s="112">
        <f t="shared" ca="1" si="284"/>
        <v>-110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-110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94">
        <f>scriv!AC420</f>
        <v>0</v>
      </c>
      <c r="H458" s="294">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0</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10</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-198</v>
      </c>
      <c r="BC458" s="111" t="str">
        <f t="shared" ca="1" si="278"/>
        <v>Radius</v>
      </c>
      <c r="BD458" s="112">
        <f t="shared" ca="1" si="279"/>
        <v>0</v>
      </c>
      <c r="BE458" s="111">
        <f t="shared" ca="1" si="280"/>
        <v>-110</v>
      </c>
      <c r="BF458" s="113" t="e">
        <f t="shared" ca="1" si="281"/>
        <v>#VALUE!</v>
      </c>
      <c r="BG458" s="113" t="e">
        <f t="shared" ca="1" si="282"/>
        <v>#VALUE!</v>
      </c>
      <c r="BH458" s="112">
        <f t="shared" ca="1" si="283"/>
        <v>2000</v>
      </c>
      <c r="BI458" s="112">
        <f t="shared" ca="1" si="284"/>
        <v>-110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-110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94">
        <f>scriv!AC421</f>
        <v>0</v>
      </c>
      <c r="H459" s="294">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0</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10</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-198</v>
      </c>
      <c r="BC459" s="111" t="str">
        <f t="shared" ca="1" si="278"/>
        <v>Radius</v>
      </c>
      <c r="BD459" s="112">
        <f t="shared" ca="1" si="279"/>
        <v>0</v>
      </c>
      <c r="BE459" s="111">
        <f t="shared" ca="1" si="280"/>
        <v>-110</v>
      </c>
      <c r="BF459" s="113" t="e">
        <f t="shared" ca="1" si="281"/>
        <v>#VALUE!</v>
      </c>
      <c r="BG459" s="113" t="e">
        <f t="shared" ca="1" si="282"/>
        <v>#VALUE!</v>
      </c>
      <c r="BH459" s="112">
        <f t="shared" ca="1" si="283"/>
        <v>2000</v>
      </c>
      <c r="BI459" s="112">
        <f t="shared" ca="1" si="284"/>
        <v>-110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-110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94">
        <f>scriv!AC422</f>
        <v>0</v>
      </c>
      <c r="H460" s="294">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0</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10</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-198</v>
      </c>
      <c r="BC460" s="111" t="str">
        <f t="shared" ca="1" si="278"/>
        <v>Radius</v>
      </c>
      <c r="BD460" s="112">
        <f t="shared" ca="1" si="279"/>
        <v>0</v>
      </c>
      <c r="BE460" s="111">
        <f t="shared" ca="1" si="280"/>
        <v>-110</v>
      </c>
      <c r="BF460" s="113" t="e">
        <f t="shared" ca="1" si="281"/>
        <v>#VALUE!</v>
      </c>
      <c r="BG460" s="113" t="e">
        <f t="shared" ca="1" si="282"/>
        <v>#VALUE!</v>
      </c>
      <c r="BH460" s="112">
        <f t="shared" ca="1" si="283"/>
        <v>2000</v>
      </c>
      <c r="BI460" s="112">
        <f t="shared" ca="1" si="284"/>
        <v>-110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-110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94">
        <f>scriv!AC423</f>
        <v>0</v>
      </c>
      <c r="H461" s="294">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0</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10</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-198</v>
      </c>
      <c r="BC461" s="111" t="str">
        <f t="shared" ca="1" si="278"/>
        <v>Radius</v>
      </c>
      <c r="BD461" s="112">
        <f t="shared" ca="1" si="279"/>
        <v>0</v>
      </c>
      <c r="BE461" s="111">
        <f t="shared" ca="1" si="280"/>
        <v>-110</v>
      </c>
      <c r="BF461" s="113" t="e">
        <f t="shared" ca="1" si="281"/>
        <v>#VALUE!</v>
      </c>
      <c r="BG461" s="113" t="e">
        <f t="shared" ca="1" si="282"/>
        <v>#VALUE!</v>
      </c>
      <c r="BH461" s="112">
        <f t="shared" ca="1" si="283"/>
        <v>2000</v>
      </c>
      <c r="BI461" s="112">
        <f t="shared" ca="1" si="284"/>
        <v>-110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-110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94">
        <f>scriv!AC424</f>
        <v>0</v>
      </c>
      <c r="H462" s="294">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0</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10</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-198</v>
      </c>
      <c r="BC462" s="111" t="str">
        <f t="shared" ca="1" si="278"/>
        <v>Radius</v>
      </c>
      <c r="BD462" s="112">
        <f t="shared" ca="1" si="279"/>
        <v>0</v>
      </c>
      <c r="BE462" s="111">
        <f t="shared" ca="1" si="280"/>
        <v>-110</v>
      </c>
      <c r="BF462" s="113" t="e">
        <f t="shared" ca="1" si="281"/>
        <v>#VALUE!</v>
      </c>
      <c r="BG462" s="113" t="e">
        <f t="shared" ca="1" si="282"/>
        <v>#VALUE!</v>
      </c>
      <c r="BH462" s="112">
        <f t="shared" ca="1" si="283"/>
        <v>2000</v>
      </c>
      <c r="BI462" s="112">
        <f t="shared" ca="1" si="284"/>
        <v>-110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-110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94">
        <f>scriv!AC425</f>
        <v>0</v>
      </c>
      <c r="H463" s="294">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0</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10</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-198</v>
      </c>
      <c r="BC463" s="111" t="str">
        <f t="shared" ca="1" si="278"/>
        <v>Radius</v>
      </c>
      <c r="BD463" s="112">
        <f t="shared" ca="1" si="279"/>
        <v>0</v>
      </c>
      <c r="BE463" s="111">
        <f t="shared" ca="1" si="280"/>
        <v>-110</v>
      </c>
      <c r="BF463" s="113" t="e">
        <f t="shared" ca="1" si="281"/>
        <v>#VALUE!</v>
      </c>
      <c r="BG463" s="113" t="e">
        <f t="shared" ca="1" si="282"/>
        <v>#VALUE!</v>
      </c>
      <c r="BH463" s="112">
        <f t="shared" ca="1" si="283"/>
        <v>2000</v>
      </c>
      <c r="BI463" s="112">
        <f t="shared" ca="1" si="284"/>
        <v>-110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-110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94">
        <f>scriv!AC426</f>
        <v>0</v>
      </c>
      <c r="H464" s="294">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0</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10</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-198</v>
      </c>
      <c r="BC464" s="111" t="str">
        <f t="shared" ca="1" si="278"/>
        <v>Radius</v>
      </c>
      <c r="BD464" s="112">
        <f t="shared" ca="1" si="279"/>
        <v>0</v>
      </c>
      <c r="BE464" s="111">
        <f t="shared" ca="1" si="280"/>
        <v>-110</v>
      </c>
      <c r="BF464" s="113" t="e">
        <f t="shared" ca="1" si="281"/>
        <v>#VALUE!</v>
      </c>
      <c r="BG464" s="113" t="e">
        <f t="shared" ca="1" si="282"/>
        <v>#VALUE!</v>
      </c>
      <c r="BH464" s="112">
        <f t="shared" ca="1" si="283"/>
        <v>2000</v>
      </c>
      <c r="BI464" s="112">
        <f t="shared" ca="1" si="284"/>
        <v>-110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-110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94">
        <f>scriv!AC427</f>
        <v>0</v>
      </c>
      <c r="H465" s="294">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0</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10</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-198</v>
      </c>
      <c r="BC465" s="111" t="str">
        <f t="shared" ca="1" si="278"/>
        <v>Radius</v>
      </c>
      <c r="BD465" s="112">
        <f t="shared" ca="1" si="279"/>
        <v>0</v>
      </c>
      <c r="BE465" s="111">
        <f t="shared" ca="1" si="280"/>
        <v>-110</v>
      </c>
      <c r="BF465" s="113" t="e">
        <f t="shared" ca="1" si="281"/>
        <v>#VALUE!</v>
      </c>
      <c r="BG465" s="113" t="e">
        <f t="shared" ca="1" si="282"/>
        <v>#VALUE!</v>
      </c>
      <c r="BH465" s="112">
        <f t="shared" ca="1" si="283"/>
        <v>2000</v>
      </c>
      <c r="BI465" s="112">
        <f t="shared" ca="1" si="284"/>
        <v>-110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-110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94">
        <f>scriv!AC428</f>
        <v>0</v>
      </c>
      <c r="H466" s="294">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0</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10</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-198</v>
      </c>
      <c r="BC466" s="111" t="str">
        <f t="shared" ca="1" si="278"/>
        <v>Radius</v>
      </c>
      <c r="BD466" s="112">
        <f t="shared" ca="1" si="279"/>
        <v>0</v>
      </c>
      <c r="BE466" s="111">
        <f t="shared" ca="1" si="280"/>
        <v>-110</v>
      </c>
      <c r="BF466" s="113" t="e">
        <f t="shared" ca="1" si="281"/>
        <v>#VALUE!</v>
      </c>
      <c r="BG466" s="113" t="e">
        <f t="shared" ca="1" si="282"/>
        <v>#VALUE!</v>
      </c>
      <c r="BH466" s="112">
        <f t="shared" ca="1" si="283"/>
        <v>2000</v>
      </c>
      <c r="BI466" s="112">
        <f t="shared" ca="1" si="284"/>
        <v>-110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-110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94">
        <f>scriv!AC429</f>
        <v>0</v>
      </c>
      <c r="H467" s="294">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0</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10</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-198</v>
      </c>
      <c r="BC467" s="111" t="str">
        <f t="shared" ca="1" si="278"/>
        <v>Radius</v>
      </c>
      <c r="BD467" s="112">
        <f t="shared" ca="1" si="279"/>
        <v>0</v>
      </c>
      <c r="BE467" s="111">
        <f t="shared" ca="1" si="280"/>
        <v>-110</v>
      </c>
      <c r="BF467" s="113" t="e">
        <f t="shared" ca="1" si="281"/>
        <v>#VALUE!</v>
      </c>
      <c r="BG467" s="113" t="e">
        <f t="shared" ca="1" si="282"/>
        <v>#VALUE!</v>
      </c>
      <c r="BH467" s="112">
        <f t="shared" ca="1" si="283"/>
        <v>2000</v>
      </c>
      <c r="BI467" s="112">
        <f t="shared" ca="1" si="284"/>
        <v>-110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-110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94">
        <f>scriv!AC430</f>
        <v>0</v>
      </c>
      <c r="H468" s="294">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0</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10</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-198</v>
      </c>
      <c r="BC468" s="111" t="str">
        <f t="shared" ca="1" si="278"/>
        <v>Radius</v>
      </c>
      <c r="BD468" s="112">
        <f t="shared" ca="1" si="279"/>
        <v>0</v>
      </c>
      <c r="BE468" s="111">
        <f t="shared" ca="1" si="280"/>
        <v>-110</v>
      </c>
      <c r="BF468" s="113" t="e">
        <f t="shared" ca="1" si="281"/>
        <v>#VALUE!</v>
      </c>
      <c r="BG468" s="113" t="e">
        <f t="shared" ca="1" si="282"/>
        <v>#VALUE!</v>
      </c>
      <c r="BH468" s="112">
        <f t="shared" ca="1" si="283"/>
        <v>2000</v>
      </c>
      <c r="BI468" s="112">
        <f t="shared" ca="1" si="284"/>
        <v>-110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-110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94">
        <f>scriv!AC431</f>
        <v>0</v>
      </c>
      <c r="H469" s="294">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0</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10</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-198</v>
      </c>
      <c r="BC469" s="111" t="str">
        <f t="shared" ca="1" si="278"/>
        <v>Radius</v>
      </c>
      <c r="BD469" s="112">
        <f t="shared" ca="1" si="279"/>
        <v>0</v>
      </c>
      <c r="BE469" s="111">
        <f t="shared" ca="1" si="280"/>
        <v>-110</v>
      </c>
      <c r="BF469" s="113" t="e">
        <f t="shared" ca="1" si="281"/>
        <v>#VALUE!</v>
      </c>
      <c r="BG469" s="113" t="e">
        <f t="shared" ca="1" si="282"/>
        <v>#VALUE!</v>
      </c>
      <c r="BH469" s="112">
        <f t="shared" ca="1" si="283"/>
        <v>2000</v>
      </c>
      <c r="BI469" s="112">
        <f t="shared" ca="1" si="284"/>
        <v>-110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-110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94">
        <f>scriv!AC432</f>
        <v>0</v>
      </c>
      <c r="H470" s="294">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0</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10</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-198</v>
      </c>
      <c r="BC470" s="111" t="str">
        <f t="shared" ca="1" si="278"/>
        <v>Radius</v>
      </c>
      <c r="BD470" s="112">
        <f t="shared" ca="1" si="279"/>
        <v>0</v>
      </c>
      <c r="BE470" s="111">
        <f t="shared" ca="1" si="280"/>
        <v>-110</v>
      </c>
      <c r="BF470" s="113" t="e">
        <f t="shared" ca="1" si="281"/>
        <v>#VALUE!</v>
      </c>
      <c r="BG470" s="113" t="e">
        <f t="shared" ca="1" si="282"/>
        <v>#VALUE!</v>
      </c>
      <c r="BH470" s="112">
        <f t="shared" ca="1" si="283"/>
        <v>2000</v>
      </c>
      <c r="BI470" s="112">
        <f t="shared" ca="1" si="284"/>
        <v>-110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-110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94">
        <f>scriv!AC433</f>
        <v>0</v>
      </c>
      <c r="H471" s="294">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0</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10</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-198</v>
      </c>
      <c r="BC471" s="111" t="str">
        <f t="shared" ca="1" si="278"/>
        <v>Radius</v>
      </c>
      <c r="BD471" s="112">
        <f t="shared" ca="1" si="279"/>
        <v>0</v>
      </c>
      <c r="BE471" s="111">
        <f t="shared" ca="1" si="280"/>
        <v>-110</v>
      </c>
      <c r="BF471" s="113" t="e">
        <f t="shared" ca="1" si="281"/>
        <v>#VALUE!</v>
      </c>
      <c r="BG471" s="113" t="e">
        <f t="shared" ca="1" si="282"/>
        <v>#VALUE!</v>
      </c>
      <c r="BH471" s="112">
        <f t="shared" ca="1" si="283"/>
        <v>2000</v>
      </c>
      <c r="BI471" s="112">
        <f t="shared" ca="1" si="284"/>
        <v>-110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-110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94">
        <f>scriv!AC434</f>
        <v>0</v>
      </c>
      <c r="H472" s="294">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0</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10</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-198</v>
      </c>
      <c r="BC472" s="111" t="str">
        <f t="shared" ca="1" si="278"/>
        <v>Radius</v>
      </c>
      <c r="BD472" s="112">
        <f t="shared" ca="1" si="279"/>
        <v>0</v>
      </c>
      <c r="BE472" s="111">
        <f t="shared" ca="1" si="280"/>
        <v>-110</v>
      </c>
      <c r="BF472" s="113" t="e">
        <f t="shared" ca="1" si="281"/>
        <v>#VALUE!</v>
      </c>
      <c r="BG472" s="113" t="e">
        <f t="shared" ca="1" si="282"/>
        <v>#VALUE!</v>
      </c>
      <c r="BH472" s="112">
        <f t="shared" ca="1" si="283"/>
        <v>2000</v>
      </c>
      <c r="BI472" s="112">
        <f t="shared" ca="1" si="284"/>
        <v>-110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-110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94">
        <f>scriv!AC435</f>
        <v>0</v>
      </c>
      <c r="H473" s="294">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0</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10</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-198</v>
      </c>
      <c r="BC473" s="111" t="str">
        <f t="shared" ca="1" si="278"/>
        <v>Radius</v>
      </c>
      <c r="BD473" s="112">
        <f t="shared" ca="1" si="279"/>
        <v>0</v>
      </c>
      <c r="BE473" s="111">
        <f t="shared" ca="1" si="280"/>
        <v>-110</v>
      </c>
      <c r="BF473" s="113" t="e">
        <f t="shared" ca="1" si="281"/>
        <v>#VALUE!</v>
      </c>
      <c r="BG473" s="113" t="e">
        <f t="shared" ca="1" si="282"/>
        <v>#VALUE!</v>
      </c>
      <c r="BH473" s="112">
        <f t="shared" ca="1" si="283"/>
        <v>2000</v>
      </c>
      <c r="BI473" s="112">
        <f t="shared" ca="1" si="284"/>
        <v>-110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-110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94">
        <f>scriv!AC436</f>
        <v>0</v>
      </c>
      <c r="H474" s="294">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0</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10</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-198</v>
      </c>
      <c r="BC474" s="111" t="str">
        <f t="shared" ca="1" si="278"/>
        <v>Radius</v>
      </c>
      <c r="BD474" s="112">
        <f t="shared" ca="1" si="279"/>
        <v>0</v>
      </c>
      <c r="BE474" s="111">
        <f t="shared" ca="1" si="280"/>
        <v>-110</v>
      </c>
      <c r="BF474" s="113" t="e">
        <f t="shared" ca="1" si="281"/>
        <v>#VALUE!</v>
      </c>
      <c r="BG474" s="113" t="e">
        <f t="shared" ca="1" si="282"/>
        <v>#VALUE!</v>
      </c>
      <c r="BH474" s="112">
        <f t="shared" ca="1" si="283"/>
        <v>2000</v>
      </c>
      <c r="BI474" s="112">
        <f t="shared" ca="1" si="284"/>
        <v>-110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-110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94">
        <f>scriv!AC437</f>
        <v>0</v>
      </c>
      <c r="H475" s="294">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0</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10</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-198</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-110</v>
      </c>
      <c r="BF475" s="113" t="e">
        <f t="shared" ca="1" si="281"/>
        <v>#VALUE!</v>
      </c>
      <c r="BG475" s="113" t="e">
        <f t="shared" ca="1" si="282"/>
        <v>#VALUE!</v>
      </c>
      <c r="BH475" s="112">
        <f t="shared" ca="1" si="283"/>
        <v>2000</v>
      </c>
      <c r="BI475" s="112">
        <f t="shared" ca="1" si="284"/>
        <v>-110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-110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94">
        <f>scriv!AC438</f>
        <v>0</v>
      </c>
      <c r="H476" s="294">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0</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10</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-198</v>
      </c>
      <c r="BC476" s="111" t="str">
        <f t="shared" ca="1" si="278"/>
        <v>Radius</v>
      </c>
      <c r="BD476" s="112">
        <f t="shared" ca="1" si="279"/>
        <v>0</v>
      </c>
      <c r="BE476" s="111">
        <f t="shared" ca="1" si="280"/>
        <v>-110</v>
      </c>
      <c r="BF476" s="113" t="e">
        <f t="shared" ca="1" si="281"/>
        <v>#VALUE!</v>
      </c>
      <c r="BG476" s="113" t="e">
        <f t="shared" ca="1" si="282"/>
        <v>#VALUE!</v>
      </c>
      <c r="BH476" s="112">
        <f t="shared" ca="1" si="283"/>
        <v>2000</v>
      </c>
      <c r="BI476" s="112">
        <f t="shared" ca="1" si="284"/>
        <v>-110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-110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94">
        <f>scriv!AC439</f>
        <v>0</v>
      </c>
      <c r="H477" s="294">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0</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10</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-198</v>
      </c>
      <c r="BC477" s="111" t="str">
        <f t="shared" ca="1" si="278"/>
        <v>Radius</v>
      </c>
      <c r="BD477" s="112">
        <f t="shared" ca="1" si="279"/>
        <v>0</v>
      </c>
      <c r="BE477" s="111">
        <f t="shared" ca="1" si="280"/>
        <v>-110</v>
      </c>
      <c r="BF477" s="113" t="e">
        <f t="shared" ca="1" si="281"/>
        <v>#VALUE!</v>
      </c>
      <c r="BG477" s="113" t="e">
        <f t="shared" ca="1" si="282"/>
        <v>#VALUE!</v>
      </c>
      <c r="BH477" s="112">
        <f t="shared" ca="1" si="283"/>
        <v>2000</v>
      </c>
      <c r="BI477" s="112">
        <f t="shared" ca="1" si="284"/>
        <v>-110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-110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94">
        <f>scriv!AC440</f>
        <v>0</v>
      </c>
      <c r="H478" s="294">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0</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10</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-198</v>
      </c>
      <c r="BC478" s="111" t="str">
        <f t="shared" ca="1" si="278"/>
        <v>Radius</v>
      </c>
      <c r="BD478" s="112">
        <f t="shared" ca="1" si="279"/>
        <v>0</v>
      </c>
      <c r="BE478" s="111">
        <f t="shared" ca="1" si="280"/>
        <v>-110</v>
      </c>
      <c r="BF478" s="113" t="e">
        <f t="shared" ca="1" si="281"/>
        <v>#VALUE!</v>
      </c>
      <c r="BG478" s="113" t="e">
        <f t="shared" ca="1" si="282"/>
        <v>#VALUE!</v>
      </c>
      <c r="BH478" s="112">
        <f t="shared" ca="1" si="283"/>
        <v>2000</v>
      </c>
      <c r="BI478" s="112">
        <f t="shared" ca="1" si="284"/>
        <v>-110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InvestmentProducts</v>
      </c>
      <c r="BU478" s="166">
        <f t="shared" ca="1" si="290"/>
        <v>2000</v>
      </c>
      <c r="BV478" s="166">
        <f t="shared" ca="1" si="291"/>
        <v>-110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94">
        <f>scriv!AC441</f>
        <v>0</v>
      </c>
      <c r="H479" s="294">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0</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10</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-198</v>
      </c>
      <c r="BC479" s="111" t="str">
        <f t="shared" ca="1" si="278"/>
        <v>Radius</v>
      </c>
      <c r="BD479" s="112">
        <f t="shared" ca="1" si="279"/>
        <v>0</v>
      </c>
      <c r="BE479" s="111">
        <f t="shared" ca="1" si="280"/>
        <v>-110</v>
      </c>
      <c r="BF479" s="113" t="e">
        <f t="shared" ca="1" si="281"/>
        <v>#VALUE!</v>
      </c>
      <c r="BG479" s="113" t="e">
        <f t="shared" ca="1" si="282"/>
        <v>#VALUE!</v>
      </c>
      <c r="BH479" s="112">
        <f t="shared" ca="1" si="283"/>
        <v>2000</v>
      </c>
      <c r="BI479" s="112">
        <f t="shared" ca="1" si="284"/>
        <v>-110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InvestmentProducts</v>
      </c>
      <c r="BU479" s="166">
        <f t="shared" ca="1" si="290"/>
        <v>2000</v>
      </c>
      <c r="BV479" s="166">
        <f t="shared" ca="1" si="291"/>
        <v>-110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94">
        <f>scriv!AC442</f>
        <v>0</v>
      </c>
      <c r="H480" s="294">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0</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10</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-198</v>
      </c>
      <c r="BC480" s="111" t="str">
        <f t="shared" ca="1" si="278"/>
        <v>Radius</v>
      </c>
      <c r="BD480" s="112">
        <f t="shared" ca="1" si="279"/>
        <v>0</v>
      </c>
      <c r="BE480" s="111">
        <f t="shared" ca="1" si="280"/>
        <v>-110</v>
      </c>
      <c r="BF480" s="113" t="e">
        <f t="shared" ca="1" si="281"/>
        <v>#VALUE!</v>
      </c>
      <c r="BG480" s="113" t="e">
        <f t="shared" ca="1" si="282"/>
        <v>#VALUE!</v>
      </c>
      <c r="BH480" s="112">
        <f t="shared" ca="1" si="283"/>
        <v>2000</v>
      </c>
      <c r="BI480" s="112">
        <f t="shared" ca="1" si="284"/>
        <v>-110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InvestmentProducts</v>
      </c>
      <c r="BU480" s="166">
        <f t="shared" ca="1" si="290"/>
        <v>2000</v>
      </c>
      <c r="BV480" s="166">
        <f t="shared" ca="1" si="291"/>
        <v>-110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94">
        <f>scriv!AC443</f>
        <v>0</v>
      </c>
      <c r="H481" s="294">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0</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10</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-198</v>
      </c>
      <c r="BC481" s="111" t="str">
        <f t="shared" ca="1" si="278"/>
        <v>Radius</v>
      </c>
      <c r="BD481" s="112">
        <f t="shared" ca="1" si="279"/>
        <v>0</v>
      </c>
      <c r="BE481" s="111">
        <f t="shared" ca="1" si="280"/>
        <v>-110</v>
      </c>
      <c r="BF481" s="113" t="e">
        <f t="shared" ca="1" si="281"/>
        <v>#VALUE!</v>
      </c>
      <c r="BG481" s="113" t="e">
        <f t="shared" ca="1" si="282"/>
        <v>#VALUE!</v>
      </c>
      <c r="BH481" s="112">
        <f t="shared" ca="1" si="283"/>
        <v>2000</v>
      </c>
      <c r="BI481" s="112">
        <f t="shared" ca="1" si="284"/>
        <v>-110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InvestmentProducts</v>
      </c>
      <c r="BU481" s="166">
        <f t="shared" ca="1" si="290"/>
        <v>2000</v>
      </c>
      <c r="BV481" s="166">
        <f t="shared" ca="1" si="291"/>
        <v>-110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94">
        <f>scriv!AC444</f>
        <v>0</v>
      </c>
      <c r="H482" s="294">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0</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10</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-198</v>
      </c>
      <c r="BC482" s="111" t="str">
        <f t="shared" ca="1" si="278"/>
        <v>Radius</v>
      </c>
      <c r="BD482" s="112">
        <f t="shared" ca="1" si="279"/>
        <v>0</v>
      </c>
      <c r="BE482" s="111">
        <f t="shared" ca="1" si="280"/>
        <v>-110</v>
      </c>
      <c r="BF482" s="113" t="e">
        <f t="shared" ca="1" si="281"/>
        <v>#VALUE!</v>
      </c>
      <c r="BG482" s="113" t="e">
        <f t="shared" ca="1" si="282"/>
        <v>#VALUE!</v>
      </c>
      <c r="BH482" s="112">
        <f t="shared" ca="1" si="283"/>
        <v>2000</v>
      </c>
      <c r="BI482" s="112">
        <f t="shared" ca="1" si="284"/>
        <v>-110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InvestmentProducts</v>
      </c>
      <c r="BU482" s="166">
        <f t="shared" ca="1" si="290"/>
        <v>2000</v>
      </c>
      <c r="BV482" s="166">
        <f t="shared" ca="1" si="291"/>
        <v>-110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94">
        <f>scriv!AC445</f>
        <v>0</v>
      </c>
      <c r="H483" s="294">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0</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10</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-198</v>
      </c>
      <c r="BC483" s="111" t="str">
        <f t="shared" ca="1" si="278"/>
        <v>Radius</v>
      </c>
      <c r="BD483" s="112">
        <f t="shared" ca="1" si="279"/>
        <v>0</v>
      </c>
      <c r="BE483" s="111">
        <f t="shared" ca="1" si="280"/>
        <v>-110</v>
      </c>
      <c r="BF483" s="113" t="e">
        <f t="shared" ca="1" si="281"/>
        <v>#VALUE!</v>
      </c>
      <c r="BG483" s="113" t="e">
        <f t="shared" ca="1" si="282"/>
        <v>#VALUE!</v>
      </c>
      <c r="BH483" s="112">
        <f t="shared" ca="1" si="283"/>
        <v>2000</v>
      </c>
      <c r="BI483" s="112">
        <f t="shared" ca="1" si="284"/>
        <v>-110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InvestmentProducts</v>
      </c>
      <c r="BU483" s="166">
        <f t="shared" ca="1" si="290"/>
        <v>2000</v>
      </c>
      <c r="BV483" s="166">
        <f t="shared" ca="1" si="291"/>
        <v>-110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94">
        <f>scriv!AC446</f>
        <v>0</v>
      </c>
      <c r="H484" s="294">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0</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10</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-198</v>
      </c>
      <c r="BC484" s="111" t="str">
        <f t="shared" ca="1" si="278"/>
        <v>Radius</v>
      </c>
      <c r="BD484" s="112">
        <f t="shared" ca="1" si="279"/>
        <v>0</v>
      </c>
      <c r="BE484" s="111">
        <f t="shared" ca="1" si="280"/>
        <v>-110</v>
      </c>
      <c r="BF484" s="113" t="e">
        <f t="shared" ca="1" si="281"/>
        <v>#VALUE!</v>
      </c>
      <c r="BG484" s="113" t="e">
        <f t="shared" ca="1" si="282"/>
        <v>#VALUE!</v>
      </c>
      <c r="BH484" s="112">
        <f t="shared" ca="1" si="283"/>
        <v>2000</v>
      </c>
      <c r="BI484" s="112">
        <f t="shared" ca="1" si="284"/>
        <v>-110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InvestmentProducts</v>
      </c>
      <c r="BU484" s="166">
        <f t="shared" ca="1" si="290"/>
        <v>2000</v>
      </c>
      <c r="BV484" s="166">
        <f ca="1">IF(BN484&lt;&gt;"link",
IF($BE$10=0, ROUND(BG484,2),ROUND(BI484,2)),
IFERROR(VLOOKUP(BY484,$AH$40:$BQ$638,36,FALSE),1) )</f>
        <v>-110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94">
        <f>scriv!AC447</f>
        <v>0</v>
      </c>
      <c r="H485" s="294">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0</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10</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-198</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-110</v>
      </c>
      <c r="BF485" s="113" t="e">
        <f t="shared" ca="1" si="281"/>
        <v>#VALUE!</v>
      </c>
      <c r="BG485" s="113" t="e">
        <f t="shared" ca="1" si="282"/>
        <v>#VALUE!</v>
      </c>
      <c r="BH485" s="112">
        <f t="shared" ca="1" si="283"/>
        <v>2000</v>
      </c>
      <c r="BI485" s="112">
        <f t="shared" ca="1" si="284"/>
        <v>-110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InvestmentProducts</v>
      </c>
      <c r="BU485" s="166">
        <f t="shared" ca="1" si="290"/>
        <v>2000</v>
      </c>
      <c r="BV485" s="166">
        <f t="shared" ca="1" si="291"/>
        <v>-110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94">
        <f>scriv!AC448</f>
        <v>0</v>
      </c>
      <c r="H486" s="294">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0</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10</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-198</v>
      </c>
      <c r="BC486" s="111" t="str">
        <f t="shared" ca="1" si="278"/>
        <v>Radius</v>
      </c>
      <c r="BD486" s="112">
        <f t="shared" ca="1" si="279"/>
        <v>0</v>
      </c>
      <c r="BE486" s="111">
        <f t="shared" ca="1" si="280"/>
        <v>-110</v>
      </c>
      <c r="BF486" s="113" t="e">
        <f t="shared" ca="1" si="281"/>
        <v>#VALUE!</v>
      </c>
      <c r="BG486" s="113" t="e">
        <f t="shared" ca="1" si="282"/>
        <v>#VALUE!</v>
      </c>
      <c r="BH486" s="112">
        <f t="shared" ca="1" si="283"/>
        <v>2000</v>
      </c>
      <c r="BI486" s="112">
        <f t="shared" ca="1" si="284"/>
        <v>-110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InvestmentProducts</v>
      </c>
      <c r="BU486" s="166">
        <f t="shared" ca="1" si="290"/>
        <v>2000</v>
      </c>
      <c r="BV486" s="166">
        <f t="shared" ca="1" si="291"/>
        <v>-110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94">
        <f>scriv!AC449</f>
        <v>0</v>
      </c>
      <c r="H487" s="294">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0</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10</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-198</v>
      </c>
      <c r="BC487" s="111" t="str">
        <f t="shared" ca="1" si="278"/>
        <v>Radius</v>
      </c>
      <c r="BD487" s="112">
        <f t="shared" ca="1" si="279"/>
        <v>0</v>
      </c>
      <c r="BE487" s="111">
        <f t="shared" ca="1" si="280"/>
        <v>-110</v>
      </c>
      <c r="BF487" s="113" t="e">
        <f t="shared" ca="1" si="281"/>
        <v>#VALUE!</v>
      </c>
      <c r="BG487" s="113" t="e">
        <f t="shared" ca="1" si="282"/>
        <v>#VALUE!</v>
      </c>
      <c r="BH487" s="112">
        <f t="shared" ca="1" si="283"/>
        <v>2000</v>
      </c>
      <c r="BI487" s="112">
        <f t="shared" ca="1" si="284"/>
        <v>-110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InvestmentProducts</v>
      </c>
      <c r="BU487" s="166">
        <f t="shared" ca="1" si="290"/>
        <v>2000</v>
      </c>
      <c r="BV487" s="166">
        <f t="shared" ca="1" si="291"/>
        <v>-110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94">
        <f>scriv!AC450</f>
        <v>0</v>
      </c>
      <c r="H488" s="294">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0</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10</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-198</v>
      </c>
      <c r="BC488" s="111" t="str">
        <f t="shared" ca="1" si="278"/>
        <v>Radius</v>
      </c>
      <c r="BD488" s="112">
        <f t="shared" ca="1" si="279"/>
        <v>0</v>
      </c>
      <c r="BE488" s="111">
        <f t="shared" ca="1" si="280"/>
        <v>-110</v>
      </c>
      <c r="BF488" s="113" t="e">
        <f t="shared" ca="1" si="281"/>
        <v>#VALUE!</v>
      </c>
      <c r="BG488" s="113" t="e">
        <f t="shared" ca="1" si="282"/>
        <v>#VALUE!</v>
      </c>
      <c r="BH488" s="112">
        <f t="shared" ca="1" si="283"/>
        <v>2000</v>
      </c>
      <c r="BI488" s="112">
        <f t="shared" ca="1" si="284"/>
        <v>-110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InvestmentProducts</v>
      </c>
      <c r="BU488" s="166">
        <f t="shared" ca="1" si="290"/>
        <v>2000</v>
      </c>
      <c r="BV488" s="166">
        <f t="shared" ca="1" si="291"/>
        <v>-110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94">
        <f>scriv!AC451</f>
        <v>0</v>
      </c>
      <c r="H489" s="294">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0</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10</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-198</v>
      </c>
      <c r="BC489" s="111" t="str">
        <f t="shared" ca="1" si="278"/>
        <v>Radius</v>
      </c>
      <c r="BD489" s="112">
        <f t="shared" ca="1" si="279"/>
        <v>0</v>
      </c>
      <c r="BE489" s="111">
        <f t="shared" ca="1" si="280"/>
        <v>-110</v>
      </c>
      <c r="BF489" s="113" t="e">
        <f t="shared" ca="1" si="281"/>
        <v>#VALUE!</v>
      </c>
      <c r="BG489" s="113" t="e">
        <f t="shared" ca="1" si="282"/>
        <v>#VALUE!</v>
      </c>
      <c r="BH489" s="112">
        <f t="shared" ca="1" si="283"/>
        <v>2000</v>
      </c>
      <c r="BI489" s="112">
        <f t="shared" ca="1" si="284"/>
        <v>-110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-110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94">
        <f>scriv!AC452</f>
        <v>0</v>
      </c>
      <c r="H490" s="294">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0</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10</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-198</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-110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-110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-110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94">
        <f>scriv!AC453</f>
        <v>0</v>
      </c>
      <c r="H491" s="294">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0</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10</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-198</v>
      </c>
      <c r="BC491" s="111" t="str">
        <f t="shared" ca="1" si="320"/>
        <v>Radius</v>
      </c>
      <c r="BD491" s="112">
        <f t="shared" ca="1" si="321"/>
        <v>0</v>
      </c>
      <c r="BE491" s="111">
        <f t="shared" ca="1" si="322"/>
        <v>-110</v>
      </c>
      <c r="BF491" s="113" t="e">
        <f t="shared" ca="1" si="323"/>
        <v>#VALUE!</v>
      </c>
      <c r="BG491" s="113" t="e">
        <f t="shared" ca="1" si="324"/>
        <v>#VALUE!</v>
      </c>
      <c r="BH491" s="112">
        <f t="shared" ca="1" si="325"/>
        <v>2000</v>
      </c>
      <c r="BI491" s="112">
        <f t="shared" ca="1" si="326"/>
        <v>-110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-110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94">
        <f>scriv!AC454</f>
        <v>0</v>
      </c>
      <c r="H492" s="294">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0</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10</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-198</v>
      </c>
      <c r="BC492" s="111" t="str">
        <f t="shared" ca="1" si="320"/>
        <v>Radius</v>
      </c>
      <c r="BD492" s="112">
        <f t="shared" ca="1" si="321"/>
        <v>0</v>
      </c>
      <c r="BE492" s="111">
        <f t="shared" ca="1" si="322"/>
        <v>-110</v>
      </c>
      <c r="BF492" s="113" t="e">
        <f t="shared" ca="1" si="323"/>
        <v>#VALUE!</v>
      </c>
      <c r="BG492" s="113" t="e">
        <f t="shared" ca="1" si="324"/>
        <v>#VALUE!</v>
      </c>
      <c r="BH492" s="112">
        <f t="shared" ca="1" si="325"/>
        <v>2000</v>
      </c>
      <c r="BI492" s="112">
        <f t="shared" ca="1" si="326"/>
        <v>-110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-110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94">
        <f>scriv!AC455</f>
        <v>0</v>
      </c>
      <c r="H493" s="294">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0</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10</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-198</v>
      </c>
      <c r="BC493" s="111" t="str">
        <f t="shared" ca="1" si="320"/>
        <v>Radius</v>
      </c>
      <c r="BD493" s="112">
        <f t="shared" ca="1" si="321"/>
        <v>0</v>
      </c>
      <c r="BE493" s="111">
        <f t="shared" ca="1" si="322"/>
        <v>-110</v>
      </c>
      <c r="BF493" s="113" t="e">
        <f t="shared" ca="1" si="323"/>
        <v>#VALUE!</v>
      </c>
      <c r="BG493" s="113" t="e">
        <f t="shared" ca="1" si="324"/>
        <v>#VALUE!</v>
      </c>
      <c r="BH493" s="112">
        <f t="shared" ca="1" si="325"/>
        <v>2000</v>
      </c>
      <c r="BI493" s="112">
        <f t="shared" ca="1" si="326"/>
        <v>-110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-110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94">
        <f>scriv!AC456</f>
        <v>0</v>
      </c>
      <c r="H494" s="294">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0</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10</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-198</v>
      </c>
      <c r="BC494" s="111" t="str">
        <f t="shared" ca="1" si="320"/>
        <v>Radius</v>
      </c>
      <c r="BD494" s="112">
        <f t="shared" ca="1" si="321"/>
        <v>0</v>
      </c>
      <c r="BE494" s="111">
        <f t="shared" ca="1" si="322"/>
        <v>-110</v>
      </c>
      <c r="BF494" s="113" t="e">
        <f t="shared" ca="1" si="323"/>
        <v>#VALUE!</v>
      </c>
      <c r="BG494" s="113" t="e">
        <f t="shared" ca="1" si="324"/>
        <v>#VALUE!</v>
      </c>
      <c r="BH494" s="112">
        <f t="shared" ca="1" si="325"/>
        <v>2000</v>
      </c>
      <c r="BI494" s="112">
        <f t="shared" ca="1" si="326"/>
        <v>-110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-110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94">
        <f>scriv!AC457</f>
        <v>0</v>
      </c>
      <c r="H495" s="294">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0</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10</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-198</v>
      </c>
      <c r="BC495" s="111" t="str">
        <f t="shared" ca="1" si="320"/>
        <v>Radius</v>
      </c>
      <c r="BD495" s="112">
        <f t="shared" ca="1" si="321"/>
        <v>0</v>
      </c>
      <c r="BE495" s="111">
        <f t="shared" ca="1" si="322"/>
        <v>-110</v>
      </c>
      <c r="BF495" s="113" t="e">
        <f t="shared" ca="1" si="323"/>
        <v>#VALUE!</v>
      </c>
      <c r="BG495" s="113" t="e">
        <f t="shared" ca="1" si="324"/>
        <v>#VALUE!</v>
      </c>
      <c r="BH495" s="112">
        <f t="shared" ca="1" si="325"/>
        <v>2000</v>
      </c>
      <c r="BI495" s="112">
        <f t="shared" ca="1" si="326"/>
        <v>-110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-110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94">
        <f>scriv!AC458</f>
        <v>0</v>
      </c>
      <c r="H496" s="294">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0</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10</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-198</v>
      </c>
      <c r="BC496" s="111" t="str">
        <f t="shared" ca="1" si="320"/>
        <v>Radius</v>
      </c>
      <c r="BD496" s="112">
        <f t="shared" ca="1" si="321"/>
        <v>0</v>
      </c>
      <c r="BE496" s="111">
        <f t="shared" ca="1" si="322"/>
        <v>-110</v>
      </c>
      <c r="BF496" s="113" t="e">
        <f t="shared" ca="1" si="323"/>
        <v>#VALUE!</v>
      </c>
      <c r="BG496" s="113" t="e">
        <f t="shared" ca="1" si="324"/>
        <v>#VALUE!</v>
      </c>
      <c r="BH496" s="112">
        <f t="shared" ca="1" si="325"/>
        <v>2000</v>
      </c>
      <c r="BI496" s="112">
        <f t="shared" ca="1" si="326"/>
        <v>-110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-110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94">
        <f>scriv!AC459</f>
        <v>0</v>
      </c>
      <c r="H497" s="294">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0</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10</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-198</v>
      </c>
      <c r="BC497" s="111" t="str">
        <f t="shared" ca="1" si="320"/>
        <v>Radius</v>
      </c>
      <c r="BD497" s="112">
        <f t="shared" ca="1" si="321"/>
        <v>0</v>
      </c>
      <c r="BE497" s="111">
        <f t="shared" ca="1" si="322"/>
        <v>-110</v>
      </c>
      <c r="BF497" s="113" t="e">
        <f t="shared" ca="1" si="323"/>
        <v>#VALUE!</v>
      </c>
      <c r="BG497" s="113" t="e">
        <f t="shared" ca="1" si="324"/>
        <v>#VALUE!</v>
      </c>
      <c r="BH497" s="112">
        <f t="shared" ca="1" si="325"/>
        <v>2000</v>
      </c>
      <c r="BI497" s="112">
        <f t="shared" ca="1" si="326"/>
        <v>-110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-110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94">
        <f>scriv!AC460</f>
        <v>0</v>
      </c>
      <c r="H498" s="294">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0</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10</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-198</v>
      </c>
      <c r="BC498" s="111" t="str">
        <f t="shared" ca="1" si="320"/>
        <v>Radius</v>
      </c>
      <c r="BD498" s="112">
        <f t="shared" ca="1" si="321"/>
        <v>0</v>
      </c>
      <c r="BE498" s="111">
        <f t="shared" ca="1" si="322"/>
        <v>-110</v>
      </c>
      <c r="BF498" s="113" t="e">
        <f t="shared" ca="1" si="323"/>
        <v>#VALUE!</v>
      </c>
      <c r="BG498" s="113" t="e">
        <f t="shared" ca="1" si="324"/>
        <v>#VALUE!</v>
      </c>
      <c r="BH498" s="112">
        <f t="shared" ca="1" si="325"/>
        <v>2000</v>
      </c>
      <c r="BI498" s="112">
        <f t="shared" ca="1" si="326"/>
        <v>-110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-110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94">
        <f>scriv!AC461</f>
        <v>0</v>
      </c>
      <c r="H499" s="294">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0</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10</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-198</v>
      </c>
      <c r="BC499" s="111" t="str">
        <f t="shared" ca="1" si="320"/>
        <v>Radius</v>
      </c>
      <c r="BD499" s="112">
        <f t="shared" ca="1" si="321"/>
        <v>0</v>
      </c>
      <c r="BE499" s="111">
        <f t="shared" ca="1" si="322"/>
        <v>-110</v>
      </c>
      <c r="BF499" s="113" t="e">
        <f t="shared" ca="1" si="323"/>
        <v>#VALUE!</v>
      </c>
      <c r="BG499" s="113" t="e">
        <f t="shared" ca="1" si="324"/>
        <v>#VALUE!</v>
      </c>
      <c r="BH499" s="112">
        <f t="shared" ca="1" si="325"/>
        <v>2000</v>
      </c>
      <c r="BI499" s="112">
        <f t="shared" ca="1" si="326"/>
        <v>-110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AssetClasses</v>
      </c>
      <c r="BU499" s="166">
        <f t="shared" ca="1" si="332"/>
        <v>2000</v>
      </c>
      <c r="BV499" s="166">
        <f t="shared" ca="1" si="333"/>
        <v>-110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94">
        <f>scriv!AC462</f>
        <v>0</v>
      </c>
      <c r="H500" s="294">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0</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10</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-198</v>
      </c>
      <c r="BC500" s="111" t="str">
        <f t="shared" ca="1" si="320"/>
        <v>Radius</v>
      </c>
      <c r="BD500" s="112">
        <f t="shared" ca="1" si="321"/>
        <v>0</v>
      </c>
      <c r="BE500" s="111">
        <f t="shared" ca="1" si="322"/>
        <v>-110</v>
      </c>
      <c r="BF500" s="113" t="e">
        <f t="shared" ca="1" si="323"/>
        <v>#VALUE!</v>
      </c>
      <c r="BG500" s="113" t="e">
        <f t="shared" ca="1" si="324"/>
        <v>#VALUE!</v>
      </c>
      <c r="BH500" s="112">
        <f t="shared" ca="1" si="325"/>
        <v>2000</v>
      </c>
      <c r="BI500" s="112">
        <f t="shared" ca="1" si="326"/>
        <v>-110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AssetClasses</v>
      </c>
      <c r="BU500" s="166">
        <f t="shared" ca="1" si="332"/>
        <v>2000</v>
      </c>
      <c r="BV500" s="166">
        <f t="shared" ca="1" si="333"/>
        <v>-110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94">
        <f>scriv!AC463</f>
        <v>0</v>
      </c>
      <c r="H501" s="294">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0</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10</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-198</v>
      </c>
      <c r="BC501" s="111" t="str">
        <f t="shared" ca="1" si="320"/>
        <v>Radius</v>
      </c>
      <c r="BD501" s="112">
        <f t="shared" ca="1" si="321"/>
        <v>0</v>
      </c>
      <c r="BE501" s="111">
        <f t="shared" ca="1" si="322"/>
        <v>-110</v>
      </c>
      <c r="BF501" s="113" t="e">
        <f t="shared" ca="1" si="323"/>
        <v>#VALUE!</v>
      </c>
      <c r="BG501" s="113" t="e">
        <f t="shared" ca="1" si="324"/>
        <v>#VALUE!</v>
      </c>
      <c r="BH501" s="112">
        <f t="shared" ca="1" si="325"/>
        <v>2000</v>
      </c>
      <c r="BI501" s="112">
        <f t="shared" ca="1" si="326"/>
        <v>-110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AssetClasses</v>
      </c>
      <c r="BU501" s="166">
        <f t="shared" ca="1" si="332"/>
        <v>2000</v>
      </c>
      <c r="BV501" s="166">
        <f t="shared" ca="1" si="333"/>
        <v>-110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94">
        <f>scriv!AC464</f>
        <v>0</v>
      </c>
      <c r="H502" s="294">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0</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10</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-198</v>
      </c>
      <c r="BC502" s="111" t="str">
        <f t="shared" ca="1" si="320"/>
        <v>Radius</v>
      </c>
      <c r="BD502" s="112">
        <f t="shared" ca="1" si="321"/>
        <v>0</v>
      </c>
      <c r="BE502" s="111">
        <f t="shared" ca="1" si="322"/>
        <v>-110</v>
      </c>
      <c r="BF502" s="113" t="e">
        <f t="shared" ca="1" si="323"/>
        <v>#VALUE!</v>
      </c>
      <c r="BG502" s="113" t="e">
        <f t="shared" ca="1" si="324"/>
        <v>#VALUE!</v>
      </c>
      <c r="BH502" s="112">
        <f t="shared" ca="1" si="325"/>
        <v>2000</v>
      </c>
      <c r="BI502" s="112">
        <f t="shared" ca="1" si="326"/>
        <v>-110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AssetClasses</v>
      </c>
      <c r="BU502" s="166">
        <f t="shared" ca="1" si="332"/>
        <v>2000</v>
      </c>
      <c r="BV502" s="166">
        <f t="shared" ca="1" si="333"/>
        <v>-110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94">
        <f>scriv!AC465</f>
        <v>0</v>
      </c>
      <c r="H503" s="294">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0</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10</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-198</v>
      </c>
      <c r="BC503" s="111" t="str">
        <f t="shared" ca="1" si="320"/>
        <v>Radius</v>
      </c>
      <c r="BD503" s="112">
        <f t="shared" ca="1" si="321"/>
        <v>0</v>
      </c>
      <c r="BE503" s="111">
        <f t="shared" ca="1" si="322"/>
        <v>-110</v>
      </c>
      <c r="BF503" s="113" t="e">
        <f t="shared" ca="1" si="323"/>
        <v>#VALUE!</v>
      </c>
      <c r="BG503" s="113" t="e">
        <f t="shared" ca="1" si="324"/>
        <v>#VALUE!</v>
      </c>
      <c r="BH503" s="112">
        <f t="shared" ca="1" si="325"/>
        <v>2000</v>
      </c>
      <c r="BI503" s="112">
        <f t="shared" ca="1" si="326"/>
        <v>-110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AssetClasses</v>
      </c>
      <c r="BU503" s="166">
        <f t="shared" ca="1" si="332"/>
        <v>2000</v>
      </c>
      <c r="BV503" s="166">
        <f t="shared" ca="1" si="333"/>
        <v>-110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94">
        <f>scriv!AC466</f>
        <v>0</v>
      </c>
      <c r="H504" s="294">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0</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95"/>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10</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-198</v>
      </c>
      <c r="BC504" s="111" t="str">
        <f t="shared" ca="1" si="320"/>
        <v>Radius</v>
      </c>
      <c r="BD504" s="112">
        <f t="shared" ca="1" si="321"/>
        <v>0</v>
      </c>
      <c r="BE504" s="111">
        <f t="shared" ca="1" si="322"/>
        <v>-110</v>
      </c>
      <c r="BF504" s="113" t="e">
        <f t="shared" ca="1" si="323"/>
        <v>#VALUE!</v>
      </c>
      <c r="BG504" s="113" t="e">
        <f t="shared" ca="1" si="324"/>
        <v>#VALUE!</v>
      </c>
      <c r="BH504" s="112">
        <f t="shared" ca="1" si="325"/>
        <v>2000</v>
      </c>
      <c r="BI504" s="112">
        <f t="shared" ca="1" si="326"/>
        <v>-110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AssetClasses</v>
      </c>
      <c r="BU504" s="166">
        <f t="shared" ca="1" si="332"/>
        <v>2000</v>
      </c>
      <c r="BV504" s="166">
        <f t="shared" ca="1" si="333"/>
        <v>-110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94">
        <f>scriv!AC467</f>
        <v>0</v>
      </c>
      <c r="H505" s="294">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0</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95"/>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10</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-198</v>
      </c>
      <c r="BC505" s="111" t="str">
        <f t="shared" ca="1" si="320"/>
        <v>Radius</v>
      </c>
      <c r="BD505" s="112">
        <f t="shared" ca="1" si="321"/>
        <v>0</v>
      </c>
      <c r="BE505" s="111">
        <f t="shared" ca="1" si="322"/>
        <v>-110</v>
      </c>
      <c r="BF505" s="113" t="e">
        <f t="shared" ca="1" si="323"/>
        <v>#VALUE!</v>
      </c>
      <c r="BG505" s="113" t="e">
        <f t="shared" ca="1" si="324"/>
        <v>#VALUE!</v>
      </c>
      <c r="BH505" s="112">
        <f t="shared" ca="1" si="325"/>
        <v>2000</v>
      </c>
      <c r="BI505" s="112">
        <f t="shared" ca="1" si="326"/>
        <v>-110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AssetClasses</v>
      </c>
      <c r="BU505" s="166">
        <f t="shared" ca="1" si="332"/>
        <v>2000</v>
      </c>
      <c r="BV505" s="166">
        <f t="shared" ca="1" si="333"/>
        <v>-110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94">
        <f>scriv!AC468</f>
        <v>0</v>
      </c>
      <c r="H506" s="294">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0</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95"/>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10</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-198</v>
      </c>
      <c r="BC506" s="111" t="str">
        <f t="shared" ca="1" si="320"/>
        <v>Radius</v>
      </c>
      <c r="BD506" s="112">
        <f t="shared" ca="1" si="321"/>
        <v>0</v>
      </c>
      <c r="BE506" s="111">
        <f t="shared" ca="1" si="322"/>
        <v>-110</v>
      </c>
      <c r="BF506" s="113" t="e">
        <f t="shared" ca="1" si="323"/>
        <v>#VALUE!</v>
      </c>
      <c r="BG506" s="113" t="e">
        <f t="shared" ca="1" si="324"/>
        <v>#VALUE!</v>
      </c>
      <c r="BH506" s="112">
        <f t="shared" ca="1" si="325"/>
        <v>2000</v>
      </c>
      <c r="BI506" s="112">
        <f t="shared" ca="1" si="326"/>
        <v>-110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AssetClasses</v>
      </c>
      <c r="BU506" s="166">
        <f t="shared" ca="1" si="332"/>
        <v>2000</v>
      </c>
      <c r="BV506" s="166">
        <f t="shared" ca="1" si="333"/>
        <v>-110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94">
        <f>scriv!AC469</f>
        <v>0</v>
      </c>
      <c r="H507" s="294">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0</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95"/>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10</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-198</v>
      </c>
      <c r="BC507" s="111" t="str">
        <f t="shared" ca="1" si="320"/>
        <v>Radius</v>
      </c>
      <c r="BD507" s="112">
        <f t="shared" ca="1" si="321"/>
        <v>0</v>
      </c>
      <c r="BE507" s="111">
        <f t="shared" ca="1" si="322"/>
        <v>-110</v>
      </c>
      <c r="BF507" s="113" t="e">
        <f t="shared" ca="1" si="323"/>
        <v>#VALUE!</v>
      </c>
      <c r="BG507" s="113" t="e">
        <f t="shared" ca="1" si="324"/>
        <v>#VALUE!</v>
      </c>
      <c r="BH507" s="112">
        <f t="shared" ca="1" si="325"/>
        <v>2000</v>
      </c>
      <c r="BI507" s="112">
        <f t="shared" ca="1" si="326"/>
        <v>-110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AssetClasses</v>
      </c>
      <c r="BU507" s="166">
        <f t="shared" ca="1" si="332"/>
        <v>2000</v>
      </c>
      <c r="BV507" s="166">
        <f t="shared" ca="1" si="333"/>
        <v>-110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94">
        <f>scriv!AC470</f>
        <v>0</v>
      </c>
      <c r="H508" s="294">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0</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95"/>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10</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-198</v>
      </c>
      <c r="BC508" s="111" t="str">
        <f t="shared" ca="1" si="320"/>
        <v>Radius</v>
      </c>
      <c r="BD508" s="112">
        <f t="shared" ca="1" si="321"/>
        <v>0</v>
      </c>
      <c r="BE508" s="111">
        <f t="shared" ca="1" si="322"/>
        <v>-110</v>
      </c>
      <c r="BF508" s="113" t="e">
        <f t="shared" ca="1" si="323"/>
        <v>#VALUE!</v>
      </c>
      <c r="BG508" s="113" t="e">
        <f t="shared" ca="1" si="324"/>
        <v>#VALUE!</v>
      </c>
      <c r="BH508" s="112">
        <f t="shared" ca="1" si="325"/>
        <v>2000</v>
      </c>
      <c r="BI508" s="112">
        <f t="shared" ca="1" si="326"/>
        <v>-110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-110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94">
        <f>scriv!AC471</f>
        <v>0</v>
      </c>
      <c r="H509" s="294">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0</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95"/>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10</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-198</v>
      </c>
      <c r="BC509" s="111" t="str">
        <f t="shared" ca="1" si="320"/>
        <v>Radius</v>
      </c>
      <c r="BD509" s="112">
        <f t="shared" ca="1" si="321"/>
        <v>0</v>
      </c>
      <c r="BE509" s="111">
        <f t="shared" ca="1" si="322"/>
        <v>-110</v>
      </c>
      <c r="BF509" s="113" t="e">
        <f t="shared" ca="1" si="323"/>
        <v>#VALUE!</v>
      </c>
      <c r="BG509" s="113" t="e">
        <f t="shared" ca="1" si="324"/>
        <v>#VALUE!</v>
      </c>
      <c r="BH509" s="112">
        <f t="shared" ca="1" si="325"/>
        <v>2000</v>
      </c>
      <c r="BI509" s="112">
        <f t="shared" ca="1" si="326"/>
        <v>-110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Investors</v>
      </c>
      <c r="BU509" s="166">
        <f t="shared" ca="1" si="332"/>
        <v>2000</v>
      </c>
      <c r="BV509" s="166">
        <f t="shared" ca="1" si="333"/>
        <v>-110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94">
        <f>scriv!AC472</f>
        <v>0</v>
      </c>
      <c r="H510" s="294">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0</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95"/>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10</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-198</v>
      </c>
      <c r="BC510" s="111" t="str">
        <f t="shared" ca="1" si="320"/>
        <v>Radius</v>
      </c>
      <c r="BD510" s="112">
        <f t="shared" ca="1" si="321"/>
        <v>0</v>
      </c>
      <c r="BE510" s="111">
        <f t="shared" ca="1" si="322"/>
        <v>-110</v>
      </c>
      <c r="BF510" s="113" t="e">
        <f t="shared" ca="1" si="323"/>
        <v>#VALUE!</v>
      </c>
      <c r="BG510" s="113" t="e">
        <f t="shared" ca="1" si="324"/>
        <v>#VALUE!</v>
      </c>
      <c r="BH510" s="112">
        <f t="shared" ca="1" si="325"/>
        <v>2000</v>
      </c>
      <c r="BI510" s="112">
        <f t="shared" ca="1" si="326"/>
        <v>-110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Investors</v>
      </c>
      <c r="BU510" s="166">
        <f t="shared" ca="1" si="332"/>
        <v>2000</v>
      </c>
      <c r="BV510" s="166">
        <f t="shared" ca="1" si="333"/>
        <v>-110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94">
        <f>scriv!AC473</f>
        <v>0</v>
      </c>
      <c r="H511" s="294">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0</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95"/>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10</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-198</v>
      </c>
      <c r="BC511" s="111" t="str">
        <f t="shared" ca="1" si="320"/>
        <v>Radius</v>
      </c>
      <c r="BD511" s="112">
        <f t="shared" ca="1" si="321"/>
        <v>0</v>
      </c>
      <c r="BE511" s="111">
        <f t="shared" ca="1" si="322"/>
        <v>-110</v>
      </c>
      <c r="BF511" s="113" t="e">
        <f t="shared" ca="1" si="323"/>
        <v>#VALUE!</v>
      </c>
      <c r="BG511" s="113" t="e">
        <f t="shared" ca="1" si="324"/>
        <v>#VALUE!</v>
      </c>
      <c r="BH511" s="112">
        <f t="shared" ca="1" si="325"/>
        <v>2000</v>
      </c>
      <c r="BI511" s="112">
        <f t="shared" ca="1" si="326"/>
        <v>-110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Investors</v>
      </c>
      <c r="BU511" s="166">
        <f t="shared" ca="1" si="332"/>
        <v>2000</v>
      </c>
      <c r="BV511" s="166">
        <f t="shared" ca="1" si="333"/>
        <v>-110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94">
        <f>scriv!AC474</f>
        <v>0</v>
      </c>
      <c r="H512" s="294">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0</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10</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-198</v>
      </c>
      <c r="BC512" s="111" t="str">
        <f t="shared" ca="1" si="320"/>
        <v>Radius</v>
      </c>
      <c r="BD512" s="112">
        <f t="shared" ca="1" si="321"/>
        <v>0</v>
      </c>
      <c r="BE512" s="111">
        <f t="shared" ca="1" si="322"/>
        <v>-110</v>
      </c>
      <c r="BF512" s="113" t="e">
        <f t="shared" ca="1" si="323"/>
        <v>#VALUE!</v>
      </c>
      <c r="BG512" s="113" t="e">
        <f t="shared" ca="1" si="324"/>
        <v>#VALUE!</v>
      </c>
      <c r="BH512" s="112">
        <f t="shared" ca="1" si="325"/>
        <v>2000</v>
      </c>
      <c r="BI512" s="112">
        <f t="shared" ca="1" si="326"/>
        <v>-110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Investors</v>
      </c>
      <c r="BU512" s="166">
        <f t="shared" ca="1" si="332"/>
        <v>2000</v>
      </c>
      <c r="BV512" s="166">
        <f t="shared" ca="1" si="333"/>
        <v>-110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94">
        <f>scriv!AC475</f>
        <v>0</v>
      </c>
      <c r="H513" s="294">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0</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10</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-198</v>
      </c>
      <c r="BC513" s="111" t="str">
        <f t="shared" ca="1" si="320"/>
        <v>Radius</v>
      </c>
      <c r="BD513" s="112">
        <f t="shared" ca="1" si="321"/>
        <v>0</v>
      </c>
      <c r="BE513" s="111">
        <f t="shared" ca="1" si="322"/>
        <v>-110</v>
      </c>
      <c r="BF513" s="113" t="e">
        <f t="shared" ca="1" si="323"/>
        <v>#VALUE!</v>
      </c>
      <c r="BG513" s="113" t="e">
        <f t="shared" ca="1" si="324"/>
        <v>#VALUE!</v>
      </c>
      <c r="BH513" s="112">
        <f t="shared" ca="1" si="325"/>
        <v>2000</v>
      </c>
      <c r="BI513" s="112">
        <f t="shared" ca="1" si="326"/>
        <v>-110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Investors</v>
      </c>
      <c r="BU513" s="166">
        <f t="shared" ca="1" si="332"/>
        <v>2000</v>
      </c>
      <c r="BV513" s="166">
        <f t="shared" ca="1" si="333"/>
        <v>-110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94">
        <f>scriv!AC476</f>
        <v>0</v>
      </c>
      <c r="H514" s="294">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0</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10</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-198</v>
      </c>
      <c r="BC514" s="111" t="str">
        <f t="shared" ca="1" si="320"/>
        <v>Radius</v>
      </c>
      <c r="BD514" s="112">
        <f t="shared" ca="1" si="321"/>
        <v>0</v>
      </c>
      <c r="BE514" s="111">
        <f t="shared" ca="1" si="322"/>
        <v>-110</v>
      </c>
      <c r="BF514" s="113" t="e">
        <f t="shared" ca="1" si="323"/>
        <v>#VALUE!</v>
      </c>
      <c r="BG514" s="113" t="e">
        <f t="shared" ca="1" si="324"/>
        <v>#VALUE!</v>
      </c>
      <c r="BH514" s="112">
        <f t="shared" ca="1" si="325"/>
        <v>2000</v>
      </c>
      <c r="BI514" s="112">
        <f t="shared" ca="1" si="326"/>
        <v>-110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Investors</v>
      </c>
      <c r="BU514" s="166">
        <f t="shared" ca="1" si="332"/>
        <v>2000</v>
      </c>
      <c r="BV514" s="166">
        <f t="shared" ca="1" si="333"/>
        <v>-110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94">
        <f>scriv!AC477</f>
        <v>0</v>
      </c>
      <c r="H515" s="294">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0</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10</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-198</v>
      </c>
      <c r="BC515" s="111" t="str">
        <f t="shared" ca="1" si="320"/>
        <v>Radius</v>
      </c>
      <c r="BD515" s="112">
        <f t="shared" ca="1" si="321"/>
        <v>0</v>
      </c>
      <c r="BE515" s="111">
        <f t="shared" ca="1" si="322"/>
        <v>-110</v>
      </c>
      <c r="BF515" s="113" t="e">
        <f t="shared" ca="1" si="323"/>
        <v>#VALUE!</v>
      </c>
      <c r="BG515" s="113" t="e">
        <f t="shared" ca="1" si="324"/>
        <v>#VALUE!</v>
      </c>
      <c r="BH515" s="112">
        <f t="shared" ca="1" si="325"/>
        <v>2000</v>
      </c>
      <c r="BI515" s="112">
        <f t="shared" ca="1" si="326"/>
        <v>-110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Investors</v>
      </c>
      <c r="BU515" s="166">
        <f t="shared" ca="1" si="332"/>
        <v>2000</v>
      </c>
      <c r="BV515" s="166">
        <f t="shared" ca="1" si="333"/>
        <v>-110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94">
        <f>scriv!AC478</f>
        <v>0</v>
      </c>
      <c r="H516" s="294">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0</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10</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-198</v>
      </c>
      <c r="BC516" s="111" t="str">
        <f t="shared" ca="1" si="320"/>
        <v>Radius</v>
      </c>
      <c r="BD516" s="112">
        <f t="shared" ca="1" si="321"/>
        <v>0</v>
      </c>
      <c r="BE516" s="111">
        <f t="shared" ca="1" si="322"/>
        <v>-110</v>
      </c>
      <c r="BF516" s="113" t="e">
        <f t="shared" ca="1" si="323"/>
        <v>#VALUE!</v>
      </c>
      <c r="BG516" s="113" t="e">
        <f t="shared" ca="1" si="324"/>
        <v>#VALUE!</v>
      </c>
      <c r="BH516" s="112">
        <f t="shared" ca="1" si="325"/>
        <v>2000</v>
      </c>
      <c r="BI516" s="112">
        <f t="shared" ca="1" si="326"/>
        <v>-110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Investors</v>
      </c>
      <c r="BU516" s="166">
        <f t="shared" ca="1" si="332"/>
        <v>2000</v>
      </c>
      <c r="BV516" s="166">
        <f t="shared" ca="1" si="333"/>
        <v>-110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94">
        <f>scriv!AC479</f>
        <v>0</v>
      </c>
      <c r="H517" s="294">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0</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10</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-198</v>
      </c>
      <c r="BC517" s="111" t="str">
        <f t="shared" ca="1" si="320"/>
        <v>Radius</v>
      </c>
      <c r="BD517" s="112">
        <f t="shared" ca="1" si="321"/>
        <v>0</v>
      </c>
      <c r="BE517" s="111">
        <f t="shared" ca="1" si="322"/>
        <v>-110</v>
      </c>
      <c r="BF517" s="113" t="e">
        <f t="shared" ca="1" si="323"/>
        <v>#VALUE!</v>
      </c>
      <c r="BG517" s="113" t="e">
        <f t="shared" ca="1" si="324"/>
        <v>#VALUE!</v>
      </c>
      <c r="BH517" s="112">
        <f t="shared" ca="1" si="325"/>
        <v>2000</v>
      </c>
      <c r="BI517" s="112">
        <f t="shared" ca="1" si="326"/>
        <v>-110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Investors</v>
      </c>
      <c r="BU517" s="166">
        <f t="shared" ca="1" si="332"/>
        <v>2000</v>
      </c>
      <c r="BV517" s="166">
        <f t="shared" ca="1" si="333"/>
        <v>-110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94">
        <f>scriv!AC480</f>
        <v>0</v>
      </c>
      <c r="H518" s="294">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0</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10</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-198</v>
      </c>
      <c r="BC518" s="111" t="str">
        <f t="shared" ca="1" si="320"/>
        <v>Radius</v>
      </c>
      <c r="BD518" s="112">
        <f t="shared" ca="1" si="321"/>
        <v>0</v>
      </c>
      <c r="BE518" s="111">
        <f t="shared" ca="1" si="322"/>
        <v>-110</v>
      </c>
      <c r="BF518" s="113" t="e">
        <f t="shared" ca="1" si="323"/>
        <v>#VALUE!</v>
      </c>
      <c r="BG518" s="113" t="e">
        <f t="shared" ca="1" si="324"/>
        <v>#VALUE!</v>
      </c>
      <c r="BH518" s="112">
        <f t="shared" ca="1" si="325"/>
        <v>2000</v>
      </c>
      <c r="BI518" s="112">
        <f t="shared" ca="1" si="326"/>
        <v>-110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-110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94">
        <f>scriv!AC481</f>
        <v>0</v>
      </c>
      <c r="H519" s="294">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0</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10</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-198</v>
      </c>
      <c r="BC519" s="111" t="str">
        <f t="shared" ca="1" si="320"/>
        <v>Radius</v>
      </c>
      <c r="BD519" s="112">
        <f t="shared" ca="1" si="321"/>
        <v>0</v>
      </c>
      <c r="BE519" s="111">
        <f t="shared" ca="1" si="322"/>
        <v>-110</v>
      </c>
      <c r="BF519" s="113" t="e">
        <f t="shared" ca="1" si="323"/>
        <v>#VALUE!</v>
      </c>
      <c r="BG519" s="113" t="e">
        <f t="shared" ca="1" si="324"/>
        <v>#VALUE!</v>
      </c>
      <c r="BH519" s="112">
        <f t="shared" ca="1" si="325"/>
        <v>2000</v>
      </c>
      <c r="BI519" s="112">
        <f t="shared" ca="1" si="326"/>
        <v>-110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-110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94">
        <f>scriv!AC482</f>
        <v>0</v>
      </c>
      <c r="H520" s="294">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0</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10</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-198</v>
      </c>
      <c r="BC520" s="111" t="str">
        <f t="shared" ca="1" si="320"/>
        <v>Radius</v>
      </c>
      <c r="BD520" s="112">
        <f t="shared" ca="1" si="321"/>
        <v>0</v>
      </c>
      <c r="BE520" s="111">
        <f t="shared" ca="1" si="322"/>
        <v>-110</v>
      </c>
      <c r="BF520" s="113" t="e">
        <f t="shared" ca="1" si="323"/>
        <v>#VALUE!</v>
      </c>
      <c r="BG520" s="113" t="e">
        <f t="shared" ca="1" si="324"/>
        <v>#VALUE!</v>
      </c>
      <c r="BH520" s="112">
        <f t="shared" ca="1" si="325"/>
        <v>2000</v>
      </c>
      <c r="BI520" s="112">
        <f t="shared" ca="1" si="326"/>
        <v>-110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-110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94">
        <f>scriv!AC483</f>
        <v>0</v>
      </c>
      <c r="H521" s="294">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0</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10</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-198</v>
      </c>
      <c r="BC521" s="111" t="str">
        <f t="shared" ca="1" si="320"/>
        <v>Radius</v>
      </c>
      <c r="BD521" s="112">
        <f t="shared" ca="1" si="321"/>
        <v>0</v>
      </c>
      <c r="BE521" s="111">
        <f t="shared" ca="1" si="322"/>
        <v>-110</v>
      </c>
      <c r="BF521" s="113" t="e">
        <f t="shared" ca="1" si="323"/>
        <v>#VALUE!</v>
      </c>
      <c r="BG521" s="113" t="e">
        <f t="shared" ca="1" si="324"/>
        <v>#VALUE!</v>
      </c>
      <c r="BH521" s="112">
        <f t="shared" ca="1" si="325"/>
        <v>2000</v>
      </c>
      <c r="BI521" s="112">
        <f t="shared" ca="1" si="326"/>
        <v>-110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-110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94">
        <f>scriv!AC484</f>
        <v>0</v>
      </c>
      <c r="H522" s="294">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0</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10</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-198</v>
      </c>
      <c r="BC522" s="111" t="str">
        <f t="shared" ca="1" si="320"/>
        <v>Radius</v>
      </c>
      <c r="BD522" s="112">
        <f t="shared" ca="1" si="321"/>
        <v>0</v>
      </c>
      <c r="BE522" s="111">
        <f t="shared" ca="1" si="322"/>
        <v>-110</v>
      </c>
      <c r="BF522" s="113" t="e">
        <f t="shared" ca="1" si="323"/>
        <v>#VALUE!</v>
      </c>
      <c r="BG522" s="113" t="e">
        <f t="shared" ca="1" si="324"/>
        <v>#VALUE!</v>
      </c>
      <c r="BH522" s="112">
        <f t="shared" ca="1" si="325"/>
        <v>2000</v>
      </c>
      <c r="BI522" s="112">
        <f t="shared" ca="1" si="326"/>
        <v>-110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-110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94">
        <f>scriv!AC485</f>
        <v>0</v>
      </c>
      <c r="H523" s="294">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0</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10</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-198</v>
      </c>
      <c r="BC523" s="111" t="str">
        <f t="shared" ca="1" si="320"/>
        <v>Radius</v>
      </c>
      <c r="BD523" s="112">
        <f t="shared" ca="1" si="321"/>
        <v>0</v>
      </c>
      <c r="BE523" s="111">
        <f t="shared" ca="1" si="322"/>
        <v>-110</v>
      </c>
      <c r="BF523" s="113" t="e">
        <f t="shared" ca="1" si="323"/>
        <v>#VALUE!</v>
      </c>
      <c r="BG523" s="113" t="e">
        <f t="shared" ca="1" si="324"/>
        <v>#VALUE!</v>
      </c>
      <c r="BH523" s="112">
        <f t="shared" ca="1" si="325"/>
        <v>2000</v>
      </c>
      <c r="BI523" s="112">
        <f t="shared" ca="1" si="326"/>
        <v>-110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-110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94">
        <f>scriv!AC486</f>
        <v>0</v>
      </c>
      <c r="H524" s="294">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0</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10</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-198</v>
      </c>
      <c r="BC524" s="111" t="str">
        <f t="shared" ca="1" si="320"/>
        <v>Radius</v>
      </c>
      <c r="BD524" s="112">
        <f t="shared" ca="1" si="321"/>
        <v>0</v>
      </c>
      <c r="BE524" s="111">
        <f t="shared" ca="1" si="322"/>
        <v>-110</v>
      </c>
      <c r="BF524" s="113" t="e">
        <f t="shared" ca="1" si="323"/>
        <v>#VALUE!</v>
      </c>
      <c r="BG524" s="113" t="e">
        <f t="shared" ca="1" si="324"/>
        <v>#VALUE!</v>
      </c>
      <c r="BH524" s="112">
        <f t="shared" ca="1" si="325"/>
        <v>2000</v>
      </c>
      <c r="BI524" s="112">
        <f t="shared" ca="1" si="326"/>
        <v>-110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-110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94">
        <f>scriv!AC487</f>
        <v>0</v>
      </c>
      <c r="H525" s="294">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0</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10</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-198</v>
      </c>
      <c r="BC525" s="111" t="str">
        <f t="shared" ca="1" si="320"/>
        <v>Radius</v>
      </c>
      <c r="BD525" s="112">
        <f t="shared" ca="1" si="321"/>
        <v>0</v>
      </c>
      <c r="BE525" s="111">
        <f t="shared" ca="1" si="322"/>
        <v>-110</v>
      </c>
      <c r="BF525" s="113" t="e">
        <f t="shared" ca="1" si="323"/>
        <v>#VALUE!</v>
      </c>
      <c r="BG525" s="113" t="e">
        <f t="shared" ca="1" si="324"/>
        <v>#VALUE!</v>
      </c>
      <c r="BH525" s="112">
        <f t="shared" ca="1" si="325"/>
        <v>2000</v>
      </c>
      <c r="BI525" s="112">
        <f t="shared" ca="1" si="326"/>
        <v>-110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-110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94">
        <f>scriv!AC488</f>
        <v>0</v>
      </c>
      <c r="H526" s="294">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0</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10</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-198</v>
      </c>
      <c r="BC526" s="111" t="str">
        <f t="shared" ca="1" si="320"/>
        <v>Radius</v>
      </c>
      <c r="BD526" s="112">
        <f t="shared" ca="1" si="321"/>
        <v>0</v>
      </c>
      <c r="BE526" s="111">
        <f t="shared" ca="1" si="322"/>
        <v>-110</v>
      </c>
      <c r="BF526" s="113" t="e">
        <f t="shared" ca="1" si="323"/>
        <v>#VALUE!</v>
      </c>
      <c r="BG526" s="113" t="e">
        <f t="shared" ca="1" si="324"/>
        <v>#VALUE!</v>
      </c>
      <c r="BH526" s="112">
        <f t="shared" ca="1" si="325"/>
        <v>2000</v>
      </c>
      <c r="BI526" s="112">
        <f t="shared" ca="1" si="326"/>
        <v>-110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-110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94">
        <f>scriv!AC489</f>
        <v>0</v>
      </c>
      <c r="H527" s="294">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0</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10</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-198</v>
      </c>
      <c r="BC527" s="111" t="str">
        <f t="shared" ca="1" si="320"/>
        <v>Radius</v>
      </c>
      <c r="BD527" s="112">
        <f t="shared" ca="1" si="321"/>
        <v>0</v>
      </c>
      <c r="BE527" s="111">
        <f t="shared" ca="1" si="322"/>
        <v>-110</v>
      </c>
      <c r="BF527" s="113" t="e">
        <f t="shared" ca="1" si="323"/>
        <v>#VALUE!</v>
      </c>
      <c r="BG527" s="113" t="e">
        <f t="shared" ca="1" si="324"/>
        <v>#VALUE!</v>
      </c>
      <c r="BH527" s="112">
        <f t="shared" ca="1" si="325"/>
        <v>2000</v>
      </c>
      <c r="BI527" s="112">
        <f t="shared" ca="1" si="326"/>
        <v>-110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-110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94">
        <f>scriv!AC490</f>
        <v>0</v>
      </c>
      <c r="H528" s="294">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0</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10</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-198</v>
      </c>
      <c r="BC528" s="111" t="str">
        <f t="shared" ca="1" si="320"/>
        <v>Radius</v>
      </c>
      <c r="BD528" s="112">
        <f t="shared" ca="1" si="321"/>
        <v>0</v>
      </c>
      <c r="BE528" s="111">
        <f t="shared" ca="1" si="322"/>
        <v>-110</v>
      </c>
      <c r="BF528" s="113" t="e">
        <f t="shared" ca="1" si="323"/>
        <v>#VALUE!</v>
      </c>
      <c r="BG528" s="113" t="e">
        <f t="shared" ca="1" si="324"/>
        <v>#VALUE!</v>
      </c>
      <c r="BH528" s="112">
        <f t="shared" ca="1" si="325"/>
        <v>2000</v>
      </c>
      <c r="BI528" s="112">
        <f t="shared" ca="1" si="326"/>
        <v>-110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-110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94">
        <f>scriv!AC491</f>
        <v>0</v>
      </c>
      <c r="H529" s="294">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0</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10</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-198</v>
      </c>
      <c r="BC529" s="111" t="str">
        <f t="shared" ca="1" si="320"/>
        <v>Radius</v>
      </c>
      <c r="BD529" s="112">
        <f t="shared" ca="1" si="321"/>
        <v>0</v>
      </c>
      <c r="BE529" s="111">
        <f t="shared" ca="1" si="322"/>
        <v>-110</v>
      </c>
      <c r="BF529" s="113" t="e">
        <f t="shared" ca="1" si="323"/>
        <v>#VALUE!</v>
      </c>
      <c r="BG529" s="113" t="e">
        <f t="shared" ca="1" si="324"/>
        <v>#VALUE!</v>
      </c>
      <c r="BH529" s="112">
        <f t="shared" ca="1" si="325"/>
        <v>2000</v>
      </c>
      <c r="BI529" s="112">
        <f t="shared" ca="1" si="326"/>
        <v>-110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-110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94">
        <f>scriv!AC492</f>
        <v>0</v>
      </c>
      <c r="H530" s="294">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0</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10</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-198</v>
      </c>
      <c r="BC530" s="111" t="str">
        <f t="shared" ca="1" si="320"/>
        <v>Radius</v>
      </c>
      <c r="BD530" s="112">
        <f t="shared" ca="1" si="321"/>
        <v>0</v>
      </c>
      <c r="BE530" s="111">
        <f t="shared" ca="1" si="322"/>
        <v>-110</v>
      </c>
      <c r="BF530" s="113" t="e">
        <f t="shared" ca="1" si="323"/>
        <v>#VALUE!</v>
      </c>
      <c r="BG530" s="113" t="e">
        <f t="shared" ca="1" si="324"/>
        <v>#VALUE!</v>
      </c>
      <c r="BH530" s="112">
        <f t="shared" ca="1" si="325"/>
        <v>2000</v>
      </c>
      <c r="BI530" s="112">
        <f t="shared" ca="1" si="326"/>
        <v>-110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-110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94">
        <f>scriv!AC493</f>
        <v>0</v>
      </c>
      <c r="H531" s="294">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0</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10</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-198</v>
      </c>
      <c r="BC531" s="111" t="str">
        <f t="shared" ca="1" si="320"/>
        <v>Radius</v>
      </c>
      <c r="BD531" s="112">
        <f t="shared" ca="1" si="321"/>
        <v>0</v>
      </c>
      <c r="BE531" s="111">
        <f t="shared" ca="1" si="322"/>
        <v>-110</v>
      </c>
      <c r="BF531" s="113" t="e">
        <f t="shared" ca="1" si="323"/>
        <v>#VALUE!</v>
      </c>
      <c r="BG531" s="113" t="e">
        <f t="shared" ca="1" si="324"/>
        <v>#VALUE!</v>
      </c>
      <c r="BH531" s="112">
        <f t="shared" ca="1" si="325"/>
        <v>2000</v>
      </c>
      <c r="BI531" s="112">
        <f t="shared" ca="1" si="326"/>
        <v>-110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-110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94">
        <f>scriv!AC494</f>
        <v>0</v>
      </c>
      <c r="H532" s="294">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0</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10</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-198</v>
      </c>
      <c r="BC532" s="111" t="str">
        <f t="shared" ca="1" si="320"/>
        <v>Radius</v>
      </c>
      <c r="BD532" s="112">
        <f t="shared" ca="1" si="321"/>
        <v>0</v>
      </c>
      <c r="BE532" s="111">
        <f t="shared" ca="1" si="322"/>
        <v>-110</v>
      </c>
      <c r="BF532" s="113" t="e">
        <f t="shared" ca="1" si="323"/>
        <v>#VALUE!</v>
      </c>
      <c r="BG532" s="113" t="e">
        <f t="shared" ca="1" si="324"/>
        <v>#VALUE!</v>
      </c>
      <c r="BH532" s="112">
        <f t="shared" ca="1" si="325"/>
        <v>2000</v>
      </c>
      <c r="BI532" s="112">
        <f t="shared" ca="1" si="326"/>
        <v>-110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GLICriteria</v>
      </c>
      <c r="BU532" s="166">
        <f t="shared" ca="1" si="332"/>
        <v>2000</v>
      </c>
      <c r="BV532" s="166">
        <f t="shared" ca="1" si="333"/>
        <v>-110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94">
        <f>scriv!AC495</f>
        <v>0</v>
      </c>
      <c r="H533" s="294">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0</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10</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-198</v>
      </c>
      <c r="BC533" s="111" t="str">
        <f t="shared" ca="1" si="320"/>
        <v>Radius</v>
      </c>
      <c r="BD533" s="112">
        <f t="shared" ca="1" si="321"/>
        <v>0</v>
      </c>
      <c r="BE533" s="111">
        <f t="shared" ca="1" si="322"/>
        <v>-110</v>
      </c>
      <c r="BF533" s="113" t="e">
        <f t="shared" ca="1" si="323"/>
        <v>#VALUE!</v>
      </c>
      <c r="BG533" s="113" t="e">
        <f t="shared" ca="1" si="324"/>
        <v>#VALUE!</v>
      </c>
      <c r="BH533" s="112">
        <f t="shared" ca="1" si="325"/>
        <v>2000</v>
      </c>
      <c r="BI533" s="112">
        <f t="shared" ca="1" si="326"/>
        <v>-110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GLICriteria</v>
      </c>
      <c r="BU533" s="166">
        <f t="shared" ca="1" si="332"/>
        <v>2000</v>
      </c>
      <c r="BV533" s="166">
        <f t="shared" ca="1" si="333"/>
        <v>-110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94">
        <f>scriv!AC496</f>
        <v>0</v>
      </c>
      <c r="H534" s="294">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0</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10</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-198</v>
      </c>
      <c r="BC534" s="111" t="str">
        <f t="shared" ca="1" si="320"/>
        <v>Radius</v>
      </c>
      <c r="BD534" s="112">
        <f t="shared" ca="1" si="321"/>
        <v>0</v>
      </c>
      <c r="BE534" s="111">
        <f t="shared" ca="1" si="322"/>
        <v>-110</v>
      </c>
      <c r="BF534" s="113" t="e">
        <f t="shared" ca="1" si="323"/>
        <v>#VALUE!</v>
      </c>
      <c r="BG534" s="113" t="e">
        <f t="shared" ca="1" si="324"/>
        <v>#VALUE!</v>
      </c>
      <c r="BH534" s="112">
        <f t="shared" ca="1" si="325"/>
        <v>2000</v>
      </c>
      <c r="BI534" s="112">
        <f t="shared" ca="1" si="326"/>
        <v>-110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GLICriteria</v>
      </c>
      <c r="BU534" s="166">
        <f t="shared" ca="1" si="332"/>
        <v>2000</v>
      </c>
      <c r="BV534" s="166">
        <f t="shared" ca="1" si="333"/>
        <v>-110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94">
        <f>scriv!AC497</f>
        <v>0</v>
      </c>
      <c r="H535" s="294">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0</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10</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-198</v>
      </c>
      <c r="BC535" s="111" t="str">
        <f t="shared" ca="1" si="320"/>
        <v>Radius</v>
      </c>
      <c r="BD535" s="112">
        <f t="shared" ca="1" si="321"/>
        <v>0</v>
      </c>
      <c r="BE535" s="111">
        <f t="shared" ca="1" si="322"/>
        <v>-110</v>
      </c>
      <c r="BF535" s="113" t="e">
        <f t="shared" ca="1" si="323"/>
        <v>#VALUE!</v>
      </c>
      <c r="BG535" s="113" t="e">
        <f t="shared" ca="1" si="324"/>
        <v>#VALUE!</v>
      </c>
      <c r="BH535" s="112">
        <f t="shared" ca="1" si="325"/>
        <v>2000</v>
      </c>
      <c r="BI535" s="112">
        <f t="shared" ca="1" si="326"/>
        <v>-110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GLICriteria</v>
      </c>
      <c r="BU535" s="166">
        <f t="shared" ca="1" si="332"/>
        <v>2000</v>
      </c>
      <c r="BV535" s="166">
        <f t="shared" ca="1" si="333"/>
        <v>-110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94">
        <f>scriv!AC498</f>
        <v>0</v>
      </c>
      <c r="H536" s="294">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0</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10</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-198</v>
      </c>
      <c r="BC536" s="111" t="str">
        <f t="shared" ca="1" si="320"/>
        <v>Radius</v>
      </c>
      <c r="BD536" s="112">
        <f t="shared" ca="1" si="321"/>
        <v>0</v>
      </c>
      <c r="BE536" s="111">
        <f t="shared" ca="1" si="322"/>
        <v>-110</v>
      </c>
      <c r="BF536" s="113" t="e">
        <f t="shared" ca="1" si="323"/>
        <v>#VALUE!</v>
      </c>
      <c r="BG536" s="113" t="e">
        <f t="shared" ca="1" si="324"/>
        <v>#VALUE!</v>
      </c>
      <c r="BH536" s="112">
        <f t="shared" ca="1" si="325"/>
        <v>2000</v>
      </c>
      <c r="BI536" s="112">
        <f t="shared" ca="1" si="326"/>
        <v>-110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GLICriteria</v>
      </c>
      <c r="BU536" s="166">
        <f t="shared" ca="1" si="332"/>
        <v>2000</v>
      </c>
      <c r="BV536" s="166">
        <f t="shared" ca="1" si="333"/>
        <v>-110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94">
        <f>scriv!AC499</f>
        <v>0</v>
      </c>
      <c r="H537" s="294">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0</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397</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10</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-198</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-110</v>
      </c>
      <c r="BF537" s="113" t="e">
        <f t="shared" ca="1" si="323"/>
        <v>#VALUE!</v>
      </c>
      <c r="BG537" s="113" t="e">
        <f t="shared" ca="1" si="324"/>
        <v>#VALUE!</v>
      </c>
      <c r="BH537" s="112">
        <f t="shared" ca="1" si="325"/>
        <v>2000</v>
      </c>
      <c r="BI537" s="112">
        <f t="shared" ca="1" si="326"/>
        <v>-110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GLICriteria</v>
      </c>
      <c r="BU537" s="166">
        <f t="shared" ca="1" si="332"/>
        <v>2000</v>
      </c>
      <c r="BV537" s="166">
        <f t="shared" ca="1" si="333"/>
        <v>-110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94">
        <f>scriv!AC500</f>
        <v>0</v>
      </c>
      <c r="H538" s="294">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0</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397</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10</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-198</v>
      </c>
      <c r="BC538" s="111" t="str">
        <f t="shared" ca="1" si="320"/>
        <v>Radius</v>
      </c>
      <c r="BD538" s="112">
        <f t="shared" ca="1" si="321"/>
        <v>0</v>
      </c>
      <c r="BE538" s="111">
        <f t="shared" ca="1" si="322"/>
        <v>-110</v>
      </c>
      <c r="BF538" s="113" t="e">
        <f t="shared" ca="1" si="323"/>
        <v>#VALUE!</v>
      </c>
      <c r="BG538" s="113" t="e">
        <f t="shared" ca="1" si="324"/>
        <v>#VALUE!</v>
      </c>
      <c r="BH538" s="112">
        <f t="shared" ca="1" si="325"/>
        <v>2000</v>
      </c>
      <c r="BI538" s="112">
        <f t="shared" ca="1" si="326"/>
        <v>-110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GLICriteria</v>
      </c>
      <c r="BU538" s="166">
        <f t="shared" ca="1" si="332"/>
        <v>2000</v>
      </c>
      <c r="BV538" s="166">
        <f t="shared" ca="1" si="333"/>
        <v>-110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94">
        <f>scriv!AC501</f>
        <v>0</v>
      </c>
      <c r="H539" s="294">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0</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397</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10</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-198</v>
      </c>
      <c r="BC539" s="111" t="str">
        <f t="shared" ca="1" si="320"/>
        <v>Radius</v>
      </c>
      <c r="BD539" s="112">
        <f t="shared" ca="1" si="321"/>
        <v>0</v>
      </c>
      <c r="BE539" s="111">
        <f t="shared" ca="1" si="322"/>
        <v>-110</v>
      </c>
      <c r="BF539" s="113" t="e">
        <f t="shared" ca="1" si="323"/>
        <v>#VALUE!</v>
      </c>
      <c r="BG539" s="113" t="e">
        <f t="shared" ca="1" si="324"/>
        <v>#VALUE!</v>
      </c>
      <c r="BH539" s="112">
        <f t="shared" ca="1" si="325"/>
        <v>2000</v>
      </c>
      <c r="BI539" s="112">
        <f t="shared" ca="1" si="326"/>
        <v>-110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GLICriteria</v>
      </c>
      <c r="BU539" s="166">
        <f t="shared" ca="1" si="332"/>
        <v>2000</v>
      </c>
      <c r="BV539" s="166">
        <f t="shared" ca="1" si="333"/>
        <v>-110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94">
        <f>scriv!AC502</f>
        <v>0</v>
      </c>
      <c r="H540" s="294">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0</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397</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10</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-198</v>
      </c>
      <c r="BC540" s="111" t="str">
        <f t="shared" ca="1" si="320"/>
        <v>Radius</v>
      </c>
      <c r="BD540" s="112">
        <f t="shared" ca="1" si="321"/>
        <v>0</v>
      </c>
      <c r="BE540" s="111">
        <f t="shared" ca="1" si="322"/>
        <v>-110</v>
      </c>
      <c r="BF540" s="113" t="e">
        <f t="shared" ca="1" si="323"/>
        <v>#VALUE!</v>
      </c>
      <c r="BG540" s="113" t="e">
        <f t="shared" ca="1" si="324"/>
        <v>#VALUE!</v>
      </c>
      <c r="BH540" s="112">
        <f t="shared" ca="1" si="325"/>
        <v>2000</v>
      </c>
      <c r="BI540" s="112">
        <f t="shared" ca="1" si="326"/>
        <v>-110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GLICriteria</v>
      </c>
      <c r="BU540" s="166">
        <f t="shared" ca="1" si="332"/>
        <v>2000</v>
      </c>
      <c r="BV540" s="166">
        <f t="shared" ca="1" si="333"/>
        <v>-110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94">
        <f>scriv!AC503</f>
        <v>0</v>
      </c>
      <c r="H541" s="294">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0</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397</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10</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-198</v>
      </c>
      <c r="BC541" s="111" t="str">
        <f t="shared" ca="1" si="320"/>
        <v>Radius</v>
      </c>
      <c r="BD541" s="112">
        <f t="shared" ca="1" si="321"/>
        <v>0</v>
      </c>
      <c r="BE541" s="111">
        <f t="shared" ca="1" si="322"/>
        <v>-110</v>
      </c>
      <c r="BF541" s="113" t="e">
        <f t="shared" ca="1" si="323"/>
        <v>#VALUE!</v>
      </c>
      <c r="BG541" s="113" t="e">
        <f t="shared" ca="1" si="324"/>
        <v>#VALUE!</v>
      </c>
      <c r="BH541" s="112">
        <f t="shared" ca="1" si="325"/>
        <v>2000</v>
      </c>
      <c r="BI541" s="112">
        <f t="shared" ca="1" si="326"/>
        <v>-110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GLICriteria</v>
      </c>
      <c r="BU541" s="166">
        <f t="shared" ca="1" si="332"/>
        <v>2000</v>
      </c>
      <c r="BV541" s="166">
        <f t="shared" ca="1" si="333"/>
        <v>-110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94">
        <f>scriv!AC504</f>
        <v>0</v>
      </c>
      <c r="H542" s="294">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0</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397</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10</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-198</v>
      </c>
      <c r="BC542" s="111" t="str">
        <f t="shared" ca="1" si="320"/>
        <v>Radius</v>
      </c>
      <c r="BD542" s="112">
        <f t="shared" ca="1" si="321"/>
        <v>0</v>
      </c>
      <c r="BE542" s="111">
        <f t="shared" ca="1" si="322"/>
        <v>-110</v>
      </c>
      <c r="BF542" s="113" t="e">
        <f t="shared" ca="1" si="323"/>
        <v>#VALUE!</v>
      </c>
      <c r="BG542" s="113" t="e">
        <f t="shared" ca="1" si="324"/>
        <v>#VALUE!</v>
      </c>
      <c r="BH542" s="112">
        <f t="shared" ca="1" si="325"/>
        <v>2000</v>
      </c>
      <c r="BI542" s="112">
        <f t="shared" ca="1" si="326"/>
        <v>-110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GLICriteria</v>
      </c>
      <c r="BU542" s="166">
        <f t="shared" ca="1" si="332"/>
        <v>2000</v>
      </c>
      <c r="BV542" s="166">
        <f t="shared" ca="1" si="333"/>
        <v>-110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94">
        <f>scriv!AC505</f>
        <v>0</v>
      </c>
      <c r="H543" s="294">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0</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397</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10</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-198</v>
      </c>
      <c r="BC543" s="111" t="str">
        <f t="shared" ca="1" si="320"/>
        <v>Radius</v>
      </c>
      <c r="BD543" s="112">
        <f t="shared" ca="1" si="321"/>
        <v>0</v>
      </c>
      <c r="BE543" s="111">
        <f t="shared" ca="1" si="322"/>
        <v>-110</v>
      </c>
      <c r="BF543" s="113" t="e">
        <f t="shared" ca="1" si="323"/>
        <v>#VALUE!</v>
      </c>
      <c r="BG543" s="113" t="e">
        <f t="shared" ca="1" si="324"/>
        <v>#VALUE!</v>
      </c>
      <c r="BH543" s="112">
        <f t="shared" ca="1" si="325"/>
        <v>2000</v>
      </c>
      <c r="BI543" s="112">
        <f t="shared" ca="1" si="326"/>
        <v>-110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BizSectors</v>
      </c>
      <c r="BU543" s="166">
        <f t="shared" ca="1" si="332"/>
        <v>2000</v>
      </c>
      <c r="BV543" s="166">
        <f t="shared" ca="1" si="333"/>
        <v>-110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94">
        <f>scriv!AC506</f>
        <v>0</v>
      </c>
      <c r="H544" s="294">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0</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397</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10</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-198</v>
      </c>
      <c r="BC544" s="111" t="str">
        <f t="shared" ca="1" si="320"/>
        <v>Radius</v>
      </c>
      <c r="BD544" s="112">
        <f t="shared" ca="1" si="321"/>
        <v>0</v>
      </c>
      <c r="BE544" s="111">
        <f t="shared" ca="1" si="322"/>
        <v>-110</v>
      </c>
      <c r="BF544" s="113" t="e">
        <f t="shared" ca="1" si="323"/>
        <v>#VALUE!</v>
      </c>
      <c r="BG544" s="113" t="e">
        <f t="shared" ca="1" si="324"/>
        <v>#VALUE!</v>
      </c>
      <c r="BH544" s="112">
        <f t="shared" ca="1" si="325"/>
        <v>2000</v>
      </c>
      <c r="BI544" s="112">
        <f t="shared" ca="1" si="326"/>
        <v>-110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BizSectors</v>
      </c>
      <c r="BU544" s="166">
        <f t="shared" ca="1" si="332"/>
        <v>2000</v>
      </c>
      <c r="BV544" s="166">
        <f t="shared" ca="1" si="333"/>
        <v>-110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94">
        <f>scriv!AC507</f>
        <v>0</v>
      </c>
      <c r="H545" s="294">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0</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397</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10</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-198</v>
      </c>
      <c r="BC545" s="111" t="str">
        <f t="shared" ca="1" si="320"/>
        <v>Radius</v>
      </c>
      <c r="BD545" s="112">
        <f t="shared" ca="1" si="321"/>
        <v>0</v>
      </c>
      <c r="BE545" s="111">
        <f t="shared" ca="1" si="322"/>
        <v>-110</v>
      </c>
      <c r="BF545" s="113" t="e">
        <f t="shared" ca="1" si="323"/>
        <v>#VALUE!</v>
      </c>
      <c r="BG545" s="113" t="e">
        <f t="shared" ca="1" si="324"/>
        <v>#VALUE!</v>
      </c>
      <c r="BH545" s="112">
        <f t="shared" ca="1" si="325"/>
        <v>2000</v>
      </c>
      <c r="BI545" s="112">
        <f t="shared" ca="1" si="326"/>
        <v>-110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BizSectors</v>
      </c>
      <c r="BU545" s="166">
        <f t="shared" ca="1" si="332"/>
        <v>2000</v>
      </c>
      <c r="BV545" s="166">
        <f t="shared" ca="1" si="333"/>
        <v>-110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94">
        <f>scriv!AC508</f>
        <v>0</v>
      </c>
      <c r="H546" s="294">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0</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397</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10</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-198</v>
      </c>
      <c r="BC546" s="111" t="str">
        <f t="shared" ca="1" si="320"/>
        <v>Radius</v>
      </c>
      <c r="BD546" s="112">
        <f t="shared" ca="1" si="321"/>
        <v>0</v>
      </c>
      <c r="BE546" s="111">
        <f t="shared" ca="1" si="322"/>
        <v>-110</v>
      </c>
      <c r="BF546" s="113" t="e">
        <f t="shared" ca="1" si="323"/>
        <v>#VALUE!</v>
      </c>
      <c r="BG546" s="113" t="e">
        <f t="shared" ca="1" si="324"/>
        <v>#VALUE!</v>
      </c>
      <c r="BH546" s="112">
        <f t="shared" ca="1" si="325"/>
        <v>2000</v>
      </c>
      <c r="BI546" s="112">
        <f t="shared" ca="1" si="326"/>
        <v>-110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BizSectors</v>
      </c>
      <c r="BU546" s="166">
        <f t="shared" ca="1" si="332"/>
        <v>2000</v>
      </c>
      <c r="BV546" s="166">
        <f t="shared" ca="1" si="333"/>
        <v>-110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94">
        <f>scriv!AC509</f>
        <v>0</v>
      </c>
      <c r="H547" s="294">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0</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397</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10</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-198</v>
      </c>
      <c r="BC547" s="111" t="str">
        <f t="shared" ca="1" si="320"/>
        <v>Radius</v>
      </c>
      <c r="BD547" s="112">
        <f t="shared" ca="1" si="321"/>
        <v>0</v>
      </c>
      <c r="BE547" s="111">
        <f t="shared" ca="1" si="322"/>
        <v>-110</v>
      </c>
      <c r="BF547" s="113" t="e">
        <f t="shared" ca="1" si="323"/>
        <v>#VALUE!</v>
      </c>
      <c r="BG547" s="113" t="e">
        <f t="shared" ca="1" si="324"/>
        <v>#VALUE!</v>
      </c>
      <c r="BH547" s="112">
        <f t="shared" ca="1" si="325"/>
        <v>2000</v>
      </c>
      <c r="BI547" s="112">
        <f t="shared" ca="1" si="326"/>
        <v>-110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BizSectors</v>
      </c>
      <c r="BU547" s="166">
        <f t="shared" ca="1" si="332"/>
        <v>2000</v>
      </c>
      <c r="BV547" s="166">
        <f t="shared" ca="1" si="333"/>
        <v>-110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94">
        <f>scriv!AC510</f>
        <v>0</v>
      </c>
      <c r="H548" s="294">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0</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397</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10</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-198</v>
      </c>
      <c r="BC548" s="111" t="str">
        <f t="shared" ca="1" si="320"/>
        <v>Radius</v>
      </c>
      <c r="BD548" s="112">
        <f t="shared" ca="1" si="321"/>
        <v>0</v>
      </c>
      <c r="BE548" s="111">
        <f t="shared" ca="1" si="322"/>
        <v>-110</v>
      </c>
      <c r="BF548" s="113" t="e">
        <f t="shared" ca="1" si="323"/>
        <v>#VALUE!</v>
      </c>
      <c r="BG548" s="113" t="e">
        <f t="shared" ca="1" si="324"/>
        <v>#VALUE!</v>
      </c>
      <c r="BH548" s="112">
        <f t="shared" ca="1" si="325"/>
        <v>2000</v>
      </c>
      <c r="BI548" s="112">
        <f t="shared" ca="1" si="326"/>
        <v>-110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BizSectors</v>
      </c>
      <c r="BU548" s="166">
        <f t="shared" ca="1" si="332"/>
        <v>2000</v>
      </c>
      <c r="BV548" s="166">
        <f t="shared" ca="1" si="333"/>
        <v>-110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94">
        <f>scriv!AC511</f>
        <v>0</v>
      </c>
      <c r="H549" s="294">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0</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397</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10</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-198</v>
      </c>
      <c r="BC549" s="111" t="str">
        <f t="shared" ca="1" si="320"/>
        <v>Radius</v>
      </c>
      <c r="BD549" s="112">
        <f t="shared" ca="1" si="321"/>
        <v>0</v>
      </c>
      <c r="BE549" s="111">
        <f t="shared" ca="1" si="322"/>
        <v>-110</v>
      </c>
      <c r="BF549" s="113" t="e">
        <f t="shared" ca="1" si="323"/>
        <v>#VALUE!</v>
      </c>
      <c r="BG549" s="113" t="e">
        <f t="shared" ca="1" si="324"/>
        <v>#VALUE!</v>
      </c>
      <c r="BH549" s="112">
        <f t="shared" ca="1" si="325"/>
        <v>2000</v>
      </c>
      <c r="BI549" s="112">
        <f t="shared" ca="1" si="326"/>
        <v>-110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BizSectors</v>
      </c>
      <c r="BU549" s="166">
        <f t="shared" ca="1" si="332"/>
        <v>2000</v>
      </c>
      <c r="BV549" s="166">
        <f t="shared" ca="1" si="333"/>
        <v>-110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94">
        <f>scriv!AC512</f>
        <v>0</v>
      </c>
      <c r="H550" s="294">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0</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10</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-198</v>
      </c>
      <c r="BC550" s="111" t="str">
        <f t="shared" ca="1" si="320"/>
        <v>Radius</v>
      </c>
      <c r="BD550" s="112">
        <f t="shared" ca="1" si="321"/>
        <v>0</v>
      </c>
      <c r="BE550" s="111">
        <f t="shared" ca="1" si="322"/>
        <v>-110</v>
      </c>
      <c r="BF550" s="113" t="e">
        <f t="shared" ca="1" si="323"/>
        <v>#VALUE!</v>
      </c>
      <c r="BG550" s="113" t="e">
        <f t="shared" ca="1" si="324"/>
        <v>#VALUE!</v>
      </c>
      <c r="BH550" s="112">
        <f t="shared" ca="1" si="325"/>
        <v>2000</v>
      </c>
      <c r="BI550" s="112">
        <f t="shared" ca="1" si="326"/>
        <v>-110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BizSectors</v>
      </c>
      <c r="BU550" s="166">
        <f t="shared" ca="1" si="332"/>
        <v>2000</v>
      </c>
      <c r="BV550" s="166">
        <f t="shared" ca="1" si="333"/>
        <v>-110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94">
        <f>scriv!AC513</f>
        <v>0</v>
      </c>
      <c r="H551" s="294">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0</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10</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-198</v>
      </c>
      <c r="BC551" s="111" t="str">
        <f t="shared" ca="1" si="320"/>
        <v>Radius</v>
      </c>
      <c r="BD551" s="112">
        <f t="shared" ca="1" si="321"/>
        <v>0</v>
      </c>
      <c r="BE551" s="111">
        <f t="shared" ca="1" si="322"/>
        <v>-110</v>
      </c>
      <c r="BF551" s="113" t="e">
        <f t="shared" ca="1" si="323"/>
        <v>#VALUE!</v>
      </c>
      <c r="BG551" s="113" t="e">
        <f t="shared" ca="1" si="324"/>
        <v>#VALUE!</v>
      </c>
      <c r="BH551" s="112">
        <f t="shared" ca="1" si="325"/>
        <v>2000</v>
      </c>
      <c r="BI551" s="112">
        <f t="shared" ca="1" si="326"/>
        <v>-110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BizSectors</v>
      </c>
      <c r="BU551" s="166">
        <f t="shared" ca="1" si="332"/>
        <v>2000</v>
      </c>
      <c r="BV551" s="166">
        <f t="shared" ca="1" si="333"/>
        <v>-110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94">
        <f>scriv!AC514</f>
        <v>0</v>
      </c>
      <c r="H552" s="294">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0</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10</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-198</v>
      </c>
      <c r="BC552" s="111" t="str">
        <f t="shared" ca="1" si="320"/>
        <v>Radius</v>
      </c>
      <c r="BD552" s="112">
        <f t="shared" ca="1" si="321"/>
        <v>0</v>
      </c>
      <c r="BE552" s="111">
        <f t="shared" ca="1" si="322"/>
        <v>-110</v>
      </c>
      <c r="BF552" s="113" t="e">
        <f t="shared" ca="1" si="323"/>
        <v>#VALUE!</v>
      </c>
      <c r="BG552" s="113" t="e">
        <f t="shared" ca="1" si="324"/>
        <v>#VALUE!</v>
      </c>
      <c r="BH552" s="112">
        <f t="shared" ca="1" si="325"/>
        <v>2000</v>
      </c>
      <c r="BI552" s="112">
        <f t="shared" ca="1" si="326"/>
        <v>-110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BizSectors</v>
      </c>
      <c r="BU552" s="166">
        <f t="shared" ca="1" si="332"/>
        <v>2000</v>
      </c>
      <c r="BV552" s="166">
        <f t="shared" ca="1" si="333"/>
        <v>-110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94">
        <f>scriv!AC515</f>
        <v>0</v>
      </c>
      <c r="H553" s="294">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0</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10</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-198</v>
      </c>
      <c r="BC553" s="111" t="str">
        <f t="shared" ca="1" si="320"/>
        <v>Radius</v>
      </c>
      <c r="BD553" s="112">
        <f t="shared" ca="1" si="321"/>
        <v>0</v>
      </c>
      <c r="BE553" s="111">
        <f t="shared" ca="1" si="322"/>
        <v>-110</v>
      </c>
      <c r="BF553" s="113" t="e">
        <f t="shared" ca="1" si="323"/>
        <v>#VALUE!</v>
      </c>
      <c r="BG553" s="113" t="e">
        <f t="shared" ca="1" si="324"/>
        <v>#VALUE!</v>
      </c>
      <c r="BH553" s="112">
        <f t="shared" ca="1" si="325"/>
        <v>2000</v>
      </c>
      <c r="BI553" s="112">
        <f t="shared" ca="1" si="326"/>
        <v>-110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BizSectors</v>
      </c>
      <c r="BU553" s="166">
        <f t="shared" ca="1" si="332"/>
        <v>2000</v>
      </c>
      <c r="BV553" s="166">
        <f t="shared" ca="1" si="333"/>
        <v>-110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94">
        <f>scriv!AC516</f>
        <v>0</v>
      </c>
      <c r="H554" s="294">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0</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10</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-198</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-110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-110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BizSectors</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-110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94">
        <f>scriv!AC517</f>
        <v>0</v>
      </c>
      <c r="H555" s="294">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0</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10</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-198</v>
      </c>
      <c r="BC555" s="111" t="str">
        <f t="shared" ca="1" si="364"/>
        <v>Radius</v>
      </c>
      <c r="BD555" s="112">
        <f t="shared" ca="1" si="365"/>
        <v>0</v>
      </c>
      <c r="BE555" s="111">
        <f t="shared" ca="1" si="366"/>
        <v>-110</v>
      </c>
      <c r="BF555" s="113" t="e">
        <f t="shared" ca="1" si="367"/>
        <v>#VALUE!</v>
      </c>
      <c r="BG555" s="113" t="e">
        <f t="shared" ca="1" si="368"/>
        <v>#VALUE!</v>
      </c>
      <c r="BH555" s="112">
        <f t="shared" ca="1" si="369"/>
        <v>2000</v>
      </c>
      <c r="BI555" s="112">
        <f t="shared" ca="1" si="370"/>
        <v>-110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BizSectors</v>
      </c>
      <c r="BU555" s="166">
        <f t="shared" ca="1" si="376"/>
        <v>2000</v>
      </c>
      <c r="BV555" s="166">
        <f t="shared" ca="1" si="377"/>
        <v>-110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94">
        <f>scriv!AC518</f>
        <v>0</v>
      </c>
      <c r="H556" s="294">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0</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10</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-198</v>
      </c>
      <c r="BC556" s="111" t="str">
        <f t="shared" ca="1" si="364"/>
        <v>Radius</v>
      </c>
      <c r="BD556" s="112">
        <f t="shared" ca="1" si="365"/>
        <v>0</v>
      </c>
      <c r="BE556" s="111">
        <f t="shared" ca="1" si="366"/>
        <v>-110</v>
      </c>
      <c r="BF556" s="113" t="e">
        <f t="shared" ca="1" si="367"/>
        <v>#VALUE!</v>
      </c>
      <c r="BG556" s="113" t="e">
        <f t="shared" ca="1" si="368"/>
        <v>#VALUE!</v>
      </c>
      <c r="BH556" s="112">
        <f t="shared" ca="1" si="369"/>
        <v>2000</v>
      </c>
      <c r="BI556" s="112">
        <f t="shared" ca="1" si="370"/>
        <v>-110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BizSectors</v>
      </c>
      <c r="BU556" s="166">
        <f t="shared" ca="1" si="376"/>
        <v>2000</v>
      </c>
      <c r="BV556" s="166">
        <f t="shared" ca="1" si="377"/>
        <v>-110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94">
        <f>scriv!AC519</f>
        <v>0</v>
      </c>
      <c r="H557" s="294">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0</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10</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-198</v>
      </c>
      <c r="BC557" s="111" t="str">
        <f t="shared" ca="1" si="364"/>
        <v>Radius</v>
      </c>
      <c r="BD557" s="112">
        <f t="shared" ca="1" si="365"/>
        <v>0</v>
      </c>
      <c r="BE557" s="111">
        <f t="shared" ca="1" si="366"/>
        <v>-110</v>
      </c>
      <c r="BF557" s="113" t="e">
        <f t="shared" ca="1" si="367"/>
        <v>#VALUE!</v>
      </c>
      <c r="BG557" s="113" t="e">
        <f t="shared" ca="1" si="368"/>
        <v>#VALUE!</v>
      </c>
      <c r="BH557" s="112">
        <f t="shared" ca="1" si="369"/>
        <v>2000</v>
      </c>
      <c r="BI557" s="112">
        <f t="shared" ca="1" si="370"/>
        <v>-110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-110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94">
        <f>scriv!AC520</f>
        <v>0</v>
      </c>
      <c r="H558" s="294">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0</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10</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-198</v>
      </c>
      <c r="BC558" s="111" t="str">
        <f t="shared" ca="1" si="364"/>
        <v>Radius</v>
      </c>
      <c r="BD558" s="112">
        <f t="shared" ca="1" si="365"/>
        <v>0</v>
      </c>
      <c r="BE558" s="111">
        <f t="shared" ca="1" si="366"/>
        <v>-110</v>
      </c>
      <c r="BF558" s="113" t="e">
        <f t="shared" ca="1" si="367"/>
        <v>#VALUE!</v>
      </c>
      <c r="BG558" s="113" t="e">
        <f t="shared" ca="1" si="368"/>
        <v>#VALUE!</v>
      </c>
      <c r="BH558" s="112">
        <f t="shared" ca="1" si="369"/>
        <v>2000</v>
      </c>
      <c r="BI558" s="112">
        <f t="shared" ca="1" si="370"/>
        <v>-110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-110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94">
        <f>scriv!AC521</f>
        <v>0</v>
      </c>
      <c r="H559" s="294">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0</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10</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-198</v>
      </c>
      <c r="BC559" s="111" t="str">
        <f t="shared" ca="1" si="364"/>
        <v>Radius</v>
      </c>
      <c r="BD559" s="112">
        <f t="shared" ca="1" si="365"/>
        <v>0</v>
      </c>
      <c r="BE559" s="111">
        <f t="shared" ca="1" si="366"/>
        <v>-110</v>
      </c>
      <c r="BF559" s="113" t="e">
        <f t="shared" ca="1" si="367"/>
        <v>#VALUE!</v>
      </c>
      <c r="BG559" s="113" t="e">
        <f t="shared" ca="1" si="368"/>
        <v>#VALUE!</v>
      </c>
      <c r="BH559" s="112">
        <f t="shared" ca="1" si="369"/>
        <v>2000</v>
      </c>
      <c r="BI559" s="112">
        <f t="shared" ca="1" si="370"/>
        <v>-110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-110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94">
        <f>scriv!AC522</f>
        <v>0</v>
      </c>
      <c r="H560" s="294">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0</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10</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-198</v>
      </c>
      <c r="BC560" s="111" t="str">
        <f t="shared" ca="1" si="364"/>
        <v>Radius</v>
      </c>
      <c r="BD560" s="112">
        <f t="shared" ca="1" si="365"/>
        <v>0</v>
      </c>
      <c r="BE560" s="111">
        <f t="shared" ca="1" si="366"/>
        <v>-110</v>
      </c>
      <c r="BF560" s="113" t="e">
        <f t="shared" ca="1" si="367"/>
        <v>#VALUE!</v>
      </c>
      <c r="BG560" s="113" t="e">
        <f t="shared" ca="1" si="368"/>
        <v>#VALUE!</v>
      </c>
      <c r="BH560" s="112">
        <f t="shared" ca="1" si="369"/>
        <v>2000</v>
      </c>
      <c r="BI560" s="112">
        <f t="shared" ca="1" si="370"/>
        <v>-110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-110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94">
        <f>scriv!AC523</f>
        <v>0</v>
      </c>
      <c r="H561" s="294">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0</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10</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-198</v>
      </c>
      <c r="BC561" s="111" t="str">
        <f t="shared" ca="1" si="364"/>
        <v>Radius</v>
      </c>
      <c r="BD561" s="112">
        <f t="shared" ca="1" si="365"/>
        <v>0</v>
      </c>
      <c r="BE561" s="111">
        <f t="shared" ca="1" si="366"/>
        <v>-110</v>
      </c>
      <c r="BF561" s="113" t="e">
        <f t="shared" ca="1" si="367"/>
        <v>#VALUE!</v>
      </c>
      <c r="BG561" s="113" t="e">
        <f t="shared" ca="1" si="368"/>
        <v>#VALUE!</v>
      </c>
      <c r="BH561" s="112">
        <f t="shared" ca="1" si="369"/>
        <v>2000</v>
      </c>
      <c r="BI561" s="112">
        <f t="shared" ca="1" si="370"/>
        <v>-110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-110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94">
        <f>scriv!AC524</f>
        <v>0</v>
      </c>
      <c r="H562" s="294">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0</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10</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-198</v>
      </c>
      <c r="BC562" s="111" t="str">
        <f t="shared" ca="1" si="364"/>
        <v>Radius</v>
      </c>
      <c r="BD562" s="112">
        <f t="shared" ca="1" si="365"/>
        <v>0</v>
      </c>
      <c r="BE562" s="111">
        <f t="shared" ca="1" si="366"/>
        <v>-110</v>
      </c>
      <c r="BF562" s="113" t="e">
        <f t="shared" ca="1" si="367"/>
        <v>#VALUE!</v>
      </c>
      <c r="BG562" s="113" t="e">
        <f t="shared" ca="1" si="368"/>
        <v>#VALUE!</v>
      </c>
      <c r="BH562" s="112">
        <f t="shared" ca="1" si="369"/>
        <v>2000</v>
      </c>
      <c r="BI562" s="112">
        <f t="shared" ca="1" si="370"/>
        <v>-110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-110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94">
        <f>scriv!AC525</f>
        <v>0</v>
      </c>
      <c r="H563" s="294">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0</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10</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-198</v>
      </c>
      <c r="BC563" s="111" t="str">
        <f t="shared" ca="1" si="364"/>
        <v>Radius</v>
      </c>
      <c r="BD563" s="112">
        <f t="shared" ca="1" si="365"/>
        <v>0</v>
      </c>
      <c r="BE563" s="111">
        <f t="shared" ca="1" si="366"/>
        <v>-110</v>
      </c>
      <c r="BF563" s="113" t="e">
        <f t="shared" ca="1" si="367"/>
        <v>#VALUE!</v>
      </c>
      <c r="BG563" s="113" t="e">
        <f t="shared" ca="1" si="368"/>
        <v>#VALUE!</v>
      </c>
      <c r="BH563" s="112">
        <f t="shared" ca="1" si="369"/>
        <v>2000</v>
      </c>
      <c r="BI563" s="112">
        <f t="shared" ca="1" si="370"/>
        <v>-110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-110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94">
        <f>scriv!AC526</f>
        <v>0</v>
      </c>
      <c r="H564" s="294">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0</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10</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-198</v>
      </c>
      <c r="BC564" s="111" t="str">
        <f t="shared" ca="1" si="364"/>
        <v>Radius</v>
      </c>
      <c r="BD564" s="112">
        <f t="shared" ca="1" si="365"/>
        <v>0</v>
      </c>
      <c r="BE564" s="111">
        <f t="shared" ca="1" si="366"/>
        <v>-110</v>
      </c>
      <c r="BF564" s="113" t="e">
        <f t="shared" ca="1" si="367"/>
        <v>#VALUE!</v>
      </c>
      <c r="BG564" s="113" t="e">
        <f t="shared" ca="1" si="368"/>
        <v>#VALUE!</v>
      </c>
      <c r="BH564" s="112">
        <f t="shared" ca="1" si="369"/>
        <v>2000</v>
      </c>
      <c r="BI564" s="112">
        <f t="shared" ca="1" si="370"/>
        <v>-110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-110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94">
        <f>scriv!AC527</f>
        <v>0</v>
      </c>
      <c r="H565" s="294">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0</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10</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-198</v>
      </c>
      <c r="BC565" s="111" t="str">
        <f t="shared" ca="1" si="364"/>
        <v>Radius</v>
      </c>
      <c r="BD565" s="112">
        <f t="shared" ca="1" si="365"/>
        <v>0</v>
      </c>
      <c r="BE565" s="111">
        <f t="shared" ca="1" si="366"/>
        <v>-110</v>
      </c>
      <c r="BF565" s="113" t="e">
        <f t="shared" ca="1" si="367"/>
        <v>#VALUE!</v>
      </c>
      <c r="BG565" s="113" t="e">
        <f t="shared" ca="1" si="368"/>
        <v>#VALUE!</v>
      </c>
      <c r="BH565" s="112">
        <f t="shared" ca="1" si="369"/>
        <v>2000</v>
      </c>
      <c r="BI565" s="112">
        <f t="shared" ca="1" si="370"/>
        <v>-110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-110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94">
        <f>scriv!AC528</f>
        <v>0</v>
      </c>
      <c r="H566" s="294">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0</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10</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-198</v>
      </c>
      <c r="BC566" s="111" t="str">
        <f t="shared" ca="1" si="364"/>
        <v>Radius</v>
      </c>
      <c r="BD566" s="112">
        <f t="shared" ca="1" si="365"/>
        <v>0</v>
      </c>
      <c r="BE566" s="111">
        <f t="shared" ca="1" si="366"/>
        <v>-110</v>
      </c>
      <c r="BF566" s="113" t="e">
        <f t="shared" ca="1" si="367"/>
        <v>#VALUE!</v>
      </c>
      <c r="BG566" s="113" t="e">
        <f t="shared" ca="1" si="368"/>
        <v>#VALUE!</v>
      </c>
      <c r="BH566" s="112">
        <f t="shared" ca="1" si="369"/>
        <v>2000</v>
      </c>
      <c r="BI566" s="112">
        <f t="shared" ca="1" si="370"/>
        <v>-110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-110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94">
        <f>scriv!AC529</f>
        <v>0</v>
      </c>
      <c r="H567" s="294">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0</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10</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-198</v>
      </c>
      <c r="BC567" s="111" t="str">
        <f t="shared" ca="1" si="364"/>
        <v>Radius</v>
      </c>
      <c r="BD567" s="112">
        <f t="shared" ca="1" si="365"/>
        <v>0</v>
      </c>
      <c r="BE567" s="111">
        <f t="shared" ca="1" si="366"/>
        <v>-110</v>
      </c>
      <c r="BF567" s="113" t="e">
        <f t="shared" ca="1" si="367"/>
        <v>#VALUE!</v>
      </c>
      <c r="BG567" s="113" t="e">
        <f t="shared" ca="1" si="368"/>
        <v>#VALUE!</v>
      </c>
      <c r="BH567" s="112">
        <f t="shared" ca="1" si="369"/>
        <v>2000</v>
      </c>
      <c r="BI567" s="112">
        <f t="shared" ca="1" si="370"/>
        <v>-110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-110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94">
        <f>scriv!AC530</f>
        <v>0</v>
      </c>
      <c r="H568" s="294">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0</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10</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-198</v>
      </c>
      <c r="BC568" s="111" t="str">
        <f t="shared" ca="1" si="364"/>
        <v>Radius</v>
      </c>
      <c r="BD568" s="112">
        <f t="shared" ca="1" si="365"/>
        <v>0</v>
      </c>
      <c r="BE568" s="111">
        <f t="shared" ca="1" si="366"/>
        <v>-110</v>
      </c>
      <c r="BF568" s="113" t="e">
        <f t="shared" ca="1" si="367"/>
        <v>#VALUE!</v>
      </c>
      <c r="BG568" s="113" t="e">
        <f t="shared" ca="1" si="368"/>
        <v>#VALUE!</v>
      </c>
      <c r="BH568" s="112">
        <f t="shared" ca="1" si="369"/>
        <v>2000</v>
      </c>
      <c r="BI568" s="112">
        <f t="shared" ca="1" si="370"/>
        <v>-110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-110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94">
        <f>scriv!AC531</f>
        <v>0</v>
      </c>
      <c r="H569" s="294">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0</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10</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-198</v>
      </c>
      <c r="BC569" s="111" t="str">
        <f t="shared" ca="1" si="364"/>
        <v>Radius</v>
      </c>
      <c r="BD569" s="112">
        <f t="shared" ca="1" si="365"/>
        <v>0</v>
      </c>
      <c r="BE569" s="111">
        <f t="shared" ca="1" si="366"/>
        <v>-110</v>
      </c>
      <c r="BF569" s="113" t="e">
        <f t="shared" ca="1" si="367"/>
        <v>#VALUE!</v>
      </c>
      <c r="BG569" s="113" t="e">
        <f t="shared" ca="1" si="368"/>
        <v>#VALUE!</v>
      </c>
      <c r="BH569" s="112">
        <f t="shared" ca="1" si="369"/>
        <v>2000</v>
      </c>
      <c r="BI569" s="112">
        <f t="shared" ca="1" si="370"/>
        <v>-110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-110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94">
        <f>scriv!AC532</f>
        <v>0</v>
      </c>
      <c r="H570" s="294">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0</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10</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-198</v>
      </c>
      <c r="BC570" s="111" t="str">
        <f t="shared" ca="1" si="364"/>
        <v>Radius</v>
      </c>
      <c r="BD570" s="112">
        <f t="shared" ca="1" si="365"/>
        <v>0</v>
      </c>
      <c r="BE570" s="111">
        <f t="shared" ca="1" si="366"/>
        <v>-110</v>
      </c>
      <c r="BF570" s="113" t="e">
        <f t="shared" ca="1" si="367"/>
        <v>#VALUE!</v>
      </c>
      <c r="BG570" s="113" t="e">
        <f t="shared" ca="1" si="368"/>
        <v>#VALUE!</v>
      </c>
      <c r="BH570" s="112">
        <f t="shared" ca="1" si="369"/>
        <v>2000</v>
      </c>
      <c r="BI570" s="112">
        <f t="shared" ca="1" si="370"/>
        <v>-110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-110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94">
        <f>scriv!AC533</f>
        <v>0</v>
      </c>
      <c r="H571" s="294">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0</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10</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-198</v>
      </c>
      <c r="BC571" s="111" t="str">
        <f t="shared" ca="1" si="364"/>
        <v>Radius</v>
      </c>
      <c r="BD571" s="112">
        <f t="shared" ca="1" si="365"/>
        <v>0</v>
      </c>
      <c r="BE571" s="111">
        <f t="shared" ca="1" si="366"/>
        <v>-110</v>
      </c>
      <c r="BF571" s="113" t="e">
        <f t="shared" ca="1" si="367"/>
        <v>#VALUE!</v>
      </c>
      <c r="BG571" s="113" t="e">
        <f t="shared" ca="1" si="368"/>
        <v>#VALUE!</v>
      </c>
      <c r="BH571" s="112">
        <f t="shared" ca="1" si="369"/>
        <v>2000</v>
      </c>
      <c r="BI571" s="112">
        <f t="shared" ca="1" si="370"/>
        <v>-110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-110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94">
        <f>scriv!AC534</f>
        <v>0</v>
      </c>
      <c r="H572" s="294">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0</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10</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-198</v>
      </c>
      <c r="BC572" s="111" t="str">
        <f t="shared" ca="1" si="364"/>
        <v>Radius</v>
      </c>
      <c r="BD572" s="112">
        <f t="shared" ca="1" si="365"/>
        <v>0</v>
      </c>
      <c r="BE572" s="111">
        <f t="shared" ca="1" si="366"/>
        <v>-110</v>
      </c>
      <c r="BF572" s="113" t="e">
        <f t="shared" ca="1" si="367"/>
        <v>#VALUE!</v>
      </c>
      <c r="BG572" s="113" t="e">
        <f t="shared" ca="1" si="368"/>
        <v>#VALUE!</v>
      </c>
      <c r="BH572" s="112">
        <f t="shared" ca="1" si="369"/>
        <v>2000</v>
      </c>
      <c r="BI572" s="112">
        <f t="shared" ca="1" si="370"/>
        <v>-110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-110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94">
        <f>scriv!AC535</f>
        <v>0</v>
      </c>
      <c r="H573" s="294">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0</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10</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-198</v>
      </c>
      <c r="BC573" s="111" t="str">
        <f t="shared" ca="1" si="364"/>
        <v>Radius</v>
      </c>
      <c r="BD573" s="112">
        <f t="shared" ca="1" si="365"/>
        <v>0</v>
      </c>
      <c r="BE573" s="111">
        <f t="shared" ca="1" si="366"/>
        <v>-110</v>
      </c>
      <c r="BF573" s="113" t="e">
        <f t="shared" ca="1" si="367"/>
        <v>#VALUE!</v>
      </c>
      <c r="BG573" s="113" t="e">
        <f t="shared" ca="1" si="368"/>
        <v>#VALUE!</v>
      </c>
      <c r="BH573" s="112">
        <f t="shared" ca="1" si="369"/>
        <v>2000</v>
      </c>
      <c r="BI573" s="112">
        <f t="shared" ca="1" si="370"/>
        <v>-110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-110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94">
        <f>scriv!AC536</f>
        <v>0</v>
      </c>
      <c r="H574" s="294">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0</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10</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-198</v>
      </c>
      <c r="BC574" s="111" t="str">
        <f t="shared" ca="1" si="364"/>
        <v>Radius</v>
      </c>
      <c r="BD574" s="112">
        <f t="shared" ca="1" si="365"/>
        <v>0</v>
      </c>
      <c r="BE574" s="111">
        <f t="shared" ca="1" si="366"/>
        <v>-110</v>
      </c>
      <c r="BF574" s="113" t="e">
        <f t="shared" ca="1" si="367"/>
        <v>#VALUE!</v>
      </c>
      <c r="BG574" s="113" t="e">
        <f t="shared" ca="1" si="368"/>
        <v>#VALUE!</v>
      </c>
      <c r="BH574" s="112">
        <f t="shared" ca="1" si="369"/>
        <v>2000</v>
      </c>
      <c r="BI574" s="112">
        <f t="shared" ca="1" si="370"/>
        <v>-110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-110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94">
        <f>scriv!AC537</f>
        <v>0</v>
      </c>
      <c r="H575" s="294">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0</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10</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-198</v>
      </c>
      <c r="BC575" s="111" t="str">
        <f t="shared" ca="1" si="364"/>
        <v>Radius</v>
      </c>
      <c r="BD575" s="112">
        <f t="shared" ca="1" si="365"/>
        <v>0</v>
      </c>
      <c r="BE575" s="111">
        <f t="shared" ca="1" si="366"/>
        <v>-110</v>
      </c>
      <c r="BF575" s="113" t="e">
        <f t="shared" ca="1" si="367"/>
        <v>#VALUE!</v>
      </c>
      <c r="BG575" s="113" t="e">
        <f t="shared" ca="1" si="368"/>
        <v>#VALUE!</v>
      </c>
      <c r="BH575" s="112">
        <f t="shared" ca="1" si="369"/>
        <v>2000</v>
      </c>
      <c r="BI575" s="112">
        <f t="shared" ca="1" si="370"/>
        <v>-110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-110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94">
        <f>scriv!AC538</f>
        <v>0</v>
      </c>
      <c r="H576" s="294">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0</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10</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-198</v>
      </c>
      <c r="BC576" s="111" t="str">
        <f t="shared" ca="1" si="364"/>
        <v>Radius</v>
      </c>
      <c r="BD576" s="112">
        <f t="shared" ca="1" si="365"/>
        <v>0</v>
      </c>
      <c r="BE576" s="111">
        <f t="shared" ca="1" si="366"/>
        <v>-110</v>
      </c>
      <c r="BF576" s="113" t="e">
        <f t="shared" ca="1" si="367"/>
        <v>#VALUE!</v>
      </c>
      <c r="BG576" s="113" t="e">
        <f t="shared" ca="1" si="368"/>
        <v>#VALUE!</v>
      </c>
      <c r="BH576" s="112">
        <f t="shared" ca="1" si="369"/>
        <v>2000</v>
      </c>
      <c r="BI576" s="112">
        <f t="shared" ca="1" si="370"/>
        <v>-110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-110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94">
        <f>scriv!AC539</f>
        <v>0</v>
      </c>
      <c r="H577" s="294">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0</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10</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-198</v>
      </c>
      <c r="BC577" s="111" t="str">
        <f t="shared" ca="1" si="364"/>
        <v>Radius</v>
      </c>
      <c r="BD577" s="112">
        <f t="shared" ca="1" si="365"/>
        <v>0</v>
      </c>
      <c r="BE577" s="111">
        <f t="shared" ca="1" si="366"/>
        <v>-110</v>
      </c>
      <c r="BF577" s="113" t="e">
        <f t="shared" ca="1" si="367"/>
        <v>#VALUE!</v>
      </c>
      <c r="BG577" s="113" t="e">
        <f t="shared" ca="1" si="368"/>
        <v>#VALUE!</v>
      </c>
      <c r="BH577" s="112">
        <f t="shared" ca="1" si="369"/>
        <v>2000</v>
      </c>
      <c r="BI577" s="112">
        <f t="shared" ca="1" si="370"/>
        <v>-110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-110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94">
        <f>scriv!AC540</f>
        <v>0</v>
      </c>
      <c r="H578" s="294">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0</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10</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-198</v>
      </c>
      <c r="BC578" s="111" t="str">
        <f t="shared" ca="1" si="364"/>
        <v>Radius</v>
      </c>
      <c r="BD578" s="112">
        <f t="shared" ca="1" si="365"/>
        <v>0</v>
      </c>
      <c r="BE578" s="111">
        <f t="shared" ca="1" si="366"/>
        <v>-110</v>
      </c>
      <c r="BF578" s="113" t="e">
        <f t="shared" ca="1" si="367"/>
        <v>#VALUE!</v>
      </c>
      <c r="BG578" s="113" t="e">
        <f t="shared" ca="1" si="368"/>
        <v>#VALUE!</v>
      </c>
      <c r="BH578" s="112">
        <f t="shared" ca="1" si="369"/>
        <v>2000</v>
      </c>
      <c r="BI578" s="112">
        <f t="shared" ca="1" si="370"/>
        <v>-110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-110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94">
        <f>scriv!AC541</f>
        <v>0</v>
      </c>
      <c r="H579" s="294">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0</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10</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-198</v>
      </c>
      <c r="BC579" s="111" t="str">
        <f t="shared" ca="1" si="364"/>
        <v>Radius</v>
      </c>
      <c r="BD579" s="112">
        <f t="shared" ca="1" si="365"/>
        <v>0</v>
      </c>
      <c r="BE579" s="111">
        <f t="shared" ca="1" si="366"/>
        <v>-110</v>
      </c>
      <c r="BF579" s="113" t="e">
        <f t="shared" ca="1" si="367"/>
        <v>#VALUE!</v>
      </c>
      <c r="BG579" s="113" t="e">
        <f t="shared" ca="1" si="368"/>
        <v>#VALUE!</v>
      </c>
      <c r="BH579" s="112">
        <f t="shared" ca="1" si="369"/>
        <v>2000</v>
      </c>
      <c r="BI579" s="112">
        <f t="shared" ca="1" si="370"/>
        <v>-110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-110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94">
        <f>scriv!AC542</f>
        <v>0</v>
      </c>
      <c r="H580" s="294">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0</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10</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-198</v>
      </c>
      <c r="BC580" s="111" t="str">
        <f t="shared" ca="1" si="364"/>
        <v>Radius</v>
      </c>
      <c r="BD580" s="112">
        <f t="shared" ca="1" si="365"/>
        <v>0</v>
      </c>
      <c r="BE580" s="111">
        <f t="shared" ca="1" si="366"/>
        <v>-110</v>
      </c>
      <c r="BF580" s="113" t="e">
        <f t="shared" ca="1" si="367"/>
        <v>#VALUE!</v>
      </c>
      <c r="BG580" s="113" t="e">
        <f t="shared" ca="1" si="368"/>
        <v>#VALUE!</v>
      </c>
      <c r="BH580" s="112">
        <f t="shared" ca="1" si="369"/>
        <v>2000</v>
      </c>
      <c r="BI580" s="112">
        <f t="shared" ca="1" si="370"/>
        <v>-110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NodeSquare</v>
      </c>
      <c r="BU580" s="166">
        <f t="shared" ca="1" si="376"/>
        <v>2000</v>
      </c>
      <c r="BV580" s="166">
        <f t="shared" ca="1" si="377"/>
        <v>-110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94">
        <f>scriv!AC543</f>
        <v>0</v>
      </c>
      <c r="H581" s="294">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0</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10</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-198</v>
      </c>
      <c r="BC581" s="111" t="str">
        <f t="shared" ca="1" si="364"/>
        <v>Radius</v>
      </c>
      <c r="BD581" s="112">
        <f t="shared" ca="1" si="365"/>
        <v>0</v>
      </c>
      <c r="BE581" s="111">
        <f t="shared" ca="1" si="366"/>
        <v>-110</v>
      </c>
      <c r="BF581" s="113" t="e">
        <f t="shared" ca="1" si="367"/>
        <v>#VALUE!</v>
      </c>
      <c r="BG581" s="113" t="e">
        <f t="shared" ca="1" si="368"/>
        <v>#VALUE!</v>
      </c>
      <c r="BH581" s="112">
        <f t="shared" ca="1" si="369"/>
        <v>2000</v>
      </c>
      <c r="BI581" s="112">
        <f t="shared" ca="1" si="370"/>
        <v>-110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NodeSquare</v>
      </c>
      <c r="BU581" s="166">
        <f t="shared" ca="1" si="376"/>
        <v>2000</v>
      </c>
      <c r="BV581" s="166">
        <f t="shared" ca="1" si="377"/>
        <v>-110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94">
        <f>scriv!AC544</f>
        <v>0</v>
      </c>
      <c r="H582" s="294">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0</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10</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-198</v>
      </c>
      <c r="BC582" s="111" t="str">
        <f t="shared" ca="1" si="364"/>
        <v>Radius</v>
      </c>
      <c r="BD582" s="112">
        <f t="shared" ca="1" si="365"/>
        <v>0</v>
      </c>
      <c r="BE582" s="111">
        <f t="shared" ca="1" si="366"/>
        <v>-110</v>
      </c>
      <c r="BF582" s="113" t="e">
        <f t="shared" ca="1" si="367"/>
        <v>#VALUE!</v>
      </c>
      <c r="BG582" s="113" t="e">
        <f t="shared" ca="1" si="368"/>
        <v>#VALUE!</v>
      </c>
      <c r="BH582" s="112">
        <f t="shared" ca="1" si="369"/>
        <v>2000</v>
      </c>
      <c r="BI582" s="112">
        <f t="shared" ca="1" si="370"/>
        <v>-110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NodeSquare</v>
      </c>
      <c r="BU582" s="166">
        <f t="shared" ca="1" si="376"/>
        <v>2000</v>
      </c>
      <c r="BV582" s="166">
        <f t="shared" ca="1" si="377"/>
        <v>-110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94">
        <f>scriv!AC545</f>
        <v>0</v>
      </c>
      <c r="H583" s="294">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0</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10</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-198</v>
      </c>
      <c r="BC583" s="111" t="str">
        <f t="shared" ca="1" si="364"/>
        <v>Radius</v>
      </c>
      <c r="BD583" s="112">
        <f t="shared" ca="1" si="365"/>
        <v>0</v>
      </c>
      <c r="BE583" s="111">
        <f t="shared" ca="1" si="366"/>
        <v>-110</v>
      </c>
      <c r="BF583" s="113" t="e">
        <f t="shared" ca="1" si="367"/>
        <v>#VALUE!</v>
      </c>
      <c r="BG583" s="113" t="e">
        <f t="shared" ca="1" si="368"/>
        <v>#VALUE!</v>
      </c>
      <c r="BH583" s="112">
        <f t="shared" ca="1" si="369"/>
        <v>2000</v>
      </c>
      <c r="BI583" s="112">
        <f t="shared" ca="1" si="370"/>
        <v>-110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NodeSquare</v>
      </c>
      <c r="BU583" s="166">
        <f t="shared" ca="1" si="376"/>
        <v>2000</v>
      </c>
      <c r="BV583" s="166">
        <f t="shared" ca="1" si="377"/>
        <v>-110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94">
        <f>scriv!AC546</f>
        <v>0</v>
      </c>
      <c r="H584" s="294">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0</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10</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-198</v>
      </c>
      <c r="BC584" s="111" t="str">
        <f t="shared" ca="1" si="364"/>
        <v>Radius</v>
      </c>
      <c r="BD584" s="112">
        <f t="shared" ca="1" si="365"/>
        <v>0</v>
      </c>
      <c r="BE584" s="111">
        <f t="shared" ca="1" si="366"/>
        <v>-110</v>
      </c>
      <c r="BF584" s="113" t="e">
        <f t="shared" ca="1" si="367"/>
        <v>#VALUE!</v>
      </c>
      <c r="BG584" s="113" t="e">
        <f t="shared" ca="1" si="368"/>
        <v>#VALUE!</v>
      </c>
      <c r="BH584" s="112">
        <f t="shared" ca="1" si="369"/>
        <v>2000</v>
      </c>
      <c r="BI584" s="112">
        <f t="shared" ca="1" si="370"/>
        <v>-110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NodeSquare</v>
      </c>
      <c r="BU584" s="166">
        <f t="shared" ca="1" si="376"/>
        <v>2000</v>
      </c>
      <c r="BV584" s="166">
        <f t="shared" ca="1" si="377"/>
        <v>-110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94">
        <f>scriv!AC547</f>
        <v>0</v>
      </c>
      <c r="H585" s="294">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0</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10</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-198</v>
      </c>
      <c r="BC585" s="111" t="str">
        <f t="shared" ca="1" si="364"/>
        <v>Radius</v>
      </c>
      <c r="BD585" s="112">
        <f t="shared" ca="1" si="365"/>
        <v>0</v>
      </c>
      <c r="BE585" s="111">
        <f t="shared" ca="1" si="366"/>
        <v>-110</v>
      </c>
      <c r="BF585" s="113" t="e">
        <f t="shared" ca="1" si="367"/>
        <v>#VALUE!</v>
      </c>
      <c r="BG585" s="113" t="e">
        <f t="shared" ca="1" si="368"/>
        <v>#VALUE!</v>
      </c>
      <c r="BH585" s="112">
        <f t="shared" ca="1" si="369"/>
        <v>2000</v>
      </c>
      <c r="BI585" s="112">
        <f t="shared" ca="1" si="370"/>
        <v>-110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NodeSquare</v>
      </c>
      <c r="BU585" s="166">
        <f t="shared" ca="1" si="376"/>
        <v>2000</v>
      </c>
      <c r="BV585" s="166">
        <f t="shared" ca="1" si="377"/>
        <v>-110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94">
        <f>scriv!AC548</f>
        <v>0</v>
      </c>
      <c r="H586" s="294">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0</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10</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-198</v>
      </c>
      <c r="BC586" s="111" t="str">
        <f t="shared" ca="1" si="364"/>
        <v>Radius</v>
      </c>
      <c r="BD586" s="112">
        <f t="shared" ca="1" si="365"/>
        <v>0</v>
      </c>
      <c r="BE586" s="111">
        <f t="shared" ca="1" si="366"/>
        <v>-110</v>
      </c>
      <c r="BF586" s="113" t="e">
        <f t="shared" ca="1" si="367"/>
        <v>#VALUE!</v>
      </c>
      <c r="BG586" s="113" t="e">
        <f t="shared" ca="1" si="368"/>
        <v>#VALUE!</v>
      </c>
      <c r="BH586" s="112">
        <f t="shared" ca="1" si="369"/>
        <v>2000</v>
      </c>
      <c r="BI586" s="112">
        <f t="shared" ca="1" si="370"/>
        <v>-110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NodeSquare</v>
      </c>
      <c r="BU586" s="166">
        <f t="shared" ca="1" si="376"/>
        <v>2000</v>
      </c>
      <c r="BV586" s="166">
        <f t="shared" ca="1" si="377"/>
        <v>-110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94">
        <f>scriv!AC549</f>
        <v>0</v>
      </c>
      <c r="H587" s="294">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0</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10</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-198</v>
      </c>
      <c r="BC587" s="111" t="str">
        <f t="shared" ca="1" si="364"/>
        <v>Radius</v>
      </c>
      <c r="BD587" s="112">
        <f t="shared" ca="1" si="365"/>
        <v>0</v>
      </c>
      <c r="BE587" s="111">
        <f t="shared" ca="1" si="366"/>
        <v>-110</v>
      </c>
      <c r="BF587" s="113" t="e">
        <f t="shared" ca="1" si="367"/>
        <v>#VALUE!</v>
      </c>
      <c r="BG587" s="113" t="e">
        <f t="shared" ca="1" si="368"/>
        <v>#VALUE!</v>
      </c>
      <c r="BH587" s="112">
        <f t="shared" ca="1" si="369"/>
        <v>2000</v>
      </c>
      <c r="BI587" s="112">
        <f t="shared" ca="1" si="370"/>
        <v>-110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NodeSquare</v>
      </c>
      <c r="BU587" s="166">
        <f t="shared" ca="1" si="376"/>
        <v>2000</v>
      </c>
      <c r="BV587" s="166">
        <f t="shared" ca="1" si="377"/>
        <v>-110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94">
        <f>scriv!AC550</f>
        <v>0</v>
      </c>
      <c r="H588" s="294">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0</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10</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-198</v>
      </c>
      <c r="BC588" s="111" t="str">
        <f t="shared" ca="1" si="364"/>
        <v>Radius</v>
      </c>
      <c r="BD588" s="112">
        <f t="shared" ca="1" si="365"/>
        <v>0</v>
      </c>
      <c r="BE588" s="111">
        <f t="shared" ca="1" si="366"/>
        <v>-110</v>
      </c>
      <c r="BF588" s="113" t="e">
        <f t="shared" ca="1" si="367"/>
        <v>#VALUE!</v>
      </c>
      <c r="BG588" s="113" t="e">
        <f t="shared" ca="1" si="368"/>
        <v>#VALUE!</v>
      </c>
      <c r="BH588" s="112">
        <f t="shared" ca="1" si="369"/>
        <v>2000</v>
      </c>
      <c r="BI588" s="112">
        <f t="shared" ca="1" si="370"/>
        <v>-110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NodeSquare</v>
      </c>
      <c r="BU588" s="166">
        <f t="shared" ca="1" si="376"/>
        <v>2000</v>
      </c>
      <c r="BV588" s="166">
        <f t="shared" ca="1" si="377"/>
        <v>-110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94">
        <f>scriv!AC551</f>
        <v>0</v>
      </c>
      <c r="H589" s="294">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0</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10</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-198</v>
      </c>
      <c r="BC589" s="111" t="str">
        <f t="shared" ca="1" si="364"/>
        <v>Radius</v>
      </c>
      <c r="BD589" s="112">
        <f t="shared" ca="1" si="365"/>
        <v>0</v>
      </c>
      <c r="BE589" s="111">
        <f t="shared" ca="1" si="366"/>
        <v>-110</v>
      </c>
      <c r="BF589" s="113" t="e">
        <f t="shared" ca="1" si="367"/>
        <v>#VALUE!</v>
      </c>
      <c r="BG589" s="113" t="e">
        <f t="shared" ca="1" si="368"/>
        <v>#VALUE!</v>
      </c>
      <c r="BH589" s="112">
        <f t="shared" ca="1" si="369"/>
        <v>2000</v>
      </c>
      <c r="BI589" s="112">
        <f t="shared" ca="1" si="370"/>
        <v>-110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NodeSquare</v>
      </c>
      <c r="BU589" s="166">
        <f t="shared" ca="1" si="376"/>
        <v>2000</v>
      </c>
      <c r="BV589" s="166">
        <f t="shared" ca="1" si="377"/>
        <v>-110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94">
        <f>scriv!AC552</f>
        <v>0</v>
      </c>
      <c r="H590" s="294">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0</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10</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-198</v>
      </c>
      <c r="BC590" s="111" t="str">
        <f t="shared" ca="1" si="364"/>
        <v>Radius</v>
      </c>
      <c r="BD590" s="112">
        <f t="shared" ca="1" si="365"/>
        <v>0</v>
      </c>
      <c r="BE590" s="111">
        <f t="shared" ca="1" si="366"/>
        <v>-110</v>
      </c>
      <c r="BF590" s="113" t="e">
        <f t="shared" ca="1" si="367"/>
        <v>#VALUE!</v>
      </c>
      <c r="BG590" s="113" t="e">
        <f t="shared" ca="1" si="368"/>
        <v>#VALUE!</v>
      </c>
      <c r="BH590" s="112">
        <f t="shared" ca="1" si="369"/>
        <v>2000</v>
      </c>
      <c r="BI590" s="112">
        <f t="shared" ca="1" si="370"/>
        <v>-110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NodeSquare</v>
      </c>
      <c r="BU590" s="166">
        <f t="shared" ca="1" si="376"/>
        <v>2000</v>
      </c>
      <c r="BV590" s="166">
        <f t="shared" ca="1" si="377"/>
        <v>-110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94">
        <f>scriv!AC553</f>
        <v>0</v>
      </c>
      <c r="H591" s="294">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0</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10</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-198</v>
      </c>
      <c r="BC591" s="111" t="str">
        <f t="shared" ca="1" si="364"/>
        <v>Radius</v>
      </c>
      <c r="BD591" s="112">
        <f t="shared" ca="1" si="365"/>
        <v>0</v>
      </c>
      <c r="BE591" s="111">
        <f t="shared" ca="1" si="366"/>
        <v>-110</v>
      </c>
      <c r="BF591" s="113" t="e">
        <f t="shared" ca="1" si="367"/>
        <v>#VALUE!</v>
      </c>
      <c r="BG591" s="113" t="e">
        <f t="shared" ca="1" si="368"/>
        <v>#VALUE!</v>
      </c>
      <c r="BH591" s="112">
        <f t="shared" ca="1" si="369"/>
        <v>2000</v>
      </c>
      <c r="BI591" s="112">
        <f t="shared" ca="1" si="370"/>
        <v>-110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-110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94">
        <f>scriv!AC554</f>
        <v>0</v>
      </c>
      <c r="H592" s="294">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0</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10</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-198</v>
      </c>
      <c r="BC592" s="111" t="str">
        <f t="shared" ca="1" si="364"/>
        <v>Radius</v>
      </c>
      <c r="BD592" s="112">
        <f t="shared" ca="1" si="365"/>
        <v>0</v>
      </c>
      <c r="BE592" s="111">
        <f t="shared" ca="1" si="366"/>
        <v>-110</v>
      </c>
      <c r="BF592" s="113" t="e">
        <f t="shared" ca="1" si="367"/>
        <v>#VALUE!</v>
      </c>
      <c r="BG592" s="113" t="e">
        <f t="shared" ca="1" si="368"/>
        <v>#VALUE!</v>
      </c>
      <c r="BH592" s="112">
        <f t="shared" ca="1" si="369"/>
        <v>2000</v>
      </c>
      <c r="BI592" s="112">
        <f t="shared" ca="1" si="370"/>
        <v>-110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-110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94">
        <f>scriv!AC555</f>
        <v>0</v>
      </c>
      <c r="H593" s="294">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0</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10</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-198</v>
      </c>
      <c r="BC593" s="111" t="str">
        <f t="shared" ca="1" si="364"/>
        <v>Radius</v>
      </c>
      <c r="BD593" s="112">
        <f t="shared" ca="1" si="365"/>
        <v>0</v>
      </c>
      <c r="BE593" s="111">
        <f t="shared" ca="1" si="366"/>
        <v>-110</v>
      </c>
      <c r="BF593" s="113" t="e">
        <f t="shared" ca="1" si="367"/>
        <v>#VALUE!</v>
      </c>
      <c r="BG593" s="113" t="e">
        <f t="shared" ca="1" si="368"/>
        <v>#VALUE!</v>
      </c>
      <c r="BH593" s="112">
        <f t="shared" ca="1" si="369"/>
        <v>2000</v>
      </c>
      <c r="BI593" s="112">
        <f t="shared" ca="1" si="370"/>
        <v>-110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-110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94">
        <f>scriv!AC556</f>
        <v>0</v>
      </c>
      <c r="H594" s="294">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0</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10</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-198</v>
      </c>
      <c r="BC594" s="111" t="str">
        <f t="shared" ca="1" si="364"/>
        <v>Radius</v>
      </c>
      <c r="BD594" s="112">
        <f t="shared" ca="1" si="365"/>
        <v>0</v>
      </c>
      <c r="BE594" s="111">
        <f t="shared" ca="1" si="366"/>
        <v>-110</v>
      </c>
      <c r="BF594" s="113" t="e">
        <f t="shared" ca="1" si="367"/>
        <v>#VALUE!</v>
      </c>
      <c r="BG594" s="113" t="e">
        <f t="shared" ca="1" si="368"/>
        <v>#VALUE!</v>
      </c>
      <c r="BH594" s="112">
        <f t="shared" ca="1" si="369"/>
        <v>2000</v>
      </c>
      <c r="BI594" s="112">
        <f t="shared" ca="1" si="370"/>
        <v>-110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-110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94">
        <f>scriv!AC557</f>
        <v>0</v>
      </c>
      <c r="H595" s="294">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0</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10</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-198</v>
      </c>
      <c r="BC595" s="111" t="str">
        <f t="shared" ca="1" si="364"/>
        <v>Radius</v>
      </c>
      <c r="BD595" s="112">
        <f t="shared" ca="1" si="365"/>
        <v>0</v>
      </c>
      <c r="BE595" s="111">
        <f t="shared" ca="1" si="366"/>
        <v>-110</v>
      </c>
      <c r="BF595" s="113" t="e">
        <f t="shared" ca="1" si="367"/>
        <v>#VALUE!</v>
      </c>
      <c r="BG595" s="113" t="e">
        <f t="shared" ca="1" si="368"/>
        <v>#VALUE!</v>
      </c>
      <c r="BH595" s="112">
        <f t="shared" ca="1" si="369"/>
        <v>2000</v>
      </c>
      <c r="BI595" s="112">
        <f t="shared" ca="1" si="370"/>
        <v>-110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-110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94">
        <f>scriv!AC558</f>
        <v>0</v>
      </c>
      <c r="H596" s="294">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0</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10</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-198</v>
      </c>
      <c r="BC596" s="111" t="str">
        <f t="shared" ca="1" si="364"/>
        <v>Radius</v>
      </c>
      <c r="BD596" s="112">
        <f t="shared" ca="1" si="365"/>
        <v>0</v>
      </c>
      <c r="BE596" s="111">
        <f t="shared" ca="1" si="366"/>
        <v>-110</v>
      </c>
      <c r="BF596" s="113" t="e">
        <f t="shared" ca="1" si="367"/>
        <v>#VALUE!</v>
      </c>
      <c r="BG596" s="113" t="e">
        <f t="shared" ca="1" si="368"/>
        <v>#VALUE!</v>
      </c>
      <c r="BH596" s="112">
        <f t="shared" ca="1" si="369"/>
        <v>2000</v>
      </c>
      <c r="BI596" s="112">
        <f t="shared" ca="1" si="370"/>
        <v>-110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-110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94">
        <f>scriv!AC559</f>
        <v>0</v>
      </c>
      <c r="H597" s="294">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0</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10</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-198</v>
      </c>
      <c r="BC597" s="111" t="str">
        <f t="shared" ca="1" si="364"/>
        <v>Radius</v>
      </c>
      <c r="BD597" s="112">
        <f t="shared" ca="1" si="365"/>
        <v>0</v>
      </c>
      <c r="BE597" s="111">
        <f t="shared" ca="1" si="366"/>
        <v>-110</v>
      </c>
      <c r="BF597" s="113" t="e">
        <f t="shared" ca="1" si="367"/>
        <v>#VALUE!</v>
      </c>
      <c r="BG597" s="113" t="e">
        <f t="shared" ca="1" si="368"/>
        <v>#VALUE!</v>
      </c>
      <c r="BH597" s="112">
        <f t="shared" ca="1" si="369"/>
        <v>2000</v>
      </c>
      <c r="BI597" s="112">
        <f t="shared" ca="1" si="370"/>
        <v>-110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-110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94">
        <f>scriv!AC560</f>
        <v>0</v>
      </c>
      <c r="H598" s="294">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0</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10</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-198</v>
      </c>
      <c r="BC598" s="111" t="str">
        <f t="shared" ca="1" si="364"/>
        <v>Radius</v>
      </c>
      <c r="BD598" s="112">
        <f t="shared" ca="1" si="365"/>
        <v>0</v>
      </c>
      <c r="BE598" s="111">
        <f t="shared" ca="1" si="366"/>
        <v>-110</v>
      </c>
      <c r="BF598" s="113" t="e">
        <f t="shared" ca="1" si="367"/>
        <v>#VALUE!</v>
      </c>
      <c r="BG598" s="113" t="e">
        <f t="shared" ca="1" si="368"/>
        <v>#VALUE!</v>
      </c>
      <c r="BH598" s="112">
        <f t="shared" ca="1" si="369"/>
        <v>2000</v>
      </c>
      <c r="BI598" s="112">
        <f t="shared" ca="1" si="370"/>
        <v>-110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-110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94">
        <f>scriv!AC561</f>
        <v>0</v>
      </c>
      <c r="H599" s="294">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0</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10</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-198</v>
      </c>
      <c r="BC599" s="111" t="str">
        <f t="shared" ca="1" si="364"/>
        <v>Radius</v>
      </c>
      <c r="BD599" s="112">
        <f t="shared" ca="1" si="365"/>
        <v>0</v>
      </c>
      <c r="BE599" s="111">
        <f t="shared" ca="1" si="366"/>
        <v>-110</v>
      </c>
      <c r="BF599" s="113" t="e">
        <f t="shared" ca="1" si="367"/>
        <v>#VALUE!</v>
      </c>
      <c r="BG599" s="113" t="e">
        <f t="shared" ca="1" si="368"/>
        <v>#VALUE!</v>
      </c>
      <c r="BH599" s="112">
        <f t="shared" ca="1" si="369"/>
        <v>2000</v>
      </c>
      <c r="BI599" s="112">
        <f t="shared" ca="1" si="370"/>
        <v>-110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-110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94">
        <f>scriv!AC562</f>
        <v>0</v>
      </c>
      <c r="H600" s="294">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0</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10</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-198</v>
      </c>
      <c r="BC600" s="111" t="str">
        <f t="shared" ca="1" si="364"/>
        <v>Radius</v>
      </c>
      <c r="BD600" s="112">
        <f t="shared" ca="1" si="365"/>
        <v>0</v>
      </c>
      <c r="BE600" s="111">
        <f t="shared" ca="1" si="366"/>
        <v>-110</v>
      </c>
      <c r="BF600" s="113" t="e">
        <f t="shared" ca="1" si="367"/>
        <v>#VALUE!</v>
      </c>
      <c r="BG600" s="113" t="e">
        <f t="shared" ca="1" si="368"/>
        <v>#VALUE!</v>
      </c>
      <c r="BH600" s="112">
        <f t="shared" ca="1" si="369"/>
        <v>2000</v>
      </c>
      <c r="BI600" s="112">
        <f t="shared" ca="1" si="370"/>
        <v>-110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-110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94">
        <f>scriv!AC563</f>
        <v>0</v>
      </c>
      <c r="H601" s="294">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0</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10</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-198</v>
      </c>
      <c r="BC601" s="111" t="str">
        <f t="shared" ca="1" si="364"/>
        <v>Radius</v>
      </c>
      <c r="BD601" s="112">
        <f t="shared" ca="1" si="365"/>
        <v>0</v>
      </c>
      <c r="BE601" s="111">
        <f t="shared" ca="1" si="366"/>
        <v>-110</v>
      </c>
      <c r="BF601" s="113" t="e">
        <f t="shared" ca="1" si="367"/>
        <v>#VALUE!</v>
      </c>
      <c r="BG601" s="113" t="e">
        <f t="shared" ca="1" si="368"/>
        <v>#VALUE!</v>
      </c>
      <c r="BH601" s="112">
        <f t="shared" ca="1" si="369"/>
        <v>2000</v>
      </c>
      <c r="BI601" s="112">
        <f t="shared" ca="1" si="370"/>
        <v>-110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NodeSquare</v>
      </c>
      <c r="BU601" s="166">
        <f t="shared" ca="1" si="376"/>
        <v>2000</v>
      </c>
      <c r="BV601" s="166">
        <f t="shared" ca="1" si="377"/>
        <v>-110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94">
        <f>scriv!AC564</f>
        <v>0</v>
      </c>
      <c r="H602" s="294">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0</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10</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-198</v>
      </c>
      <c r="BC602" s="111" t="str">
        <f t="shared" ca="1" si="364"/>
        <v>Radius</v>
      </c>
      <c r="BD602" s="112">
        <f t="shared" ca="1" si="365"/>
        <v>0</v>
      </c>
      <c r="BE602" s="111">
        <f t="shared" ca="1" si="366"/>
        <v>-110</v>
      </c>
      <c r="BF602" s="113" t="e">
        <f t="shared" ca="1" si="367"/>
        <v>#VALUE!</v>
      </c>
      <c r="BG602" s="113" t="e">
        <f t="shared" ca="1" si="368"/>
        <v>#VALUE!</v>
      </c>
      <c r="BH602" s="112">
        <f t="shared" ca="1" si="369"/>
        <v>2000</v>
      </c>
      <c r="BI602" s="112">
        <f t="shared" ca="1" si="370"/>
        <v>-110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NodeSquare</v>
      </c>
      <c r="BU602" s="166">
        <f t="shared" ca="1" si="376"/>
        <v>2000</v>
      </c>
      <c r="BV602" s="166">
        <f t="shared" ca="1" si="377"/>
        <v>-110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94">
        <f>scriv!AC565</f>
        <v>0</v>
      </c>
      <c r="H603" s="294">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0</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10</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-198</v>
      </c>
      <c r="BC603" s="111" t="str">
        <f t="shared" ca="1" si="364"/>
        <v>Radius</v>
      </c>
      <c r="BD603" s="112">
        <f t="shared" ca="1" si="365"/>
        <v>0</v>
      </c>
      <c r="BE603" s="111">
        <f t="shared" ca="1" si="366"/>
        <v>-110</v>
      </c>
      <c r="BF603" s="113" t="e">
        <f t="shared" ca="1" si="367"/>
        <v>#VALUE!</v>
      </c>
      <c r="BG603" s="113" t="e">
        <f t="shared" ca="1" si="368"/>
        <v>#VALUE!</v>
      </c>
      <c r="BH603" s="112">
        <f t="shared" ca="1" si="369"/>
        <v>2000</v>
      </c>
      <c r="BI603" s="112">
        <f t="shared" ca="1" si="370"/>
        <v>-110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NodeSquare</v>
      </c>
      <c r="BU603" s="166">
        <f t="shared" ca="1" si="376"/>
        <v>2000</v>
      </c>
      <c r="BV603" s="166">
        <f t="shared" ca="1" si="377"/>
        <v>-110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94">
        <f>scriv!AC566</f>
        <v>0</v>
      </c>
      <c r="H604" s="294">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0</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10</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-198</v>
      </c>
      <c r="BC604" s="111" t="str">
        <f t="shared" ca="1" si="364"/>
        <v>Radius</v>
      </c>
      <c r="BD604" s="112">
        <f t="shared" ca="1" si="365"/>
        <v>0</v>
      </c>
      <c r="BE604" s="111">
        <f t="shared" ca="1" si="366"/>
        <v>-110</v>
      </c>
      <c r="BF604" s="113" t="e">
        <f t="shared" ca="1" si="367"/>
        <v>#VALUE!</v>
      </c>
      <c r="BG604" s="113" t="e">
        <f t="shared" ca="1" si="368"/>
        <v>#VALUE!</v>
      </c>
      <c r="BH604" s="112">
        <f t="shared" ca="1" si="369"/>
        <v>2000</v>
      </c>
      <c r="BI604" s="112">
        <f t="shared" ca="1" si="370"/>
        <v>-110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NodeSquare</v>
      </c>
      <c r="BU604" s="166">
        <f t="shared" ca="1" si="376"/>
        <v>2000</v>
      </c>
      <c r="BV604" s="166">
        <f t="shared" ca="1" si="377"/>
        <v>-110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94">
        <f>scriv!AC567</f>
        <v>0</v>
      </c>
      <c r="H605" s="294">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0</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10</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-198</v>
      </c>
      <c r="BC605" s="111" t="str">
        <f t="shared" ca="1" si="364"/>
        <v>Radius</v>
      </c>
      <c r="BD605" s="112">
        <f t="shared" ca="1" si="365"/>
        <v>0</v>
      </c>
      <c r="BE605" s="111">
        <f t="shared" ca="1" si="366"/>
        <v>-110</v>
      </c>
      <c r="BF605" s="113" t="e">
        <f t="shared" ca="1" si="367"/>
        <v>#VALUE!</v>
      </c>
      <c r="BG605" s="113" t="e">
        <f t="shared" ca="1" si="368"/>
        <v>#VALUE!</v>
      </c>
      <c r="BH605" s="112">
        <f t="shared" ca="1" si="369"/>
        <v>2000</v>
      </c>
      <c r="BI605" s="112">
        <f t="shared" ca="1" si="370"/>
        <v>-110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NodeSquare</v>
      </c>
      <c r="BU605" s="166">
        <f t="shared" ca="1" si="376"/>
        <v>2000</v>
      </c>
      <c r="BV605" s="166">
        <f t="shared" ca="1" si="377"/>
        <v>-110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94">
        <f>scriv!AC568</f>
        <v>0</v>
      </c>
      <c r="H606" s="294">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0</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10</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-198</v>
      </c>
      <c r="BC606" s="111" t="str">
        <f t="shared" ca="1" si="364"/>
        <v>Radius</v>
      </c>
      <c r="BD606" s="112">
        <f t="shared" ca="1" si="365"/>
        <v>0</v>
      </c>
      <c r="BE606" s="111">
        <f t="shared" ca="1" si="366"/>
        <v>-110</v>
      </c>
      <c r="BF606" s="113" t="e">
        <f t="shared" ca="1" si="367"/>
        <v>#VALUE!</v>
      </c>
      <c r="BG606" s="113" t="e">
        <f t="shared" ca="1" si="368"/>
        <v>#VALUE!</v>
      </c>
      <c r="BH606" s="112">
        <f t="shared" ca="1" si="369"/>
        <v>2000</v>
      </c>
      <c r="BI606" s="112">
        <f t="shared" ca="1" si="370"/>
        <v>-110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NodeSquare</v>
      </c>
      <c r="BU606" s="166">
        <f t="shared" ca="1" si="376"/>
        <v>2000</v>
      </c>
      <c r="BV606" s="166">
        <f t="shared" ca="1" si="377"/>
        <v>-110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94">
        <f>scriv!AC569</f>
        <v>0</v>
      </c>
      <c r="H607" s="294">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0</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10</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-198</v>
      </c>
      <c r="BC607" s="111" t="str">
        <f t="shared" ca="1" si="364"/>
        <v>Radius</v>
      </c>
      <c r="BD607" s="112">
        <f t="shared" ca="1" si="365"/>
        <v>0</v>
      </c>
      <c r="BE607" s="111">
        <f t="shared" ca="1" si="366"/>
        <v>-110</v>
      </c>
      <c r="BF607" s="113" t="e">
        <f t="shared" ca="1" si="367"/>
        <v>#VALUE!</v>
      </c>
      <c r="BG607" s="113" t="e">
        <f t="shared" ca="1" si="368"/>
        <v>#VALUE!</v>
      </c>
      <c r="BH607" s="112">
        <f t="shared" ca="1" si="369"/>
        <v>2000</v>
      </c>
      <c r="BI607" s="112">
        <f t="shared" ca="1" si="370"/>
        <v>-110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NodeSquare</v>
      </c>
      <c r="BU607" s="166">
        <f t="shared" ca="1" si="376"/>
        <v>2000</v>
      </c>
      <c r="BV607" s="166">
        <f t="shared" ca="1" si="377"/>
        <v>-110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94">
        <f>scriv!AC570</f>
        <v>0</v>
      </c>
      <c r="H608" s="294">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0</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10</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-198</v>
      </c>
      <c r="BC608" s="111" t="str">
        <f t="shared" ca="1" si="364"/>
        <v>Radius</v>
      </c>
      <c r="BD608" s="112">
        <f t="shared" ca="1" si="365"/>
        <v>0</v>
      </c>
      <c r="BE608" s="111">
        <f t="shared" ca="1" si="366"/>
        <v>-110</v>
      </c>
      <c r="BF608" s="113" t="e">
        <f t="shared" ca="1" si="367"/>
        <v>#VALUE!</v>
      </c>
      <c r="BG608" s="113" t="e">
        <f t="shared" ca="1" si="368"/>
        <v>#VALUE!</v>
      </c>
      <c r="BH608" s="112">
        <f t="shared" ca="1" si="369"/>
        <v>2000</v>
      </c>
      <c r="BI608" s="112">
        <f t="shared" ca="1" si="370"/>
        <v>-110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NodeSquare</v>
      </c>
      <c r="BU608" s="166">
        <f t="shared" ca="1" si="376"/>
        <v>2000</v>
      </c>
      <c r="BV608" s="166">
        <f t="shared" ca="1" si="377"/>
        <v>-110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94">
        <f>scriv!AC571</f>
        <v>0</v>
      </c>
      <c r="H609" s="294">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0</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10</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-198</v>
      </c>
      <c r="BC609" s="111" t="str">
        <f t="shared" ca="1" si="364"/>
        <v>Radius</v>
      </c>
      <c r="BD609" s="112">
        <f t="shared" ca="1" si="365"/>
        <v>0</v>
      </c>
      <c r="BE609" s="111">
        <f t="shared" ca="1" si="366"/>
        <v>-110</v>
      </c>
      <c r="BF609" s="113" t="e">
        <f t="shared" ca="1" si="367"/>
        <v>#VALUE!</v>
      </c>
      <c r="BG609" s="113" t="e">
        <f t="shared" ca="1" si="368"/>
        <v>#VALUE!</v>
      </c>
      <c r="BH609" s="112">
        <f t="shared" ca="1" si="369"/>
        <v>2000</v>
      </c>
      <c r="BI609" s="112">
        <f t="shared" ca="1" si="370"/>
        <v>-110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NodeSquare</v>
      </c>
      <c r="BU609" s="166">
        <f t="shared" ca="1" si="376"/>
        <v>2000</v>
      </c>
      <c r="BV609" s="166">
        <f t="shared" ca="1" si="377"/>
        <v>-110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94">
        <f>scriv!AC572</f>
        <v>0</v>
      </c>
      <c r="H610" s="294">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0</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10</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-198</v>
      </c>
      <c r="BC610" s="111" t="str">
        <f t="shared" ca="1" si="364"/>
        <v>Radius</v>
      </c>
      <c r="BD610" s="112">
        <f t="shared" ca="1" si="365"/>
        <v>0</v>
      </c>
      <c r="BE610" s="111">
        <f t="shared" ca="1" si="366"/>
        <v>-110</v>
      </c>
      <c r="BF610" s="113" t="e">
        <f t="shared" ca="1" si="367"/>
        <v>#VALUE!</v>
      </c>
      <c r="BG610" s="113" t="e">
        <f t="shared" ca="1" si="368"/>
        <v>#VALUE!</v>
      </c>
      <c r="BH610" s="112">
        <f t="shared" ca="1" si="369"/>
        <v>2000</v>
      </c>
      <c r="BI610" s="112">
        <f t="shared" ca="1" si="370"/>
        <v>-110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-110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94">
        <f>scriv!AC573</f>
        <v>0</v>
      </c>
      <c r="H611" s="294">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0</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10</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-198</v>
      </c>
      <c r="BC611" s="111" t="str">
        <f t="shared" ca="1" si="364"/>
        <v>Radius</v>
      </c>
      <c r="BD611" s="112">
        <f t="shared" ca="1" si="365"/>
        <v>0</v>
      </c>
      <c r="BE611" s="111">
        <f t="shared" ca="1" si="366"/>
        <v>-110</v>
      </c>
      <c r="BF611" s="113" t="e">
        <f t="shared" ca="1" si="367"/>
        <v>#VALUE!</v>
      </c>
      <c r="BG611" s="113" t="e">
        <f t="shared" ca="1" si="368"/>
        <v>#VALUE!</v>
      </c>
      <c r="BH611" s="112">
        <f t="shared" ca="1" si="369"/>
        <v>2000</v>
      </c>
      <c r="BI611" s="112">
        <f t="shared" ca="1" si="370"/>
        <v>-110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NodeSquare</v>
      </c>
      <c r="BU611" s="166">
        <f t="shared" ca="1" si="376"/>
        <v>2000</v>
      </c>
      <c r="BV611" s="166">
        <f t="shared" ca="1" si="377"/>
        <v>-110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94">
        <f>scriv!AC574</f>
        <v>0</v>
      </c>
      <c r="H612" s="294">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0</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10</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-198</v>
      </c>
      <c r="BC612" s="111" t="str">
        <f t="shared" ca="1" si="364"/>
        <v>Radius</v>
      </c>
      <c r="BD612" s="112">
        <f t="shared" ca="1" si="365"/>
        <v>0</v>
      </c>
      <c r="BE612" s="111">
        <f t="shared" ca="1" si="366"/>
        <v>-110</v>
      </c>
      <c r="BF612" s="113" t="e">
        <f t="shared" ca="1" si="367"/>
        <v>#VALUE!</v>
      </c>
      <c r="BG612" s="113" t="e">
        <f t="shared" ca="1" si="368"/>
        <v>#VALUE!</v>
      </c>
      <c r="BH612" s="112">
        <f t="shared" ca="1" si="369"/>
        <v>2000</v>
      </c>
      <c r="BI612" s="112">
        <f t="shared" ca="1" si="370"/>
        <v>-110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NodeSquare</v>
      </c>
      <c r="BU612" s="166">
        <f t="shared" ca="1" si="376"/>
        <v>2000</v>
      </c>
      <c r="BV612" s="166">
        <f t="shared" ca="1" si="377"/>
        <v>-110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94">
        <f>scriv!AC575</f>
        <v>0</v>
      </c>
      <c r="H613" s="294">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0</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10</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-198</v>
      </c>
      <c r="BC613" s="111" t="str">
        <f t="shared" ca="1" si="364"/>
        <v>Radius</v>
      </c>
      <c r="BD613" s="112">
        <f t="shared" ca="1" si="365"/>
        <v>0</v>
      </c>
      <c r="BE613" s="111">
        <f t="shared" ca="1" si="366"/>
        <v>-110</v>
      </c>
      <c r="BF613" s="113" t="e">
        <f t="shared" ca="1" si="367"/>
        <v>#VALUE!</v>
      </c>
      <c r="BG613" s="113" t="e">
        <f t="shared" ca="1" si="368"/>
        <v>#VALUE!</v>
      </c>
      <c r="BH613" s="112">
        <f t="shared" ca="1" si="369"/>
        <v>2000</v>
      </c>
      <c r="BI613" s="112">
        <f t="shared" ca="1" si="370"/>
        <v>-110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NodeSquare</v>
      </c>
      <c r="BU613" s="166">
        <f t="shared" ca="1" si="376"/>
        <v>2000</v>
      </c>
      <c r="BV613" s="166">
        <f t="shared" ca="1" si="377"/>
        <v>-110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94">
        <f>scriv!AC576</f>
        <v>0</v>
      </c>
      <c r="H614" s="294">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0</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10</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-198</v>
      </c>
      <c r="BC614" s="111" t="str">
        <f t="shared" ca="1" si="364"/>
        <v>Radius</v>
      </c>
      <c r="BD614" s="112">
        <f t="shared" ca="1" si="365"/>
        <v>0</v>
      </c>
      <c r="BE614" s="111">
        <f t="shared" ca="1" si="366"/>
        <v>-110</v>
      </c>
      <c r="BF614" s="113" t="e">
        <f t="shared" ca="1" si="367"/>
        <v>#VALUE!</v>
      </c>
      <c r="BG614" s="113" t="e">
        <f t="shared" ca="1" si="368"/>
        <v>#VALUE!</v>
      </c>
      <c r="BH614" s="112">
        <f t="shared" ca="1" si="369"/>
        <v>2000</v>
      </c>
      <c r="BI614" s="112">
        <f t="shared" ca="1" si="370"/>
        <v>-110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NodeSquare</v>
      </c>
      <c r="BU614" s="166">
        <f t="shared" ca="1" si="376"/>
        <v>2000</v>
      </c>
      <c r="BV614" s="166">
        <f t="shared" ca="1" si="377"/>
        <v>-110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94">
        <f>scriv!AC577</f>
        <v>0</v>
      </c>
      <c r="H615" s="294">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0</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10</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-198</v>
      </c>
      <c r="BC615" s="111" t="str">
        <f t="shared" ca="1" si="364"/>
        <v>Radius</v>
      </c>
      <c r="BD615" s="112">
        <f t="shared" ca="1" si="365"/>
        <v>0</v>
      </c>
      <c r="BE615" s="111">
        <f t="shared" ca="1" si="366"/>
        <v>-110</v>
      </c>
      <c r="BF615" s="113" t="e">
        <f t="shared" ca="1" si="367"/>
        <v>#VALUE!</v>
      </c>
      <c r="BG615" s="113" t="e">
        <f t="shared" ca="1" si="368"/>
        <v>#VALUE!</v>
      </c>
      <c r="BH615" s="112">
        <f t="shared" ca="1" si="369"/>
        <v>2000</v>
      </c>
      <c r="BI615" s="112">
        <f t="shared" ca="1" si="370"/>
        <v>-110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NodeSquare</v>
      </c>
      <c r="BU615" s="166">
        <f t="shared" ca="1" si="376"/>
        <v>2000</v>
      </c>
      <c r="BV615" s="166">
        <f t="shared" ca="1" si="377"/>
        <v>-110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94">
        <f>scriv!AC578</f>
        <v>0</v>
      </c>
      <c r="H616" s="294">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0</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10</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-198</v>
      </c>
      <c r="BC616" s="111" t="str">
        <f t="shared" ca="1" si="364"/>
        <v>Radius</v>
      </c>
      <c r="BD616" s="112">
        <f t="shared" ca="1" si="365"/>
        <v>0</v>
      </c>
      <c r="BE616" s="111">
        <f t="shared" ca="1" si="366"/>
        <v>-110</v>
      </c>
      <c r="BF616" s="113" t="e">
        <f t="shared" ca="1" si="367"/>
        <v>#VALUE!</v>
      </c>
      <c r="BG616" s="113" t="e">
        <f t="shared" ca="1" si="368"/>
        <v>#VALUE!</v>
      </c>
      <c r="BH616" s="112">
        <f t="shared" ca="1" si="369"/>
        <v>2000</v>
      </c>
      <c r="BI616" s="112">
        <f t="shared" ca="1" si="370"/>
        <v>-110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NodeSquare</v>
      </c>
      <c r="BU616" s="166">
        <f t="shared" ca="1" si="376"/>
        <v>2000</v>
      </c>
      <c r="BV616" s="166">
        <f t="shared" ca="1" si="377"/>
        <v>-110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94">
        <f>scriv!AC579</f>
        <v>0</v>
      </c>
      <c r="H617" s="294">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0</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10</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-198</v>
      </c>
      <c r="BC617" s="111" t="str">
        <f t="shared" ca="1" si="364"/>
        <v>Radius</v>
      </c>
      <c r="BD617" s="112">
        <f t="shared" ca="1" si="365"/>
        <v>0</v>
      </c>
      <c r="BE617" s="111">
        <f t="shared" ca="1" si="366"/>
        <v>-110</v>
      </c>
      <c r="BF617" s="113" t="e">
        <f t="shared" ca="1" si="367"/>
        <v>#VALUE!</v>
      </c>
      <c r="BG617" s="113" t="e">
        <f t="shared" ca="1" si="368"/>
        <v>#VALUE!</v>
      </c>
      <c r="BH617" s="112">
        <f t="shared" ca="1" si="369"/>
        <v>2000</v>
      </c>
      <c r="BI617" s="112">
        <f t="shared" ca="1" si="370"/>
        <v>-110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NodeSquare</v>
      </c>
      <c r="BU617" s="166">
        <f t="shared" ca="1" si="376"/>
        <v>2000</v>
      </c>
      <c r="BV617" s="166">
        <f t="shared" ca="1" si="377"/>
        <v>-110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94">
        <f>scriv!AC580</f>
        <v>0</v>
      </c>
      <c r="H618" s="294">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0</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10</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-198</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-110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-110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NodeSquare</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-110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94">
        <f>scriv!AC581</f>
        <v>0</v>
      </c>
      <c r="H619" s="294">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0</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10</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-198</v>
      </c>
      <c r="BC619" s="111" t="str">
        <f t="shared" ca="1" si="407"/>
        <v>Radius</v>
      </c>
      <c r="BD619" s="112">
        <f t="shared" ca="1" si="408"/>
        <v>0</v>
      </c>
      <c r="BE619" s="111">
        <f t="shared" ca="1" si="409"/>
        <v>-110</v>
      </c>
      <c r="BF619" s="113" t="e">
        <f t="shared" ca="1" si="410"/>
        <v>#VALUE!</v>
      </c>
      <c r="BG619" s="113" t="e">
        <f t="shared" ca="1" si="411"/>
        <v>#VALUE!</v>
      </c>
      <c r="BH619" s="112">
        <f t="shared" ca="1" si="412"/>
        <v>2000</v>
      </c>
      <c r="BI619" s="112">
        <f t="shared" ca="1" si="413"/>
        <v>-110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NodeSquare</v>
      </c>
      <c r="BU619" s="166">
        <f t="shared" ca="1" si="419"/>
        <v>2000</v>
      </c>
      <c r="BV619" s="166">
        <f t="shared" ca="1" si="420"/>
        <v>-110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94">
        <f>scriv!AC582</f>
        <v>0</v>
      </c>
      <c r="H620" s="294">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0</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10</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-198</v>
      </c>
      <c r="BC620" s="111" t="str">
        <f t="shared" ca="1" si="407"/>
        <v>Radius</v>
      </c>
      <c r="BD620" s="112">
        <f t="shared" ca="1" si="408"/>
        <v>0</v>
      </c>
      <c r="BE620" s="111">
        <f t="shared" ca="1" si="409"/>
        <v>-110</v>
      </c>
      <c r="BF620" s="113" t="e">
        <f t="shared" ca="1" si="410"/>
        <v>#VALUE!</v>
      </c>
      <c r="BG620" s="113" t="e">
        <f t="shared" ca="1" si="411"/>
        <v>#VALUE!</v>
      </c>
      <c r="BH620" s="112">
        <f t="shared" ca="1" si="412"/>
        <v>2000</v>
      </c>
      <c r="BI620" s="112">
        <f t="shared" ca="1" si="413"/>
        <v>-110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-110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94">
        <f>scriv!AC583</f>
        <v>0</v>
      </c>
      <c r="H621" s="294">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0</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10</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-198</v>
      </c>
      <c r="BC621" s="111" t="str">
        <f t="shared" ca="1" si="407"/>
        <v>Radius</v>
      </c>
      <c r="BD621" s="112">
        <f t="shared" ca="1" si="408"/>
        <v>0</v>
      </c>
      <c r="BE621" s="111">
        <f t="shared" ca="1" si="409"/>
        <v>-110</v>
      </c>
      <c r="BF621" s="113" t="e">
        <f t="shared" ca="1" si="410"/>
        <v>#VALUE!</v>
      </c>
      <c r="BG621" s="113" t="e">
        <f t="shared" ca="1" si="411"/>
        <v>#VALUE!</v>
      </c>
      <c r="BH621" s="112">
        <f t="shared" ca="1" si="412"/>
        <v>2000</v>
      </c>
      <c r="BI621" s="112">
        <f t="shared" ca="1" si="413"/>
        <v>-110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-110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94">
        <f>scriv!AC584</f>
        <v>0</v>
      </c>
      <c r="H622" s="294">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0</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10</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-198</v>
      </c>
      <c r="BC622" s="111" t="str">
        <f t="shared" ca="1" si="407"/>
        <v>Radius</v>
      </c>
      <c r="BD622" s="112">
        <f t="shared" ca="1" si="408"/>
        <v>0</v>
      </c>
      <c r="BE622" s="111">
        <f t="shared" ca="1" si="409"/>
        <v>-110</v>
      </c>
      <c r="BF622" s="113" t="e">
        <f t="shared" ca="1" si="410"/>
        <v>#VALUE!</v>
      </c>
      <c r="BG622" s="113" t="e">
        <f t="shared" ca="1" si="411"/>
        <v>#VALUE!</v>
      </c>
      <c r="BH622" s="112">
        <f t="shared" ca="1" si="412"/>
        <v>2000</v>
      </c>
      <c r="BI622" s="112">
        <f t="shared" ca="1" si="413"/>
        <v>-110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-110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94">
        <f>scriv!AC585</f>
        <v>0</v>
      </c>
      <c r="H623" s="294">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0</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10</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-198</v>
      </c>
      <c r="BC623" s="111" t="str">
        <f t="shared" ca="1" si="407"/>
        <v>Radius</v>
      </c>
      <c r="BD623" s="112">
        <f t="shared" ca="1" si="408"/>
        <v>0</v>
      </c>
      <c r="BE623" s="111">
        <f t="shared" ca="1" si="409"/>
        <v>-110</v>
      </c>
      <c r="BF623" s="113" t="e">
        <f t="shared" ca="1" si="410"/>
        <v>#VALUE!</v>
      </c>
      <c r="BG623" s="113" t="e">
        <f t="shared" ca="1" si="411"/>
        <v>#VALUE!</v>
      </c>
      <c r="BH623" s="112">
        <f t="shared" ca="1" si="412"/>
        <v>2000</v>
      </c>
      <c r="BI623" s="112">
        <f t="shared" ca="1" si="413"/>
        <v>-110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-110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94">
        <f>scriv!AC586</f>
        <v>0</v>
      </c>
      <c r="H624" s="294">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0</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10</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-198</v>
      </c>
      <c r="BC624" s="111" t="str">
        <f t="shared" ca="1" si="407"/>
        <v>Radius</v>
      </c>
      <c r="BD624" s="112">
        <f t="shared" ca="1" si="408"/>
        <v>0</v>
      </c>
      <c r="BE624" s="111">
        <f t="shared" ca="1" si="409"/>
        <v>-110</v>
      </c>
      <c r="BF624" s="113" t="e">
        <f t="shared" ca="1" si="410"/>
        <v>#VALUE!</v>
      </c>
      <c r="BG624" s="113" t="e">
        <f t="shared" ca="1" si="411"/>
        <v>#VALUE!</v>
      </c>
      <c r="BH624" s="112">
        <f t="shared" ca="1" si="412"/>
        <v>2000</v>
      </c>
      <c r="BI624" s="112">
        <f t="shared" ca="1" si="413"/>
        <v>-110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-110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94">
        <f>scriv!AC587</f>
        <v>0</v>
      </c>
      <c r="H625" s="294">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0</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10</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-198</v>
      </c>
      <c r="BC625" s="111" t="str">
        <f t="shared" ca="1" si="407"/>
        <v>Radius</v>
      </c>
      <c r="BD625" s="112">
        <f t="shared" ca="1" si="408"/>
        <v>0</v>
      </c>
      <c r="BE625" s="111">
        <f t="shared" ca="1" si="409"/>
        <v>-110</v>
      </c>
      <c r="BF625" s="113" t="e">
        <f t="shared" ca="1" si="410"/>
        <v>#VALUE!</v>
      </c>
      <c r="BG625" s="113" t="e">
        <f t="shared" ca="1" si="411"/>
        <v>#VALUE!</v>
      </c>
      <c r="BH625" s="112">
        <f t="shared" ca="1" si="412"/>
        <v>2000</v>
      </c>
      <c r="BI625" s="112">
        <f t="shared" ca="1" si="413"/>
        <v>-110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-110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94">
        <f>scriv!AC588</f>
        <v>0</v>
      </c>
      <c r="H626" s="294">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0</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10</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-198</v>
      </c>
      <c r="BC626" s="111" t="str">
        <f t="shared" ca="1" si="407"/>
        <v>Radius</v>
      </c>
      <c r="BD626" s="112">
        <f t="shared" ca="1" si="408"/>
        <v>0</v>
      </c>
      <c r="BE626" s="111">
        <f t="shared" ca="1" si="409"/>
        <v>-110</v>
      </c>
      <c r="BF626" s="113" t="e">
        <f t="shared" ca="1" si="410"/>
        <v>#VALUE!</v>
      </c>
      <c r="BG626" s="113" t="e">
        <f t="shared" ca="1" si="411"/>
        <v>#VALUE!</v>
      </c>
      <c r="BH626" s="112">
        <f t="shared" ca="1" si="412"/>
        <v>2000</v>
      </c>
      <c r="BI626" s="112">
        <f t="shared" ca="1" si="413"/>
        <v>-110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-110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94">
        <f>scriv!AC589</f>
        <v>0</v>
      </c>
      <c r="H627" s="294">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0</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10</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-198</v>
      </c>
      <c r="BC627" s="111" t="str">
        <f t="shared" ca="1" si="407"/>
        <v>Radius</v>
      </c>
      <c r="BD627" s="112">
        <f t="shared" ca="1" si="408"/>
        <v>0</v>
      </c>
      <c r="BE627" s="111">
        <f t="shared" ca="1" si="409"/>
        <v>-110</v>
      </c>
      <c r="BF627" s="113" t="e">
        <f t="shared" ca="1" si="410"/>
        <v>#VALUE!</v>
      </c>
      <c r="BG627" s="113" t="e">
        <f t="shared" ca="1" si="411"/>
        <v>#VALUE!</v>
      </c>
      <c r="BH627" s="112">
        <f t="shared" ca="1" si="412"/>
        <v>2000</v>
      </c>
      <c r="BI627" s="112">
        <f t="shared" ca="1" si="413"/>
        <v>-110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-110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94">
        <f>scriv!AC590</f>
        <v>0</v>
      </c>
      <c r="H628" s="294">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0</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10</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-198</v>
      </c>
      <c r="BC628" s="111" t="str">
        <f t="shared" ca="1" si="407"/>
        <v>Radius</v>
      </c>
      <c r="BD628" s="112">
        <f t="shared" ca="1" si="408"/>
        <v>0</v>
      </c>
      <c r="BE628" s="111">
        <f t="shared" ca="1" si="409"/>
        <v>-110</v>
      </c>
      <c r="BF628" s="113" t="e">
        <f t="shared" ca="1" si="410"/>
        <v>#VALUE!</v>
      </c>
      <c r="BG628" s="113" t="e">
        <f t="shared" ca="1" si="411"/>
        <v>#VALUE!</v>
      </c>
      <c r="BH628" s="112">
        <f t="shared" ca="1" si="412"/>
        <v>2000</v>
      </c>
      <c r="BI628" s="112">
        <f t="shared" ca="1" si="413"/>
        <v>-110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-110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94">
        <f>scriv!AC591</f>
        <v>0</v>
      </c>
      <c r="H629" s="294">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0</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10</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-198</v>
      </c>
      <c r="BC629" s="111" t="str">
        <f t="shared" ca="1" si="407"/>
        <v>Radius</v>
      </c>
      <c r="BD629" s="112">
        <f t="shared" ca="1" si="408"/>
        <v>0</v>
      </c>
      <c r="BE629" s="111">
        <f t="shared" ca="1" si="409"/>
        <v>-110</v>
      </c>
      <c r="BF629" s="113" t="e">
        <f t="shared" ca="1" si="410"/>
        <v>#VALUE!</v>
      </c>
      <c r="BG629" s="113" t="e">
        <f t="shared" ca="1" si="411"/>
        <v>#VALUE!</v>
      </c>
      <c r="BH629" s="112">
        <f t="shared" ca="1" si="412"/>
        <v>2000</v>
      </c>
      <c r="BI629" s="112">
        <f t="shared" ca="1" si="413"/>
        <v>-110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-110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94">
        <f>scriv!AC592</f>
        <v>0</v>
      </c>
      <c r="H630" s="294">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0</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10</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-198</v>
      </c>
      <c r="BC630" s="111" t="str">
        <f t="shared" ca="1" si="407"/>
        <v>Radius</v>
      </c>
      <c r="BD630" s="112">
        <f t="shared" ca="1" si="408"/>
        <v>0</v>
      </c>
      <c r="BE630" s="111">
        <f t="shared" ca="1" si="409"/>
        <v>-110</v>
      </c>
      <c r="BF630" s="113" t="e">
        <f t="shared" ca="1" si="410"/>
        <v>#VALUE!</v>
      </c>
      <c r="BG630" s="113" t="e">
        <f t="shared" ca="1" si="411"/>
        <v>#VALUE!</v>
      </c>
      <c r="BH630" s="112">
        <f t="shared" ca="1" si="412"/>
        <v>2000</v>
      </c>
      <c r="BI630" s="112">
        <f t="shared" ca="1" si="413"/>
        <v>-110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-110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94">
        <f>scriv!AC593</f>
        <v>0</v>
      </c>
      <c r="H631" s="294">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0</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10</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-198</v>
      </c>
      <c r="BC631" s="111" t="str">
        <f t="shared" ca="1" si="407"/>
        <v>Radius</v>
      </c>
      <c r="BD631" s="112">
        <f t="shared" ca="1" si="408"/>
        <v>0</v>
      </c>
      <c r="BE631" s="111">
        <f t="shared" ca="1" si="409"/>
        <v>-110</v>
      </c>
      <c r="BF631" s="113" t="e">
        <f t="shared" ca="1" si="410"/>
        <v>#VALUE!</v>
      </c>
      <c r="BG631" s="113" t="e">
        <f t="shared" ca="1" si="411"/>
        <v>#VALUE!</v>
      </c>
      <c r="BH631" s="112">
        <f t="shared" ca="1" si="412"/>
        <v>2000</v>
      </c>
      <c r="BI631" s="112">
        <f t="shared" ca="1" si="413"/>
        <v>-110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-110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94">
        <f>scriv!AC594</f>
        <v>0</v>
      </c>
      <c r="H632" s="294">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0</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10</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-198</v>
      </c>
      <c r="BC632" s="111" t="str">
        <f t="shared" ca="1" si="407"/>
        <v>Radius</v>
      </c>
      <c r="BD632" s="112">
        <f t="shared" ca="1" si="408"/>
        <v>0</v>
      </c>
      <c r="BE632" s="111">
        <f t="shared" ca="1" si="409"/>
        <v>-110</v>
      </c>
      <c r="BF632" s="113" t="e">
        <f t="shared" ca="1" si="410"/>
        <v>#VALUE!</v>
      </c>
      <c r="BG632" s="113" t="e">
        <f t="shared" ca="1" si="411"/>
        <v>#VALUE!</v>
      </c>
      <c r="BH632" s="112">
        <f t="shared" ca="1" si="412"/>
        <v>2000</v>
      </c>
      <c r="BI632" s="112">
        <f t="shared" ca="1" si="413"/>
        <v>-110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-110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94">
        <f>scriv!AC595</f>
        <v>0</v>
      </c>
      <c r="H633" s="294">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0</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10</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-198</v>
      </c>
      <c r="BC633" s="111" t="str">
        <f t="shared" ca="1" si="407"/>
        <v>Radius</v>
      </c>
      <c r="BD633" s="112">
        <f t="shared" ca="1" si="408"/>
        <v>0</v>
      </c>
      <c r="BE633" s="111">
        <f t="shared" ca="1" si="409"/>
        <v>-110</v>
      </c>
      <c r="BF633" s="113" t="e">
        <f t="shared" ca="1" si="410"/>
        <v>#VALUE!</v>
      </c>
      <c r="BG633" s="113" t="e">
        <f t="shared" ca="1" si="411"/>
        <v>#VALUE!</v>
      </c>
      <c r="BH633" s="112">
        <f t="shared" ca="1" si="412"/>
        <v>2000</v>
      </c>
      <c r="BI633" s="112">
        <f t="shared" ca="1" si="413"/>
        <v>-110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-110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94">
        <f>scriv!AC596</f>
        <v>0</v>
      </c>
      <c r="H634" s="294">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0</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10</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-198</v>
      </c>
      <c r="BC634" s="111" t="str">
        <f t="shared" ca="1" si="407"/>
        <v>Radius</v>
      </c>
      <c r="BD634" s="112">
        <f t="shared" ca="1" si="408"/>
        <v>0</v>
      </c>
      <c r="BE634" s="111">
        <f t="shared" ca="1" si="409"/>
        <v>-110</v>
      </c>
      <c r="BF634" s="113" t="e">
        <f t="shared" ca="1" si="410"/>
        <v>#VALUE!</v>
      </c>
      <c r="BG634" s="113" t="e">
        <f t="shared" ca="1" si="411"/>
        <v>#VALUE!</v>
      </c>
      <c r="BH634" s="112">
        <f t="shared" ca="1" si="412"/>
        <v>2000</v>
      </c>
      <c r="BI634" s="112">
        <f t="shared" ca="1" si="413"/>
        <v>-110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NodeSquare</v>
      </c>
      <c r="BU634" s="166">
        <f t="shared" ca="1" si="419"/>
        <v>2000</v>
      </c>
      <c r="BV634" s="166">
        <f t="shared" ca="1" si="420"/>
        <v>-110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94">
        <f>scriv!AC597</f>
        <v>0</v>
      </c>
      <c r="H635" s="294">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0</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10</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-198</v>
      </c>
      <c r="BC635" s="111" t="str">
        <f t="shared" ca="1" si="407"/>
        <v>Radius</v>
      </c>
      <c r="BD635" s="112">
        <f t="shared" ca="1" si="408"/>
        <v>0</v>
      </c>
      <c r="BE635" s="111">
        <f t="shared" ca="1" si="409"/>
        <v>-110</v>
      </c>
      <c r="BF635" s="113" t="e">
        <f t="shared" ca="1" si="410"/>
        <v>#VALUE!</v>
      </c>
      <c r="BG635" s="113" t="e">
        <f t="shared" ca="1" si="411"/>
        <v>#VALUE!</v>
      </c>
      <c r="BH635" s="112">
        <f t="shared" ca="1" si="412"/>
        <v>2000</v>
      </c>
      <c r="BI635" s="112">
        <f t="shared" ca="1" si="413"/>
        <v>-110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NodeSquare</v>
      </c>
      <c r="BU635" s="166">
        <f t="shared" ca="1" si="419"/>
        <v>2000</v>
      </c>
      <c r="BV635" s="166">
        <f t="shared" ca="1" si="420"/>
        <v>-110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94">
        <f>scriv!AC598</f>
        <v>0</v>
      </c>
      <c r="H636" s="294">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0</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10</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-198</v>
      </c>
      <c r="BC636" s="111" t="str">
        <f t="shared" ca="1" si="407"/>
        <v>Radius</v>
      </c>
      <c r="BD636" s="112">
        <f t="shared" ca="1" si="408"/>
        <v>0</v>
      </c>
      <c r="BE636" s="111">
        <f t="shared" ca="1" si="409"/>
        <v>-110</v>
      </c>
      <c r="BF636" s="113" t="e">
        <f t="shared" ca="1" si="410"/>
        <v>#VALUE!</v>
      </c>
      <c r="BG636" s="113" t="e">
        <f t="shared" ca="1" si="411"/>
        <v>#VALUE!</v>
      </c>
      <c r="BH636" s="112">
        <f t="shared" ca="1" si="412"/>
        <v>2000</v>
      </c>
      <c r="BI636" s="112">
        <f t="shared" ca="1" si="413"/>
        <v>-110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NodeSquare</v>
      </c>
      <c r="BU636" s="166">
        <f t="shared" ca="1" si="419"/>
        <v>2000</v>
      </c>
      <c r="BV636" s="166">
        <f t="shared" ca="1" si="420"/>
        <v>-110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94">
        <f>scriv!AC599</f>
        <v>0</v>
      </c>
      <c r="H637" s="294">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0</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10</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-198</v>
      </c>
      <c r="BC637" s="111" t="str">
        <f t="shared" ca="1" si="407"/>
        <v>Radius</v>
      </c>
      <c r="BD637" s="112">
        <f t="shared" ca="1" si="408"/>
        <v>0</v>
      </c>
      <c r="BE637" s="111">
        <f t="shared" ca="1" si="409"/>
        <v>-110</v>
      </c>
      <c r="BF637" s="113" t="e">
        <f t="shared" ca="1" si="410"/>
        <v>#VALUE!</v>
      </c>
      <c r="BG637" s="113" t="e">
        <f t="shared" ca="1" si="411"/>
        <v>#VALUE!</v>
      </c>
      <c r="BH637" s="112">
        <f t="shared" ca="1" si="412"/>
        <v>2000</v>
      </c>
      <c r="BI637" s="112">
        <f t="shared" ca="1" si="413"/>
        <v>-110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NodeSquare</v>
      </c>
      <c r="BU637" s="166">
        <f t="shared" ca="1" si="419"/>
        <v>2000</v>
      </c>
      <c r="BV637" s="166">
        <f t="shared" ca="1" si="420"/>
        <v>-110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94">
        <f>scriv!AC600</f>
        <v>0</v>
      </c>
      <c r="H638" s="294">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0</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10</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-198</v>
      </c>
      <c r="BC638" s="111" t="str">
        <f t="shared" ca="1" si="407"/>
        <v>Radius</v>
      </c>
      <c r="BD638" s="112">
        <f t="shared" ca="1" si="408"/>
        <v>0</v>
      </c>
      <c r="BE638" s="111">
        <f t="shared" ca="1" si="409"/>
        <v>-110</v>
      </c>
      <c r="BF638" s="113" t="e">
        <f t="shared" ca="1" si="410"/>
        <v>#VALUE!</v>
      </c>
      <c r="BG638" s="113" t="e">
        <f t="shared" ca="1" si="411"/>
        <v>#VALUE!</v>
      </c>
      <c r="BH638" s="112">
        <f t="shared" ca="1" si="412"/>
        <v>2000</v>
      </c>
      <c r="BI638" s="112">
        <f t="shared" ca="1" si="413"/>
        <v>-110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NodeSquare</v>
      </c>
      <c r="BU638" s="166">
        <f t="shared" ca="1" si="419"/>
        <v>2000</v>
      </c>
      <c r="BV638" s="166">
        <f t="shared" ca="1" si="420"/>
        <v>-110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94">
        <f>scriv!AC601</f>
        <v>0</v>
      </c>
      <c r="H639" s="294">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0</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10</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-198</v>
      </c>
      <c r="BC639" s="111" t="str">
        <f t="shared" ca="1" si="407"/>
        <v>Radius</v>
      </c>
      <c r="BD639" s="112">
        <f t="shared" ca="1" si="408"/>
        <v>0</v>
      </c>
      <c r="BE639" s="111">
        <f t="shared" ca="1" si="409"/>
        <v>-110</v>
      </c>
      <c r="BF639" s="113" t="e">
        <f t="shared" ca="1" si="410"/>
        <v>#VALUE!</v>
      </c>
      <c r="BG639" s="113" t="e">
        <f t="shared" ca="1" si="411"/>
        <v>#VALUE!</v>
      </c>
      <c r="BH639" s="112">
        <f t="shared" ca="1" si="412"/>
        <v>2000</v>
      </c>
      <c r="BI639" s="112">
        <f t="shared" ca="1" si="413"/>
        <v>-110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NodeSquare</v>
      </c>
      <c r="BU639" s="166">
        <f t="shared" ca="1" si="419"/>
        <v>2000</v>
      </c>
      <c r="BV639" s="166">
        <f t="shared" ca="1" si="420"/>
        <v>-110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94">
        <f>scriv!AC602</f>
        <v>0</v>
      </c>
      <c r="H640" s="294">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0</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10</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-198</v>
      </c>
      <c r="BC640" s="111" t="str">
        <f t="shared" ca="1" si="407"/>
        <v>Radius</v>
      </c>
      <c r="BD640" s="112">
        <f t="shared" ca="1" si="408"/>
        <v>0</v>
      </c>
      <c r="BE640" s="111">
        <f t="shared" ca="1" si="409"/>
        <v>-110</v>
      </c>
      <c r="BF640" s="113" t="e">
        <f t="shared" ca="1" si="410"/>
        <v>#VALUE!</v>
      </c>
      <c r="BG640" s="113" t="e">
        <f t="shared" ca="1" si="411"/>
        <v>#VALUE!</v>
      </c>
      <c r="BH640" s="112">
        <f t="shared" ca="1" si="412"/>
        <v>2000</v>
      </c>
      <c r="BI640" s="112">
        <f t="shared" ca="1" si="413"/>
        <v>-110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NodeSquare</v>
      </c>
      <c r="BU640" s="166">
        <f t="shared" ca="1" si="419"/>
        <v>2000</v>
      </c>
      <c r="BV640" s="166">
        <f t="shared" ca="1" si="420"/>
        <v>-110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94">
        <f>scriv!AC603</f>
        <v>0</v>
      </c>
      <c r="H641" s="294">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0</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10</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-198</v>
      </c>
      <c r="BC641" s="111" t="str">
        <f t="shared" ca="1" si="407"/>
        <v>Radius</v>
      </c>
      <c r="BD641" s="112">
        <f t="shared" ca="1" si="408"/>
        <v>0</v>
      </c>
      <c r="BE641" s="111">
        <f t="shared" ca="1" si="409"/>
        <v>-110</v>
      </c>
      <c r="BF641" s="113" t="e">
        <f t="shared" ca="1" si="410"/>
        <v>#VALUE!</v>
      </c>
      <c r="BG641" s="113" t="e">
        <f t="shared" ca="1" si="411"/>
        <v>#VALUE!</v>
      </c>
      <c r="BH641" s="112">
        <f t="shared" ca="1" si="412"/>
        <v>2000</v>
      </c>
      <c r="BI641" s="112">
        <f t="shared" ca="1" si="413"/>
        <v>-110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NodeSquare</v>
      </c>
      <c r="BU641" s="166">
        <f t="shared" ca="1" si="419"/>
        <v>2000</v>
      </c>
      <c r="BV641" s="166">
        <f t="shared" ca="1" si="420"/>
        <v>-110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94">
        <f>scriv!AC604</f>
        <v>0</v>
      </c>
      <c r="H642" s="294">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0</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10</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-198</v>
      </c>
      <c r="BC642" s="111" t="str">
        <f t="shared" ca="1" si="407"/>
        <v>Radius</v>
      </c>
      <c r="BD642" s="112">
        <f t="shared" ca="1" si="408"/>
        <v>0</v>
      </c>
      <c r="BE642" s="111">
        <f t="shared" ca="1" si="409"/>
        <v>-110</v>
      </c>
      <c r="BF642" s="113" t="e">
        <f t="shared" ca="1" si="410"/>
        <v>#VALUE!</v>
      </c>
      <c r="BG642" s="113" t="e">
        <f t="shared" ca="1" si="411"/>
        <v>#VALUE!</v>
      </c>
      <c r="BH642" s="112">
        <f t="shared" ca="1" si="412"/>
        <v>2000</v>
      </c>
      <c r="BI642" s="112">
        <f t="shared" ca="1" si="413"/>
        <v>-110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NodeSquare</v>
      </c>
      <c r="BU642" s="166">
        <f t="shared" ca="1" si="419"/>
        <v>2000</v>
      </c>
      <c r="BV642" s="166">
        <f t="shared" ca="1" si="420"/>
        <v>-110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94">
        <f>scriv!AC605</f>
        <v>0</v>
      </c>
      <c r="H643" s="294">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0</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10</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-198</v>
      </c>
      <c r="BC643" s="111" t="str">
        <f t="shared" ca="1" si="407"/>
        <v>Radius</v>
      </c>
      <c r="BD643" s="112">
        <f t="shared" ca="1" si="408"/>
        <v>0</v>
      </c>
      <c r="BE643" s="111">
        <f t="shared" ca="1" si="409"/>
        <v>-110</v>
      </c>
      <c r="BF643" s="113" t="e">
        <f t="shared" ca="1" si="410"/>
        <v>#VALUE!</v>
      </c>
      <c r="BG643" s="113" t="e">
        <f t="shared" ca="1" si="411"/>
        <v>#VALUE!</v>
      </c>
      <c r="BH643" s="112">
        <f t="shared" ca="1" si="412"/>
        <v>2000</v>
      </c>
      <c r="BI643" s="112">
        <f t="shared" ca="1" si="413"/>
        <v>-110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NodeSquare</v>
      </c>
      <c r="BU643" s="166">
        <f t="shared" ca="1" si="419"/>
        <v>2000</v>
      </c>
      <c r="BV643" s="166">
        <f t="shared" ca="1" si="420"/>
        <v>-110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94">
        <f>scriv!AC606</f>
        <v>0</v>
      </c>
      <c r="H644" s="294">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0</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10</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-198</v>
      </c>
      <c r="BC644" s="111" t="str">
        <f t="shared" ca="1" si="407"/>
        <v>Radius</v>
      </c>
      <c r="BD644" s="112">
        <f t="shared" ca="1" si="408"/>
        <v>0</v>
      </c>
      <c r="BE644" s="111">
        <f t="shared" ca="1" si="409"/>
        <v>-110</v>
      </c>
      <c r="BF644" s="113" t="e">
        <f t="shared" ca="1" si="410"/>
        <v>#VALUE!</v>
      </c>
      <c r="BG644" s="113" t="e">
        <f t="shared" ca="1" si="411"/>
        <v>#VALUE!</v>
      </c>
      <c r="BH644" s="112">
        <f t="shared" ca="1" si="412"/>
        <v>2000</v>
      </c>
      <c r="BI644" s="112">
        <f t="shared" ca="1" si="413"/>
        <v>-110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NodeSquare</v>
      </c>
      <c r="BU644" s="166">
        <f t="shared" ca="1" si="419"/>
        <v>2000</v>
      </c>
      <c r="BV644" s="166">
        <f t="shared" ca="1" si="420"/>
        <v>-110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94">
        <f>scriv!AC607</f>
        <v>0</v>
      </c>
      <c r="H645" s="294">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0</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10</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-198</v>
      </c>
      <c r="BC645" s="111" t="str">
        <f t="shared" ca="1" si="407"/>
        <v>Radius</v>
      </c>
      <c r="BD645" s="112">
        <f t="shared" ca="1" si="408"/>
        <v>0</v>
      </c>
      <c r="BE645" s="111">
        <f t="shared" ca="1" si="409"/>
        <v>-110</v>
      </c>
      <c r="BF645" s="113" t="e">
        <f t="shared" ca="1" si="410"/>
        <v>#VALUE!</v>
      </c>
      <c r="BG645" s="113" t="e">
        <f t="shared" ca="1" si="411"/>
        <v>#VALUE!</v>
      </c>
      <c r="BH645" s="112">
        <f t="shared" ca="1" si="412"/>
        <v>2000</v>
      </c>
      <c r="BI645" s="112">
        <f t="shared" ca="1" si="413"/>
        <v>-110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NodeSquare</v>
      </c>
      <c r="BU645" s="166">
        <f t="shared" ca="1" si="419"/>
        <v>2000</v>
      </c>
      <c r="BV645" s="166">
        <f t="shared" ca="1" si="420"/>
        <v>-110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94">
        <f>scriv!AC608</f>
        <v>0</v>
      </c>
      <c r="H646" s="294">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0</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10</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-198</v>
      </c>
      <c r="BC646" s="111" t="str">
        <f t="shared" ca="1" si="407"/>
        <v>Radius</v>
      </c>
      <c r="BD646" s="112">
        <f t="shared" ca="1" si="408"/>
        <v>0</v>
      </c>
      <c r="BE646" s="111">
        <f t="shared" ca="1" si="409"/>
        <v>-110</v>
      </c>
      <c r="BF646" s="113" t="e">
        <f t="shared" ca="1" si="410"/>
        <v>#VALUE!</v>
      </c>
      <c r="BG646" s="113" t="e">
        <f t="shared" ca="1" si="411"/>
        <v>#VALUE!</v>
      </c>
      <c r="BH646" s="112">
        <f t="shared" ca="1" si="412"/>
        <v>2000</v>
      </c>
      <c r="BI646" s="112">
        <f t="shared" ca="1" si="413"/>
        <v>-110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NodeSquare</v>
      </c>
      <c r="BU646" s="166">
        <f t="shared" ca="1" si="419"/>
        <v>2000</v>
      </c>
      <c r="BV646" s="166">
        <f t="shared" ca="1" si="420"/>
        <v>-110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94">
        <f>scriv!AC609</f>
        <v>0</v>
      </c>
      <c r="H647" s="294">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0</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10</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-198</v>
      </c>
      <c r="BC647" s="111" t="str">
        <f t="shared" ca="1" si="407"/>
        <v>Radius</v>
      </c>
      <c r="BD647" s="112">
        <f t="shared" ca="1" si="408"/>
        <v>0</v>
      </c>
      <c r="BE647" s="111">
        <f t="shared" ca="1" si="409"/>
        <v>-110</v>
      </c>
      <c r="BF647" s="113" t="e">
        <f t="shared" ca="1" si="410"/>
        <v>#VALUE!</v>
      </c>
      <c r="BG647" s="113" t="e">
        <f t="shared" ca="1" si="411"/>
        <v>#VALUE!</v>
      </c>
      <c r="BH647" s="112">
        <f t="shared" ca="1" si="412"/>
        <v>2000</v>
      </c>
      <c r="BI647" s="112">
        <f t="shared" ca="1" si="413"/>
        <v>-110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-110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94">
        <f>scriv!AC610</f>
        <v>0</v>
      </c>
      <c r="H648" s="294">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0</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10</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-198</v>
      </c>
      <c r="BC648" s="111" t="str">
        <f t="shared" ca="1" si="407"/>
        <v>Radius</v>
      </c>
      <c r="BD648" s="112">
        <f t="shared" ca="1" si="408"/>
        <v>0</v>
      </c>
      <c r="BE648" s="111">
        <f t="shared" ca="1" si="409"/>
        <v>-110</v>
      </c>
      <c r="BF648" s="113" t="e">
        <f t="shared" ca="1" si="410"/>
        <v>#VALUE!</v>
      </c>
      <c r="BG648" s="113" t="e">
        <f t="shared" ca="1" si="411"/>
        <v>#VALUE!</v>
      </c>
      <c r="BH648" s="112">
        <f t="shared" ca="1" si="412"/>
        <v>2000</v>
      </c>
      <c r="BI648" s="112">
        <f t="shared" ca="1" si="413"/>
        <v>-110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-110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94">
        <f>scriv!AC611</f>
        <v>0</v>
      </c>
      <c r="H649" s="294">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0</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10</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-198</v>
      </c>
      <c r="BC649" s="111" t="str">
        <f t="shared" ca="1" si="407"/>
        <v>Radius</v>
      </c>
      <c r="BD649" s="112">
        <f t="shared" ca="1" si="408"/>
        <v>0</v>
      </c>
      <c r="BE649" s="111">
        <f t="shared" ca="1" si="409"/>
        <v>-110</v>
      </c>
      <c r="BF649" s="113" t="e">
        <f t="shared" ca="1" si="410"/>
        <v>#VALUE!</v>
      </c>
      <c r="BG649" s="113" t="e">
        <f t="shared" ca="1" si="411"/>
        <v>#VALUE!</v>
      </c>
      <c r="BH649" s="112">
        <f t="shared" ca="1" si="412"/>
        <v>2000</v>
      </c>
      <c r="BI649" s="112">
        <f t="shared" ca="1" si="413"/>
        <v>-110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-110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94">
        <f>scriv!AC612</f>
        <v>0</v>
      </c>
      <c r="H650" s="294">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0</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10</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-198</v>
      </c>
      <c r="BC650" s="111" t="str">
        <f t="shared" ca="1" si="407"/>
        <v>Radius</v>
      </c>
      <c r="BD650" s="112">
        <f t="shared" ca="1" si="408"/>
        <v>0</v>
      </c>
      <c r="BE650" s="111">
        <f t="shared" ca="1" si="409"/>
        <v>-110</v>
      </c>
      <c r="BF650" s="113" t="e">
        <f t="shared" ca="1" si="410"/>
        <v>#VALUE!</v>
      </c>
      <c r="BG650" s="113" t="e">
        <f t="shared" ca="1" si="411"/>
        <v>#VALUE!</v>
      </c>
      <c r="BH650" s="112">
        <f t="shared" ca="1" si="412"/>
        <v>2000</v>
      </c>
      <c r="BI650" s="112">
        <f t="shared" ca="1" si="413"/>
        <v>-110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-110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94">
        <f>scriv!AC613</f>
        <v>0</v>
      </c>
      <c r="H651" s="294">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0</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10</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-198</v>
      </c>
      <c r="BC651" s="111" t="str">
        <f t="shared" ca="1" si="407"/>
        <v>Radius</v>
      </c>
      <c r="BD651" s="112">
        <f t="shared" ca="1" si="408"/>
        <v>0</v>
      </c>
      <c r="BE651" s="111">
        <f t="shared" ca="1" si="409"/>
        <v>-110</v>
      </c>
      <c r="BF651" s="113" t="e">
        <f t="shared" ca="1" si="410"/>
        <v>#VALUE!</v>
      </c>
      <c r="BG651" s="113" t="e">
        <f t="shared" ca="1" si="411"/>
        <v>#VALUE!</v>
      </c>
      <c r="BH651" s="112">
        <f t="shared" ca="1" si="412"/>
        <v>2000</v>
      </c>
      <c r="BI651" s="112">
        <f t="shared" ca="1" si="413"/>
        <v>-110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-110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94">
        <f>scriv!AC614</f>
        <v>0</v>
      </c>
      <c r="H652" s="294">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0</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10</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-198</v>
      </c>
      <c r="BC652" s="111" t="str">
        <f t="shared" ca="1" si="407"/>
        <v>Radius</v>
      </c>
      <c r="BD652" s="112">
        <f t="shared" ca="1" si="408"/>
        <v>0</v>
      </c>
      <c r="BE652" s="111">
        <f t="shared" ca="1" si="409"/>
        <v>-110</v>
      </c>
      <c r="BF652" s="113" t="e">
        <f t="shared" ca="1" si="410"/>
        <v>#VALUE!</v>
      </c>
      <c r="BG652" s="113" t="e">
        <f t="shared" ca="1" si="411"/>
        <v>#VALUE!</v>
      </c>
      <c r="BH652" s="112">
        <f t="shared" ca="1" si="412"/>
        <v>2000</v>
      </c>
      <c r="BI652" s="112">
        <f t="shared" ca="1" si="413"/>
        <v>-110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-110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94">
        <f>scriv!AC615</f>
        <v>0</v>
      </c>
      <c r="H653" s="294">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0</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10</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-198</v>
      </c>
      <c r="BC653" s="111" t="str">
        <f t="shared" ca="1" si="407"/>
        <v>Radius</v>
      </c>
      <c r="BD653" s="112">
        <f t="shared" ca="1" si="408"/>
        <v>0</v>
      </c>
      <c r="BE653" s="111">
        <f t="shared" ca="1" si="409"/>
        <v>-110</v>
      </c>
      <c r="BF653" s="113" t="e">
        <f t="shared" ca="1" si="410"/>
        <v>#VALUE!</v>
      </c>
      <c r="BG653" s="113" t="e">
        <f t="shared" ca="1" si="411"/>
        <v>#VALUE!</v>
      </c>
      <c r="BH653" s="112">
        <f t="shared" ca="1" si="412"/>
        <v>2000</v>
      </c>
      <c r="BI653" s="112">
        <f t="shared" ca="1" si="413"/>
        <v>-110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-110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94">
        <f>scriv!AC616</f>
        <v>0</v>
      </c>
      <c r="H654" s="294">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0</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10</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-198</v>
      </c>
      <c r="BC654" s="111" t="str">
        <f t="shared" ca="1" si="407"/>
        <v>Radius</v>
      </c>
      <c r="BD654" s="112">
        <f t="shared" ca="1" si="408"/>
        <v>0</v>
      </c>
      <c r="BE654" s="111">
        <f t="shared" ca="1" si="409"/>
        <v>-110</v>
      </c>
      <c r="BF654" s="113" t="e">
        <f t="shared" ca="1" si="410"/>
        <v>#VALUE!</v>
      </c>
      <c r="BG654" s="113" t="e">
        <f t="shared" ca="1" si="411"/>
        <v>#VALUE!</v>
      </c>
      <c r="BH654" s="112">
        <f t="shared" ca="1" si="412"/>
        <v>2000</v>
      </c>
      <c r="BI654" s="112">
        <f t="shared" ca="1" si="413"/>
        <v>-110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-110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94">
        <f>scriv!AC617</f>
        <v>0</v>
      </c>
      <c r="H655" s="294">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0</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10</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-198</v>
      </c>
      <c r="BC655" s="111" t="str">
        <f t="shared" ca="1" si="407"/>
        <v>Radius</v>
      </c>
      <c r="BD655" s="112">
        <f t="shared" ca="1" si="408"/>
        <v>0</v>
      </c>
      <c r="BE655" s="111">
        <f t="shared" ca="1" si="409"/>
        <v>-110</v>
      </c>
      <c r="BF655" s="113" t="e">
        <f t="shared" ca="1" si="410"/>
        <v>#VALUE!</v>
      </c>
      <c r="BG655" s="113" t="e">
        <f t="shared" ca="1" si="411"/>
        <v>#VALUE!</v>
      </c>
      <c r="BH655" s="112">
        <f t="shared" ca="1" si="412"/>
        <v>2000</v>
      </c>
      <c r="BI655" s="112">
        <f t="shared" ca="1" si="413"/>
        <v>-110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-110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94">
        <f>scriv!AC618</f>
        <v>0</v>
      </c>
      <c r="H656" s="294">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0</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10</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-198</v>
      </c>
      <c r="BC656" s="111" t="str">
        <f t="shared" ca="1" si="407"/>
        <v>Radius</v>
      </c>
      <c r="BD656" s="112">
        <f t="shared" ca="1" si="408"/>
        <v>0</v>
      </c>
      <c r="BE656" s="111">
        <f t="shared" ca="1" si="409"/>
        <v>-110</v>
      </c>
      <c r="BF656" s="113" t="e">
        <f t="shared" ca="1" si="410"/>
        <v>#VALUE!</v>
      </c>
      <c r="BG656" s="113" t="e">
        <f t="shared" ca="1" si="411"/>
        <v>#VALUE!</v>
      </c>
      <c r="BH656" s="112">
        <f t="shared" ca="1" si="412"/>
        <v>2000</v>
      </c>
      <c r="BI656" s="112">
        <f t="shared" ca="1" si="413"/>
        <v>-110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-110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94">
        <f>scriv!AC619</f>
        <v>0</v>
      </c>
      <c r="H657" s="294">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0</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10</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-198</v>
      </c>
      <c r="BC657" s="111" t="str">
        <f t="shared" ca="1" si="407"/>
        <v>Radius</v>
      </c>
      <c r="BD657" s="112">
        <f t="shared" ca="1" si="408"/>
        <v>0</v>
      </c>
      <c r="BE657" s="111">
        <f t="shared" ca="1" si="409"/>
        <v>-110</v>
      </c>
      <c r="BF657" s="113" t="e">
        <f t="shared" ca="1" si="410"/>
        <v>#VALUE!</v>
      </c>
      <c r="BG657" s="113" t="e">
        <f t="shared" ca="1" si="411"/>
        <v>#VALUE!</v>
      </c>
      <c r="BH657" s="112">
        <f t="shared" ca="1" si="412"/>
        <v>2000</v>
      </c>
      <c r="BI657" s="112">
        <f t="shared" ca="1" si="413"/>
        <v>-110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-110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94">
        <f>scriv!AC620</f>
        <v>0</v>
      </c>
      <c r="H658" s="294">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0</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10</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-198</v>
      </c>
      <c r="BC658" s="111" t="str">
        <f t="shared" ca="1" si="407"/>
        <v>Radius</v>
      </c>
      <c r="BD658" s="112">
        <f t="shared" ca="1" si="408"/>
        <v>0</v>
      </c>
      <c r="BE658" s="111">
        <f t="shared" ca="1" si="409"/>
        <v>-110</v>
      </c>
      <c r="BF658" s="113" t="e">
        <f t="shared" ca="1" si="410"/>
        <v>#VALUE!</v>
      </c>
      <c r="BG658" s="113" t="e">
        <f t="shared" ca="1" si="411"/>
        <v>#VALUE!</v>
      </c>
      <c r="BH658" s="112">
        <f t="shared" ca="1" si="412"/>
        <v>2000</v>
      </c>
      <c r="BI658" s="112">
        <f t="shared" ca="1" si="413"/>
        <v>-110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-110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94">
        <f>scriv!AC621</f>
        <v>0</v>
      </c>
      <c r="H659" s="294">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0</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10</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-198</v>
      </c>
      <c r="BC659" s="111" t="str">
        <f t="shared" ca="1" si="407"/>
        <v>Radius</v>
      </c>
      <c r="BD659" s="112">
        <f t="shared" ca="1" si="408"/>
        <v>0</v>
      </c>
      <c r="BE659" s="111">
        <f t="shared" ca="1" si="409"/>
        <v>-110</v>
      </c>
      <c r="BF659" s="113" t="e">
        <f t="shared" ca="1" si="410"/>
        <v>#VALUE!</v>
      </c>
      <c r="BG659" s="113" t="e">
        <f t="shared" ca="1" si="411"/>
        <v>#VALUE!</v>
      </c>
      <c r="BH659" s="112">
        <f t="shared" ca="1" si="412"/>
        <v>2000</v>
      </c>
      <c r="BI659" s="112">
        <f t="shared" ca="1" si="413"/>
        <v>-110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-110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94">
        <f>scriv!AC622</f>
        <v>0</v>
      </c>
      <c r="H660" s="294">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0</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10</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-198</v>
      </c>
      <c r="BC660" s="111" t="str">
        <f t="shared" ca="1" si="407"/>
        <v>Radius</v>
      </c>
      <c r="BD660" s="112">
        <f t="shared" ca="1" si="408"/>
        <v>0</v>
      </c>
      <c r="BE660" s="111">
        <f t="shared" ca="1" si="409"/>
        <v>-110</v>
      </c>
      <c r="BF660" s="113" t="e">
        <f t="shared" ca="1" si="410"/>
        <v>#VALUE!</v>
      </c>
      <c r="BG660" s="113" t="e">
        <f t="shared" ca="1" si="411"/>
        <v>#VALUE!</v>
      </c>
      <c r="BH660" s="112">
        <f t="shared" ca="1" si="412"/>
        <v>2000</v>
      </c>
      <c r="BI660" s="112">
        <f t="shared" ca="1" si="413"/>
        <v>-110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-110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94">
        <f>scriv!AC623</f>
        <v>0</v>
      </c>
      <c r="H661" s="294">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0</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10</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-198</v>
      </c>
      <c r="BC661" s="111" t="str">
        <f t="shared" ca="1" si="407"/>
        <v>Radius</v>
      </c>
      <c r="BD661" s="112">
        <f t="shared" ca="1" si="408"/>
        <v>0</v>
      </c>
      <c r="BE661" s="111">
        <f t="shared" ca="1" si="409"/>
        <v>-110</v>
      </c>
      <c r="BF661" s="113" t="e">
        <f t="shared" ca="1" si="410"/>
        <v>#VALUE!</v>
      </c>
      <c r="BG661" s="113" t="e">
        <f t="shared" ca="1" si="411"/>
        <v>#VALUE!</v>
      </c>
      <c r="BH661" s="112">
        <f t="shared" ca="1" si="412"/>
        <v>2000</v>
      </c>
      <c r="BI661" s="112">
        <f t="shared" ca="1" si="413"/>
        <v>-110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-110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94">
        <f>scriv!AC624</f>
        <v>0</v>
      </c>
      <c r="H662" s="294">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0</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10</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-198</v>
      </c>
      <c r="BC662" s="111" t="str">
        <f t="shared" ca="1" si="407"/>
        <v>Radius</v>
      </c>
      <c r="BD662" s="112">
        <f t="shared" ca="1" si="408"/>
        <v>0</v>
      </c>
      <c r="BE662" s="111">
        <f t="shared" ca="1" si="409"/>
        <v>-110</v>
      </c>
      <c r="BF662" s="113" t="e">
        <f t="shared" ca="1" si="410"/>
        <v>#VALUE!</v>
      </c>
      <c r="BG662" s="113" t="e">
        <f t="shared" ca="1" si="411"/>
        <v>#VALUE!</v>
      </c>
      <c r="BH662" s="112">
        <f t="shared" ca="1" si="412"/>
        <v>2000</v>
      </c>
      <c r="BI662" s="112">
        <f t="shared" ca="1" si="413"/>
        <v>-110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-110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94">
        <f>scriv!AC625</f>
        <v>0</v>
      </c>
      <c r="H663" s="294">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0</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10</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-198</v>
      </c>
      <c r="BC663" s="111" t="str">
        <f t="shared" ca="1" si="407"/>
        <v>Radius</v>
      </c>
      <c r="BD663" s="112">
        <f t="shared" ca="1" si="408"/>
        <v>0</v>
      </c>
      <c r="BE663" s="111">
        <f t="shared" ca="1" si="409"/>
        <v>-110</v>
      </c>
      <c r="BF663" s="113" t="e">
        <f t="shared" ca="1" si="410"/>
        <v>#VALUE!</v>
      </c>
      <c r="BG663" s="113" t="e">
        <f t="shared" ca="1" si="411"/>
        <v>#VALUE!</v>
      </c>
      <c r="BH663" s="112">
        <f t="shared" ca="1" si="412"/>
        <v>2000</v>
      </c>
      <c r="BI663" s="112">
        <f t="shared" ca="1" si="413"/>
        <v>-110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-110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94">
        <f>scriv!AC626</f>
        <v>0</v>
      </c>
      <c r="H664" s="294">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0</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10</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-198</v>
      </c>
      <c r="BC664" s="111" t="str">
        <f t="shared" ca="1" si="407"/>
        <v>Radius</v>
      </c>
      <c r="BD664" s="112">
        <f t="shared" ca="1" si="408"/>
        <v>0</v>
      </c>
      <c r="BE664" s="111">
        <f t="shared" ca="1" si="409"/>
        <v>-110</v>
      </c>
      <c r="BF664" s="113" t="e">
        <f t="shared" ca="1" si="410"/>
        <v>#VALUE!</v>
      </c>
      <c r="BG664" s="113" t="e">
        <f t="shared" ca="1" si="411"/>
        <v>#VALUE!</v>
      </c>
      <c r="BH664" s="112">
        <f t="shared" ca="1" si="412"/>
        <v>2000</v>
      </c>
      <c r="BI664" s="112">
        <f t="shared" ca="1" si="413"/>
        <v>-110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-110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94">
        <f>scriv!AC627</f>
        <v>0</v>
      </c>
      <c r="H665" s="294">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0</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10</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-198</v>
      </c>
      <c r="BC665" s="111" t="str">
        <f t="shared" ca="1" si="407"/>
        <v>Radius</v>
      </c>
      <c r="BD665" s="112">
        <f t="shared" ca="1" si="408"/>
        <v>0</v>
      </c>
      <c r="BE665" s="111">
        <f t="shared" ca="1" si="409"/>
        <v>-110</v>
      </c>
      <c r="BF665" s="113" t="e">
        <f t="shared" ca="1" si="410"/>
        <v>#VALUE!</v>
      </c>
      <c r="BG665" s="113" t="e">
        <f t="shared" ca="1" si="411"/>
        <v>#VALUE!</v>
      </c>
      <c r="BH665" s="112">
        <f t="shared" ca="1" si="412"/>
        <v>2000</v>
      </c>
      <c r="BI665" s="112">
        <f t="shared" ca="1" si="413"/>
        <v>-110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-110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94">
        <f>scriv!AC628</f>
        <v>0</v>
      </c>
      <c r="H666" s="294">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0</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10</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-198</v>
      </c>
      <c r="BC666" s="111" t="str">
        <f t="shared" ca="1" si="407"/>
        <v>Radius</v>
      </c>
      <c r="BD666" s="112">
        <f t="shared" ca="1" si="408"/>
        <v>0</v>
      </c>
      <c r="BE666" s="111">
        <f t="shared" ca="1" si="409"/>
        <v>-110</v>
      </c>
      <c r="BF666" s="113" t="e">
        <f t="shared" ca="1" si="410"/>
        <v>#VALUE!</v>
      </c>
      <c r="BG666" s="113" t="e">
        <f t="shared" ca="1" si="411"/>
        <v>#VALUE!</v>
      </c>
      <c r="BH666" s="112">
        <f t="shared" ca="1" si="412"/>
        <v>2000</v>
      </c>
      <c r="BI666" s="112">
        <f t="shared" ca="1" si="413"/>
        <v>-110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-110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94">
        <f>scriv!AC629</f>
        <v>0</v>
      </c>
      <c r="H667" s="294">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0</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10</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-198</v>
      </c>
      <c r="BC667" s="111" t="str">
        <f t="shared" ca="1" si="407"/>
        <v>Radius</v>
      </c>
      <c r="BD667" s="112">
        <f t="shared" ca="1" si="408"/>
        <v>0</v>
      </c>
      <c r="BE667" s="111">
        <f t="shared" ca="1" si="409"/>
        <v>-110</v>
      </c>
      <c r="BF667" s="113" t="e">
        <f t="shared" ca="1" si="410"/>
        <v>#VALUE!</v>
      </c>
      <c r="BG667" s="113" t="e">
        <f t="shared" ca="1" si="411"/>
        <v>#VALUE!</v>
      </c>
      <c r="BH667" s="112">
        <f t="shared" ca="1" si="412"/>
        <v>2000</v>
      </c>
      <c r="BI667" s="112">
        <f t="shared" ca="1" si="413"/>
        <v>-110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-110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94">
        <f>scriv!AC630</f>
        <v>0</v>
      </c>
      <c r="H668" s="294">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0</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10</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-198</v>
      </c>
      <c r="BC668" s="111" t="str">
        <f t="shared" ca="1" si="407"/>
        <v>Radius</v>
      </c>
      <c r="BD668" s="112">
        <f t="shared" ca="1" si="408"/>
        <v>0</v>
      </c>
      <c r="BE668" s="111">
        <f t="shared" ca="1" si="409"/>
        <v>-110</v>
      </c>
      <c r="BF668" s="113" t="e">
        <f t="shared" ca="1" si="410"/>
        <v>#VALUE!</v>
      </c>
      <c r="BG668" s="113" t="e">
        <f t="shared" ca="1" si="411"/>
        <v>#VALUE!</v>
      </c>
      <c r="BH668" s="112">
        <f t="shared" ca="1" si="412"/>
        <v>2000</v>
      </c>
      <c r="BI668" s="112">
        <f t="shared" ca="1" si="413"/>
        <v>-110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-110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94">
        <f>scriv!AC631</f>
        <v>0</v>
      </c>
      <c r="H669" s="294">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0</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10</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-198</v>
      </c>
      <c r="BC669" s="111" t="str">
        <f t="shared" ca="1" si="407"/>
        <v>Radius</v>
      </c>
      <c r="BD669" s="112">
        <f t="shared" ca="1" si="408"/>
        <v>0</v>
      </c>
      <c r="BE669" s="111">
        <f t="shared" ca="1" si="409"/>
        <v>-110</v>
      </c>
      <c r="BF669" s="113" t="e">
        <f t="shared" ca="1" si="410"/>
        <v>#VALUE!</v>
      </c>
      <c r="BG669" s="113" t="e">
        <f t="shared" ca="1" si="411"/>
        <v>#VALUE!</v>
      </c>
      <c r="BH669" s="112">
        <f t="shared" ca="1" si="412"/>
        <v>2000</v>
      </c>
      <c r="BI669" s="112">
        <f t="shared" ca="1" si="413"/>
        <v>-110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-110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94">
        <f>scriv!AC632</f>
        <v>0</v>
      </c>
      <c r="H670" s="294">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0</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10</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-198</v>
      </c>
      <c r="BC670" s="111" t="str">
        <f t="shared" ca="1" si="407"/>
        <v>Radius</v>
      </c>
      <c r="BD670" s="112">
        <f t="shared" ca="1" si="408"/>
        <v>0</v>
      </c>
      <c r="BE670" s="111">
        <f t="shared" ca="1" si="409"/>
        <v>-110</v>
      </c>
      <c r="BF670" s="113" t="e">
        <f t="shared" ca="1" si="410"/>
        <v>#VALUE!</v>
      </c>
      <c r="BG670" s="113" t="e">
        <f t="shared" ca="1" si="411"/>
        <v>#VALUE!</v>
      </c>
      <c r="BH670" s="112">
        <f t="shared" ca="1" si="412"/>
        <v>2000</v>
      </c>
      <c r="BI670" s="112">
        <f t="shared" ca="1" si="413"/>
        <v>-110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-110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94">
        <f>scriv!AC633</f>
        <v>0</v>
      </c>
      <c r="H671" s="294">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0</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10</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-198</v>
      </c>
      <c r="BC671" s="111" t="str">
        <f t="shared" ca="1" si="407"/>
        <v>Radius</v>
      </c>
      <c r="BD671" s="112">
        <f t="shared" ca="1" si="408"/>
        <v>0</v>
      </c>
      <c r="BE671" s="111">
        <f t="shared" ca="1" si="409"/>
        <v>-110</v>
      </c>
      <c r="BF671" s="113" t="e">
        <f t="shared" ca="1" si="410"/>
        <v>#VALUE!</v>
      </c>
      <c r="BG671" s="113" t="e">
        <f t="shared" ca="1" si="411"/>
        <v>#VALUE!</v>
      </c>
      <c r="BH671" s="112">
        <f t="shared" ca="1" si="412"/>
        <v>2000</v>
      </c>
      <c r="BI671" s="112">
        <f t="shared" ca="1" si="413"/>
        <v>-110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-110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94">
        <f>scriv!AC634</f>
        <v>0</v>
      </c>
      <c r="H672" s="294">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0</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10</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-198</v>
      </c>
      <c r="BC672" s="111" t="str">
        <f t="shared" ca="1" si="407"/>
        <v>Radius</v>
      </c>
      <c r="BD672" s="112">
        <f t="shared" ca="1" si="408"/>
        <v>0</v>
      </c>
      <c r="BE672" s="111">
        <f t="shared" ca="1" si="409"/>
        <v>-110</v>
      </c>
      <c r="BF672" s="113" t="e">
        <f t="shared" ca="1" si="410"/>
        <v>#VALUE!</v>
      </c>
      <c r="BG672" s="113" t="e">
        <f t="shared" ca="1" si="411"/>
        <v>#VALUE!</v>
      </c>
      <c r="BH672" s="112">
        <f t="shared" ca="1" si="412"/>
        <v>2000</v>
      </c>
      <c r="BI672" s="112">
        <f t="shared" ca="1" si="413"/>
        <v>-110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-110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94">
        <f>scriv!AC635</f>
        <v>0</v>
      </c>
      <c r="H673" s="294">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0</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10</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-198</v>
      </c>
      <c r="BC673" s="111" t="str">
        <f t="shared" ca="1" si="407"/>
        <v>Radius</v>
      </c>
      <c r="BD673" s="112">
        <f t="shared" ca="1" si="408"/>
        <v>0</v>
      </c>
      <c r="BE673" s="111">
        <f t="shared" ca="1" si="409"/>
        <v>-110</v>
      </c>
      <c r="BF673" s="113" t="e">
        <f t="shared" ca="1" si="410"/>
        <v>#VALUE!</v>
      </c>
      <c r="BG673" s="113" t="e">
        <f t="shared" ca="1" si="411"/>
        <v>#VALUE!</v>
      </c>
      <c r="BH673" s="112">
        <f t="shared" ca="1" si="412"/>
        <v>2000</v>
      </c>
      <c r="BI673" s="112">
        <f t="shared" ca="1" si="413"/>
        <v>-110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-110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94">
        <f>scriv!AC636</f>
        <v>0</v>
      </c>
      <c r="H674" s="294">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0</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10</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-198</v>
      </c>
      <c r="BC674" s="111" t="str">
        <f t="shared" ca="1" si="407"/>
        <v>Radius</v>
      </c>
      <c r="BD674" s="112">
        <f t="shared" ca="1" si="408"/>
        <v>0</v>
      </c>
      <c r="BE674" s="111">
        <f t="shared" ca="1" si="409"/>
        <v>-110</v>
      </c>
      <c r="BF674" s="113" t="e">
        <f t="shared" ca="1" si="410"/>
        <v>#VALUE!</v>
      </c>
      <c r="BG674" s="113" t="e">
        <f t="shared" ca="1" si="411"/>
        <v>#VALUE!</v>
      </c>
      <c r="BH674" s="112">
        <f t="shared" ca="1" si="412"/>
        <v>2000</v>
      </c>
      <c r="BI674" s="112">
        <f t="shared" ca="1" si="413"/>
        <v>-110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-110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94">
        <f>scriv!AC637</f>
        <v>0</v>
      </c>
      <c r="H675" s="294">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0</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10</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-198</v>
      </c>
      <c r="BC675" s="111" t="str">
        <f t="shared" ca="1" si="407"/>
        <v>Radius</v>
      </c>
      <c r="BD675" s="112">
        <f t="shared" ca="1" si="408"/>
        <v>0</v>
      </c>
      <c r="BE675" s="111">
        <f t="shared" ca="1" si="409"/>
        <v>-110</v>
      </c>
      <c r="BF675" s="113" t="e">
        <f t="shared" ca="1" si="410"/>
        <v>#VALUE!</v>
      </c>
      <c r="BG675" s="113" t="e">
        <f t="shared" ca="1" si="411"/>
        <v>#VALUE!</v>
      </c>
      <c r="BH675" s="112">
        <f t="shared" ca="1" si="412"/>
        <v>2000</v>
      </c>
      <c r="BI675" s="112">
        <f t="shared" ca="1" si="413"/>
        <v>-110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-110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94">
        <f>scriv!AC638</f>
        <v>0</v>
      </c>
      <c r="H676" s="294">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0</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10</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-198</v>
      </c>
      <c r="BC676" s="111" t="str">
        <f t="shared" ca="1" si="407"/>
        <v>Radius</v>
      </c>
      <c r="BD676" s="112">
        <f t="shared" ca="1" si="408"/>
        <v>0</v>
      </c>
      <c r="BE676" s="111">
        <f t="shared" ca="1" si="409"/>
        <v>-110</v>
      </c>
      <c r="BF676" s="113" t="e">
        <f t="shared" ca="1" si="410"/>
        <v>#VALUE!</v>
      </c>
      <c r="BG676" s="113" t="e">
        <f t="shared" ca="1" si="411"/>
        <v>#VALUE!</v>
      </c>
      <c r="BH676" s="112">
        <f t="shared" ca="1" si="412"/>
        <v>2000</v>
      </c>
      <c r="BI676" s="112">
        <f t="shared" ca="1" si="413"/>
        <v>-110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-110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94">
        <f>scriv!AC639</f>
        <v>0</v>
      </c>
      <c r="H677" s="294">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0</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10</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-198</v>
      </c>
      <c r="BC677" s="111" t="str">
        <f t="shared" ca="1" si="407"/>
        <v>Radius</v>
      </c>
      <c r="BD677" s="112">
        <f t="shared" ca="1" si="408"/>
        <v>0</v>
      </c>
      <c r="BE677" s="111">
        <f t="shared" ca="1" si="409"/>
        <v>-110</v>
      </c>
      <c r="BF677" s="113" t="e">
        <f t="shared" ca="1" si="410"/>
        <v>#VALUE!</v>
      </c>
      <c r="BG677" s="113" t="e">
        <f t="shared" ca="1" si="411"/>
        <v>#VALUE!</v>
      </c>
      <c r="BH677" s="112">
        <f t="shared" ca="1" si="412"/>
        <v>2000</v>
      </c>
      <c r="BI677" s="112">
        <f t="shared" ca="1" si="413"/>
        <v>-110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-110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94">
        <f>scriv!AC640</f>
        <v>0</v>
      </c>
      <c r="H678" s="294">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0</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10</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-198</v>
      </c>
      <c r="BC678" s="111" t="str">
        <f t="shared" ca="1" si="407"/>
        <v>Radius</v>
      </c>
      <c r="BD678" s="112">
        <f t="shared" ca="1" si="408"/>
        <v>0</v>
      </c>
      <c r="BE678" s="111">
        <f t="shared" ca="1" si="409"/>
        <v>-110</v>
      </c>
      <c r="BF678" s="113" t="e">
        <f t="shared" ca="1" si="410"/>
        <v>#VALUE!</v>
      </c>
      <c r="BG678" s="113" t="e">
        <f t="shared" ca="1" si="411"/>
        <v>#VALUE!</v>
      </c>
      <c r="BH678" s="112">
        <f t="shared" ca="1" si="412"/>
        <v>2000</v>
      </c>
      <c r="BI678" s="112">
        <f t="shared" ca="1" si="413"/>
        <v>-110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-110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94">
        <f>scriv!AC641</f>
        <v>0</v>
      </c>
      <c r="H679" s="294">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0</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10</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-198</v>
      </c>
      <c r="BC679" s="111" t="str">
        <f t="shared" ca="1" si="407"/>
        <v>Radius</v>
      </c>
      <c r="BD679" s="112">
        <f t="shared" ca="1" si="408"/>
        <v>0</v>
      </c>
      <c r="BE679" s="111">
        <f t="shared" ca="1" si="409"/>
        <v>-110</v>
      </c>
      <c r="BF679" s="113" t="e">
        <f t="shared" ca="1" si="410"/>
        <v>#VALUE!</v>
      </c>
      <c r="BG679" s="113" t="e">
        <f t="shared" ca="1" si="411"/>
        <v>#VALUE!</v>
      </c>
      <c r="BH679" s="112">
        <f t="shared" ca="1" si="412"/>
        <v>2000</v>
      </c>
      <c r="BI679" s="112">
        <f t="shared" ca="1" si="413"/>
        <v>-110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-110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94">
        <f>scriv!AC642</f>
        <v>0</v>
      </c>
      <c r="H680" s="294">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0</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10</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-198</v>
      </c>
      <c r="BC680" s="111" t="str">
        <f t="shared" ca="1" si="407"/>
        <v>Radius</v>
      </c>
      <c r="BD680" s="112">
        <f t="shared" ca="1" si="408"/>
        <v>0</v>
      </c>
      <c r="BE680" s="111">
        <f t="shared" ca="1" si="409"/>
        <v>-110</v>
      </c>
      <c r="BF680" s="113" t="e">
        <f t="shared" ca="1" si="410"/>
        <v>#VALUE!</v>
      </c>
      <c r="BG680" s="113" t="e">
        <f t="shared" ca="1" si="411"/>
        <v>#VALUE!</v>
      </c>
      <c r="BH680" s="112">
        <f t="shared" ca="1" si="412"/>
        <v>2000</v>
      </c>
      <c r="BI680" s="112">
        <f t="shared" ca="1" si="413"/>
        <v>-110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-110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94">
        <f>scriv!AC643</f>
        <v>0</v>
      </c>
      <c r="H681" s="294">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0</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10</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-198</v>
      </c>
      <c r="BC681" s="111" t="str">
        <f t="shared" ca="1" si="407"/>
        <v>Radius</v>
      </c>
      <c r="BD681" s="112">
        <f t="shared" ca="1" si="408"/>
        <v>0</v>
      </c>
      <c r="BE681" s="111">
        <f t="shared" ca="1" si="409"/>
        <v>-110</v>
      </c>
      <c r="BF681" s="113" t="e">
        <f t="shared" ca="1" si="410"/>
        <v>#VALUE!</v>
      </c>
      <c r="BG681" s="113" t="e">
        <f t="shared" ca="1" si="411"/>
        <v>#VALUE!</v>
      </c>
      <c r="BH681" s="112">
        <f t="shared" ca="1" si="412"/>
        <v>2000</v>
      </c>
      <c r="BI681" s="112">
        <f t="shared" ca="1" si="413"/>
        <v>-110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-110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94">
        <f>scriv!AC644</f>
        <v>0</v>
      </c>
      <c r="H682" s="294">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0</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10</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-198</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-110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-110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-110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94">
        <f>scriv!AC645</f>
        <v>0</v>
      </c>
      <c r="H683" s="294">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0</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10</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-198</v>
      </c>
      <c r="BC683" s="111" t="str">
        <f t="shared" ca="1" si="450"/>
        <v>Radius</v>
      </c>
      <c r="BD683" s="112">
        <f t="shared" ca="1" si="451"/>
        <v>0</v>
      </c>
      <c r="BE683" s="111">
        <f t="shared" ca="1" si="452"/>
        <v>-110</v>
      </c>
      <c r="BF683" s="113" t="e">
        <f t="shared" ca="1" si="453"/>
        <v>#VALUE!</v>
      </c>
      <c r="BG683" s="113" t="e">
        <f t="shared" ca="1" si="454"/>
        <v>#VALUE!</v>
      </c>
      <c r="BH683" s="112">
        <f t="shared" ca="1" si="455"/>
        <v>2000</v>
      </c>
      <c r="BI683" s="112">
        <f t="shared" ca="1" si="456"/>
        <v>-110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-110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94">
        <f>scriv!AC646</f>
        <v>0</v>
      </c>
      <c r="H684" s="294">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0</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10</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-198</v>
      </c>
      <c r="BC684" s="111" t="str">
        <f t="shared" ca="1" si="450"/>
        <v>Radius</v>
      </c>
      <c r="BD684" s="112">
        <f t="shared" ca="1" si="451"/>
        <v>0</v>
      </c>
      <c r="BE684" s="111">
        <f t="shared" ca="1" si="452"/>
        <v>-110</v>
      </c>
      <c r="BF684" s="113" t="e">
        <f t="shared" ca="1" si="453"/>
        <v>#VALUE!</v>
      </c>
      <c r="BG684" s="113" t="e">
        <f t="shared" ca="1" si="454"/>
        <v>#VALUE!</v>
      </c>
      <c r="BH684" s="112">
        <f t="shared" ca="1" si="455"/>
        <v>2000</v>
      </c>
      <c r="BI684" s="112">
        <f t="shared" ca="1" si="456"/>
        <v>-110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-110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94">
        <f>scriv!AC647</f>
        <v>0</v>
      </c>
      <c r="H685" s="294">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0</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10</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-198</v>
      </c>
      <c r="BC685" s="111" t="str">
        <f t="shared" ca="1" si="450"/>
        <v>Radius</v>
      </c>
      <c r="BD685" s="112">
        <f t="shared" ca="1" si="451"/>
        <v>0</v>
      </c>
      <c r="BE685" s="111">
        <f t="shared" ca="1" si="452"/>
        <v>-110</v>
      </c>
      <c r="BF685" s="113" t="e">
        <f t="shared" ca="1" si="453"/>
        <v>#VALUE!</v>
      </c>
      <c r="BG685" s="113" t="e">
        <f t="shared" ca="1" si="454"/>
        <v>#VALUE!</v>
      </c>
      <c r="BH685" s="112">
        <f t="shared" ca="1" si="455"/>
        <v>2000</v>
      </c>
      <c r="BI685" s="112">
        <f t="shared" ca="1" si="456"/>
        <v>-110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-110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94">
        <f>scriv!AC648</f>
        <v>0</v>
      </c>
      <c r="H686" s="294">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0</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10</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-198</v>
      </c>
      <c r="BC686" s="111" t="str">
        <f t="shared" ca="1" si="450"/>
        <v>Radius</v>
      </c>
      <c r="BD686" s="112">
        <f t="shared" ca="1" si="451"/>
        <v>0</v>
      </c>
      <c r="BE686" s="111">
        <f t="shared" ca="1" si="452"/>
        <v>-110</v>
      </c>
      <c r="BF686" s="113" t="e">
        <f t="shared" ca="1" si="453"/>
        <v>#VALUE!</v>
      </c>
      <c r="BG686" s="113" t="e">
        <f t="shared" ca="1" si="454"/>
        <v>#VALUE!</v>
      </c>
      <c r="BH686" s="112">
        <f t="shared" ca="1" si="455"/>
        <v>2000</v>
      </c>
      <c r="BI686" s="112">
        <f t="shared" ca="1" si="456"/>
        <v>-110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-110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94">
        <f>scriv!AC649</f>
        <v>0</v>
      </c>
      <c r="H687" s="294">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0</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10</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-198</v>
      </c>
      <c r="BC687" s="111" t="str">
        <f t="shared" ca="1" si="450"/>
        <v>Radius</v>
      </c>
      <c r="BD687" s="112">
        <f t="shared" ca="1" si="451"/>
        <v>0</v>
      </c>
      <c r="BE687" s="111">
        <f t="shared" ca="1" si="452"/>
        <v>-110</v>
      </c>
      <c r="BF687" s="113" t="e">
        <f t="shared" ca="1" si="453"/>
        <v>#VALUE!</v>
      </c>
      <c r="BG687" s="113" t="e">
        <f t="shared" ca="1" si="454"/>
        <v>#VALUE!</v>
      </c>
      <c r="BH687" s="112">
        <f t="shared" ca="1" si="455"/>
        <v>2000</v>
      </c>
      <c r="BI687" s="112">
        <f t="shared" ca="1" si="456"/>
        <v>-110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-110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94">
        <f>scriv!AC650</f>
        <v>0</v>
      </c>
      <c r="H688" s="294">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0</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10</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-198</v>
      </c>
      <c r="BC688" s="111" t="str">
        <f t="shared" ca="1" si="450"/>
        <v>Radius</v>
      </c>
      <c r="BD688" s="112">
        <f t="shared" ca="1" si="451"/>
        <v>0</v>
      </c>
      <c r="BE688" s="111">
        <f t="shared" ca="1" si="452"/>
        <v>-110</v>
      </c>
      <c r="BF688" s="113" t="e">
        <f t="shared" ca="1" si="453"/>
        <v>#VALUE!</v>
      </c>
      <c r="BG688" s="113" t="e">
        <f t="shared" ca="1" si="454"/>
        <v>#VALUE!</v>
      </c>
      <c r="BH688" s="112">
        <f t="shared" ca="1" si="455"/>
        <v>2000</v>
      </c>
      <c r="BI688" s="112">
        <f t="shared" ca="1" si="456"/>
        <v>-110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-110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94">
        <f>scriv!AC651</f>
        <v>0</v>
      </c>
      <c r="H689" s="294">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0</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10</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-198</v>
      </c>
      <c r="BC689" s="111" t="str">
        <f t="shared" ca="1" si="450"/>
        <v>Radius</v>
      </c>
      <c r="BD689" s="112">
        <f t="shared" ca="1" si="451"/>
        <v>0</v>
      </c>
      <c r="BE689" s="111">
        <f t="shared" ca="1" si="452"/>
        <v>-110</v>
      </c>
      <c r="BF689" s="113" t="e">
        <f t="shared" ca="1" si="453"/>
        <v>#VALUE!</v>
      </c>
      <c r="BG689" s="113" t="e">
        <f t="shared" ca="1" si="454"/>
        <v>#VALUE!</v>
      </c>
      <c r="BH689" s="112">
        <f t="shared" ca="1" si="455"/>
        <v>2000</v>
      </c>
      <c r="BI689" s="112">
        <f t="shared" ca="1" si="456"/>
        <v>-110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-110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94">
        <f>scriv!AC652</f>
        <v>0</v>
      </c>
      <c r="H690" s="294">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0</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10</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-198</v>
      </c>
      <c r="BC690" s="111" t="str">
        <f t="shared" ca="1" si="450"/>
        <v>Radius</v>
      </c>
      <c r="BD690" s="112">
        <f t="shared" ca="1" si="451"/>
        <v>0</v>
      </c>
      <c r="BE690" s="111">
        <f t="shared" ca="1" si="452"/>
        <v>-110</v>
      </c>
      <c r="BF690" s="113" t="e">
        <f t="shared" ca="1" si="453"/>
        <v>#VALUE!</v>
      </c>
      <c r="BG690" s="113" t="e">
        <f t="shared" ca="1" si="454"/>
        <v>#VALUE!</v>
      </c>
      <c r="BH690" s="112">
        <f t="shared" ca="1" si="455"/>
        <v>2000</v>
      </c>
      <c r="BI690" s="112">
        <f t="shared" ca="1" si="456"/>
        <v>-110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-110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94">
        <f>scriv!AC653</f>
        <v>0</v>
      </c>
      <c r="H691" s="294">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0</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10</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-198</v>
      </c>
      <c r="BC691" s="111" t="str">
        <f t="shared" ca="1" si="450"/>
        <v>Radius</v>
      </c>
      <c r="BD691" s="112">
        <f t="shared" ca="1" si="451"/>
        <v>0</v>
      </c>
      <c r="BE691" s="111">
        <f t="shared" ca="1" si="452"/>
        <v>-110</v>
      </c>
      <c r="BF691" s="113" t="e">
        <f t="shared" ca="1" si="453"/>
        <v>#VALUE!</v>
      </c>
      <c r="BG691" s="113" t="e">
        <f t="shared" ca="1" si="454"/>
        <v>#VALUE!</v>
      </c>
      <c r="BH691" s="112">
        <f t="shared" ca="1" si="455"/>
        <v>2000</v>
      </c>
      <c r="BI691" s="112">
        <f t="shared" ca="1" si="456"/>
        <v>-110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-110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94">
        <f>scriv!AC654</f>
        <v>0</v>
      </c>
      <c r="H692" s="294">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0</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10</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-198</v>
      </c>
      <c r="BC692" s="111" t="str">
        <f t="shared" ca="1" si="450"/>
        <v>Radius</v>
      </c>
      <c r="BD692" s="112">
        <f t="shared" ca="1" si="451"/>
        <v>0</v>
      </c>
      <c r="BE692" s="111">
        <f t="shared" ca="1" si="452"/>
        <v>-110</v>
      </c>
      <c r="BF692" s="113" t="e">
        <f t="shared" ca="1" si="453"/>
        <v>#VALUE!</v>
      </c>
      <c r="BG692" s="113" t="e">
        <f t="shared" ca="1" si="454"/>
        <v>#VALUE!</v>
      </c>
      <c r="BH692" s="112">
        <f t="shared" ca="1" si="455"/>
        <v>2000</v>
      </c>
      <c r="BI692" s="112">
        <f t="shared" ca="1" si="456"/>
        <v>-110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-110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94">
        <f>scriv!AC655</f>
        <v>0</v>
      </c>
      <c r="H693" s="294">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0</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10</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-198</v>
      </c>
      <c r="BC693" s="111" t="str">
        <f t="shared" ca="1" si="450"/>
        <v>Radius</v>
      </c>
      <c r="BD693" s="112">
        <f t="shared" ca="1" si="451"/>
        <v>0</v>
      </c>
      <c r="BE693" s="111">
        <f t="shared" ca="1" si="452"/>
        <v>-110</v>
      </c>
      <c r="BF693" s="113" t="e">
        <f t="shared" ca="1" si="453"/>
        <v>#VALUE!</v>
      </c>
      <c r="BG693" s="113" t="e">
        <f t="shared" ca="1" si="454"/>
        <v>#VALUE!</v>
      </c>
      <c r="BH693" s="112">
        <f t="shared" ca="1" si="455"/>
        <v>2000</v>
      </c>
      <c r="BI693" s="112">
        <f t="shared" ca="1" si="456"/>
        <v>-110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-110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94">
        <f>scriv!AC656</f>
        <v>0</v>
      </c>
      <c r="H694" s="294">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0</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10</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-198</v>
      </c>
      <c r="BC694" s="111" t="str">
        <f t="shared" ca="1" si="450"/>
        <v>Radius</v>
      </c>
      <c r="BD694" s="112">
        <f t="shared" ca="1" si="451"/>
        <v>0</v>
      </c>
      <c r="BE694" s="111">
        <f t="shared" ca="1" si="452"/>
        <v>-110</v>
      </c>
      <c r="BF694" s="113" t="e">
        <f t="shared" ca="1" si="453"/>
        <v>#VALUE!</v>
      </c>
      <c r="BG694" s="113" t="e">
        <f t="shared" ca="1" si="454"/>
        <v>#VALUE!</v>
      </c>
      <c r="BH694" s="112">
        <f t="shared" ca="1" si="455"/>
        <v>2000</v>
      </c>
      <c r="BI694" s="112">
        <f t="shared" ca="1" si="456"/>
        <v>-110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-110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94">
        <f>scriv!AC657</f>
        <v>0</v>
      </c>
      <c r="H695" s="294">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0</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10</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-198</v>
      </c>
      <c r="BC695" s="111" t="str">
        <f t="shared" ca="1" si="450"/>
        <v>Radius</v>
      </c>
      <c r="BD695" s="112">
        <f t="shared" ca="1" si="451"/>
        <v>0</v>
      </c>
      <c r="BE695" s="111">
        <f t="shared" ca="1" si="452"/>
        <v>-110</v>
      </c>
      <c r="BF695" s="113" t="e">
        <f t="shared" ca="1" si="453"/>
        <v>#VALUE!</v>
      </c>
      <c r="BG695" s="113" t="e">
        <f t="shared" ca="1" si="454"/>
        <v>#VALUE!</v>
      </c>
      <c r="BH695" s="112">
        <f t="shared" ca="1" si="455"/>
        <v>2000</v>
      </c>
      <c r="BI695" s="112">
        <f t="shared" ca="1" si="456"/>
        <v>-110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-110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94">
        <f>scriv!AC658</f>
        <v>0</v>
      </c>
      <c r="H696" s="294">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0</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10</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-198</v>
      </c>
      <c r="BC696" s="111" t="str">
        <f t="shared" ca="1" si="450"/>
        <v>Radius</v>
      </c>
      <c r="BD696" s="112">
        <f t="shared" ca="1" si="451"/>
        <v>0</v>
      </c>
      <c r="BE696" s="111">
        <f t="shared" ca="1" si="452"/>
        <v>-110</v>
      </c>
      <c r="BF696" s="113" t="e">
        <f t="shared" ca="1" si="453"/>
        <v>#VALUE!</v>
      </c>
      <c r="BG696" s="113" t="e">
        <f t="shared" ca="1" si="454"/>
        <v>#VALUE!</v>
      </c>
      <c r="BH696" s="112">
        <f t="shared" ca="1" si="455"/>
        <v>2000</v>
      </c>
      <c r="BI696" s="112">
        <f t="shared" ca="1" si="456"/>
        <v>-110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-110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94">
        <f>scriv!AC659</f>
        <v>0</v>
      </c>
      <c r="H697" s="294">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0</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10</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-198</v>
      </c>
      <c r="BC697" s="111" t="str">
        <f t="shared" ca="1" si="450"/>
        <v>Radius</v>
      </c>
      <c r="BD697" s="112">
        <f t="shared" ca="1" si="451"/>
        <v>0</v>
      </c>
      <c r="BE697" s="111">
        <f t="shared" ca="1" si="452"/>
        <v>-110</v>
      </c>
      <c r="BF697" s="113" t="e">
        <f t="shared" ca="1" si="453"/>
        <v>#VALUE!</v>
      </c>
      <c r="BG697" s="113" t="e">
        <f t="shared" ca="1" si="454"/>
        <v>#VALUE!</v>
      </c>
      <c r="BH697" s="112">
        <f t="shared" ca="1" si="455"/>
        <v>2000</v>
      </c>
      <c r="BI697" s="112">
        <f t="shared" ca="1" si="456"/>
        <v>-110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-110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94">
        <f>scriv!AC660</f>
        <v>0</v>
      </c>
      <c r="H698" s="294">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0</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10</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-198</v>
      </c>
      <c r="BC698" s="111" t="str">
        <f t="shared" ca="1" si="450"/>
        <v>Radius</v>
      </c>
      <c r="BD698" s="112">
        <f t="shared" ca="1" si="451"/>
        <v>0</v>
      </c>
      <c r="BE698" s="111">
        <f t="shared" ca="1" si="452"/>
        <v>-110</v>
      </c>
      <c r="BF698" s="113" t="e">
        <f t="shared" ca="1" si="453"/>
        <v>#VALUE!</v>
      </c>
      <c r="BG698" s="113" t="e">
        <f t="shared" ca="1" si="454"/>
        <v>#VALUE!</v>
      </c>
      <c r="BH698" s="112">
        <f t="shared" ca="1" si="455"/>
        <v>2000</v>
      </c>
      <c r="BI698" s="112">
        <f t="shared" ca="1" si="456"/>
        <v>-110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-110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94">
        <f>scriv!AC661</f>
        <v>0</v>
      </c>
      <c r="H699" s="294">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0</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10</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-198</v>
      </c>
      <c r="BC699" s="111" t="str">
        <f t="shared" ca="1" si="450"/>
        <v>Radius</v>
      </c>
      <c r="BD699" s="112">
        <f t="shared" ca="1" si="451"/>
        <v>0</v>
      </c>
      <c r="BE699" s="111">
        <f t="shared" ca="1" si="452"/>
        <v>-110</v>
      </c>
      <c r="BF699" s="113" t="e">
        <f t="shared" ca="1" si="453"/>
        <v>#VALUE!</v>
      </c>
      <c r="BG699" s="113" t="e">
        <f t="shared" ca="1" si="454"/>
        <v>#VALUE!</v>
      </c>
      <c r="BH699" s="112">
        <f t="shared" ca="1" si="455"/>
        <v>2000</v>
      </c>
      <c r="BI699" s="112">
        <f t="shared" ca="1" si="456"/>
        <v>-110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-110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94">
        <f>scriv!AC662</f>
        <v>0</v>
      </c>
      <c r="H700" s="294">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0</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10</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-198</v>
      </c>
      <c r="BC700" s="111" t="str">
        <f t="shared" ca="1" si="450"/>
        <v>Radius</v>
      </c>
      <c r="BD700" s="112">
        <f t="shared" ca="1" si="451"/>
        <v>0</v>
      </c>
      <c r="BE700" s="111">
        <f t="shared" ca="1" si="452"/>
        <v>-110</v>
      </c>
      <c r="BF700" s="113" t="e">
        <f t="shared" ca="1" si="453"/>
        <v>#VALUE!</v>
      </c>
      <c r="BG700" s="113" t="e">
        <f t="shared" ca="1" si="454"/>
        <v>#VALUE!</v>
      </c>
      <c r="BH700" s="112">
        <f t="shared" ca="1" si="455"/>
        <v>2000</v>
      </c>
      <c r="BI700" s="112">
        <f t="shared" ca="1" si="456"/>
        <v>-110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-110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94">
        <f>scriv!AC663</f>
        <v>0</v>
      </c>
      <c r="H701" s="294">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0</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10</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-198</v>
      </c>
      <c r="BC701" s="111" t="str">
        <f t="shared" ca="1" si="450"/>
        <v>Radius</v>
      </c>
      <c r="BD701" s="112">
        <f t="shared" ca="1" si="451"/>
        <v>0</v>
      </c>
      <c r="BE701" s="111">
        <f t="shared" ca="1" si="452"/>
        <v>-110</v>
      </c>
      <c r="BF701" s="113" t="e">
        <f t="shared" ca="1" si="453"/>
        <v>#VALUE!</v>
      </c>
      <c r="BG701" s="113" t="e">
        <f t="shared" ca="1" si="454"/>
        <v>#VALUE!</v>
      </c>
      <c r="BH701" s="112">
        <f t="shared" ca="1" si="455"/>
        <v>2000</v>
      </c>
      <c r="BI701" s="112">
        <f t="shared" ca="1" si="456"/>
        <v>-110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-110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94">
        <f>scriv!AC664</f>
        <v>0</v>
      </c>
      <c r="H702" s="294">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0</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10</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-198</v>
      </c>
      <c r="BC702" s="111" t="str">
        <f t="shared" ca="1" si="450"/>
        <v>Radius</v>
      </c>
      <c r="BD702" s="112">
        <f t="shared" ca="1" si="451"/>
        <v>0</v>
      </c>
      <c r="BE702" s="111">
        <f t="shared" ca="1" si="452"/>
        <v>-110</v>
      </c>
      <c r="BF702" s="113" t="e">
        <f t="shared" ca="1" si="453"/>
        <v>#VALUE!</v>
      </c>
      <c r="BG702" s="113" t="e">
        <f t="shared" ca="1" si="454"/>
        <v>#VALUE!</v>
      </c>
      <c r="BH702" s="112">
        <f t="shared" ca="1" si="455"/>
        <v>2000</v>
      </c>
      <c r="BI702" s="112">
        <f t="shared" ca="1" si="456"/>
        <v>-110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-110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94">
        <f>scriv!AC665</f>
        <v>0</v>
      </c>
      <c r="H703" s="294">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0</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10</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-198</v>
      </c>
      <c r="BC703" s="111" t="str">
        <f t="shared" ca="1" si="450"/>
        <v>Radius</v>
      </c>
      <c r="BD703" s="112">
        <f t="shared" ca="1" si="451"/>
        <v>0</v>
      </c>
      <c r="BE703" s="111">
        <f t="shared" ca="1" si="452"/>
        <v>-110</v>
      </c>
      <c r="BF703" s="113" t="e">
        <f t="shared" ca="1" si="453"/>
        <v>#VALUE!</v>
      </c>
      <c r="BG703" s="113" t="e">
        <f t="shared" ca="1" si="454"/>
        <v>#VALUE!</v>
      </c>
      <c r="BH703" s="112">
        <f t="shared" ca="1" si="455"/>
        <v>2000</v>
      </c>
      <c r="BI703" s="112">
        <f t="shared" ca="1" si="456"/>
        <v>-110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-110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94">
        <f>scriv!AC666</f>
        <v>0</v>
      </c>
      <c r="H704" s="294">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0</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10</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-198</v>
      </c>
      <c r="BC704" s="111" t="str">
        <f t="shared" ca="1" si="450"/>
        <v>Radius</v>
      </c>
      <c r="BD704" s="112">
        <f t="shared" ca="1" si="451"/>
        <v>0</v>
      </c>
      <c r="BE704" s="111">
        <f t="shared" ca="1" si="452"/>
        <v>-110</v>
      </c>
      <c r="BF704" s="113" t="e">
        <f t="shared" ca="1" si="453"/>
        <v>#VALUE!</v>
      </c>
      <c r="BG704" s="113" t="e">
        <f t="shared" ca="1" si="454"/>
        <v>#VALUE!</v>
      </c>
      <c r="BH704" s="112">
        <f t="shared" ca="1" si="455"/>
        <v>2000</v>
      </c>
      <c r="BI704" s="112">
        <f t="shared" ca="1" si="456"/>
        <v>-110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-110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94">
        <f>scriv!AC667</f>
        <v>0</v>
      </c>
      <c r="H705" s="294">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0</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10</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-198</v>
      </c>
      <c r="BC705" s="111" t="str">
        <f t="shared" ca="1" si="450"/>
        <v>Radius</v>
      </c>
      <c r="BD705" s="112">
        <f t="shared" ca="1" si="451"/>
        <v>0</v>
      </c>
      <c r="BE705" s="111">
        <f t="shared" ca="1" si="452"/>
        <v>-110</v>
      </c>
      <c r="BF705" s="113" t="e">
        <f t="shared" ca="1" si="453"/>
        <v>#VALUE!</v>
      </c>
      <c r="BG705" s="113" t="e">
        <f t="shared" ca="1" si="454"/>
        <v>#VALUE!</v>
      </c>
      <c r="BH705" s="112">
        <f t="shared" ca="1" si="455"/>
        <v>2000</v>
      </c>
      <c r="BI705" s="112">
        <f t="shared" ca="1" si="456"/>
        <v>-110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-110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94">
        <f>scriv!AC668</f>
        <v>0</v>
      </c>
      <c r="H706" s="294">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0</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10</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-198</v>
      </c>
      <c r="BC706" s="111" t="str">
        <f t="shared" ca="1" si="450"/>
        <v>Radius</v>
      </c>
      <c r="BD706" s="112">
        <f t="shared" ca="1" si="451"/>
        <v>0</v>
      </c>
      <c r="BE706" s="111">
        <f t="shared" ca="1" si="452"/>
        <v>-110</v>
      </c>
      <c r="BF706" s="113" t="e">
        <f t="shared" ca="1" si="453"/>
        <v>#VALUE!</v>
      </c>
      <c r="BG706" s="113" t="e">
        <f t="shared" ca="1" si="454"/>
        <v>#VALUE!</v>
      </c>
      <c r="BH706" s="112">
        <f t="shared" ca="1" si="455"/>
        <v>2000</v>
      </c>
      <c r="BI706" s="112">
        <f t="shared" ca="1" si="456"/>
        <v>-110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-110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94">
        <f>scriv!AC669</f>
        <v>0</v>
      </c>
      <c r="H707" s="294">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0</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10</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-198</v>
      </c>
      <c r="BC707" s="111" t="str">
        <f t="shared" ca="1" si="450"/>
        <v>Radius</v>
      </c>
      <c r="BD707" s="112">
        <f t="shared" ca="1" si="451"/>
        <v>0</v>
      </c>
      <c r="BE707" s="111">
        <f t="shared" ca="1" si="452"/>
        <v>-110</v>
      </c>
      <c r="BF707" s="113" t="e">
        <f t="shared" ca="1" si="453"/>
        <v>#VALUE!</v>
      </c>
      <c r="BG707" s="113" t="e">
        <f t="shared" ca="1" si="454"/>
        <v>#VALUE!</v>
      </c>
      <c r="BH707" s="112">
        <f t="shared" ca="1" si="455"/>
        <v>2000</v>
      </c>
      <c r="BI707" s="112">
        <f t="shared" ca="1" si="456"/>
        <v>-110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-110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94">
        <f>scriv!AC670</f>
        <v>0</v>
      </c>
      <c r="H708" s="294">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0</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10</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-198</v>
      </c>
      <c r="BC708" s="111" t="str">
        <f t="shared" ca="1" si="450"/>
        <v>Radius</v>
      </c>
      <c r="BD708" s="112">
        <f t="shared" ca="1" si="451"/>
        <v>0</v>
      </c>
      <c r="BE708" s="111">
        <f t="shared" ca="1" si="452"/>
        <v>-110</v>
      </c>
      <c r="BF708" s="113" t="e">
        <f t="shared" ca="1" si="453"/>
        <v>#VALUE!</v>
      </c>
      <c r="BG708" s="113" t="e">
        <f t="shared" ca="1" si="454"/>
        <v>#VALUE!</v>
      </c>
      <c r="BH708" s="112">
        <f t="shared" ca="1" si="455"/>
        <v>2000</v>
      </c>
      <c r="BI708" s="112">
        <f t="shared" ca="1" si="456"/>
        <v>-110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-110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94">
        <f>scriv!AC671</f>
        <v>0</v>
      </c>
      <c r="H709" s="294">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0</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10</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-198</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-110</v>
      </c>
      <c r="BF709" s="113" t="e">
        <f t="shared" ca="1" si="453"/>
        <v>#VALUE!</v>
      </c>
      <c r="BG709" s="113" t="e">
        <f t="shared" ca="1" si="454"/>
        <v>#VALUE!</v>
      </c>
      <c r="BH709" s="112">
        <f t="shared" ca="1" si="455"/>
        <v>2000</v>
      </c>
      <c r="BI709" s="112">
        <f t="shared" ca="1" si="456"/>
        <v>-110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-110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94">
        <f>scriv!AC672</f>
        <v>0</v>
      </c>
      <c r="H710" s="294">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0</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10</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-198</v>
      </c>
      <c r="BC710" s="111" t="str">
        <f t="shared" ca="1" si="450"/>
        <v>Radius</v>
      </c>
      <c r="BD710" s="112">
        <f t="shared" ca="1" si="451"/>
        <v>0</v>
      </c>
      <c r="BE710" s="111">
        <f t="shared" ca="1" si="452"/>
        <v>-110</v>
      </c>
      <c r="BF710" s="113" t="e">
        <f t="shared" ca="1" si="453"/>
        <v>#VALUE!</v>
      </c>
      <c r="BG710" s="113" t="e">
        <f t="shared" ca="1" si="454"/>
        <v>#VALUE!</v>
      </c>
      <c r="BH710" s="112">
        <f t="shared" ca="1" si="455"/>
        <v>2000</v>
      </c>
      <c r="BI710" s="112">
        <f t="shared" ca="1" si="456"/>
        <v>-110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-110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94">
        <f>scriv!AC673</f>
        <v>0</v>
      </c>
      <c r="H711" s="294">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0</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10</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-198</v>
      </c>
      <c r="BC711" s="111" t="str">
        <f t="shared" ca="1" si="450"/>
        <v>Radius</v>
      </c>
      <c r="BD711" s="112">
        <f t="shared" ca="1" si="451"/>
        <v>0</v>
      </c>
      <c r="BE711" s="111">
        <f t="shared" ca="1" si="452"/>
        <v>-110</v>
      </c>
      <c r="BF711" s="113" t="e">
        <f t="shared" ca="1" si="453"/>
        <v>#VALUE!</v>
      </c>
      <c r="BG711" s="113" t="e">
        <f t="shared" ca="1" si="454"/>
        <v>#VALUE!</v>
      </c>
      <c r="BH711" s="112">
        <f t="shared" ca="1" si="455"/>
        <v>2000</v>
      </c>
      <c r="BI711" s="112">
        <f t="shared" ca="1" si="456"/>
        <v>-110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-110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94">
        <f>scriv!AC674</f>
        <v>0</v>
      </c>
      <c r="H712" s="294">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0</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10</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-198</v>
      </c>
      <c r="BC712" s="111" t="str">
        <f t="shared" ca="1" si="450"/>
        <v>Radius</v>
      </c>
      <c r="BD712" s="112">
        <f t="shared" ca="1" si="451"/>
        <v>0</v>
      </c>
      <c r="BE712" s="111">
        <f t="shared" ca="1" si="452"/>
        <v>-110</v>
      </c>
      <c r="BF712" s="113" t="e">
        <f t="shared" ca="1" si="453"/>
        <v>#VALUE!</v>
      </c>
      <c r="BG712" s="113" t="e">
        <f t="shared" ca="1" si="454"/>
        <v>#VALUE!</v>
      </c>
      <c r="BH712" s="112">
        <f t="shared" ca="1" si="455"/>
        <v>2000</v>
      </c>
      <c r="BI712" s="112">
        <f t="shared" ca="1" si="456"/>
        <v>-110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-110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94">
        <f>scriv!AC675</f>
        <v>0</v>
      </c>
      <c r="H713" s="294">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0</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10</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-198</v>
      </c>
      <c r="BC713" s="111" t="str">
        <f t="shared" ca="1" si="450"/>
        <v>Radius</v>
      </c>
      <c r="BD713" s="112">
        <f t="shared" ca="1" si="451"/>
        <v>0</v>
      </c>
      <c r="BE713" s="111">
        <f t="shared" ca="1" si="452"/>
        <v>-110</v>
      </c>
      <c r="BF713" s="113" t="e">
        <f t="shared" ca="1" si="453"/>
        <v>#VALUE!</v>
      </c>
      <c r="BG713" s="113" t="e">
        <f t="shared" ca="1" si="454"/>
        <v>#VALUE!</v>
      </c>
      <c r="BH713" s="112">
        <f t="shared" ca="1" si="455"/>
        <v>2000</v>
      </c>
      <c r="BI713" s="112">
        <f t="shared" ca="1" si="456"/>
        <v>-110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-110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94">
        <f>scriv!AC676</f>
        <v>0</v>
      </c>
      <c r="H714" s="294">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0</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10</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-198</v>
      </c>
      <c r="BC714" s="111" t="str">
        <f t="shared" ca="1" si="450"/>
        <v>Radius</v>
      </c>
      <c r="BD714" s="112">
        <f t="shared" ca="1" si="451"/>
        <v>0</v>
      </c>
      <c r="BE714" s="111">
        <f t="shared" ca="1" si="452"/>
        <v>-110</v>
      </c>
      <c r="BF714" s="113" t="e">
        <f t="shared" ca="1" si="453"/>
        <v>#VALUE!</v>
      </c>
      <c r="BG714" s="113" t="e">
        <f t="shared" ca="1" si="454"/>
        <v>#VALUE!</v>
      </c>
      <c r="BH714" s="112">
        <f t="shared" ca="1" si="455"/>
        <v>2000</v>
      </c>
      <c r="BI714" s="112">
        <f t="shared" ca="1" si="456"/>
        <v>-110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-110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94">
        <f>scriv!AC677</f>
        <v>0</v>
      </c>
      <c r="H715" s="294">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0</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10</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-198</v>
      </c>
      <c r="BC715" s="111" t="str">
        <f t="shared" ca="1" si="450"/>
        <v>Radius</v>
      </c>
      <c r="BD715" s="112">
        <f t="shared" ca="1" si="451"/>
        <v>0</v>
      </c>
      <c r="BE715" s="111">
        <f t="shared" ca="1" si="452"/>
        <v>-110</v>
      </c>
      <c r="BF715" s="113" t="e">
        <f t="shared" ca="1" si="453"/>
        <v>#VALUE!</v>
      </c>
      <c r="BG715" s="113" t="e">
        <f t="shared" ca="1" si="454"/>
        <v>#VALUE!</v>
      </c>
      <c r="BH715" s="112">
        <f t="shared" ca="1" si="455"/>
        <v>2000</v>
      </c>
      <c r="BI715" s="112">
        <f t="shared" ca="1" si="456"/>
        <v>-110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-110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94">
        <f>scriv!AC678</f>
        <v>0</v>
      </c>
      <c r="H716" s="294">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0</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10</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-198</v>
      </c>
      <c r="BC716" s="111" t="str">
        <f t="shared" ca="1" si="450"/>
        <v>Radius</v>
      </c>
      <c r="BD716" s="112">
        <f t="shared" ca="1" si="451"/>
        <v>0</v>
      </c>
      <c r="BE716" s="111">
        <f t="shared" ca="1" si="452"/>
        <v>-110</v>
      </c>
      <c r="BF716" s="113" t="e">
        <f t="shared" ca="1" si="453"/>
        <v>#VALUE!</v>
      </c>
      <c r="BG716" s="113" t="e">
        <f t="shared" ca="1" si="454"/>
        <v>#VALUE!</v>
      </c>
      <c r="BH716" s="112">
        <f t="shared" ca="1" si="455"/>
        <v>2000</v>
      </c>
      <c r="BI716" s="112">
        <f t="shared" ca="1" si="456"/>
        <v>-110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-110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94">
        <f>scriv!AC679</f>
        <v>0</v>
      </c>
      <c r="H717" s="294">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0</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10</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-198</v>
      </c>
      <c r="BC717" s="111" t="str">
        <f t="shared" ca="1" si="450"/>
        <v>Radius</v>
      </c>
      <c r="BD717" s="112">
        <f t="shared" ca="1" si="451"/>
        <v>0</v>
      </c>
      <c r="BE717" s="111">
        <f t="shared" ca="1" si="452"/>
        <v>-110</v>
      </c>
      <c r="BF717" s="113" t="e">
        <f t="shared" ca="1" si="453"/>
        <v>#VALUE!</v>
      </c>
      <c r="BG717" s="113" t="e">
        <f t="shared" ca="1" si="454"/>
        <v>#VALUE!</v>
      </c>
      <c r="BH717" s="112">
        <f t="shared" ca="1" si="455"/>
        <v>2000</v>
      </c>
      <c r="BI717" s="112">
        <f t="shared" ca="1" si="456"/>
        <v>-110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-110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94">
        <f>scriv!AC680</f>
        <v>0</v>
      </c>
      <c r="H718" s="294">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0</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10</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-198</v>
      </c>
      <c r="BC718" s="111" t="str">
        <f t="shared" ca="1" si="450"/>
        <v>Radius</v>
      </c>
      <c r="BD718" s="112">
        <f t="shared" ca="1" si="451"/>
        <v>0</v>
      </c>
      <c r="BE718" s="111">
        <f t="shared" ca="1" si="452"/>
        <v>-110</v>
      </c>
      <c r="BF718" s="113" t="e">
        <f t="shared" ca="1" si="453"/>
        <v>#VALUE!</v>
      </c>
      <c r="BG718" s="113" t="e">
        <f t="shared" ca="1" si="454"/>
        <v>#VALUE!</v>
      </c>
      <c r="BH718" s="112">
        <f t="shared" ca="1" si="455"/>
        <v>2000</v>
      </c>
      <c r="BI718" s="112">
        <f t="shared" ca="1" si="456"/>
        <v>-110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-110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94">
        <f>scriv!AC681</f>
        <v>0</v>
      </c>
      <c r="H719" s="294">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0</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10</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-198</v>
      </c>
      <c r="BC719" s="111" t="str">
        <f t="shared" ca="1" si="450"/>
        <v>Radius</v>
      </c>
      <c r="BD719" s="112">
        <f t="shared" ca="1" si="451"/>
        <v>0</v>
      </c>
      <c r="BE719" s="111">
        <f t="shared" ca="1" si="452"/>
        <v>-110</v>
      </c>
      <c r="BF719" s="113" t="e">
        <f t="shared" ca="1" si="453"/>
        <v>#VALUE!</v>
      </c>
      <c r="BG719" s="113" t="e">
        <f t="shared" ca="1" si="454"/>
        <v>#VALUE!</v>
      </c>
      <c r="BH719" s="112">
        <f t="shared" ca="1" si="455"/>
        <v>2000</v>
      </c>
      <c r="BI719" s="112">
        <f t="shared" ca="1" si="456"/>
        <v>-110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-110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94">
        <f>scriv!AC682</f>
        <v>0</v>
      </c>
      <c r="H720" s="294">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0</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10</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-198</v>
      </c>
      <c r="BC720" s="111" t="str">
        <f t="shared" ca="1" si="450"/>
        <v>Radius</v>
      </c>
      <c r="BD720" s="112">
        <f t="shared" ca="1" si="451"/>
        <v>0</v>
      </c>
      <c r="BE720" s="111">
        <f t="shared" ca="1" si="452"/>
        <v>-110</v>
      </c>
      <c r="BF720" s="113" t="e">
        <f t="shared" ca="1" si="453"/>
        <v>#VALUE!</v>
      </c>
      <c r="BG720" s="113" t="e">
        <f t="shared" ca="1" si="454"/>
        <v>#VALUE!</v>
      </c>
      <c r="BH720" s="112">
        <f t="shared" ca="1" si="455"/>
        <v>2000</v>
      </c>
      <c r="BI720" s="112">
        <f t="shared" ca="1" si="456"/>
        <v>-110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-110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94">
        <f>scriv!AC683</f>
        <v>0</v>
      </c>
      <c r="H721" s="294">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0</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10</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-198</v>
      </c>
      <c r="BC721" s="111" t="str">
        <f t="shared" ca="1" si="450"/>
        <v>Radius</v>
      </c>
      <c r="BD721" s="112">
        <f t="shared" ca="1" si="451"/>
        <v>0</v>
      </c>
      <c r="BE721" s="111">
        <f t="shared" ca="1" si="452"/>
        <v>-110</v>
      </c>
      <c r="BF721" s="113" t="e">
        <f t="shared" ca="1" si="453"/>
        <v>#VALUE!</v>
      </c>
      <c r="BG721" s="113" t="e">
        <f t="shared" ca="1" si="454"/>
        <v>#VALUE!</v>
      </c>
      <c r="BH721" s="112">
        <f t="shared" ca="1" si="455"/>
        <v>2000</v>
      </c>
      <c r="BI721" s="112">
        <f t="shared" ca="1" si="456"/>
        <v>-110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-110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94">
        <f>scriv!AC684</f>
        <v>0</v>
      </c>
      <c r="H722" s="294">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0</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10</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-198</v>
      </c>
      <c r="BC722" s="111" t="str">
        <f t="shared" ca="1" si="450"/>
        <v>Radius</v>
      </c>
      <c r="BD722" s="112">
        <f t="shared" ca="1" si="451"/>
        <v>0</v>
      </c>
      <c r="BE722" s="111">
        <f t="shared" ca="1" si="452"/>
        <v>-110</v>
      </c>
      <c r="BF722" s="113" t="e">
        <f t="shared" ca="1" si="453"/>
        <v>#VALUE!</v>
      </c>
      <c r="BG722" s="113" t="e">
        <f t="shared" ca="1" si="454"/>
        <v>#VALUE!</v>
      </c>
      <c r="BH722" s="112">
        <f t="shared" ca="1" si="455"/>
        <v>2000</v>
      </c>
      <c r="BI722" s="112">
        <f t="shared" ca="1" si="456"/>
        <v>-110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-110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94">
        <f>scriv!AC685</f>
        <v>0</v>
      </c>
      <c r="H723" s="294">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0</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10</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-198</v>
      </c>
      <c r="BC723" s="111" t="str">
        <f t="shared" ca="1" si="450"/>
        <v>Radius</v>
      </c>
      <c r="BD723" s="112">
        <f t="shared" ca="1" si="451"/>
        <v>0</v>
      </c>
      <c r="BE723" s="111">
        <f t="shared" ca="1" si="452"/>
        <v>-110</v>
      </c>
      <c r="BF723" s="113" t="e">
        <f t="shared" ca="1" si="453"/>
        <v>#VALUE!</v>
      </c>
      <c r="BG723" s="113" t="e">
        <f t="shared" ca="1" si="454"/>
        <v>#VALUE!</v>
      </c>
      <c r="BH723" s="112">
        <f t="shared" ca="1" si="455"/>
        <v>2000</v>
      </c>
      <c r="BI723" s="112">
        <f t="shared" ca="1" si="456"/>
        <v>-110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-110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94">
        <f>scriv!AC686</f>
        <v>0</v>
      </c>
      <c r="H724" s="294">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0</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10</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-198</v>
      </c>
      <c r="BC724" s="111" t="str">
        <f t="shared" ca="1" si="450"/>
        <v>Radius</v>
      </c>
      <c r="BD724" s="112">
        <f t="shared" ca="1" si="451"/>
        <v>0</v>
      </c>
      <c r="BE724" s="111">
        <f t="shared" ca="1" si="452"/>
        <v>-110</v>
      </c>
      <c r="BF724" s="113" t="e">
        <f t="shared" ca="1" si="453"/>
        <v>#VALUE!</v>
      </c>
      <c r="BG724" s="113" t="e">
        <f t="shared" ca="1" si="454"/>
        <v>#VALUE!</v>
      </c>
      <c r="BH724" s="112">
        <f t="shared" ca="1" si="455"/>
        <v>2000</v>
      </c>
      <c r="BI724" s="112">
        <f t="shared" ca="1" si="456"/>
        <v>-110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-110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94">
        <f>scriv!AC687</f>
        <v>0</v>
      </c>
      <c r="H725" s="294">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0</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10</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-198</v>
      </c>
      <c r="BC725" s="111" t="str">
        <f t="shared" ca="1" si="450"/>
        <v>Radius</v>
      </c>
      <c r="BD725" s="112">
        <f t="shared" ca="1" si="451"/>
        <v>0</v>
      </c>
      <c r="BE725" s="111">
        <f t="shared" ca="1" si="452"/>
        <v>-110</v>
      </c>
      <c r="BF725" s="113" t="e">
        <f t="shared" ca="1" si="453"/>
        <v>#VALUE!</v>
      </c>
      <c r="BG725" s="113" t="e">
        <f t="shared" ca="1" si="454"/>
        <v>#VALUE!</v>
      </c>
      <c r="BH725" s="112">
        <f t="shared" ca="1" si="455"/>
        <v>2000</v>
      </c>
      <c r="BI725" s="112">
        <f t="shared" ca="1" si="456"/>
        <v>-110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-110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94">
        <f>scriv!AC688</f>
        <v>0</v>
      </c>
      <c r="H726" s="294">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0</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10</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-198</v>
      </c>
      <c r="BC726" s="111" t="str">
        <f t="shared" ca="1" si="450"/>
        <v>Radius</v>
      </c>
      <c r="BD726" s="112">
        <f t="shared" ca="1" si="451"/>
        <v>0</v>
      </c>
      <c r="BE726" s="111">
        <f t="shared" ca="1" si="452"/>
        <v>-110</v>
      </c>
      <c r="BF726" s="113" t="e">
        <f t="shared" ca="1" si="453"/>
        <v>#VALUE!</v>
      </c>
      <c r="BG726" s="113" t="e">
        <f t="shared" ca="1" si="454"/>
        <v>#VALUE!</v>
      </c>
      <c r="BH726" s="112">
        <f t="shared" ca="1" si="455"/>
        <v>2000</v>
      </c>
      <c r="BI726" s="112">
        <f t="shared" ca="1" si="456"/>
        <v>-110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-110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94">
        <f>scriv!AC689</f>
        <v>0</v>
      </c>
      <c r="H727" s="294">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0</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10</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-198</v>
      </c>
      <c r="BC727" s="111" t="str">
        <f t="shared" ca="1" si="450"/>
        <v>Radius</v>
      </c>
      <c r="BD727" s="112">
        <f t="shared" ca="1" si="451"/>
        <v>0</v>
      </c>
      <c r="BE727" s="111">
        <f t="shared" ca="1" si="452"/>
        <v>-110</v>
      </c>
      <c r="BF727" s="113" t="e">
        <f t="shared" ca="1" si="453"/>
        <v>#VALUE!</v>
      </c>
      <c r="BG727" s="113" t="e">
        <f t="shared" ca="1" si="454"/>
        <v>#VALUE!</v>
      </c>
      <c r="BH727" s="112">
        <f t="shared" ca="1" si="455"/>
        <v>2000</v>
      </c>
      <c r="BI727" s="112">
        <f t="shared" ca="1" si="456"/>
        <v>-110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-110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94">
        <f>scriv!AC690</f>
        <v>0</v>
      </c>
      <c r="H728" s="294">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0</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10</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-198</v>
      </c>
      <c r="BC728" s="111" t="str">
        <f t="shared" ca="1" si="450"/>
        <v>Radius</v>
      </c>
      <c r="BD728" s="112">
        <f t="shared" ca="1" si="451"/>
        <v>0</v>
      </c>
      <c r="BE728" s="111">
        <f t="shared" ca="1" si="452"/>
        <v>-110</v>
      </c>
      <c r="BF728" s="113" t="e">
        <f t="shared" ca="1" si="453"/>
        <v>#VALUE!</v>
      </c>
      <c r="BG728" s="113" t="e">
        <f t="shared" ca="1" si="454"/>
        <v>#VALUE!</v>
      </c>
      <c r="BH728" s="112">
        <f t="shared" ca="1" si="455"/>
        <v>2000</v>
      </c>
      <c r="BI728" s="112">
        <f t="shared" ca="1" si="456"/>
        <v>-110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-110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94">
        <f>scriv!AC691</f>
        <v>0</v>
      </c>
      <c r="H729" s="294">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0</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10</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-198</v>
      </c>
      <c r="BC729" s="111" t="str">
        <f t="shared" ca="1" si="450"/>
        <v>Radius</v>
      </c>
      <c r="BD729" s="112">
        <f t="shared" ca="1" si="451"/>
        <v>0</v>
      </c>
      <c r="BE729" s="111">
        <f t="shared" ca="1" si="452"/>
        <v>-110</v>
      </c>
      <c r="BF729" s="113" t="e">
        <f t="shared" ca="1" si="453"/>
        <v>#VALUE!</v>
      </c>
      <c r="BG729" s="113" t="e">
        <f t="shared" ca="1" si="454"/>
        <v>#VALUE!</v>
      </c>
      <c r="BH729" s="112">
        <f t="shared" ca="1" si="455"/>
        <v>2000</v>
      </c>
      <c r="BI729" s="112">
        <f t="shared" ca="1" si="456"/>
        <v>-110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-110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94">
        <f>scriv!AC692</f>
        <v>0</v>
      </c>
      <c r="H730" s="294">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0</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10</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-198</v>
      </c>
      <c r="BC730" s="111" t="str">
        <f t="shared" ca="1" si="450"/>
        <v>Radius</v>
      </c>
      <c r="BD730" s="112">
        <f t="shared" ca="1" si="451"/>
        <v>0</v>
      </c>
      <c r="BE730" s="111">
        <f t="shared" ca="1" si="452"/>
        <v>-110</v>
      </c>
      <c r="BF730" s="113" t="e">
        <f t="shared" ca="1" si="453"/>
        <v>#VALUE!</v>
      </c>
      <c r="BG730" s="113" t="e">
        <f t="shared" ca="1" si="454"/>
        <v>#VALUE!</v>
      </c>
      <c r="BH730" s="112">
        <f t="shared" ca="1" si="455"/>
        <v>2000</v>
      </c>
      <c r="BI730" s="112">
        <f t="shared" ca="1" si="456"/>
        <v>-110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-110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94">
        <f>scriv!AC693</f>
        <v>0</v>
      </c>
      <c r="H731" s="294">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0</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10</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-198</v>
      </c>
      <c r="BC731" s="111" t="str">
        <f t="shared" ca="1" si="450"/>
        <v>Radius</v>
      </c>
      <c r="BD731" s="112">
        <f t="shared" ca="1" si="451"/>
        <v>0</v>
      </c>
      <c r="BE731" s="111">
        <f t="shared" ca="1" si="452"/>
        <v>-110</v>
      </c>
      <c r="BF731" s="113" t="e">
        <f t="shared" ca="1" si="453"/>
        <v>#VALUE!</v>
      </c>
      <c r="BG731" s="113" t="e">
        <f t="shared" ca="1" si="454"/>
        <v>#VALUE!</v>
      </c>
      <c r="BH731" s="112">
        <f t="shared" ca="1" si="455"/>
        <v>2000</v>
      </c>
      <c r="BI731" s="112">
        <f t="shared" ca="1" si="456"/>
        <v>-110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-110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94">
        <f>scriv!AC694</f>
        <v>0</v>
      </c>
      <c r="H732" s="294">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0</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10</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-198</v>
      </c>
      <c r="BC732" s="111" t="str">
        <f t="shared" ca="1" si="450"/>
        <v>Radius</v>
      </c>
      <c r="BD732" s="112">
        <f t="shared" ca="1" si="451"/>
        <v>0</v>
      </c>
      <c r="BE732" s="111">
        <f t="shared" ca="1" si="452"/>
        <v>-110</v>
      </c>
      <c r="BF732" s="113" t="e">
        <f t="shared" ca="1" si="453"/>
        <v>#VALUE!</v>
      </c>
      <c r="BG732" s="113" t="e">
        <f t="shared" ca="1" si="454"/>
        <v>#VALUE!</v>
      </c>
      <c r="BH732" s="112">
        <f t="shared" ca="1" si="455"/>
        <v>2000</v>
      </c>
      <c r="BI732" s="112">
        <f t="shared" ca="1" si="456"/>
        <v>-110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-110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94">
        <f>scriv!AC695</f>
        <v>0</v>
      </c>
      <c r="H733" s="294">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0</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10</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-198</v>
      </c>
      <c r="BC733" s="111" t="str">
        <f t="shared" ca="1" si="450"/>
        <v>Radius</v>
      </c>
      <c r="BD733" s="112">
        <f t="shared" ca="1" si="451"/>
        <v>0</v>
      </c>
      <c r="BE733" s="111">
        <f t="shared" ca="1" si="452"/>
        <v>-110</v>
      </c>
      <c r="BF733" s="113" t="e">
        <f t="shared" ca="1" si="453"/>
        <v>#VALUE!</v>
      </c>
      <c r="BG733" s="113" t="e">
        <f t="shared" ca="1" si="454"/>
        <v>#VALUE!</v>
      </c>
      <c r="BH733" s="112">
        <f t="shared" ca="1" si="455"/>
        <v>2000</v>
      </c>
      <c r="BI733" s="112">
        <f t="shared" ca="1" si="456"/>
        <v>-110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-110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94">
        <f>scriv!AC696</f>
        <v>0</v>
      </c>
      <c r="H734" s="294">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0</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10</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-198</v>
      </c>
      <c r="BC734" s="111" t="str">
        <f t="shared" ca="1" si="450"/>
        <v>Radius</v>
      </c>
      <c r="BD734" s="112">
        <f t="shared" ca="1" si="451"/>
        <v>0</v>
      </c>
      <c r="BE734" s="111">
        <f t="shared" ca="1" si="452"/>
        <v>-110</v>
      </c>
      <c r="BF734" s="113" t="e">
        <f t="shared" ca="1" si="453"/>
        <v>#VALUE!</v>
      </c>
      <c r="BG734" s="113" t="e">
        <f t="shared" ca="1" si="454"/>
        <v>#VALUE!</v>
      </c>
      <c r="BH734" s="112">
        <f t="shared" ca="1" si="455"/>
        <v>2000</v>
      </c>
      <c r="BI734" s="112">
        <f t="shared" ca="1" si="456"/>
        <v>-110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-110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94">
        <f>scriv!AC697</f>
        <v>0</v>
      </c>
      <c r="H735" s="294">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0</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10</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-198</v>
      </c>
      <c r="BC735" s="111" t="str">
        <f t="shared" ca="1" si="450"/>
        <v>Radius</v>
      </c>
      <c r="BD735" s="112">
        <f t="shared" ca="1" si="451"/>
        <v>0</v>
      </c>
      <c r="BE735" s="111">
        <f t="shared" ca="1" si="452"/>
        <v>-110</v>
      </c>
      <c r="BF735" s="113" t="e">
        <f t="shared" ca="1" si="453"/>
        <v>#VALUE!</v>
      </c>
      <c r="BG735" s="113" t="e">
        <f t="shared" ca="1" si="454"/>
        <v>#VALUE!</v>
      </c>
      <c r="BH735" s="112">
        <f t="shared" ca="1" si="455"/>
        <v>2000</v>
      </c>
      <c r="BI735" s="112">
        <f t="shared" ca="1" si="456"/>
        <v>-110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-110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94">
        <f>scriv!AC698</f>
        <v>0</v>
      </c>
      <c r="H736" s="294">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0</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10</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-198</v>
      </c>
      <c r="BC736" s="111" t="str">
        <f t="shared" ca="1" si="450"/>
        <v>Radius</v>
      </c>
      <c r="BD736" s="112">
        <f t="shared" ca="1" si="451"/>
        <v>0</v>
      </c>
      <c r="BE736" s="111">
        <f t="shared" ca="1" si="452"/>
        <v>-110</v>
      </c>
      <c r="BF736" s="113" t="e">
        <f t="shared" ca="1" si="453"/>
        <v>#VALUE!</v>
      </c>
      <c r="BG736" s="113" t="e">
        <f t="shared" ca="1" si="454"/>
        <v>#VALUE!</v>
      </c>
      <c r="BH736" s="112">
        <f t="shared" ca="1" si="455"/>
        <v>2000</v>
      </c>
      <c r="BI736" s="112">
        <f t="shared" ca="1" si="456"/>
        <v>-110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-110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94">
        <f>scriv!AC699</f>
        <v>0</v>
      </c>
      <c r="H737" s="294">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0</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10</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-198</v>
      </c>
      <c r="BC737" s="111" t="str">
        <f t="shared" ca="1" si="450"/>
        <v>Radius</v>
      </c>
      <c r="BD737" s="112">
        <f t="shared" ca="1" si="451"/>
        <v>0</v>
      </c>
      <c r="BE737" s="111">
        <f t="shared" ca="1" si="452"/>
        <v>-110</v>
      </c>
      <c r="BF737" s="113" t="e">
        <f t="shared" ca="1" si="453"/>
        <v>#VALUE!</v>
      </c>
      <c r="BG737" s="113" t="e">
        <f t="shared" ca="1" si="454"/>
        <v>#VALUE!</v>
      </c>
      <c r="BH737" s="112">
        <f t="shared" ca="1" si="455"/>
        <v>2000</v>
      </c>
      <c r="BI737" s="112">
        <f t="shared" ca="1" si="456"/>
        <v>-110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-110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94">
        <f>scriv!AC700</f>
        <v>0</v>
      </c>
      <c r="H738" s="294">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0</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10</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-198</v>
      </c>
      <c r="BC738" s="111" t="str">
        <f t="shared" ca="1" si="450"/>
        <v>Radius</v>
      </c>
      <c r="BD738" s="112">
        <f t="shared" ca="1" si="451"/>
        <v>0</v>
      </c>
      <c r="BE738" s="111">
        <f t="shared" ca="1" si="452"/>
        <v>-110</v>
      </c>
      <c r="BF738" s="113" t="e">
        <f t="shared" ca="1" si="453"/>
        <v>#VALUE!</v>
      </c>
      <c r="BG738" s="113" t="e">
        <f t="shared" ca="1" si="454"/>
        <v>#VALUE!</v>
      </c>
      <c r="BH738" s="112">
        <f t="shared" ca="1" si="455"/>
        <v>2000</v>
      </c>
      <c r="BI738" s="112">
        <f t="shared" ca="1" si="456"/>
        <v>-110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-110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94">
        <f>scriv!AC701</f>
        <v>0</v>
      </c>
      <c r="H739" s="294">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0</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10</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-198</v>
      </c>
      <c r="BC739" s="111" t="str">
        <f t="shared" ca="1" si="450"/>
        <v>Radius</v>
      </c>
      <c r="BD739" s="112">
        <f t="shared" ca="1" si="451"/>
        <v>0</v>
      </c>
      <c r="BE739" s="111">
        <f t="shared" ca="1" si="452"/>
        <v>-110</v>
      </c>
      <c r="BF739" s="113" t="e">
        <f t="shared" ca="1" si="453"/>
        <v>#VALUE!</v>
      </c>
      <c r="BG739" s="113" t="e">
        <f t="shared" ca="1" si="454"/>
        <v>#VALUE!</v>
      </c>
      <c r="BH739" s="112">
        <f t="shared" ca="1" si="455"/>
        <v>2000</v>
      </c>
      <c r="BI739" s="112">
        <f t="shared" ca="1" si="456"/>
        <v>-110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-110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94">
        <f>scriv!AC702</f>
        <v>0</v>
      </c>
      <c r="H740" s="294">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0</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10</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-198</v>
      </c>
      <c r="BC740" s="111" t="str">
        <f t="shared" ca="1" si="450"/>
        <v>Radius</v>
      </c>
      <c r="BD740" s="112">
        <f t="shared" ca="1" si="451"/>
        <v>0</v>
      </c>
      <c r="BE740" s="111">
        <f t="shared" ca="1" si="452"/>
        <v>-110</v>
      </c>
      <c r="BF740" s="113" t="e">
        <f t="shared" ca="1" si="453"/>
        <v>#VALUE!</v>
      </c>
      <c r="BG740" s="113" t="e">
        <f t="shared" ca="1" si="454"/>
        <v>#VALUE!</v>
      </c>
      <c r="BH740" s="112">
        <f t="shared" ca="1" si="455"/>
        <v>2000</v>
      </c>
      <c r="BI740" s="112">
        <f t="shared" ca="1" si="456"/>
        <v>-110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-110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94">
        <f>scriv!AC703</f>
        <v>0</v>
      </c>
      <c r="H741" s="294">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0</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10</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-198</v>
      </c>
      <c r="BC741" s="111" t="str">
        <f t="shared" ca="1" si="450"/>
        <v>Radius</v>
      </c>
      <c r="BD741" s="112">
        <f t="shared" ca="1" si="451"/>
        <v>0</v>
      </c>
      <c r="BE741" s="111">
        <f t="shared" ca="1" si="452"/>
        <v>-110</v>
      </c>
      <c r="BF741" s="113" t="e">
        <f t="shared" ca="1" si="453"/>
        <v>#VALUE!</v>
      </c>
      <c r="BG741" s="113" t="e">
        <f t="shared" ca="1" si="454"/>
        <v>#VALUE!</v>
      </c>
      <c r="BH741" s="112">
        <f t="shared" ca="1" si="455"/>
        <v>2000</v>
      </c>
      <c r="BI741" s="112">
        <f t="shared" ca="1" si="456"/>
        <v>-110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-110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94">
        <f>scriv!AC704</f>
        <v>0</v>
      </c>
      <c r="H742" s="294">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0</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10</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-198</v>
      </c>
      <c r="BC742" s="111" t="str">
        <f t="shared" ca="1" si="450"/>
        <v>Radius</v>
      </c>
      <c r="BD742" s="112">
        <f t="shared" ca="1" si="451"/>
        <v>0</v>
      </c>
      <c r="BE742" s="111">
        <f t="shared" ca="1" si="452"/>
        <v>-110</v>
      </c>
      <c r="BF742" s="113" t="e">
        <f t="shared" ca="1" si="453"/>
        <v>#VALUE!</v>
      </c>
      <c r="BG742" s="113" t="e">
        <f t="shared" ca="1" si="454"/>
        <v>#VALUE!</v>
      </c>
      <c r="BH742" s="112">
        <f t="shared" ca="1" si="455"/>
        <v>2000</v>
      </c>
      <c r="BI742" s="112">
        <f t="shared" ca="1" si="456"/>
        <v>-110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-110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94">
        <f>scriv!AC705</f>
        <v>0</v>
      </c>
      <c r="H743" s="294">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0</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10</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-198</v>
      </c>
      <c r="BC743" s="111" t="str">
        <f t="shared" ca="1" si="450"/>
        <v>Radius</v>
      </c>
      <c r="BD743" s="112">
        <f t="shared" ca="1" si="451"/>
        <v>0</v>
      </c>
      <c r="BE743" s="111">
        <f t="shared" ca="1" si="452"/>
        <v>-110</v>
      </c>
      <c r="BF743" s="113" t="e">
        <f t="shared" ca="1" si="453"/>
        <v>#VALUE!</v>
      </c>
      <c r="BG743" s="113" t="e">
        <f t="shared" ca="1" si="454"/>
        <v>#VALUE!</v>
      </c>
      <c r="BH743" s="112">
        <f t="shared" ca="1" si="455"/>
        <v>2000</v>
      </c>
      <c r="BI743" s="112">
        <f t="shared" ca="1" si="456"/>
        <v>-110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-110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94">
        <f>scriv!AC706</f>
        <v>0</v>
      </c>
      <c r="H744" s="294">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0</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10</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-198</v>
      </c>
      <c r="BC744" s="111" t="str">
        <f t="shared" ca="1" si="450"/>
        <v>Radius</v>
      </c>
      <c r="BD744" s="112">
        <f t="shared" ca="1" si="451"/>
        <v>0</v>
      </c>
      <c r="BE744" s="111">
        <f t="shared" ca="1" si="452"/>
        <v>-110</v>
      </c>
      <c r="BF744" s="113" t="e">
        <f t="shared" ca="1" si="453"/>
        <v>#VALUE!</v>
      </c>
      <c r="BG744" s="113" t="e">
        <f t="shared" ca="1" si="454"/>
        <v>#VALUE!</v>
      </c>
      <c r="BH744" s="112">
        <f t="shared" ca="1" si="455"/>
        <v>2000</v>
      </c>
      <c r="BI744" s="112">
        <f t="shared" ca="1" si="456"/>
        <v>-110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-110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94">
        <f>scriv!AC707</f>
        <v>0</v>
      </c>
      <c r="H745" s="294">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0</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10</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-198</v>
      </c>
      <c r="BC745" s="111" t="str">
        <f t="shared" ca="1" si="450"/>
        <v>Radius</v>
      </c>
      <c r="BD745" s="112">
        <f t="shared" ca="1" si="451"/>
        <v>0</v>
      </c>
      <c r="BE745" s="111">
        <f t="shared" ca="1" si="452"/>
        <v>-110</v>
      </c>
      <c r="BF745" s="113" t="e">
        <f t="shared" ca="1" si="453"/>
        <v>#VALUE!</v>
      </c>
      <c r="BG745" s="113" t="e">
        <f t="shared" ca="1" si="454"/>
        <v>#VALUE!</v>
      </c>
      <c r="BH745" s="112">
        <f t="shared" ca="1" si="455"/>
        <v>2000</v>
      </c>
      <c r="BI745" s="112">
        <f t="shared" ca="1" si="456"/>
        <v>-110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-110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94">
        <f>scriv!AC708</f>
        <v>0</v>
      </c>
      <c r="H746" s="294">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0</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10</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-198</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-110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-110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-110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94">
        <f>scriv!AC709</f>
        <v>0</v>
      </c>
      <c r="H747" s="294">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0</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10</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-198</v>
      </c>
      <c r="BC747" s="111" t="str">
        <f t="shared" ca="1" si="493"/>
        <v>Radius</v>
      </c>
      <c r="BD747" s="112">
        <f t="shared" ca="1" si="494"/>
        <v>0</v>
      </c>
      <c r="BE747" s="111">
        <f t="shared" ca="1" si="495"/>
        <v>-110</v>
      </c>
      <c r="BF747" s="113" t="e">
        <f t="shared" ca="1" si="496"/>
        <v>#VALUE!</v>
      </c>
      <c r="BG747" s="113" t="e">
        <f t="shared" ca="1" si="497"/>
        <v>#VALUE!</v>
      </c>
      <c r="BH747" s="112">
        <f t="shared" ca="1" si="498"/>
        <v>2000</v>
      </c>
      <c r="BI747" s="112">
        <f t="shared" ca="1" si="499"/>
        <v>-110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-110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94">
        <f>scriv!AC710</f>
        <v>0</v>
      </c>
      <c r="H748" s="294">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0</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10</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-198</v>
      </c>
      <c r="BC748" s="111" t="str">
        <f t="shared" ca="1" si="493"/>
        <v>Radius</v>
      </c>
      <c r="BD748" s="112">
        <f t="shared" ca="1" si="494"/>
        <v>0</v>
      </c>
      <c r="BE748" s="111">
        <f t="shared" ca="1" si="495"/>
        <v>-110</v>
      </c>
      <c r="BF748" s="113" t="e">
        <f t="shared" ca="1" si="496"/>
        <v>#VALUE!</v>
      </c>
      <c r="BG748" s="113" t="e">
        <f t="shared" ca="1" si="497"/>
        <v>#VALUE!</v>
      </c>
      <c r="BH748" s="112">
        <f t="shared" ca="1" si="498"/>
        <v>2000</v>
      </c>
      <c r="BI748" s="112">
        <f t="shared" ca="1" si="499"/>
        <v>-110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-110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94">
        <f>scriv!AC711</f>
        <v>0</v>
      </c>
      <c r="H749" s="294">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0</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10</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-198</v>
      </c>
      <c r="BC749" s="111" t="str">
        <f t="shared" ca="1" si="493"/>
        <v>Radius</v>
      </c>
      <c r="BD749" s="112">
        <f t="shared" ca="1" si="494"/>
        <v>0</v>
      </c>
      <c r="BE749" s="111">
        <f t="shared" ca="1" si="495"/>
        <v>-110</v>
      </c>
      <c r="BF749" s="113" t="e">
        <f t="shared" ca="1" si="496"/>
        <v>#VALUE!</v>
      </c>
      <c r="BG749" s="113" t="e">
        <f t="shared" ca="1" si="497"/>
        <v>#VALUE!</v>
      </c>
      <c r="BH749" s="112">
        <f t="shared" ca="1" si="498"/>
        <v>2000</v>
      </c>
      <c r="BI749" s="112">
        <f t="shared" ca="1" si="499"/>
        <v>-110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-110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94">
        <f>scriv!AC712</f>
        <v>0</v>
      </c>
      <c r="H750" s="294">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0</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10</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-198</v>
      </c>
      <c r="BC750" s="111" t="str">
        <f t="shared" ca="1" si="493"/>
        <v>Radius</v>
      </c>
      <c r="BD750" s="112">
        <f t="shared" ca="1" si="494"/>
        <v>0</v>
      </c>
      <c r="BE750" s="111">
        <f t="shared" ca="1" si="495"/>
        <v>-110</v>
      </c>
      <c r="BF750" s="113" t="e">
        <f t="shared" ca="1" si="496"/>
        <v>#VALUE!</v>
      </c>
      <c r="BG750" s="113" t="e">
        <f t="shared" ca="1" si="497"/>
        <v>#VALUE!</v>
      </c>
      <c r="BH750" s="112">
        <f t="shared" ca="1" si="498"/>
        <v>2000</v>
      </c>
      <c r="BI750" s="112">
        <f t="shared" ca="1" si="499"/>
        <v>-110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-110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94">
        <f>scriv!AC713</f>
        <v>0</v>
      </c>
      <c r="H751" s="294">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0</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10</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-198</v>
      </c>
      <c r="BC751" s="111" t="str">
        <f t="shared" ca="1" si="493"/>
        <v>Radius</v>
      </c>
      <c r="BD751" s="112">
        <f t="shared" ca="1" si="494"/>
        <v>0</v>
      </c>
      <c r="BE751" s="111">
        <f t="shared" ca="1" si="495"/>
        <v>-110</v>
      </c>
      <c r="BF751" s="113" t="e">
        <f t="shared" ca="1" si="496"/>
        <v>#VALUE!</v>
      </c>
      <c r="BG751" s="113" t="e">
        <f t="shared" ca="1" si="497"/>
        <v>#VALUE!</v>
      </c>
      <c r="BH751" s="112">
        <f t="shared" ca="1" si="498"/>
        <v>2000</v>
      </c>
      <c r="BI751" s="112">
        <f t="shared" ca="1" si="499"/>
        <v>-110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-110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94">
        <f>scriv!AC714</f>
        <v>0</v>
      </c>
      <c r="H752" s="294">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0</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10</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-198</v>
      </c>
      <c r="BC752" s="111" t="str">
        <f t="shared" ca="1" si="493"/>
        <v>Radius</v>
      </c>
      <c r="BD752" s="112">
        <f t="shared" ca="1" si="494"/>
        <v>0</v>
      </c>
      <c r="BE752" s="111">
        <f t="shared" ca="1" si="495"/>
        <v>-110</v>
      </c>
      <c r="BF752" s="113" t="e">
        <f t="shared" ca="1" si="496"/>
        <v>#VALUE!</v>
      </c>
      <c r="BG752" s="113" t="e">
        <f t="shared" ca="1" si="497"/>
        <v>#VALUE!</v>
      </c>
      <c r="BH752" s="112">
        <f t="shared" ca="1" si="498"/>
        <v>2000</v>
      </c>
      <c r="BI752" s="112">
        <f t="shared" ca="1" si="499"/>
        <v>-110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-110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94">
        <f>scriv!AC715</f>
        <v>0</v>
      </c>
      <c r="H753" s="294">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0</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10</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-198</v>
      </c>
      <c r="BC753" s="111" t="str">
        <f t="shared" ca="1" si="493"/>
        <v>Radius</v>
      </c>
      <c r="BD753" s="112">
        <f t="shared" ca="1" si="494"/>
        <v>0</v>
      </c>
      <c r="BE753" s="111">
        <f t="shared" ca="1" si="495"/>
        <v>-110</v>
      </c>
      <c r="BF753" s="113" t="e">
        <f t="shared" ca="1" si="496"/>
        <v>#VALUE!</v>
      </c>
      <c r="BG753" s="113" t="e">
        <f t="shared" ca="1" si="497"/>
        <v>#VALUE!</v>
      </c>
      <c r="BH753" s="112">
        <f t="shared" ca="1" si="498"/>
        <v>2000</v>
      </c>
      <c r="BI753" s="112">
        <f t="shared" ca="1" si="499"/>
        <v>-110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-110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94">
        <f>scriv!AC716</f>
        <v>0</v>
      </c>
      <c r="H754" s="294">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0</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10</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-198</v>
      </c>
      <c r="BC754" s="111" t="str">
        <f t="shared" ca="1" si="493"/>
        <v>Radius</v>
      </c>
      <c r="BD754" s="112">
        <f t="shared" ca="1" si="494"/>
        <v>0</v>
      </c>
      <c r="BE754" s="111">
        <f t="shared" ca="1" si="495"/>
        <v>-110</v>
      </c>
      <c r="BF754" s="113" t="e">
        <f t="shared" ca="1" si="496"/>
        <v>#VALUE!</v>
      </c>
      <c r="BG754" s="113" t="e">
        <f t="shared" ca="1" si="497"/>
        <v>#VALUE!</v>
      </c>
      <c r="BH754" s="112">
        <f t="shared" ca="1" si="498"/>
        <v>2000</v>
      </c>
      <c r="BI754" s="112">
        <f t="shared" ca="1" si="499"/>
        <v>-110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-110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94">
        <f>scriv!AC717</f>
        <v>0</v>
      </c>
      <c r="H755" s="294">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0</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10</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-198</v>
      </c>
      <c r="BC755" s="111" t="str">
        <f t="shared" ca="1" si="493"/>
        <v>Radius</v>
      </c>
      <c r="BD755" s="112">
        <f t="shared" ca="1" si="494"/>
        <v>0</v>
      </c>
      <c r="BE755" s="111">
        <f t="shared" ca="1" si="495"/>
        <v>-110</v>
      </c>
      <c r="BF755" s="113" t="e">
        <f t="shared" ca="1" si="496"/>
        <v>#VALUE!</v>
      </c>
      <c r="BG755" s="113" t="e">
        <f t="shared" ca="1" si="497"/>
        <v>#VALUE!</v>
      </c>
      <c r="BH755" s="112">
        <f t="shared" ca="1" si="498"/>
        <v>2000</v>
      </c>
      <c r="BI755" s="112">
        <f t="shared" ca="1" si="499"/>
        <v>-110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-110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94">
        <f>scriv!AC718</f>
        <v>0</v>
      </c>
      <c r="H756" s="294">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0</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10</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-198</v>
      </c>
      <c r="BC756" s="111" t="str">
        <f t="shared" ca="1" si="493"/>
        <v>Radius</v>
      </c>
      <c r="BD756" s="112">
        <f t="shared" ca="1" si="494"/>
        <v>0</v>
      </c>
      <c r="BE756" s="111">
        <f t="shared" ca="1" si="495"/>
        <v>-110</v>
      </c>
      <c r="BF756" s="113" t="e">
        <f t="shared" ca="1" si="496"/>
        <v>#VALUE!</v>
      </c>
      <c r="BG756" s="113" t="e">
        <f t="shared" ca="1" si="497"/>
        <v>#VALUE!</v>
      </c>
      <c r="BH756" s="112">
        <f t="shared" ca="1" si="498"/>
        <v>2000</v>
      </c>
      <c r="BI756" s="112">
        <f t="shared" ca="1" si="499"/>
        <v>-110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-110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94">
        <f>scriv!AC719</f>
        <v>0</v>
      </c>
      <c r="H757" s="294">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0</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10</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-198</v>
      </c>
      <c r="BC757" s="111" t="str">
        <f t="shared" ca="1" si="493"/>
        <v>Radius</v>
      </c>
      <c r="BD757" s="112">
        <f t="shared" ca="1" si="494"/>
        <v>0</v>
      </c>
      <c r="BE757" s="111">
        <f t="shared" ca="1" si="495"/>
        <v>-110</v>
      </c>
      <c r="BF757" s="113" t="e">
        <f t="shared" ca="1" si="496"/>
        <v>#VALUE!</v>
      </c>
      <c r="BG757" s="113" t="e">
        <f t="shared" ca="1" si="497"/>
        <v>#VALUE!</v>
      </c>
      <c r="BH757" s="112">
        <f t="shared" ca="1" si="498"/>
        <v>2000</v>
      </c>
      <c r="BI757" s="112">
        <f t="shared" ca="1" si="499"/>
        <v>-110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-110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94">
        <f>scriv!AC720</f>
        <v>0</v>
      </c>
      <c r="H758" s="294">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0</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10</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-198</v>
      </c>
      <c r="BC758" s="111" t="str">
        <f t="shared" ca="1" si="493"/>
        <v>Radius</v>
      </c>
      <c r="BD758" s="112">
        <f t="shared" ca="1" si="494"/>
        <v>0</v>
      </c>
      <c r="BE758" s="111">
        <f t="shared" ca="1" si="495"/>
        <v>-110</v>
      </c>
      <c r="BF758" s="113" t="e">
        <f t="shared" ca="1" si="496"/>
        <v>#VALUE!</v>
      </c>
      <c r="BG758" s="113" t="e">
        <f t="shared" ca="1" si="497"/>
        <v>#VALUE!</v>
      </c>
      <c r="BH758" s="112">
        <f t="shared" ca="1" si="498"/>
        <v>2000</v>
      </c>
      <c r="BI758" s="112">
        <f t="shared" ca="1" si="499"/>
        <v>-110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-110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94">
        <f>scriv!AC721</f>
        <v>0</v>
      </c>
      <c r="H759" s="294">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0</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10</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-198</v>
      </c>
      <c r="BC759" s="111" t="str">
        <f t="shared" ca="1" si="493"/>
        <v>Radius</v>
      </c>
      <c r="BD759" s="112">
        <f t="shared" ca="1" si="494"/>
        <v>0</v>
      </c>
      <c r="BE759" s="111">
        <f t="shared" ca="1" si="495"/>
        <v>-110</v>
      </c>
      <c r="BF759" s="113" t="e">
        <f t="shared" ca="1" si="496"/>
        <v>#VALUE!</v>
      </c>
      <c r="BG759" s="113" t="e">
        <f t="shared" ca="1" si="497"/>
        <v>#VALUE!</v>
      </c>
      <c r="BH759" s="112">
        <f t="shared" ca="1" si="498"/>
        <v>2000</v>
      </c>
      <c r="BI759" s="112">
        <f t="shared" ca="1" si="499"/>
        <v>-110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-110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94">
        <f>scriv!AC722</f>
        <v>0</v>
      </c>
      <c r="H760" s="294">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0</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10</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-198</v>
      </c>
      <c r="BC760" s="111" t="str">
        <f t="shared" ca="1" si="493"/>
        <v>Radius</v>
      </c>
      <c r="BD760" s="112">
        <f t="shared" ca="1" si="494"/>
        <v>0</v>
      </c>
      <c r="BE760" s="111">
        <f t="shared" ca="1" si="495"/>
        <v>-110</v>
      </c>
      <c r="BF760" s="113" t="e">
        <f t="shared" ca="1" si="496"/>
        <v>#VALUE!</v>
      </c>
      <c r="BG760" s="113" t="e">
        <f t="shared" ca="1" si="497"/>
        <v>#VALUE!</v>
      </c>
      <c r="BH760" s="112">
        <f t="shared" ca="1" si="498"/>
        <v>2000</v>
      </c>
      <c r="BI760" s="112">
        <f t="shared" ca="1" si="499"/>
        <v>-110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-110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94">
        <f>scriv!AC723</f>
        <v>0</v>
      </c>
      <c r="H761" s="294">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0</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10</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-198</v>
      </c>
      <c r="BC761" s="111" t="str">
        <f t="shared" ca="1" si="493"/>
        <v>Radius</v>
      </c>
      <c r="BD761" s="112">
        <f t="shared" ca="1" si="494"/>
        <v>0</v>
      </c>
      <c r="BE761" s="111">
        <f t="shared" ca="1" si="495"/>
        <v>-110</v>
      </c>
      <c r="BF761" s="113" t="e">
        <f t="shared" ca="1" si="496"/>
        <v>#VALUE!</v>
      </c>
      <c r="BG761" s="113" t="e">
        <f t="shared" ca="1" si="497"/>
        <v>#VALUE!</v>
      </c>
      <c r="BH761" s="112">
        <f t="shared" ca="1" si="498"/>
        <v>2000</v>
      </c>
      <c r="BI761" s="112">
        <f t="shared" ca="1" si="499"/>
        <v>-110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-110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94">
        <f>scriv!AC724</f>
        <v>0</v>
      </c>
      <c r="H762" s="294">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0</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10</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-198</v>
      </c>
      <c r="BC762" s="111" t="str">
        <f t="shared" ca="1" si="493"/>
        <v>Radius</v>
      </c>
      <c r="BD762" s="112">
        <f t="shared" ca="1" si="494"/>
        <v>0</v>
      </c>
      <c r="BE762" s="111">
        <f t="shared" ca="1" si="495"/>
        <v>-110</v>
      </c>
      <c r="BF762" s="113" t="e">
        <f t="shared" ca="1" si="496"/>
        <v>#VALUE!</v>
      </c>
      <c r="BG762" s="113" t="e">
        <f t="shared" ca="1" si="497"/>
        <v>#VALUE!</v>
      </c>
      <c r="BH762" s="112">
        <f t="shared" ca="1" si="498"/>
        <v>2000</v>
      </c>
      <c r="BI762" s="112">
        <f t="shared" ca="1" si="499"/>
        <v>-110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-110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94">
        <f>scriv!AC725</f>
        <v>0</v>
      </c>
      <c r="H763" s="294">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0</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10</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-198</v>
      </c>
      <c r="BC763" s="111" t="str">
        <f t="shared" ca="1" si="493"/>
        <v>Radius</v>
      </c>
      <c r="BD763" s="112">
        <f t="shared" ca="1" si="494"/>
        <v>0</v>
      </c>
      <c r="BE763" s="111">
        <f t="shared" ca="1" si="495"/>
        <v>-110</v>
      </c>
      <c r="BF763" s="113" t="e">
        <f t="shared" ca="1" si="496"/>
        <v>#VALUE!</v>
      </c>
      <c r="BG763" s="113" t="e">
        <f t="shared" ca="1" si="497"/>
        <v>#VALUE!</v>
      </c>
      <c r="BH763" s="112">
        <f t="shared" ca="1" si="498"/>
        <v>2000</v>
      </c>
      <c r="BI763" s="112">
        <f t="shared" ca="1" si="499"/>
        <v>-110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-110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94">
        <f>scriv!AC726</f>
        <v>0</v>
      </c>
      <c r="H764" s="294">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0</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10</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-198</v>
      </c>
      <c r="BC764" s="111" t="str">
        <f t="shared" ca="1" si="493"/>
        <v>Radius</v>
      </c>
      <c r="BD764" s="112">
        <f t="shared" ca="1" si="494"/>
        <v>0</v>
      </c>
      <c r="BE764" s="111">
        <f t="shared" ca="1" si="495"/>
        <v>-110</v>
      </c>
      <c r="BF764" s="113" t="e">
        <f t="shared" ca="1" si="496"/>
        <v>#VALUE!</v>
      </c>
      <c r="BG764" s="113" t="e">
        <f t="shared" ca="1" si="497"/>
        <v>#VALUE!</v>
      </c>
      <c r="BH764" s="112">
        <f t="shared" ca="1" si="498"/>
        <v>2000</v>
      </c>
      <c r="BI764" s="112">
        <f t="shared" ca="1" si="499"/>
        <v>-110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-110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94">
        <f>scriv!AC727</f>
        <v>0</v>
      </c>
      <c r="H765" s="294">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0</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10</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-198</v>
      </c>
      <c r="BC765" s="111" t="str">
        <f t="shared" ca="1" si="493"/>
        <v>Radius</v>
      </c>
      <c r="BD765" s="112">
        <f t="shared" ca="1" si="494"/>
        <v>0</v>
      </c>
      <c r="BE765" s="111">
        <f t="shared" ca="1" si="495"/>
        <v>-110</v>
      </c>
      <c r="BF765" s="113" t="e">
        <f t="shared" ca="1" si="496"/>
        <v>#VALUE!</v>
      </c>
      <c r="BG765" s="113" t="e">
        <f t="shared" ca="1" si="497"/>
        <v>#VALUE!</v>
      </c>
      <c r="BH765" s="112">
        <f t="shared" ca="1" si="498"/>
        <v>2000</v>
      </c>
      <c r="BI765" s="112">
        <f t="shared" ca="1" si="499"/>
        <v>-110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-110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94">
        <f>scriv!AC728</f>
        <v>0</v>
      </c>
      <c r="H766" s="294">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0</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10</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-198</v>
      </c>
      <c r="BC766" s="111" t="str">
        <f t="shared" ca="1" si="493"/>
        <v>Radius</v>
      </c>
      <c r="BD766" s="112">
        <f t="shared" ca="1" si="494"/>
        <v>0</v>
      </c>
      <c r="BE766" s="111">
        <f t="shared" ca="1" si="495"/>
        <v>-110</v>
      </c>
      <c r="BF766" s="113" t="e">
        <f t="shared" ca="1" si="496"/>
        <v>#VALUE!</v>
      </c>
      <c r="BG766" s="113" t="e">
        <f t="shared" ca="1" si="497"/>
        <v>#VALUE!</v>
      </c>
      <c r="BH766" s="112">
        <f t="shared" ca="1" si="498"/>
        <v>2000</v>
      </c>
      <c r="BI766" s="112">
        <f t="shared" ca="1" si="499"/>
        <v>-110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-110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94">
        <f>scriv!AC729</f>
        <v>0</v>
      </c>
      <c r="H767" s="294">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0</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10</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-198</v>
      </c>
      <c r="BC767" s="111" t="str">
        <f t="shared" ca="1" si="493"/>
        <v>Radius</v>
      </c>
      <c r="BD767" s="112">
        <f t="shared" ca="1" si="494"/>
        <v>0</v>
      </c>
      <c r="BE767" s="111">
        <f t="shared" ca="1" si="495"/>
        <v>-110</v>
      </c>
      <c r="BF767" s="113" t="e">
        <f t="shared" ca="1" si="496"/>
        <v>#VALUE!</v>
      </c>
      <c r="BG767" s="113" t="e">
        <f t="shared" ca="1" si="497"/>
        <v>#VALUE!</v>
      </c>
      <c r="BH767" s="112">
        <f t="shared" ca="1" si="498"/>
        <v>2000</v>
      </c>
      <c r="BI767" s="112">
        <f t="shared" ca="1" si="499"/>
        <v>-110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-110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94">
        <f>scriv!AC730</f>
        <v>0</v>
      </c>
      <c r="H768" s="294">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0</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10</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-198</v>
      </c>
      <c r="BC768" s="111" t="str">
        <f t="shared" ca="1" si="493"/>
        <v>Radius</v>
      </c>
      <c r="BD768" s="112">
        <f t="shared" ca="1" si="494"/>
        <v>0</v>
      </c>
      <c r="BE768" s="111">
        <f t="shared" ca="1" si="495"/>
        <v>-110</v>
      </c>
      <c r="BF768" s="113" t="e">
        <f t="shared" ca="1" si="496"/>
        <v>#VALUE!</v>
      </c>
      <c r="BG768" s="113" t="e">
        <f t="shared" ca="1" si="497"/>
        <v>#VALUE!</v>
      </c>
      <c r="BH768" s="112">
        <f t="shared" ca="1" si="498"/>
        <v>2000</v>
      </c>
      <c r="BI768" s="112">
        <f t="shared" ca="1" si="499"/>
        <v>-110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-110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94">
        <f>scriv!AC731</f>
        <v>0</v>
      </c>
      <c r="H769" s="294">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0</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10</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-198</v>
      </c>
      <c r="BC769" s="111" t="str">
        <f t="shared" ca="1" si="493"/>
        <v>Radius</v>
      </c>
      <c r="BD769" s="112">
        <f t="shared" ca="1" si="494"/>
        <v>0</v>
      </c>
      <c r="BE769" s="111">
        <f t="shared" ca="1" si="495"/>
        <v>-110</v>
      </c>
      <c r="BF769" s="113" t="e">
        <f t="shared" ca="1" si="496"/>
        <v>#VALUE!</v>
      </c>
      <c r="BG769" s="113" t="e">
        <f t="shared" ca="1" si="497"/>
        <v>#VALUE!</v>
      </c>
      <c r="BH769" s="112">
        <f t="shared" ca="1" si="498"/>
        <v>2000</v>
      </c>
      <c r="BI769" s="112">
        <f t="shared" ca="1" si="499"/>
        <v>-110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-110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94">
        <f>scriv!AC732</f>
        <v>0</v>
      </c>
      <c r="H770" s="294">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0</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10</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-198</v>
      </c>
      <c r="BC770" s="111" t="str">
        <f t="shared" ca="1" si="493"/>
        <v>Radius</v>
      </c>
      <c r="BD770" s="112">
        <f t="shared" ca="1" si="494"/>
        <v>0</v>
      </c>
      <c r="BE770" s="111">
        <f t="shared" ca="1" si="495"/>
        <v>-110</v>
      </c>
      <c r="BF770" s="113" t="e">
        <f t="shared" ca="1" si="496"/>
        <v>#VALUE!</v>
      </c>
      <c r="BG770" s="113" t="e">
        <f t="shared" ca="1" si="497"/>
        <v>#VALUE!</v>
      </c>
      <c r="BH770" s="112">
        <f t="shared" ca="1" si="498"/>
        <v>2000</v>
      </c>
      <c r="BI770" s="112">
        <f t="shared" ca="1" si="499"/>
        <v>-110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-110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94">
        <f>scriv!AC733</f>
        <v>0</v>
      </c>
      <c r="H771" s="294">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0</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10</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-198</v>
      </c>
      <c r="BC771" s="111" t="str">
        <f t="shared" ca="1" si="493"/>
        <v>Radius</v>
      </c>
      <c r="BD771" s="112">
        <f t="shared" ca="1" si="494"/>
        <v>0</v>
      </c>
      <c r="BE771" s="111">
        <f t="shared" ca="1" si="495"/>
        <v>-110</v>
      </c>
      <c r="BF771" s="113" t="e">
        <f t="shared" ca="1" si="496"/>
        <v>#VALUE!</v>
      </c>
      <c r="BG771" s="113" t="e">
        <f t="shared" ca="1" si="497"/>
        <v>#VALUE!</v>
      </c>
      <c r="BH771" s="112">
        <f t="shared" ca="1" si="498"/>
        <v>2000</v>
      </c>
      <c r="BI771" s="112">
        <f t="shared" ca="1" si="499"/>
        <v>-110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-110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94">
        <f>scriv!AC734</f>
        <v>0</v>
      </c>
      <c r="H772" s="294">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0</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10</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-198</v>
      </c>
      <c r="BC772" s="111" t="str">
        <f t="shared" ca="1" si="493"/>
        <v>Radius</v>
      </c>
      <c r="BD772" s="112">
        <f t="shared" ca="1" si="494"/>
        <v>0</v>
      </c>
      <c r="BE772" s="111">
        <f t="shared" ca="1" si="495"/>
        <v>-110</v>
      </c>
      <c r="BF772" s="113" t="e">
        <f t="shared" ca="1" si="496"/>
        <v>#VALUE!</v>
      </c>
      <c r="BG772" s="113" t="e">
        <f t="shared" ca="1" si="497"/>
        <v>#VALUE!</v>
      </c>
      <c r="BH772" s="112">
        <f t="shared" ca="1" si="498"/>
        <v>2000</v>
      </c>
      <c r="BI772" s="112">
        <f t="shared" ca="1" si="499"/>
        <v>-110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-110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94">
        <f>scriv!AC735</f>
        <v>0</v>
      </c>
      <c r="H773" s="294">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0</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10</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-198</v>
      </c>
      <c r="BC773" s="111" t="str">
        <f t="shared" ca="1" si="493"/>
        <v>Radius</v>
      </c>
      <c r="BD773" s="112">
        <f t="shared" ca="1" si="494"/>
        <v>0</v>
      </c>
      <c r="BE773" s="111">
        <f t="shared" ca="1" si="495"/>
        <v>-110</v>
      </c>
      <c r="BF773" s="113" t="e">
        <f t="shared" ca="1" si="496"/>
        <v>#VALUE!</v>
      </c>
      <c r="BG773" s="113" t="e">
        <f t="shared" ca="1" si="497"/>
        <v>#VALUE!</v>
      </c>
      <c r="BH773" s="112">
        <f t="shared" ca="1" si="498"/>
        <v>2000</v>
      </c>
      <c r="BI773" s="112">
        <f t="shared" ca="1" si="499"/>
        <v>-110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-110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94">
        <f>scriv!AC736</f>
        <v>0</v>
      </c>
      <c r="H774" s="294">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0</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10</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-198</v>
      </c>
      <c r="BC774" s="111" t="str">
        <f t="shared" ca="1" si="493"/>
        <v>Radius</v>
      </c>
      <c r="BD774" s="112">
        <f t="shared" ca="1" si="494"/>
        <v>0</v>
      </c>
      <c r="BE774" s="111">
        <f t="shared" ca="1" si="495"/>
        <v>-110</v>
      </c>
      <c r="BF774" s="113" t="e">
        <f t="shared" ca="1" si="496"/>
        <v>#VALUE!</v>
      </c>
      <c r="BG774" s="113" t="e">
        <f t="shared" ca="1" si="497"/>
        <v>#VALUE!</v>
      </c>
      <c r="BH774" s="112">
        <f t="shared" ca="1" si="498"/>
        <v>2000</v>
      </c>
      <c r="BI774" s="112">
        <f t="shared" ca="1" si="499"/>
        <v>-110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-110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94">
        <f>scriv!AC737</f>
        <v>0</v>
      </c>
      <c r="H775" s="294">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0</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10</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-198</v>
      </c>
      <c r="BC775" s="111" t="str">
        <f t="shared" ca="1" si="493"/>
        <v>Radius</v>
      </c>
      <c r="BD775" s="112">
        <f t="shared" ca="1" si="494"/>
        <v>0</v>
      </c>
      <c r="BE775" s="111">
        <f t="shared" ca="1" si="495"/>
        <v>-110</v>
      </c>
      <c r="BF775" s="113" t="e">
        <f t="shared" ca="1" si="496"/>
        <v>#VALUE!</v>
      </c>
      <c r="BG775" s="113" t="e">
        <f t="shared" ca="1" si="497"/>
        <v>#VALUE!</v>
      </c>
      <c r="BH775" s="112">
        <f t="shared" ca="1" si="498"/>
        <v>2000</v>
      </c>
      <c r="BI775" s="112">
        <f t="shared" ca="1" si="499"/>
        <v>-110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-110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94">
        <f>scriv!AC738</f>
        <v>0</v>
      </c>
      <c r="H776" s="294">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0</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10</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-198</v>
      </c>
      <c r="BC776" s="111" t="str">
        <f t="shared" ca="1" si="493"/>
        <v>Radius</v>
      </c>
      <c r="BD776" s="112">
        <f t="shared" ca="1" si="494"/>
        <v>0</v>
      </c>
      <c r="BE776" s="111">
        <f t="shared" ca="1" si="495"/>
        <v>-110</v>
      </c>
      <c r="BF776" s="113" t="e">
        <f t="shared" ca="1" si="496"/>
        <v>#VALUE!</v>
      </c>
      <c r="BG776" s="113" t="e">
        <f t="shared" ca="1" si="497"/>
        <v>#VALUE!</v>
      </c>
      <c r="BH776" s="112">
        <f t="shared" ca="1" si="498"/>
        <v>2000</v>
      </c>
      <c r="BI776" s="112">
        <f t="shared" ca="1" si="499"/>
        <v>-110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-110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94">
        <f>scriv!AC739</f>
        <v>0</v>
      </c>
      <c r="H777" s="294">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0</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10</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-198</v>
      </c>
      <c r="BC777" s="111" t="str">
        <f t="shared" ca="1" si="493"/>
        <v>Radius</v>
      </c>
      <c r="BD777" s="112">
        <f t="shared" ca="1" si="494"/>
        <v>0</v>
      </c>
      <c r="BE777" s="111">
        <f t="shared" ca="1" si="495"/>
        <v>-110</v>
      </c>
      <c r="BF777" s="113" t="e">
        <f t="shared" ca="1" si="496"/>
        <v>#VALUE!</v>
      </c>
      <c r="BG777" s="113" t="e">
        <f t="shared" ca="1" si="497"/>
        <v>#VALUE!</v>
      </c>
      <c r="BH777" s="112">
        <f t="shared" ca="1" si="498"/>
        <v>2000</v>
      </c>
      <c r="BI777" s="112">
        <f t="shared" ca="1" si="499"/>
        <v>-110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-110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94">
        <f>scriv!AC740</f>
        <v>0</v>
      </c>
      <c r="H778" s="294">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0</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10</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-198</v>
      </c>
      <c r="BC778" s="111" t="str">
        <f t="shared" ca="1" si="493"/>
        <v>Radius</v>
      </c>
      <c r="BD778" s="112">
        <f t="shared" ca="1" si="494"/>
        <v>0</v>
      </c>
      <c r="BE778" s="111">
        <f t="shared" ca="1" si="495"/>
        <v>-110</v>
      </c>
      <c r="BF778" s="113" t="e">
        <f t="shared" ca="1" si="496"/>
        <v>#VALUE!</v>
      </c>
      <c r="BG778" s="113" t="e">
        <f t="shared" ca="1" si="497"/>
        <v>#VALUE!</v>
      </c>
      <c r="BH778" s="112">
        <f t="shared" ca="1" si="498"/>
        <v>2000</v>
      </c>
      <c r="BI778" s="112">
        <f t="shared" ca="1" si="499"/>
        <v>-110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-110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94">
        <f>scriv!AC741</f>
        <v>0</v>
      </c>
      <c r="H779" s="294">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0</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10</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-198</v>
      </c>
      <c r="BC779" s="111" t="str">
        <f t="shared" ca="1" si="493"/>
        <v>Radius</v>
      </c>
      <c r="BD779" s="112">
        <f t="shared" ca="1" si="494"/>
        <v>0</v>
      </c>
      <c r="BE779" s="111">
        <f t="shared" ca="1" si="495"/>
        <v>-110</v>
      </c>
      <c r="BF779" s="113" t="e">
        <f t="shared" ca="1" si="496"/>
        <v>#VALUE!</v>
      </c>
      <c r="BG779" s="113" t="e">
        <f t="shared" ca="1" si="497"/>
        <v>#VALUE!</v>
      </c>
      <c r="BH779" s="112">
        <f t="shared" ca="1" si="498"/>
        <v>2000</v>
      </c>
      <c r="BI779" s="112">
        <f t="shared" ca="1" si="499"/>
        <v>-110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-110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94">
        <f>scriv!AC742</f>
        <v>0</v>
      </c>
      <c r="H780" s="294">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0</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10</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-198</v>
      </c>
      <c r="BC780" s="111" t="str">
        <f t="shared" ca="1" si="493"/>
        <v>Radius</v>
      </c>
      <c r="BD780" s="112">
        <f t="shared" ca="1" si="494"/>
        <v>0</v>
      </c>
      <c r="BE780" s="111">
        <f t="shared" ca="1" si="495"/>
        <v>-110</v>
      </c>
      <c r="BF780" s="113" t="e">
        <f t="shared" ca="1" si="496"/>
        <v>#VALUE!</v>
      </c>
      <c r="BG780" s="113" t="e">
        <f t="shared" ca="1" si="497"/>
        <v>#VALUE!</v>
      </c>
      <c r="BH780" s="112">
        <f t="shared" ca="1" si="498"/>
        <v>2000</v>
      </c>
      <c r="BI780" s="112">
        <f t="shared" ca="1" si="499"/>
        <v>-110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-110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94">
        <f>scriv!AC743</f>
        <v>0</v>
      </c>
      <c r="H781" s="294">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0</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10</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-198</v>
      </c>
      <c r="BC781" s="111" t="str">
        <f t="shared" ca="1" si="493"/>
        <v>Radius</v>
      </c>
      <c r="BD781" s="112">
        <f t="shared" ca="1" si="494"/>
        <v>0</v>
      </c>
      <c r="BE781" s="111">
        <f t="shared" ca="1" si="495"/>
        <v>-110</v>
      </c>
      <c r="BF781" s="113" t="e">
        <f t="shared" ca="1" si="496"/>
        <v>#VALUE!</v>
      </c>
      <c r="BG781" s="113" t="e">
        <f t="shared" ca="1" si="497"/>
        <v>#VALUE!</v>
      </c>
      <c r="BH781" s="112">
        <f t="shared" ca="1" si="498"/>
        <v>2000</v>
      </c>
      <c r="BI781" s="112">
        <f t="shared" ca="1" si="499"/>
        <v>-110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-110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94">
        <f>scriv!AC744</f>
        <v>0</v>
      </c>
      <c r="H782" s="294">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0</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10</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-198</v>
      </c>
      <c r="BC782" s="111" t="str">
        <f t="shared" ca="1" si="493"/>
        <v>Radius</v>
      </c>
      <c r="BD782" s="112">
        <f t="shared" ca="1" si="494"/>
        <v>0</v>
      </c>
      <c r="BE782" s="111">
        <f t="shared" ca="1" si="495"/>
        <v>-110</v>
      </c>
      <c r="BF782" s="113" t="e">
        <f t="shared" ca="1" si="496"/>
        <v>#VALUE!</v>
      </c>
      <c r="BG782" s="113" t="e">
        <f t="shared" ca="1" si="497"/>
        <v>#VALUE!</v>
      </c>
      <c r="BH782" s="112">
        <f t="shared" ca="1" si="498"/>
        <v>2000</v>
      </c>
      <c r="BI782" s="112">
        <f t="shared" ca="1" si="499"/>
        <v>-110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-110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94">
        <f>scriv!AC745</f>
        <v>0</v>
      </c>
      <c r="H783" s="294">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0</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10</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-198</v>
      </c>
      <c r="BC783" s="111" t="str">
        <f t="shared" ca="1" si="493"/>
        <v>Radius</v>
      </c>
      <c r="BD783" s="112">
        <f t="shared" ca="1" si="494"/>
        <v>0</v>
      </c>
      <c r="BE783" s="111">
        <f t="shared" ca="1" si="495"/>
        <v>-110</v>
      </c>
      <c r="BF783" s="113" t="e">
        <f t="shared" ca="1" si="496"/>
        <v>#VALUE!</v>
      </c>
      <c r="BG783" s="113" t="e">
        <f t="shared" ca="1" si="497"/>
        <v>#VALUE!</v>
      </c>
      <c r="BH783" s="112">
        <f t="shared" ca="1" si="498"/>
        <v>2000</v>
      </c>
      <c r="BI783" s="112">
        <f t="shared" ca="1" si="499"/>
        <v>-110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-110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94">
        <f>scriv!AC746</f>
        <v>0</v>
      </c>
      <c r="H784" s="294">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0</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10</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-198</v>
      </c>
      <c r="BC784" s="111" t="str">
        <f t="shared" ca="1" si="493"/>
        <v>Radius</v>
      </c>
      <c r="BD784" s="112">
        <f t="shared" ca="1" si="494"/>
        <v>0</v>
      </c>
      <c r="BE784" s="111">
        <f t="shared" ca="1" si="495"/>
        <v>-110</v>
      </c>
      <c r="BF784" s="113" t="e">
        <f t="shared" ca="1" si="496"/>
        <v>#VALUE!</v>
      </c>
      <c r="BG784" s="113" t="e">
        <f t="shared" ca="1" si="497"/>
        <v>#VALUE!</v>
      </c>
      <c r="BH784" s="112">
        <f t="shared" ca="1" si="498"/>
        <v>2000</v>
      </c>
      <c r="BI784" s="112">
        <f t="shared" ca="1" si="499"/>
        <v>-110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-110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94">
        <f>scriv!AC747</f>
        <v>0</v>
      </c>
      <c r="H785" s="294">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0</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10</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-198</v>
      </c>
      <c r="BC785" s="111" t="str">
        <f t="shared" ca="1" si="493"/>
        <v>Radius</v>
      </c>
      <c r="BD785" s="112">
        <f t="shared" ca="1" si="494"/>
        <v>0</v>
      </c>
      <c r="BE785" s="111">
        <f t="shared" ca="1" si="495"/>
        <v>-110</v>
      </c>
      <c r="BF785" s="113" t="e">
        <f t="shared" ca="1" si="496"/>
        <v>#VALUE!</v>
      </c>
      <c r="BG785" s="113" t="e">
        <f t="shared" ca="1" si="497"/>
        <v>#VALUE!</v>
      </c>
      <c r="BH785" s="112">
        <f t="shared" ca="1" si="498"/>
        <v>2000</v>
      </c>
      <c r="BI785" s="112">
        <f t="shared" ca="1" si="499"/>
        <v>-110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-110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94">
        <f>scriv!AC748</f>
        <v>0</v>
      </c>
      <c r="H786" s="294">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0</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10</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-198</v>
      </c>
      <c r="BC786" s="111" t="str">
        <f t="shared" ca="1" si="493"/>
        <v>Radius</v>
      </c>
      <c r="BD786" s="112">
        <f t="shared" ca="1" si="494"/>
        <v>0</v>
      </c>
      <c r="BE786" s="111">
        <f t="shared" ca="1" si="495"/>
        <v>-110</v>
      </c>
      <c r="BF786" s="113" t="e">
        <f t="shared" ca="1" si="496"/>
        <v>#VALUE!</v>
      </c>
      <c r="BG786" s="113" t="e">
        <f t="shared" ca="1" si="497"/>
        <v>#VALUE!</v>
      </c>
      <c r="BH786" s="112">
        <f t="shared" ca="1" si="498"/>
        <v>2000</v>
      </c>
      <c r="BI786" s="112">
        <f t="shared" ca="1" si="499"/>
        <v>-110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-110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94">
        <f>scriv!AC749</f>
        <v>0</v>
      </c>
      <c r="H787" s="294">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0</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10</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-198</v>
      </c>
      <c r="BC787" s="111" t="str">
        <f t="shared" ca="1" si="493"/>
        <v>Radius</v>
      </c>
      <c r="BD787" s="112">
        <f t="shared" ca="1" si="494"/>
        <v>0</v>
      </c>
      <c r="BE787" s="111">
        <f t="shared" ca="1" si="495"/>
        <v>-110</v>
      </c>
      <c r="BF787" s="113" t="e">
        <f t="shared" ca="1" si="496"/>
        <v>#VALUE!</v>
      </c>
      <c r="BG787" s="113" t="e">
        <f t="shared" ca="1" si="497"/>
        <v>#VALUE!</v>
      </c>
      <c r="BH787" s="112">
        <f t="shared" ca="1" si="498"/>
        <v>2000</v>
      </c>
      <c r="BI787" s="112">
        <f t="shared" ca="1" si="499"/>
        <v>-110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-110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94">
        <f>scriv!AC750</f>
        <v>0</v>
      </c>
      <c r="H788" s="294">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0</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10</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-198</v>
      </c>
      <c r="BC788" s="111" t="str">
        <f t="shared" ca="1" si="493"/>
        <v>Radius</v>
      </c>
      <c r="BD788" s="112">
        <f t="shared" ca="1" si="494"/>
        <v>0</v>
      </c>
      <c r="BE788" s="111">
        <f t="shared" ca="1" si="495"/>
        <v>-110</v>
      </c>
      <c r="BF788" s="113" t="e">
        <f t="shared" ca="1" si="496"/>
        <v>#VALUE!</v>
      </c>
      <c r="BG788" s="113" t="e">
        <f t="shared" ca="1" si="497"/>
        <v>#VALUE!</v>
      </c>
      <c r="BH788" s="112">
        <f t="shared" ca="1" si="498"/>
        <v>2000</v>
      </c>
      <c r="BI788" s="112">
        <f t="shared" ca="1" si="499"/>
        <v>-110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-110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94">
        <f>scriv!AC751</f>
        <v>0</v>
      </c>
      <c r="H789" s="294">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0</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10</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-198</v>
      </c>
      <c r="BC789" s="111" t="str">
        <f t="shared" ca="1" si="493"/>
        <v>Radius</v>
      </c>
      <c r="BD789" s="112">
        <f t="shared" ca="1" si="494"/>
        <v>0</v>
      </c>
      <c r="BE789" s="111">
        <f t="shared" ca="1" si="495"/>
        <v>-110</v>
      </c>
      <c r="BF789" s="113" t="e">
        <f t="shared" ca="1" si="496"/>
        <v>#VALUE!</v>
      </c>
      <c r="BG789" s="113" t="e">
        <f t="shared" ca="1" si="497"/>
        <v>#VALUE!</v>
      </c>
      <c r="BH789" s="112">
        <f t="shared" ca="1" si="498"/>
        <v>2000</v>
      </c>
      <c r="BI789" s="112">
        <f t="shared" ca="1" si="499"/>
        <v>-110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-110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94">
        <f>scriv!AC752</f>
        <v>0</v>
      </c>
      <c r="H790" s="294">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0</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10</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-198</v>
      </c>
      <c r="BC790" s="111" t="str">
        <f t="shared" ca="1" si="493"/>
        <v>Radius</v>
      </c>
      <c r="BD790" s="112">
        <f t="shared" ca="1" si="494"/>
        <v>0</v>
      </c>
      <c r="BE790" s="111">
        <f t="shared" ca="1" si="495"/>
        <v>-110</v>
      </c>
      <c r="BF790" s="113" t="e">
        <f t="shared" ca="1" si="496"/>
        <v>#VALUE!</v>
      </c>
      <c r="BG790" s="113" t="e">
        <f t="shared" ca="1" si="497"/>
        <v>#VALUE!</v>
      </c>
      <c r="BH790" s="112">
        <f t="shared" ca="1" si="498"/>
        <v>2000</v>
      </c>
      <c r="BI790" s="112">
        <f t="shared" ca="1" si="499"/>
        <v>-110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-110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94">
        <f>scriv!AC753</f>
        <v>0</v>
      </c>
      <c r="H791" s="294">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0</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10</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-198</v>
      </c>
      <c r="BC791" s="111" t="str">
        <f t="shared" ca="1" si="493"/>
        <v>Radius</v>
      </c>
      <c r="BD791" s="112">
        <f t="shared" ca="1" si="494"/>
        <v>0</v>
      </c>
      <c r="BE791" s="111">
        <f t="shared" ca="1" si="495"/>
        <v>-110</v>
      </c>
      <c r="BF791" s="113" t="e">
        <f t="shared" ca="1" si="496"/>
        <v>#VALUE!</v>
      </c>
      <c r="BG791" s="113" t="e">
        <f t="shared" ca="1" si="497"/>
        <v>#VALUE!</v>
      </c>
      <c r="BH791" s="112">
        <f t="shared" ca="1" si="498"/>
        <v>2000</v>
      </c>
      <c r="BI791" s="112">
        <f t="shared" ca="1" si="499"/>
        <v>-110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-110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94">
        <f>scriv!AC754</f>
        <v>0</v>
      </c>
      <c r="H792" s="294">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0</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10</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-198</v>
      </c>
      <c r="BC792" s="111" t="str">
        <f t="shared" ca="1" si="493"/>
        <v>Radius</v>
      </c>
      <c r="BD792" s="112">
        <f t="shared" ca="1" si="494"/>
        <v>0</v>
      </c>
      <c r="BE792" s="111">
        <f t="shared" ca="1" si="495"/>
        <v>-110</v>
      </c>
      <c r="BF792" s="113" t="e">
        <f t="shared" ca="1" si="496"/>
        <v>#VALUE!</v>
      </c>
      <c r="BG792" s="113" t="e">
        <f t="shared" ca="1" si="497"/>
        <v>#VALUE!</v>
      </c>
      <c r="BH792" s="112">
        <f t="shared" ca="1" si="498"/>
        <v>2000</v>
      </c>
      <c r="BI792" s="112">
        <f t="shared" ca="1" si="499"/>
        <v>-110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-110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94">
        <f>scriv!AC755</f>
        <v>0</v>
      </c>
      <c r="H793" s="294">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0</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10</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-198</v>
      </c>
      <c r="BC793" s="111" t="str">
        <f t="shared" ca="1" si="493"/>
        <v>Radius</v>
      </c>
      <c r="BD793" s="112">
        <f t="shared" ca="1" si="494"/>
        <v>0</v>
      </c>
      <c r="BE793" s="111">
        <f t="shared" ca="1" si="495"/>
        <v>-110</v>
      </c>
      <c r="BF793" s="113" t="e">
        <f t="shared" ca="1" si="496"/>
        <v>#VALUE!</v>
      </c>
      <c r="BG793" s="113" t="e">
        <f t="shared" ca="1" si="497"/>
        <v>#VALUE!</v>
      </c>
      <c r="BH793" s="112">
        <f t="shared" ca="1" si="498"/>
        <v>2000</v>
      </c>
      <c r="BI793" s="112">
        <f t="shared" ca="1" si="499"/>
        <v>-110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-110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94">
        <f>scriv!AC756</f>
        <v>0</v>
      </c>
      <c r="H794" s="294">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0</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10</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-198</v>
      </c>
      <c r="BC794" s="111" t="str">
        <f t="shared" ca="1" si="493"/>
        <v>Radius</v>
      </c>
      <c r="BD794" s="112">
        <f t="shared" ca="1" si="494"/>
        <v>0</v>
      </c>
      <c r="BE794" s="111">
        <f t="shared" ca="1" si="495"/>
        <v>-110</v>
      </c>
      <c r="BF794" s="113" t="e">
        <f t="shared" ca="1" si="496"/>
        <v>#VALUE!</v>
      </c>
      <c r="BG794" s="113" t="e">
        <f t="shared" ca="1" si="497"/>
        <v>#VALUE!</v>
      </c>
      <c r="BH794" s="112">
        <f t="shared" ca="1" si="498"/>
        <v>2000</v>
      </c>
      <c r="BI794" s="112">
        <f t="shared" ca="1" si="499"/>
        <v>-110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-110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94">
        <f>scriv!AC757</f>
        <v>0</v>
      </c>
      <c r="H795" s="294">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0</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10</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-198</v>
      </c>
      <c r="BC795" s="111" t="str">
        <f t="shared" ca="1" si="493"/>
        <v>Radius</v>
      </c>
      <c r="BD795" s="112">
        <f t="shared" ca="1" si="494"/>
        <v>0</v>
      </c>
      <c r="BE795" s="111">
        <f t="shared" ca="1" si="495"/>
        <v>-110</v>
      </c>
      <c r="BF795" s="113" t="e">
        <f t="shared" ca="1" si="496"/>
        <v>#VALUE!</v>
      </c>
      <c r="BG795" s="113" t="e">
        <f t="shared" ca="1" si="497"/>
        <v>#VALUE!</v>
      </c>
      <c r="BH795" s="112">
        <f t="shared" ca="1" si="498"/>
        <v>2000</v>
      </c>
      <c r="BI795" s="112">
        <f t="shared" ca="1" si="499"/>
        <v>-110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-110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94">
        <f>scriv!AC758</f>
        <v>0</v>
      </c>
      <c r="H796" s="294">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0</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10</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-198</v>
      </c>
      <c r="BC796" s="111" t="str">
        <f t="shared" ca="1" si="493"/>
        <v>Radius</v>
      </c>
      <c r="BD796" s="112">
        <f t="shared" ca="1" si="494"/>
        <v>0</v>
      </c>
      <c r="BE796" s="111">
        <f t="shared" ca="1" si="495"/>
        <v>-110</v>
      </c>
      <c r="BF796" s="113" t="e">
        <f t="shared" ca="1" si="496"/>
        <v>#VALUE!</v>
      </c>
      <c r="BG796" s="113" t="e">
        <f t="shared" ca="1" si="497"/>
        <v>#VALUE!</v>
      </c>
      <c r="BH796" s="112">
        <f t="shared" ca="1" si="498"/>
        <v>2000</v>
      </c>
      <c r="BI796" s="112">
        <f t="shared" ca="1" si="499"/>
        <v>-110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-110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94">
        <f>scriv!AC759</f>
        <v>0</v>
      </c>
      <c r="H797" s="294">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0</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10</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-198</v>
      </c>
      <c r="BC797" s="111" t="str">
        <f t="shared" ca="1" si="493"/>
        <v>Radius</v>
      </c>
      <c r="BD797" s="112">
        <f t="shared" ca="1" si="494"/>
        <v>0</v>
      </c>
      <c r="BE797" s="111">
        <f t="shared" ca="1" si="495"/>
        <v>-110</v>
      </c>
      <c r="BF797" s="113" t="e">
        <f t="shared" ca="1" si="496"/>
        <v>#VALUE!</v>
      </c>
      <c r="BG797" s="113" t="e">
        <f t="shared" ca="1" si="497"/>
        <v>#VALUE!</v>
      </c>
      <c r="BH797" s="112">
        <f t="shared" ca="1" si="498"/>
        <v>2000</v>
      </c>
      <c r="BI797" s="112">
        <f t="shared" ca="1" si="499"/>
        <v>-110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-110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94">
        <f>scriv!AC760</f>
        <v>0</v>
      </c>
      <c r="H798" s="294">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0</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10</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-198</v>
      </c>
      <c r="BC798" s="111" t="str">
        <f t="shared" ca="1" si="493"/>
        <v>Radius</v>
      </c>
      <c r="BD798" s="112">
        <f t="shared" ca="1" si="494"/>
        <v>0</v>
      </c>
      <c r="BE798" s="111">
        <f t="shared" ca="1" si="495"/>
        <v>-110</v>
      </c>
      <c r="BF798" s="113" t="e">
        <f t="shared" ca="1" si="496"/>
        <v>#VALUE!</v>
      </c>
      <c r="BG798" s="113" t="e">
        <f t="shared" ca="1" si="497"/>
        <v>#VALUE!</v>
      </c>
      <c r="BH798" s="112">
        <f t="shared" ca="1" si="498"/>
        <v>2000</v>
      </c>
      <c r="BI798" s="112">
        <f t="shared" ca="1" si="499"/>
        <v>-110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-110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94">
        <f>scriv!AC761</f>
        <v>0</v>
      </c>
      <c r="H799" s="294">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0</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10</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-198</v>
      </c>
      <c r="BC799" s="111" t="str">
        <f t="shared" ca="1" si="493"/>
        <v>Radius</v>
      </c>
      <c r="BD799" s="112">
        <f t="shared" ca="1" si="494"/>
        <v>0</v>
      </c>
      <c r="BE799" s="111">
        <f t="shared" ca="1" si="495"/>
        <v>-110</v>
      </c>
      <c r="BF799" s="113" t="e">
        <f t="shared" ca="1" si="496"/>
        <v>#VALUE!</v>
      </c>
      <c r="BG799" s="113" t="e">
        <f t="shared" ca="1" si="497"/>
        <v>#VALUE!</v>
      </c>
      <c r="BH799" s="112">
        <f t="shared" ca="1" si="498"/>
        <v>2000</v>
      </c>
      <c r="BI799" s="112">
        <f t="shared" ca="1" si="499"/>
        <v>-110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-110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94">
        <f>scriv!AC762</f>
        <v>0</v>
      </c>
      <c r="H800" s="294">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0</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10</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-198</v>
      </c>
      <c r="BC800" s="111" t="str">
        <f t="shared" ca="1" si="493"/>
        <v>Radius</v>
      </c>
      <c r="BD800" s="112">
        <f t="shared" ca="1" si="494"/>
        <v>0</v>
      </c>
      <c r="BE800" s="111">
        <f t="shared" ca="1" si="495"/>
        <v>-110</v>
      </c>
      <c r="BF800" s="113" t="e">
        <f t="shared" ca="1" si="496"/>
        <v>#VALUE!</v>
      </c>
      <c r="BG800" s="113" t="e">
        <f t="shared" ca="1" si="497"/>
        <v>#VALUE!</v>
      </c>
      <c r="BH800" s="112">
        <f t="shared" ca="1" si="498"/>
        <v>2000</v>
      </c>
      <c r="BI800" s="112">
        <f t="shared" ca="1" si="499"/>
        <v>-110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-110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94">
        <f>scriv!AC763</f>
        <v>0</v>
      </c>
      <c r="H801" s="294">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0</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10</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-198</v>
      </c>
      <c r="BC801" s="111" t="str">
        <f t="shared" ca="1" si="493"/>
        <v>Radius</v>
      </c>
      <c r="BD801" s="112">
        <f t="shared" ca="1" si="494"/>
        <v>0</v>
      </c>
      <c r="BE801" s="111">
        <f t="shared" ca="1" si="495"/>
        <v>-110</v>
      </c>
      <c r="BF801" s="113" t="e">
        <f t="shared" ca="1" si="496"/>
        <v>#VALUE!</v>
      </c>
      <c r="BG801" s="113" t="e">
        <f t="shared" ca="1" si="497"/>
        <v>#VALUE!</v>
      </c>
      <c r="BH801" s="112">
        <f t="shared" ca="1" si="498"/>
        <v>2000</v>
      </c>
      <c r="BI801" s="112">
        <f t="shared" ca="1" si="499"/>
        <v>-110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-110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94">
        <f>scriv!AC764</f>
        <v>0</v>
      </c>
      <c r="H802" s="294">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0</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10</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-198</v>
      </c>
      <c r="BC802" s="111" t="str">
        <f t="shared" ca="1" si="493"/>
        <v>Radius</v>
      </c>
      <c r="BD802" s="112">
        <f t="shared" ca="1" si="494"/>
        <v>0</v>
      </c>
      <c r="BE802" s="111">
        <f t="shared" ca="1" si="495"/>
        <v>-110</v>
      </c>
      <c r="BF802" s="113" t="e">
        <f t="shared" ca="1" si="496"/>
        <v>#VALUE!</v>
      </c>
      <c r="BG802" s="113" t="e">
        <f t="shared" ca="1" si="497"/>
        <v>#VALUE!</v>
      </c>
      <c r="BH802" s="112">
        <f t="shared" ca="1" si="498"/>
        <v>2000</v>
      </c>
      <c r="BI802" s="112">
        <f t="shared" ca="1" si="499"/>
        <v>-110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-110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94">
        <f>scriv!AC765</f>
        <v>0</v>
      </c>
      <c r="H803" s="294">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0</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10</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-198</v>
      </c>
      <c r="BC803" s="111" t="str">
        <f t="shared" ca="1" si="493"/>
        <v>Radius</v>
      </c>
      <c r="BD803" s="112">
        <f t="shared" ca="1" si="494"/>
        <v>0</v>
      </c>
      <c r="BE803" s="111">
        <f t="shared" ca="1" si="495"/>
        <v>-110</v>
      </c>
      <c r="BF803" s="113" t="e">
        <f t="shared" ca="1" si="496"/>
        <v>#VALUE!</v>
      </c>
      <c r="BG803" s="113" t="e">
        <f t="shared" ca="1" si="497"/>
        <v>#VALUE!</v>
      </c>
      <c r="BH803" s="112">
        <f t="shared" ca="1" si="498"/>
        <v>2000</v>
      </c>
      <c r="BI803" s="112">
        <f t="shared" ca="1" si="499"/>
        <v>-110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-110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94">
        <f>scriv!AC766</f>
        <v>0</v>
      </c>
      <c r="H804" s="294">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0</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10</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-198</v>
      </c>
      <c r="BC804" s="111" t="str">
        <f t="shared" ca="1" si="493"/>
        <v>Radius</v>
      </c>
      <c r="BD804" s="112">
        <f t="shared" ca="1" si="494"/>
        <v>0</v>
      </c>
      <c r="BE804" s="111">
        <f t="shared" ca="1" si="495"/>
        <v>-110</v>
      </c>
      <c r="BF804" s="113" t="e">
        <f t="shared" ca="1" si="496"/>
        <v>#VALUE!</v>
      </c>
      <c r="BG804" s="113" t="e">
        <f t="shared" ca="1" si="497"/>
        <v>#VALUE!</v>
      </c>
      <c r="BH804" s="112">
        <f t="shared" ca="1" si="498"/>
        <v>2000</v>
      </c>
      <c r="BI804" s="112">
        <f t="shared" ca="1" si="499"/>
        <v>-110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-110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94">
        <f>scriv!AC767</f>
        <v>0</v>
      </c>
      <c r="H805" s="294">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0</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10</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-198</v>
      </c>
      <c r="BC805" s="111" t="str">
        <f t="shared" ca="1" si="493"/>
        <v>Radius</v>
      </c>
      <c r="BD805" s="112">
        <f t="shared" ca="1" si="494"/>
        <v>0</v>
      </c>
      <c r="BE805" s="111">
        <f t="shared" ca="1" si="495"/>
        <v>-110</v>
      </c>
      <c r="BF805" s="113" t="e">
        <f t="shared" ca="1" si="496"/>
        <v>#VALUE!</v>
      </c>
      <c r="BG805" s="113" t="e">
        <f t="shared" ca="1" si="497"/>
        <v>#VALUE!</v>
      </c>
      <c r="BH805" s="112">
        <f t="shared" ca="1" si="498"/>
        <v>2000</v>
      </c>
      <c r="BI805" s="112">
        <f t="shared" ca="1" si="499"/>
        <v>-110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-110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94">
        <f>scriv!AC768</f>
        <v>0</v>
      </c>
      <c r="H806" s="294">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0</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10</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-198</v>
      </c>
      <c r="BC806" s="111" t="str">
        <f t="shared" ca="1" si="493"/>
        <v>Radius</v>
      </c>
      <c r="BD806" s="112">
        <f t="shared" ca="1" si="494"/>
        <v>0</v>
      </c>
      <c r="BE806" s="111">
        <f t="shared" ca="1" si="495"/>
        <v>-110</v>
      </c>
      <c r="BF806" s="113" t="e">
        <f t="shared" ca="1" si="496"/>
        <v>#VALUE!</v>
      </c>
      <c r="BG806" s="113" t="e">
        <f t="shared" ca="1" si="497"/>
        <v>#VALUE!</v>
      </c>
      <c r="BH806" s="112">
        <f t="shared" ca="1" si="498"/>
        <v>2000</v>
      </c>
      <c r="BI806" s="112">
        <f t="shared" ca="1" si="499"/>
        <v>-110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-110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94">
        <f>scriv!AC769</f>
        <v>0</v>
      </c>
      <c r="H807" s="294">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0</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10</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-198</v>
      </c>
      <c r="BC807" s="111" t="str">
        <f t="shared" ca="1" si="493"/>
        <v>Radius</v>
      </c>
      <c r="BD807" s="112">
        <f t="shared" ca="1" si="494"/>
        <v>0</v>
      </c>
      <c r="BE807" s="111">
        <f t="shared" ca="1" si="495"/>
        <v>-110</v>
      </c>
      <c r="BF807" s="113" t="e">
        <f t="shared" ca="1" si="496"/>
        <v>#VALUE!</v>
      </c>
      <c r="BG807" s="113" t="e">
        <f t="shared" ca="1" si="497"/>
        <v>#VALUE!</v>
      </c>
      <c r="BH807" s="112">
        <f t="shared" ca="1" si="498"/>
        <v>2000</v>
      </c>
      <c r="BI807" s="112">
        <f t="shared" ca="1" si="499"/>
        <v>-110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-110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94">
        <f>scriv!AC770</f>
        <v>0</v>
      </c>
      <c r="H808" s="294">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0</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10</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-198</v>
      </c>
      <c r="BC808" s="111" t="str">
        <f t="shared" ca="1" si="493"/>
        <v>Radius</v>
      </c>
      <c r="BD808" s="112">
        <f t="shared" ca="1" si="494"/>
        <v>0</v>
      </c>
      <c r="BE808" s="111">
        <f t="shared" ca="1" si="495"/>
        <v>-110</v>
      </c>
      <c r="BF808" s="113" t="e">
        <f t="shared" ca="1" si="496"/>
        <v>#VALUE!</v>
      </c>
      <c r="BG808" s="113" t="e">
        <f t="shared" ca="1" si="497"/>
        <v>#VALUE!</v>
      </c>
      <c r="BH808" s="112">
        <f t="shared" ca="1" si="498"/>
        <v>2000</v>
      </c>
      <c r="BI808" s="112">
        <f t="shared" ca="1" si="499"/>
        <v>-110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-110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94">
        <f>scriv!AC771</f>
        <v>0</v>
      </c>
      <c r="H809" s="294">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0</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10</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-198</v>
      </c>
      <c r="BC809" s="111" t="str">
        <f t="shared" ca="1" si="493"/>
        <v>Radius</v>
      </c>
      <c r="BD809" s="112">
        <f t="shared" ca="1" si="494"/>
        <v>0</v>
      </c>
      <c r="BE809" s="111">
        <f t="shared" ca="1" si="495"/>
        <v>-110</v>
      </c>
      <c r="BF809" s="113" t="e">
        <f t="shared" ca="1" si="496"/>
        <v>#VALUE!</v>
      </c>
      <c r="BG809" s="113" t="e">
        <f t="shared" ca="1" si="497"/>
        <v>#VALUE!</v>
      </c>
      <c r="BH809" s="112">
        <f t="shared" ca="1" si="498"/>
        <v>2000</v>
      </c>
      <c r="BI809" s="112">
        <f t="shared" ca="1" si="499"/>
        <v>-110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-110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94">
        <f>scriv!AC772</f>
        <v>0</v>
      </c>
      <c r="H810" s="294">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0</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10</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-198</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-110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-110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-110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94">
        <f>scriv!AC773</f>
        <v>0</v>
      </c>
      <c r="H811" s="294">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0</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10</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-198</v>
      </c>
      <c r="BC811" s="111" t="str">
        <f t="shared" ca="1" si="536"/>
        <v>Radius</v>
      </c>
      <c r="BD811" s="112">
        <f t="shared" ca="1" si="537"/>
        <v>0</v>
      </c>
      <c r="BE811" s="111">
        <f t="shared" ca="1" si="538"/>
        <v>-110</v>
      </c>
      <c r="BF811" s="113" t="e">
        <f t="shared" ca="1" si="539"/>
        <v>#VALUE!</v>
      </c>
      <c r="BG811" s="113" t="e">
        <f t="shared" ca="1" si="540"/>
        <v>#VALUE!</v>
      </c>
      <c r="BH811" s="112">
        <f t="shared" ca="1" si="541"/>
        <v>2000</v>
      </c>
      <c r="BI811" s="112">
        <f t="shared" ca="1" si="542"/>
        <v>-110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-110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94">
        <f>scriv!AC774</f>
        <v>0</v>
      </c>
      <c r="H812" s="294">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0</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10</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-198</v>
      </c>
      <c r="BC812" s="111" t="str">
        <f t="shared" ca="1" si="536"/>
        <v>Radius</v>
      </c>
      <c r="BD812" s="112">
        <f t="shared" ca="1" si="537"/>
        <v>0</v>
      </c>
      <c r="BE812" s="111">
        <f t="shared" ca="1" si="538"/>
        <v>-110</v>
      </c>
      <c r="BF812" s="113" t="e">
        <f t="shared" ca="1" si="539"/>
        <v>#VALUE!</v>
      </c>
      <c r="BG812" s="113" t="e">
        <f t="shared" ca="1" si="540"/>
        <v>#VALUE!</v>
      </c>
      <c r="BH812" s="112">
        <f t="shared" ca="1" si="541"/>
        <v>2000</v>
      </c>
      <c r="BI812" s="112">
        <f t="shared" ca="1" si="542"/>
        <v>-110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-110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94">
        <f>scriv!AC775</f>
        <v>0</v>
      </c>
      <c r="H813" s="294">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0</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10</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-198</v>
      </c>
      <c r="BC813" s="111" t="str">
        <f t="shared" ca="1" si="536"/>
        <v>Radius</v>
      </c>
      <c r="BD813" s="112">
        <f t="shared" ca="1" si="537"/>
        <v>0</v>
      </c>
      <c r="BE813" s="111">
        <f t="shared" ca="1" si="538"/>
        <v>-110</v>
      </c>
      <c r="BF813" s="113" t="e">
        <f t="shared" ca="1" si="539"/>
        <v>#VALUE!</v>
      </c>
      <c r="BG813" s="113" t="e">
        <f t="shared" ca="1" si="540"/>
        <v>#VALUE!</v>
      </c>
      <c r="BH813" s="112">
        <f t="shared" ca="1" si="541"/>
        <v>2000</v>
      </c>
      <c r="BI813" s="112">
        <f t="shared" ca="1" si="542"/>
        <v>-110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-110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94">
        <f>scriv!AC776</f>
        <v>0</v>
      </c>
      <c r="H814" s="294">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0</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10</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-198</v>
      </c>
      <c r="BC814" s="111" t="str">
        <f t="shared" ca="1" si="536"/>
        <v>Radius</v>
      </c>
      <c r="BD814" s="112">
        <f t="shared" ca="1" si="537"/>
        <v>0</v>
      </c>
      <c r="BE814" s="111">
        <f t="shared" ca="1" si="538"/>
        <v>-110</v>
      </c>
      <c r="BF814" s="113" t="e">
        <f t="shared" ca="1" si="539"/>
        <v>#VALUE!</v>
      </c>
      <c r="BG814" s="113" t="e">
        <f t="shared" ca="1" si="540"/>
        <v>#VALUE!</v>
      </c>
      <c r="BH814" s="112">
        <f t="shared" ca="1" si="541"/>
        <v>2000</v>
      </c>
      <c r="BI814" s="112">
        <f t="shared" ca="1" si="542"/>
        <v>-110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-110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94">
        <f>scriv!AC777</f>
        <v>0</v>
      </c>
      <c r="H815" s="294">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0</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10</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-198</v>
      </c>
      <c r="BC815" s="111" t="str">
        <f t="shared" ca="1" si="536"/>
        <v>Radius</v>
      </c>
      <c r="BD815" s="112">
        <f t="shared" ca="1" si="537"/>
        <v>0</v>
      </c>
      <c r="BE815" s="111">
        <f t="shared" ca="1" si="538"/>
        <v>-110</v>
      </c>
      <c r="BF815" s="113" t="e">
        <f t="shared" ca="1" si="539"/>
        <v>#VALUE!</v>
      </c>
      <c r="BG815" s="113" t="e">
        <f t="shared" ca="1" si="540"/>
        <v>#VALUE!</v>
      </c>
      <c r="BH815" s="112">
        <f t="shared" ca="1" si="541"/>
        <v>2000</v>
      </c>
      <c r="BI815" s="112">
        <f t="shared" ca="1" si="542"/>
        <v>-110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-110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94">
        <f>scriv!AC778</f>
        <v>0</v>
      </c>
      <c r="H816" s="294">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0</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10</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-198</v>
      </c>
      <c r="BC816" s="111" t="str">
        <f t="shared" ca="1" si="536"/>
        <v>Radius</v>
      </c>
      <c r="BD816" s="112">
        <f t="shared" ca="1" si="537"/>
        <v>0</v>
      </c>
      <c r="BE816" s="111">
        <f t="shared" ca="1" si="538"/>
        <v>-110</v>
      </c>
      <c r="BF816" s="113" t="e">
        <f t="shared" ca="1" si="539"/>
        <v>#VALUE!</v>
      </c>
      <c r="BG816" s="113" t="e">
        <f t="shared" ca="1" si="540"/>
        <v>#VALUE!</v>
      </c>
      <c r="BH816" s="112">
        <f t="shared" ca="1" si="541"/>
        <v>2000</v>
      </c>
      <c r="BI816" s="112">
        <f t="shared" ca="1" si="542"/>
        <v>-110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-110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94">
        <f>scriv!AC779</f>
        <v>0</v>
      </c>
      <c r="H817" s="294">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0</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10</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-198</v>
      </c>
      <c r="BC817" s="111" t="str">
        <f t="shared" ca="1" si="536"/>
        <v>Radius</v>
      </c>
      <c r="BD817" s="112">
        <f t="shared" ca="1" si="537"/>
        <v>0</v>
      </c>
      <c r="BE817" s="111">
        <f t="shared" ca="1" si="538"/>
        <v>-110</v>
      </c>
      <c r="BF817" s="113" t="e">
        <f t="shared" ca="1" si="539"/>
        <v>#VALUE!</v>
      </c>
      <c r="BG817" s="113" t="e">
        <f t="shared" ca="1" si="540"/>
        <v>#VALUE!</v>
      </c>
      <c r="BH817" s="112">
        <f t="shared" ca="1" si="541"/>
        <v>2000</v>
      </c>
      <c r="BI817" s="112">
        <f t="shared" ca="1" si="542"/>
        <v>-110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-110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94">
        <f>scriv!AC780</f>
        <v>0</v>
      </c>
      <c r="H818" s="294">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0</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10</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-198</v>
      </c>
      <c r="BC818" s="111" t="str">
        <f t="shared" ca="1" si="536"/>
        <v>Radius</v>
      </c>
      <c r="BD818" s="112">
        <f t="shared" ca="1" si="537"/>
        <v>0</v>
      </c>
      <c r="BE818" s="111">
        <f t="shared" ca="1" si="538"/>
        <v>-110</v>
      </c>
      <c r="BF818" s="113" t="e">
        <f t="shared" ca="1" si="539"/>
        <v>#VALUE!</v>
      </c>
      <c r="BG818" s="113" t="e">
        <f t="shared" ca="1" si="540"/>
        <v>#VALUE!</v>
      </c>
      <c r="BH818" s="112">
        <f t="shared" ca="1" si="541"/>
        <v>2000</v>
      </c>
      <c r="BI818" s="112">
        <f t="shared" ca="1" si="542"/>
        <v>-110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-110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94">
        <f>scriv!AC781</f>
        <v>0</v>
      </c>
      <c r="H819" s="294">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0</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10</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-198</v>
      </c>
      <c r="BC819" s="111" t="str">
        <f t="shared" ca="1" si="536"/>
        <v>Radius</v>
      </c>
      <c r="BD819" s="112">
        <f t="shared" ca="1" si="537"/>
        <v>0</v>
      </c>
      <c r="BE819" s="111">
        <f t="shared" ca="1" si="538"/>
        <v>-110</v>
      </c>
      <c r="BF819" s="113" t="e">
        <f t="shared" ca="1" si="539"/>
        <v>#VALUE!</v>
      </c>
      <c r="BG819" s="113" t="e">
        <f t="shared" ca="1" si="540"/>
        <v>#VALUE!</v>
      </c>
      <c r="BH819" s="112">
        <f t="shared" ca="1" si="541"/>
        <v>2000</v>
      </c>
      <c r="BI819" s="112">
        <f t="shared" ca="1" si="542"/>
        <v>-110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-110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94">
        <f>scriv!AC782</f>
        <v>0</v>
      </c>
      <c r="H820" s="294">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0</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10</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-198</v>
      </c>
      <c r="BC820" s="111" t="str">
        <f t="shared" ca="1" si="536"/>
        <v>Radius</v>
      </c>
      <c r="BD820" s="112">
        <f t="shared" ca="1" si="537"/>
        <v>0</v>
      </c>
      <c r="BE820" s="111">
        <f t="shared" ca="1" si="538"/>
        <v>-110</v>
      </c>
      <c r="BF820" s="113" t="e">
        <f t="shared" ca="1" si="539"/>
        <v>#VALUE!</v>
      </c>
      <c r="BG820" s="113" t="e">
        <f t="shared" ca="1" si="540"/>
        <v>#VALUE!</v>
      </c>
      <c r="BH820" s="112">
        <f t="shared" ca="1" si="541"/>
        <v>2000</v>
      </c>
      <c r="BI820" s="112">
        <f t="shared" ca="1" si="542"/>
        <v>-110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-110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sheetData>
  <autoFilter ref="BC40:BC199"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tabSelected="1" zoomScale="92" zoomScaleNormal="90" workbookViewId="0">
      <pane xSplit="12480" ySplit="2380" topLeftCell="M1" activePane="bottomRight"/>
      <selection activeCell="D1" sqref="D1:D1048576"/>
      <selection pane="topRight" activeCell="Y2" sqref="Y2"/>
      <selection pane="bottomLeft" activeCell="A433" sqref="A433:XFD433"/>
      <selection pane="bottomRight" activeCell="C7" sqref="C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v>0</v>
      </c>
      <c r="C2" s="269" t="s">
        <v>318</v>
      </c>
      <c r="D2" s="268" t="s">
        <v>318</v>
      </c>
      <c r="E2" s="268"/>
      <c r="F2" s="268"/>
      <c r="G2" s="268"/>
      <c r="H2" s="268"/>
      <c r="I2" s="268"/>
      <c r="J2" s="267"/>
      <c r="K2" s="267"/>
      <c r="L2" s="267"/>
      <c r="M2" s="267"/>
      <c r="N2" s="268"/>
      <c r="O2" s="268"/>
      <c r="P2" s="267"/>
      <c r="Q2" s="267"/>
      <c r="R2" s="267"/>
      <c r="S2" s="267"/>
      <c r="T2" s="267"/>
      <c r="U2" s="267"/>
      <c r="V2" s="267"/>
      <c r="AE2" s="268"/>
      <c r="AF2" s="268"/>
      <c r="AH2" s="81" t="str">
        <f>IF(M2="",IFERROR(VLOOKUP($U2,scriv!$C$2:$AK$802,26,FALSE),""),M2)</f>
        <v/>
      </c>
      <c r="AI2" s="81" t="str">
        <f>IF(N2="",IFERROR(VLOOKUP($U2,scriv!$C$2:$AK$802,27,FALSE),""),N2)</f>
        <v/>
      </c>
      <c r="AJ2" s="81" t="str">
        <f>IF(O2="",IFERROR(VLOOKUP($U2,scriv!$C$2:$AK$802,28,FALSE),""),O2)</f>
        <v/>
      </c>
      <c r="AK2" s="81" t="str">
        <f>IF(P2="",IFERROR(VLOOKUP($U2,scriv!$C$2:$AK$802,29,FALSE),""),P2)</f>
        <v/>
      </c>
      <c r="AL2" s="242" t="str">
        <f>SUBSTITUTE(SUBSTITUTE(SUBSTITUTE(SUBSTITUTE(SUBSTITUTE(SUBSTITUTE(SUBSTITUTE(SUBSTITUTE(SUBSTITUTE(SUBSTITUTE(SUBSTITUTE(SUBSTITUTE(
C2,
":",""),
".",""),
"/",""),
"|",""),
",",""),
" ",""),
"'",""),
"(",""),
")",""),
"&amp;",""),
"!",""),
"?","")</f>
        <v>Map</v>
      </c>
      <c r="AM2" s="240" t="str">
        <f>SUBSTITUTE(SUBSTITUTE(SUBSTITUTE(SUBSTITUTE(SUBSTITUTE(SUBSTITUTE(SUBSTITUTE(SUBSTITUTE(SUBSTITUTE(SUBSTITUTE(SUBSTITUTE(SUBSTITUTE(
U2,
":",""),
".",""),
"/",""),
"|",""),
",",""),
" ",""),
"'",""),
"(",""),
")",""),
"&amp;",""),
"!",""),
"?","")</f>
        <v/>
      </c>
      <c r="AN2" s="242" t="str">
        <f>IF(G2&lt;&gt;"",SUBSTITUTE(SUBSTITUTE(SUBSTITUTE(SUBSTITUTE(SUBSTITUTE(SUBSTITUTE(SUBSTITUTE(SUBSTITUTE(SUBSTITUTE(SUBSTITUTE(SUBSTITUTE(SUBSTITUTE(
G2,
":",""),
".",""),
"/",""),
"|",""),
",",""),
" ",""),
"'",""),
"(",""),
")",""),
"&amp;",""),
"!",""),
"?",""),
IF(H2&lt;&gt;"",AM2,""))</f>
        <v/>
      </c>
      <c r="AO2" s="240" t="str">
        <f>SUBSTITUTE(SUBSTITUTE(SUBSTITUTE(SUBSTITUTE(SUBSTITUTE(SUBSTITUTE(SUBSTITUTE(SUBSTITUTE(SUBSTITUTE(SUBSTITUTE(SUBSTITUTE(SUBSTITUTE(
H2,
":",""),
".",""),
"/",""),
"|",""),
",",""),
" ",""),
"'",""),
"(",""),
")",""),
"&amp;",""),
"!",""),
"?","")</f>
        <v/>
      </c>
      <c r="AP2" s="242" t="str">
        <f>SUBSTITUTE(SUBSTITUTE(SUBSTITUTE(SUBSTITUTE(SUBSTITUTE(SUBSTITUTE(SUBSTITUTE(SUBSTITUTE(SUBSTITUTE(SUBSTITUTE(SUBSTITUTE(
F2,
":",""),
".",""),
"/",""),
"|",""),
",",""),
"'",""),
"(",""),
")",""),
"&amp;",""),
"!",""),
"?","")</f>
        <v/>
      </c>
    </row>
    <row r="3" spans="1:42" ht="23" customHeight="1">
      <c r="A3" t="s">
        <v>380</v>
      </c>
      <c r="B3">
        <v>1</v>
      </c>
      <c r="C3" t="s">
        <v>442</v>
      </c>
      <c r="D3" t="s">
        <v>443</v>
      </c>
      <c r="E3"/>
      <c r="F3"/>
      <c r="G3"/>
      <c r="H3"/>
      <c r="I3"/>
      <c r="J3"/>
      <c r="K3"/>
      <c r="L3"/>
      <c r="M3"/>
      <c r="N3"/>
      <c r="O3"/>
      <c r="P3"/>
      <c r="Q3"/>
      <c r="R3"/>
      <c r="S3"/>
      <c r="T3"/>
      <c r="U3" t="s">
        <v>444</v>
      </c>
      <c r="V3"/>
      <c r="W3"/>
      <c r="X3"/>
      <c r="Y3"/>
      <c r="Z3"/>
      <c r="AA3"/>
      <c r="AB3"/>
      <c r="AC3"/>
      <c r="AD3"/>
      <c r="AE3"/>
      <c r="AF3"/>
      <c r="AG3"/>
      <c r="AH3" s="81" t="str">
        <f>IF(M3="",IFERROR(VLOOKUP($U3,scriv!$C$2:$AK$802,32,FALSE),""),M3)</f>
        <v/>
      </c>
      <c r="AI3" s="81" t="str">
        <f>IF(N3="",IFERROR(VLOOKUP($U3,scriv!$C$2:$AK$802,33,FALSE),""),N3)</f>
        <v/>
      </c>
      <c r="AJ3" s="81" t="str">
        <f>IF(O3="",IFERROR(VLOOKUP($U3,scriv!$C$2:$AK$802,34,FALSE),""),O3)</f>
        <v/>
      </c>
      <c r="AK3" s="81" t="str">
        <f>IF(P3="",IFERROR(VLOOKUP($U3,scriv!$C$2:$AK$802,35,FALSE),""),P3)</f>
        <v/>
      </c>
      <c r="AL3" s="242" t="str">
        <f>SUBSTITUTE(SUBSTITUTE(SUBSTITUTE(SUBSTITUTE(SUBSTITUTE(SUBSTITUTE(SUBSTITUTE(SUBSTITUTE(SUBSTITUTE(SUBSTITUTE(SUBSTITUTE(SUBSTITUTE(
C3,
":",""),
".",""),
"/",""),
"|",""),
",",""),
" ",""),
"'",""),
"(",""),
")",""),
"&amp;",""),
"!",""),
"?","")</f>
        <v>OnOffOpenClose</v>
      </c>
      <c r="AM3" s="240" t="str">
        <f>SUBSTITUTE(SUBSTITUTE(SUBSTITUTE(SUBSTITUTE(SUBSTITUTE(SUBSTITUTE(SUBSTITUTE(SUBSTITUTE(SUBSTITUTE(SUBSTITUTE(SUBSTITUTE(SUBSTITUTE(
U3,
":",""),
".",""),
"/",""),
"|",""),
",",""),
" ",""),
"'",""),
"(",""),
")",""),
"&amp;",""),
"!",""),
"?","")</f>
        <v>MacroDemo</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380</v>
      </c>
      <c r="B4">
        <v>1.1000000000000001</v>
      </c>
      <c r="C4" t="s">
        <v>445</v>
      </c>
      <c r="D4" t="s">
        <v>446</v>
      </c>
      <c r="E4"/>
      <c r="F4"/>
      <c r="G4"/>
      <c r="H4"/>
      <c r="I4"/>
      <c r="J4"/>
      <c r="K4"/>
      <c r="L4"/>
      <c r="M4"/>
      <c r="N4"/>
      <c r="O4"/>
      <c r="P4"/>
      <c r="Q4"/>
      <c r="R4"/>
      <c r="S4"/>
      <c r="T4"/>
      <c r="U4" t="s">
        <v>442</v>
      </c>
      <c r="V4"/>
      <c r="W4" t="s">
        <v>447</v>
      </c>
      <c r="X4"/>
      <c r="Y4"/>
      <c r="Z4"/>
      <c r="AA4"/>
      <c r="AB4"/>
      <c r="AC4"/>
      <c r="AD4"/>
      <c r="AE4"/>
      <c r="AF4"/>
      <c r="AG4"/>
      <c r="AH4" s="81" t="str">
        <f>IF(M4="",IFERROR(VLOOKUP($U4,scriv!$C$2:$AK$802,32,FALSE),""),M4)</f>
        <v/>
      </c>
      <c r="AI4" s="81" t="str">
        <f>IF(N4="",IFERROR(VLOOKUP($U4,scriv!$C$2:$AK$802,33,FALSE),""),N4)</f>
        <v/>
      </c>
      <c r="AJ4" s="81" t="str">
        <f>IF(O4="",IFERROR(VLOOKUP($U4,scriv!$C$2:$AK$802,34,FALSE),""),O4)</f>
        <v/>
      </c>
      <c r="AK4" s="81" t="str">
        <f>IF(P4="",IFERROR(VLOOKUP($U4,scriv!$C$2:$AK$802,35,FALSE),""),P4)</f>
        <v/>
      </c>
      <c r="AL4" s="242" t="str">
        <f>SUBSTITUTE(SUBSTITUTE(SUBSTITUTE(SUBSTITUTE(SUBSTITUTE(SUBSTITUTE(SUBSTITUTE(SUBSTITUTE(SUBSTITUTE(SUBSTITUTE(SUBSTITUTE(SUBSTITUTE(
C4,
":",""),
".",""),
"/",""),
"|",""),
",",""),
" ",""),
"'",""),
"(",""),
")",""),
"&amp;",""),
"!",""),
"?","")</f>
        <v>OpenLevelA</v>
      </c>
      <c r="AM4" s="240" t="str">
        <f>SUBSTITUTE(SUBSTITUTE(SUBSTITUTE(SUBSTITUTE(SUBSTITUTE(SUBSTITUTE(SUBSTITUTE(SUBSTITUTE(SUBSTITUTE(SUBSTITUTE(SUBSTITUTE(SUBSTITUTE(
U4,
":",""),
".",""),
"/",""),
"|",""),
",",""),
" ",""),
"'",""),
"(",""),
")",""),
"&amp;",""),
"!",""),
"?","")</f>
        <v>OnOffOpenClose</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380</v>
      </c>
      <c r="B5">
        <v>1.2</v>
      </c>
      <c r="C5" t="s">
        <v>448</v>
      </c>
      <c r="D5" t="s">
        <v>449</v>
      </c>
      <c r="E5"/>
      <c r="F5"/>
      <c r="G5"/>
      <c r="H5"/>
      <c r="I5"/>
      <c r="J5"/>
      <c r="K5"/>
      <c r="L5"/>
      <c r="M5"/>
      <c r="N5"/>
      <c r="O5"/>
      <c r="P5"/>
      <c r="Q5"/>
      <c r="R5"/>
      <c r="S5"/>
      <c r="T5"/>
      <c r="U5" t="s">
        <v>442</v>
      </c>
      <c r="V5"/>
      <c r="W5" t="s">
        <v>450</v>
      </c>
      <c r="X5"/>
      <c r="Y5"/>
      <c r="Z5"/>
      <c r="AA5"/>
      <c r="AB5"/>
      <c r="AC5"/>
      <c r="AD5"/>
      <c r="AE5"/>
      <c r="AF5"/>
      <c r="AG5"/>
      <c r="AH5" s="81" t="str">
        <f>IF(M5="",IFERROR(VLOOKUP($U5,scriv!$C$2:$AK$802,32,FALSE),""),M5)</f>
        <v/>
      </c>
      <c r="AI5" s="81" t="str">
        <f>IF(N5="",IFERROR(VLOOKUP($U5,scriv!$C$2:$AK$802,33,FALSE),""),N5)</f>
        <v/>
      </c>
      <c r="AJ5" s="81" t="str">
        <f>IF(O5="",IFERROR(VLOOKUP($U5,scriv!$C$2:$AK$802,34,FALSE),""),O5)</f>
        <v/>
      </c>
      <c r="AK5" s="81" t="str">
        <f>IF(P5="",IFERROR(VLOOKUP($U5,scriv!$C$2:$AK$802,35,FALSE),""),P5)</f>
        <v/>
      </c>
      <c r="AL5" s="242" t="str">
        <f t="shared" ref="AL5:AL68" si="0">SUBSTITUTE(SUBSTITUTE(SUBSTITUTE(SUBSTITUTE(SUBSTITUTE(SUBSTITUTE(SUBSTITUTE(SUBSTITUTE(SUBSTITUTE(SUBSTITUTE(SUBSTITUTE(SUBSTITUTE(
C5,
":",""),
".",""),
"/",""),
"|",""),
",",""),
" ",""),
"'",""),
"(",""),
")",""),
"&amp;",""),
"!",""),
"?","")</f>
        <v>OpenLevelB</v>
      </c>
      <c r="AM5" s="240" t="str">
        <f t="shared" ref="AM5:AM68" si="1">SUBSTITUTE(SUBSTITUTE(SUBSTITUTE(SUBSTITUTE(SUBSTITUTE(SUBSTITUTE(SUBSTITUTE(SUBSTITUTE(SUBSTITUTE(SUBSTITUTE(SUBSTITUTE(SUBSTITUTE(
U5,
":",""),
".",""),
"/",""),
"|",""),
",",""),
" ",""),
"'",""),
"(",""),
")",""),
"&amp;",""),
"!",""),
"?","")</f>
        <v>OnOffOpenClose</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
      </c>
    </row>
    <row r="6" spans="1:42" ht="23" customHeight="1">
      <c r="A6" t="s">
        <v>380</v>
      </c>
      <c r="B6">
        <v>1.3</v>
      </c>
      <c r="C6" t="s">
        <v>451</v>
      </c>
      <c r="D6" t="s">
        <v>452</v>
      </c>
      <c r="E6"/>
      <c r="F6"/>
      <c r="G6"/>
      <c r="H6"/>
      <c r="I6"/>
      <c r="J6"/>
      <c r="K6"/>
      <c r="L6"/>
      <c r="M6"/>
      <c r="N6"/>
      <c r="O6"/>
      <c r="P6"/>
      <c r="Q6"/>
      <c r="R6"/>
      <c r="S6"/>
      <c r="T6"/>
      <c r="U6" t="s">
        <v>442</v>
      </c>
      <c r="V6"/>
      <c r="W6" t="s">
        <v>453</v>
      </c>
      <c r="X6"/>
      <c r="Y6"/>
      <c r="Z6"/>
      <c r="AA6"/>
      <c r="AB6"/>
      <c r="AC6"/>
      <c r="AD6"/>
      <c r="AE6"/>
      <c r="AF6"/>
      <c r="AG6"/>
      <c r="AH6" s="81" t="str">
        <f>IF(M6="",IFERROR(VLOOKUP($U6,scriv!$C$2:$AK$802,32,FALSE),""),M6)</f>
        <v/>
      </c>
      <c r="AI6" s="81" t="str">
        <f>IF(N6="",IFERROR(VLOOKUP($U6,scriv!$C$2:$AK$802,33,FALSE),""),N6)</f>
        <v/>
      </c>
      <c r="AJ6" s="81" t="str">
        <f>IF(O6="",IFERROR(VLOOKUP($U6,scriv!$C$2:$AK$802,34,FALSE),""),O6)</f>
        <v/>
      </c>
      <c r="AK6" s="81" t="str">
        <f>IF(P6="",IFERROR(VLOOKUP($U6,scriv!$C$2:$AK$802,35,FALSE),""),P6)</f>
        <v/>
      </c>
      <c r="AL6" s="242" t="str">
        <f t="shared" si="0"/>
        <v>OpenLevelC</v>
      </c>
      <c r="AM6" s="240" t="str">
        <f t="shared" si="1"/>
        <v>OnOffOpenClose</v>
      </c>
      <c r="AN6" s="242" t="str">
        <f t="shared" si="2"/>
        <v/>
      </c>
      <c r="AO6" s="240" t="str">
        <f t="shared" si="3"/>
        <v/>
      </c>
      <c r="AP6" s="242" t="str">
        <f t="shared" si="4"/>
        <v/>
      </c>
    </row>
    <row r="7" spans="1:42" ht="23" customHeight="1">
      <c r="A7" t="s">
        <v>380</v>
      </c>
      <c r="B7">
        <v>1.4</v>
      </c>
      <c r="C7" t="s">
        <v>454</v>
      </c>
      <c r="D7" t="s">
        <v>455</v>
      </c>
      <c r="E7"/>
      <c r="F7"/>
      <c r="G7"/>
      <c r="H7"/>
      <c r="I7"/>
      <c r="J7"/>
      <c r="K7"/>
      <c r="L7"/>
      <c r="M7"/>
      <c r="N7"/>
      <c r="O7"/>
      <c r="P7"/>
      <c r="Q7"/>
      <c r="R7"/>
      <c r="S7"/>
      <c r="T7"/>
      <c r="U7" t="s">
        <v>442</v>
      </c>
      <c r="V7"/>
      <c r="W7" t="s">
        <v>456</v>
      </c>
      <c r="X7"/>
      <c r="Y7"/>
      <c r="Z7"/>
      <c r="AA7"/>
      <c r="AB7"/>
      <c r="AC7"/>
      <c r="AD7"/>
      <c r="AE7"/>
      <c r="AF7"/>
      <c r="AG7"/>
      <c r="AH7" s="81" t="str">
        <f>IF(M7="",IFERROR(VLOOKUP($U7,scriv!$C$2:$AK$802,32,FALSE),""),M7)</f>
        <v/>
      </c>
      <c r="AI7" s="81" t="str">
        <f>IF(N7="",IFERROR(VLOOKUP($U7,scriv!$C$2:$AK$802,33,FALSE),""),N7)</f>
        <v/>
      </c>
      <c r="AJ7" s="81" t="str">
        <f>IF(O7="",IFERROR(VLOOKUP($U7,scriv!$C$2:$AK$802,34,FALSE),""),O7)</f>
        <v/>
      </c>
      <c r="AK7" s="81" t="str">
        <f>IF(P7="",IFERROR(VLOOKUP($U7,scriv!$C$2:$AK$802,35,FALSE),""),P7)</f>
        <v/>
      </c>
      <c r="AL7" s="242" t="str">
        <f t="shared" si="0"/>
        <v>OpenLevelD</v>
      </c>
      <c r="AM7" s="240" t="str">
        <f t="shared" si="1"/>
        <v>OnOffOpenClose</v>
      </c>
      <c r="AN7" s="242" t="str">
        <f t="shared" si="2"/>
        <v/>
      </c>
      <c r="AO7" s="240" t="str">
        <f t="shared" si="3"/>
        <v/>
      </c>
      <c r="AP7" s="242" t="str">
        <f t="shared" si="4"/>
        <v/>
      </c>
    </row>
    <row r="8" spans="1:42" ht="23" customHeight="1">
      <c r="A8" t="s">
        <v>380</v>
      </c>
      <c r="B8">
        <v>1.5</v>
      </c>
      <c r="C8" t="s">
        <v>457</v>
      </c>
      <c r="D8" t="s">
        <v>458</v>
      </c>
      <c r="E8"/>
      <c r="F8"/>
      <c r="G8"/>
      <c r="H8"/>
      <c r="I8"/>
      <c r="J8"/>
      <c r="K8"/>
      <c r="L8"/>
      <c r="M8"/>
      <c r="N8"/>
      <c r="O8"/>
      <c r="P8"/>
      <c r="Q8"/>
      <c r="R8"/>
      <c r="S8"/>
      <c r="T8"/>
      <c r="U8" t="s">
        <v>442</v>
      </c>
      <c r="V8"/>
      <c r="W8" t="s">
        <v>459</v>
      </c>
      <c r="X8"/>
      <c r="Y8"/>
      <c r="Z8"/>
      <c r="AA8"/>
      <c r="AB8"/>
      <c r="AC8"/>
      <c r="AD8"/>
      <c r="AE8"/>
      <c r="AF8"/>
      <c r="AG8"/>
      <c r="AH8" s="81" t="str">
        <f>IF(M8="",IFERROR(VLOOKUP($U8,scriv!$C$2:$AK$802,32,FALSE),""),M8)</f>
        <v/>
      </c>
      <c r="AI8" s="81" t="str">
        <f>IF(N8="",IFERROR(VLOOKUP($U8,scriv!$C$2:$AK$802,33,FALSE),""),N8)</f>
        <v/>
      </c>
      <c r="AJ8" s="81" t="str">
        <f>IF(O8="",IFERROR(VLOOKUP($U8,scriv!$C$2:$AK$802,34,FALSE),""),O8)</f>
        <v/>
      </c>
      <c r="AK8" s="81" t="str">
        <f>IF(P8="",IFERROR(VLOOKUP($U8,scriv!$C$2:$AK$802,35,FALSE),""),P8)</f>
        <v/>
      </c>
      <c r="AL8" s="242" t="str">
        <f t="shared" si="0"/>
        <v>OpenLevelE</v>
      </c>
      <c r="AM8" s="240" t="str">
        <f t="shared" si="1"/>
        <v>OnOffOpenClose</v>
      </c>
      <c r="AN8" s="242" t="str">
        <f t="shared" si="2"/>
        <v/>
      </c>
      <c r="AO8" s="240" t="str">
        <f t="shared" si="3"/>
        <v/>
      </c>
      <c r="AP8" s="242" t="str">
        <f t="shared" si="4"/>
        <v/>
      </c>
    </row>
    <row r="9" spans="1:42" ht="23" customHeight="1">
      <c r="A9" t="s">
        <v>380</v>
      </c>
      <c r="B9">
        <v>2</v>
      </c>
      <c r="C9" t="s">
        <v>460</v>
      </c>
      <c r="D9" t="s">
        <v>461</v>
      </c>
      <c r="E9"/>
      <c r="F9"/>
      <c r="G9"/>
      <c r="H9"/>
      <c r="I9"/>
      <c r="J9"/>
      <c r="K9"/>
      <c r="L9"/>
      <c r="M9"/>
      <c r="N9"/>
      <c r="O9"/>
      <c r="P9"/>
      <c r="Q9"/>
      <c r="R9"/>
      <c r="S9"/>
      <c r="T9"/>
      <c r="U9" t="s">
        <v>444</v>
      </c>
      <c r="V9"/>
      <c r="W9"/>
      <c r="X9"/>
      <c r="Y9"/>
      <c r="Z9"/>
      <c r="AA9"/>
      <c r="AB9"/>
      <c r="AC9"/>
      <c r="AD9"/>
      <c r="AE9"/>
      <c r="AF9"/>
      <c r="AG9"/>
      <c r="AH9" s="81" t="str">
        <f>IF(M9="",IFERROR(VLOOKUP($U9,scriv!$C$2:$AK$802,32,FALSE),""),M9)</f>
        <v/>
      </c>
      <c r="AI9" s="81" t="str">
        <f>IF(N9="",IFERROR(VLOOKUP($U9,scriv!$C$2:$AK$802,33,FALSE),""),N9)</f>
        <v/>
      </c>
      <c r="AJ9" s="81" t="str">
        <f>IF(O9="",IFERROR(VLOOKUP($U9,scriv!$C$2:$AK$802,34,FALSE),""),O9)</f>
        <v/>
      </c>
      <c r="AK9" s="81" t="str">
        <f>IF(P9="",IFERROR(VLOOKUP($U9,scriv!$C$2:$AK$802,35,FALSE),""),P9)</f>
        <v/>
      </c>
      <c r="AL9" s="242" t="str">
        <f t="shared" si="0"/>
        <v>CustomFunctions</v>
      </c>
      <c r="AM9" s="240" t="str">
        <f t="shared" si="1"/>
        <v>MacroDemo</v>
      </c>
      <c r="AN9" s="242" t="str">
        <f t="shared" si="2"/>
        <v/>
      </c>
      <c r="AO9" s="240" t="str">
        <f t="shared" si="3"/>
        <v/>
      </c>
      <c r="AP9" s="242" t="str">
        <f t="shared" si="4"/>
        <v/>
      </c>
    </row>
    <row r="10" spans="1:42" ht="23" customHeight="1">
      <c r="A10" t="s">
        <v>380</v>
      </c>
      <c r="B10">
        <v>3</v>
      </c>
      <c r="C10" t="s">
        <v>462</v>
      </c>
      <c r="D10" t="s">
        <v>462</v>
      </c>
      <c r="E10"/>
      <c r="F10"/>
      <c r="G10"/>
      <c r="H10"/>
      <c r="I10"/>
      <c r="J10"/>
      <c r="K10"/>
      <c r="L10"/>
      <c r="M10"/>
      <c r="N10"/>
      <c r="O10"/>
      <c r="P10"/>
      <c r="Q10"/>
      <c r="R10"/>
      <c r="S10"/>
      <c r="T10"/>
      <c r="U10" t="s">
        <v>444</v>
      </c>
      <c r="V10"/>
      <c r="W10"/>
      <c r="X10"/>
      <c r="Y10"/>
      <c r="Z10"/>
      <c r="AA10"/>
      <c r="AB10"/>
      <c r="AC10"/>
      <c r="AD10"/>
      <c r="AE10"/>
      <c r="AF10"/>
      <c r="AG10"/>
      <c r="AH10" s="81" t="str">
        <f>IF(M10="",IFERROR(VLOOKUP($U10,scriv!$C$2:$AK$802,32,FALSE),""),M10)</f>
        <v/>
      </c>
      <c r="AI10" s="81" t="str">
        <f>IF(N10="",IFERROR(VLOOKUP($U10,scriv!$C$2:$AK$802,33,FALSE),""),N10)</f>
        <v/>
      </c>
      <c r="AJ10" s="81" t="str">
        <f>IF(O10="",IFERROR(VLOOKUP($U10,scriv!$C$2:$AK$802,34,FALSE),""),O10)</f>
        <v/>
      </c>
      <c r="AK10" s="81" t="str">
        <f>IF(P10="",IFERROR(VLOOKUP($U10,scriv!$C$2:$AK$802,35,FALSE),""),P10)</f>
        <v/>
      </c>
      <c r="AL10" s="242" t="str">
        <f t="shared" si="0"/>
        <v>Tracing</v>
      </c>
      <c r="AM10" s="240" t="str">
        <f t="shared" si="1"/>
        <v>MacroDemo</v>
      </c>
      <c r="AN10" s="242" t="str">
        <f t="shared" si="2"/>
        <v/>
      </c>
      <c r="AO10" s="240" t="str">
        <f t="shared" si="3"/>
        <v/>
      </c>
      <c r="AP10" s="242" t="str">
        <f t="shared" si="4"/>
        <v/>
      </c>
    </row>
    <row r="11" spans="1:42" ht="23" customHeight="1">
      <c r="A11" t="s">
        <v>380</v>
      </c>
      <c r="B11">
        <v>4</v>
      </c>
      <c r="C11" t="s">
        <v>463</v>
      </c>
      <c r="D11" t="s">
        <v>464</v>
      </c>
      <c r="E11"/>
      <c r="F11"/>
      <c r="G11"/>
      <c r="H11"/>
      <c r="I11"/>
      <c r="J11"/>
      <c r="K11"/>
      <c r="L11"/>
      <c r="M11"/>
      <c r="N11"/>
      <c r="O11"/>
      <c r="P11"/>
      <c r="Q11"/>
      <c r="R11"/>
      <c r="S11"/>
      <c r="T11"/>
      <c r="U11" t="s">
        <v>444</v>
      </c>
      <c r="V11"/>
      <c r="W11"/>
      <c r="X11"/>
      <c r="Y11"/>
      <c r="Z11"/>
      <c r="AA11"/>
      <c r="AB11"/>
      <c r="AC11"/>
      <c r="AD11"/>
      <c r="AE11"/>
      <c r="AF11"/>
      <c r="AG11"/>
      <c r="AH11" s="81" t="str">
        <f>IF(M11="",IFERROR(VLOOKUP($U11,scriv!$C$2:$AK$802,32,FALSE),""),M11)</f>
        <v/>
      </c>
      <c r="AI11" s="81" t="str">
        <f>IF(N11="",IFERROR(VLOOKUP($U11,scriv!$C$2:$AK$802,33,FALSE),""),N11)</f>
        <v/>
      </c>
      <c r="AJ11" s="81" t="str">
        <f>IF(O11="",IFERROR(VLOOKUP($U11,scriv!$C$2:$AK$802,34,FALSE),""),O11)</f>
        <v/>
      </c>
      <c r="AK11" s="81" t="str">
        <f>IF(P11="",IFERROR(VLOOKUP($U11,scriv!$C$2:$AK$802,35,FALSE),""),P11)</f>
        <v/>
      </c>
      <c r="AL11" s="242" t="str">
        <f t="shared" si="0"/>
        <v>ZoomingHighlighting</v>
      </c>
      <c r="AM11" s="240" t="str">
        <f t="shared" si="1"/>
        <v>MacroDemo</v>
      </c>
      <c r="AN11" s="242" t="str">
        <f t="shared" si="2"/>
        <v/>
      </c>
      <c r="AO11" s="240" t="str">
        <f t="shared" si="3"/>
        <v/>
      </c>
      <c r="AP11" s="242" t="str">
        <f t="shared" si="4"/>
        <v/>
      </c>
    </row>
    <row r="12" spans="1:42" ht="23" customHeight="1">
      <c r="A12" t="s">
        <v>380</v>
      </c>
      <c r="B12">
        <v>5</v>
      </c>
      <c r="C12" t="s">
        <v>465</v>
      </c>
      <c r="D12" t="s">
        <v>466</v>
      </c>
      <c r="E12"/>
      <c r="F12"/>
      <c r="G12"/>
      <c r="H12"/>
      <c r="I12"/>
      <c r="J12"/>
      <c r="K12"/>
      <c r="L12"/>
      <c r="M12"/>
      <c r="N12"/>
      <c r="O12"/>
      <c r="P12"/>
      <c r="Q12"/>
      <c r="R12"/>
      <c r="S12"/>
      <c r="T12"/>
      <c r="U12" t="s">
        <v>444</v>
      </c>
      <c r="V12"/>
      <c r="W12"/>
      <c r="X12"/>
      <c r="Y12"/>
      <c r="Z12"/>
      <c r="AA12"/>
      <c r="AB12"/>
      <c r="AC12"/>
      <c r="AD12"/>
      <c r="AE12"/>
      <c r="AF12"/>
      <c r="AG12"/>
      <c r="AH12" s="81" t="str">
        <f>IF(M12="",IFERROR(VLOOKUP($U12,scriv!$C$2:$AK$802,32,FALSE),""),M12)</f>
        <v/>
      </c>
      <c r="AI12" s="81" t="str">
        <f>IF(N12="",IFERROR(VLOOKUP($U12,scriv!$C$2:$AK$802,33,FALSE),""),N12)</f>
        <v/>
      </c>
      <c r="AJ12" s="81" t="str">
        <f>IF(O12="",IFERROR(VLOOKUP($U12,scriv!$C$2:$AK$802,34,FALSE),""),O12)</f>
        <v/>
      </c>
      <c r="AK12" s="81" t="str">
        <f>IF(P12="",IFERROR(VLOOKUP($U12,scriv!$C$2:$AK$802,35,FALSE),""),P12)</f>
        <v/>
      </c>
      <c r="AL12" s="242" t="str">
        <f t="shared" si="0"/>
        <v>ClassSelectors</v>
      </c>
      <c r="AM12" s="240" t="str">
        <f t="shared" si="1"/>
        <v>MacroDemo</v>
      </c>
      <c r="AN12" s="242" t="str">
        <f t="shared" si="2"/>
        <v/>
      </c>
      <c r="AO12" s="240" t="str">
        <f t="shared" si="3"/>
        <v/>
      </c>
      <c r="AP12" s="242" t="str">
        <f t="shared" si="4"/>
        <v/>
      </c>
    </row>
    <row r="13" spans="1:42" ht="23" customHeight="1">
      <c r="A13" t="s">
        <v>380</v>
      </c>
      <c r="B13">
        <v>6</v>
      </c>
      <c r="C13" t="s">
        <v>286</v>
      </c>
      <c r="D13" t="s">
        <v>286</v>
      </c>
      <c r="E13"/>
      <c r="F13"/>
      <c r="G13"/>
      <c r="H13"/>
      <c r="I13"/>
      <c r="J13"/>
      <c r="K13"/>
      <c r="L13"/>
      <c r="M13"/>
      <c r="N13"/>
      <c r="O13"/>
      <c r="P13"/>
      <c r="Q13"/>
      <c r="R13"/>
      <c r="S13"/>
      <c r="T13"/>
      <c r="U13" t="s">
        <v>444</v>
      </c>
      <c r="V13"/>
      <c r="W13"/>
      <c r="X13"/>
      <c r="Y13"/>
      <c r="Z13"/>
      <c r="AA13"/>
      <c r="AB13"/>
      <c r="AC13"/>
      <c r="AD13"/>
      <c r="AE13"/>
      <c r="AF13"/>
      <c r="AG13"/>
      <c r="AH13" s="81" t="str">
        <f>IF(M13="",IFERROR(VLOOKUP($U13,scriv!$C$2:$AK$802,32,FALSE),""),M13)</f>
        <v/>
      </c>
      <c r="AI13" s="81" t="str">
        <f>IF(N13="",IFERROR(VLOOKUP($U13,scriv!$C$2:$AK$802,33,FALSE),""),N13)</f>
        <v/>
      </c>
      <c r="AJ13" s="81" t="str">
        <f>IF(O13="",IFERROR(VLOOKUP($U13,scriv!$C$2:$AK$802,34,FALSE),""),O13)</f>
        <v/>
      </c>
      <c r="AK13" s="81" t="str">
        <f>IF(P13="",IFERROR(VLOOKUP($U13,scriv!$C$2:$AK$802,35,FALSE),""),P13)</f>
        <v/>
      </c>
      <c r="AL13" s="242" t="str">
        <f t="shared" si="0"/>
        <v>Scaling</v>
      </c>
      <c r="AM13" s="240" t="str">
        <f t="shared" si="1"/>
        <v>MacroDemo</v>
      </c>
      <c r="AN13" s="242" t="str">
        <f t="shared" si="2"/>
        <v/>
      </c>
      <c r="AO13" s="240" t="str">
        <f t="shared" si="3"/>
        <v/>
      </c>
      <c r="AP13" s="242" t="str">
        <f t="shared" si="4"/>
        <v/>
      </c>
    </row>
    <row r="14" spans="1:42" ht="23" customHeight="1">
      <c r="A14" t="s">
        <v>380</v>
      </c>
      <c r="B14">
        <v>7</v>
      </c>
      <c r="C14" t="s">
        <v>467</v>
      </c>
      <c r="D14" t="s">
        <v>467</v>
      </c>
      <c r="E14"/>
      <c r="F14"/>
      <c r="G14"/>
      <c r="H14"/>
      <c r="I14"/>
      <c r="J14"/>
      <c r="K14"/>
      <c r="L14"/>
      <c r="M14"/>
      <c r="N14"/>
      <c r="O14"/>
      <c r="P14"/>
      <c r="Q14"/>
      <c r="R14"/>
      <c r="S14"/>
      <c r="T14"/>
      <c r="U14" t="s">
        <v>444</v>
      </c>
      <c r="V14"/>
      <c r="W14"/>
      <c r="X14"/>
      <c r="Y14"/>
      <c r="Z14"/>
      <c r="AA14"/>
      <c r="AB14"/>
      <c r="AC14"/>
      <c r="AD14"/>
      <c r="AE14"/>
      <c r="AF14"/>
      <c r="AG14"/>
      <c r="AH14" s="81" t="str">
        <f>IF(M14="",IFERROR(VLOOKUP($U14,scriv!$C$2:$AK$802,32,FALSE),""),M14)</f>
        <v/>
      </c>
      <c r="AI14" s="81" t="str">
        <f>IF(N14="",IFERROR(VLOOKUP($U14,scriv!$C$2:$AK$802,33,FALSE),""),N14)</f>
        <v/>
      </c>
      <c r="AJ14" s="81" t="str">
        <f>IF(O14="",IFERROR(VLOOKUP($U14,scriv!$C$2:$AK$802,34,FALSE),""),O14)</f>
        <v/>
      </c>
      <c r="AK14" s="81" t="str">
        <f>IF(P14="",IFERROR(VLOOKUP($U14,scriv!$C$2:$AK$802,35,FALSE),""),P14)</f>
        <v/>
      </c>
      <c r="AL14" s="242" t="str">
        <f t="shared" si="0"/>
        <v>Video</v>
      </c>
      <c r="AM14" s="240" t="str">
        <f t="shared" si="1"/>
        <v>MacroDemo</v>
      </c>
      <c r="AN14" s="242" t="str">
        <f t="shared" si="2"/>
        <v/>
      </c>
      <c r="AO14" s="240" t="str">
        <f t="shared" si="3"/>
        <v/>
      </c>
      <c r="AP14" s="242" t="str">
        <f t="shared" si="4"/>
        <v/>
      </c>
    </row>
    <row r="15" spans="1:42" ht="23" customHeight="1">
      <c r="A15" t="s">
        <v>380</v>
      </c>
      <c r="B15">
        <v>8</v>
      </c>
      <c r="C15" t="s">
        <v>468</v>
      </c>
      <c r="D15" t="s">
        <v>468</v>
      </c>
      <c r="E15"/>
      <c r="F15"/>
      <c r="G15"/>
      <c r="H15"/>
      <c r="I15"/>
      <c r="J15"/>
      <c r="K15"/>
      <c r="L15"/>
      <c r="M15"/>
      <c r="N15"/>
      <c r="O15"/>
      <c r="P15"/>
      <c r="Q15"/>
      <c r="R15"/>
      <c r="S15"/>
      <c r="T15"/>
      <c r="U15" t="s">
        <v>444</v>
      </c>
      <c r="V15"/>
      <c r="W15"/>
      <c r="X15"/>
      <c r="Y15"/>
      <c r="Z15"/>
      <c r="AA15"/>
      <c r="AB15"/>
      <c r="AC15"/>
      <c r="AD15"/>
      <c r="AE15"/>
      <c r="AF15"/>
      <c r="AG15"/>
      <c r="AH15" s="81" t="str">
        <f>IF(M15="",IFERROR(VLOOKUP($U15,scriv!$C$2:$AK$802,32,FALSE),""),M15)</f>
        <v/>
      </c>
      <c r="AI15" s="81" t="str">
        <f>IF(N15="",IFERROR(VLOOKUP($U15,scriv!$C$2:$AK$802,33,FALSE),""),N15)</f>
        <v/>
      </c>
      <c r="AJ15" s="81" t="str">
        <f>IF(O15="",IFERROR(VLOOKUP($U15,scriv!$C$2:$AK$802,34,FALSE),""),O15)</f>
        <v/>
      </c>
      <c r="AK15" s="81" t="str">
        <f>IF(P15="",IFERROR(VLOOKUP($U15,scriv!$C$2:$AK$802,35,FALSE),""),P15)</f>
        <v/>
      </c>
      <c r="AL15" s="242" t="str">
        <f t="shared" si="0"/>
        <v>Animations</v>
      </c>
      <c r="AM15" s="240" t="str">
        <f t="shared" si="1"/>
        <v>MacroDemo</v>
      </c>
      <c r="AN15" s="242" t="str">
        <f t="shared" si="2"/>
        <v/>
      </c>
      <c r="AO15" s="240" t="str">
        <f t="shared" si="3"/>
        <v/>
      </c>
      <c r="AP15" s="242" t="str">
        <f t="shared" si="4"/>
        <v/>
      </c>
    </row>
    <row r="16" spans="1:42" ht="23" customHeight="1">
      <c r="A16" t="s">
        <v>380</v>
      </c>
      <c r="B16">
        <v>9</v>
      </c>
      <c r="C16" t="s">
        <v>469</v>
      </c>
      <c r="D16" t="s">
        <v>469</v>
      </c>
      <c r="E16"/>
      <c r="F16"/>
      <c r="G16"/>
      <c r="H16"/>
      <c r="I16"/>
      <c r="J16"/>
      <c r="K16"/>
      <c r="L16"/>
      <c r="M16"/>
      <c r="N16"/>
      <c r="O16"/>
      <c r="P16"/>
      <c r="Q16"/>
      <c r="R16"/>
      <c r="S16"/>
      <c r="T16"/>
      <c r="U16" t="s">
        <v>444</v>
      </c>
      <c r="V16"/>
      <c r="W16"/>
      <c r="X16"/>
      <c r="Y16"/>
      <c r="Z16"/>
      <c r="AA16"/>
      <c r="AB16"/>
      <c r="AC16"/>
      <c r="AD16"/>
      <c r="AE16"/>
      <c r="AF16"/>
      <c r="AG16"/>
      <c r="AH16" s="81" t="str">
        <f>IF(M16="",IFERROR(VLOOKUP($U16,scriv!$C$2:$AK$802,32,FALSE),""),M16)</f>
        <v/>
      </c>
      <c r="AI16" s="81" t="str">
        <f>IF(N16="",IFERROR(VLOOKUP($U16,scriv!$C$2:$AK$802,33,FALSE),""),N16)</f>
        <v/>
      </c>
      <c r="AJ16" s="81" t="str">
        <f>IF(O16="",IFERROR(VLOOKUP($U16,scriv!$C$2:$AK$802,34,FALSE),""),O16)</f>
        <v/>
      </c>
      <c r="AK16" s="81" t="str">
        <f>IF(P16="",IFERROR(VLOOKUP($U16,scriv!$C$2:$AK$802,35,FALSE),""),P16)</f>
        <v/>
      </c>
      <c r="AL16" s="242" t="str">
        <f t="shared" si="0"/>
        <v>Forms</v>
      </c>
      <c r="AM16" s="240" t="str">
        <f t="shared" si="1"/>
        <v>MacroDemo</v>
      </c>
      <c r="AN16" s="242" t="str">
        <f t="shared" si="2"/>
        <v/>
      </c>
      <c r="AO16" s="240" t="str">
        <f t="shared" si="3"/>
        <v/>
      </c>
      <c r="AP16" s="242" t="str">
        <f t="shared" si="4"/>
        <v/>
      </c>
    </row>
    <row r="17" spans="1:42" ht="23" customHeight="1">
      <c r="A17" t="s">
        <v>380</v>
      </c>
      <c r="B17">
        <v>10</v>
      </c>
      <c r="C17" t="s">
        <v>470</v>
      </c>
      <c r="D17" t="s">
        <v>471</v>
      </c>
      <c r="E17"/>
      <c r="F17"/>
      <c r="G17"/>
      <c r="H17"/>
      <c r="I17"/>
      <c r="J17"/>
      <c r="K17"/>
      <c r="L17"/>
      <c r="M17"/>
      <c r="N17"/>
      <c r="O17"/>
      <c r="P17"/>
      <c r="Q17"/>
      <c r="R17"/>
      <c r="S17"/>
      <c r="T17"/>
      <c r="U17" t="s">
        <v>444</v>
      </c>
      <c r="V17"/>
      <c r="W17"/>
      <c r="X17"/>
      <c r="Y17"/>
      <c r="Z17"/>
      <c r="AA17"/>
      <c r="AB17"/>
      <c r="AC17"/>
      <c r="AD17"/>
      <c r="AE17"/>
      <c r="AF17"/>
      <c r="AG17"/>
      <c r="AH17" s="81" t="str">
        <f>IF(M17="",IFERROR(VLOOKUP($U17,scriv!$C$2:$AK$802,32,FALSE),""),M17)</f>
        <v/>
      </c>
      <c r="AI17" s="81" t="str">
        <f>IF(N17="",IFERROR(VLOOKUP($U17,scriv!$C$2:$AK$802,33,FALSE),""),N17)</f>
        <v/>
      </c>
      <c r="AJ17" s="81" t="str">
        <f>IF(O17="",IFERROR(VLOOKUP($U17,scriv!$C$2:$AK$802,34,FALSE),""),O17)</f>
        <v/>
      </c>
      <c r="AK17" s="81" t="str">
        <f>IF(P17="",IFERROR(VLOOKUP($U17,scriv!$C$2:$AK$802,35,FALSE),""),P17)</f>
        <v/>
      </c>
      <c r="AL17" s="242" t="str">
        <f t="shared" si="0"/>
        <v>SpeechSynthesis</v>
      </c>
      <c r="AM17" s="240" t="str">
        <f t="shared" si="1"/>
        <v>MacroDemo</v>
      </c>
      <c r="AN17" s="242" t="str">
        <f t="shared" si="2"/>
        <v/>
      </c>
      <c r="AO17" s="240" t="str">
        <f t="shared" si="3"/>
        <v/>
      </c>
      <c r="AP17" s="242" t="str">
        <f t="shared" si="4"/>
        <v/>
      </c>
    </row>
    <row r="18" spans="1:42" ht="23" customHeight="1">
      <c r="A18"/>
      <c r="B18"/>
      <c r="C18"/>
      <c r="D18"/>
      <c r="E18"/>
      <c r="F18"/>
      <c r="G18"/>
      <c r="H18"/>
      <c r="I18"/>
      <c r="J18"/>
      <c r="K18"/>
      <c r="L18"/>
      <c r="M18"/>
      <c r="N18"/>
      <c r="O18"/>
      <c r="P18"/>
      <c r="Q18"/>
      <c r="R18"/>
      <c r="S18"/>
      <c r="T18"/>
      <c r="U18"/>
      <c r="V18"/>
      <c r="W18"/>
      <c r="X18"/>
      <c r="Y18"/>
      <c r="Z18"/>
      <c r="AA18"/>
      <c r="AB18"/>
      <c r="AC18"/>
      <c r="AD18"/>
      <c r="AE18"/>
      <c r="AF18"/>
      <c r="AG18"/>
      <c r="AH18" s="81" t="str">
        <f>IF(M18="",IFERROR(VLOOKUP($U18,scriv!$C$2:$AK$802,32,FALSE),""),M18)</f>
        <v/>
      </c>
      <c r="AI18" s="81" t="str">
        <f>IF(N18="",IFERROR(VLOOKUP($U18,scriv!$C$2:$AK$802,33,FALSE),""),N18)</f>
        <v/>
      </c>
      <c r="AJ18" s="81" t="str">
        <f>IF(O18="",IFERROR(VLOOKUP($U18,scriv!$C$2:$AK$802,34,FALSE),""),O18)</f>
        <v/>
      </c>
      <c r="AK18" s="81" t="str">
        <f>IF(P18="",IFERROR(VLOOKUP($U18,scriv!$C$2:$AK$802,35,FALSE),""),P18)</f>
        <v/>
      </c>
      <c r="AL18" s="242" t="str">
        <f t="shared" si="0"/>
        <v/>
      </c>
      <c r="AM18" s="240" t="str">
        <f t="shared" si="1"/>
        <v/>
      </c>
      <c r="AN18" s="242" t="str">
        <f t="shared" si="2"/>
        <v/>
      </c>
      <c r="AO18" s="240" t="str">
        <f t="shared" si="3"/>
        <v/>
      </c>
      <c r="AP18" s="242" t="str">
        <f t="shared" si="4"/>
        <v/>
      </c>
    </row>
    <row r="19" spans="1:42" ht="23" customHeight="1">
      <c r="A19"/>
      <c r="B19"/>
      <c r="C19"/>
      <c r="D19"/>
      <c r="E19"/>
      <c r="F19"/>
      <c r="G19"/>
      <c r="H19"/>
      <c r="I19"/>
      <c r="J19"/>
      <c r="K19"/>
      <c r="L19"/>
      <c r="M19"/>
      <c r="N19"/>
      <c r="O19"/>
      <c r="P19"/>
      <c r="Q19"/>
      <c r="R19"/>
      <c r="S19"/>
      <c r="T19"/>
      <c r="U19"/>
      <c r="V19"/>
      <c r="W19"/>
      <c r="X19"/>
      <c r="Y19"/>
      <c r="Z19"/>
      <c r="AA19"/>
      <c r="AB19"/>
      <c r="AC19"/>
      <c r="AD19"/>
      <c r="AE19"/>
      <c r="AF19"/>
      <c r="AG19"/>
      <c r="AH19" s="81" t="str">
        <f>IF(M19="",IFERROR(VLOOKUP($U19,scriv!$C$2:$AK$802,32,FALSE),""),M19)</f>
        <v/>
      </c>
      <c r="AI19" s="81" t="str">
        <f>IF(N19="",IFERROR(VLOOKUP($U19,scriv!$C$2:$AK$802,33,FALSE),""),N19)</f>
        <v/>
      </c>
      <c r="AJ19" s="81" t="str">
        <f>IF(O19="",IFERROR(VLOOKUP($U19,scriv!$C$2:$AK$802,34,FALSE),""),O19)</f>
        <v/>
      </c>
      <c r="AK19" s="81" t="str">
        <f>IF(P19="",IFERROR(VLOOKUP($U19,scriv!$C$2:$AK$802,35,FALSE),""),P19)</f>
        <v/>
      </c>
      <c r="AL19" s="242" t="str">
        <f t="shared" si="0"/>
        <v/>
      </c>
      <c r="AM19" s="240" t="str">
        <f t="shared" si="1"/>
        <v/>
      </c>
      <c r="AN19" s="242" t="str">
        <f t="shared" si="2"/>
        <v/>
      </c>
      <c r="AO19" s="240" t="str">
        <f t="shared" si="3"/>
        <v/>
      </c>
      <c r="AP19" s="242" t="str">
        <f t="shared" si="4"/>
        <v/>
      </c>
    </row>
    <row r="20" spans="1:42" ht="23" customHeight="1">
      <c r="A20"/>
      <c r="B20"/>
      <c r="C20"/>
      <c r="D20"/>
      <c r="E20"/>
      <c r="F20"/>
      <c r="G20"/>
      <c r="H20"/>
      <c r="I20"/>
      <c r="J20"/>
      <c r="K20"/>
      <c r="L20"/>
      <c r="M20"/>
      <c r="N20"/>
      <c r="O20"/>
      <c r="P20"/>
      <c r="Q20"/>
      <c r="R20"/>
      <c r="S20"/>
      <c r="T20"/>
      <c r="U20"/>
      <c r="V20"/>
      <c r="W20"/>
      <c r="X20"/>
      <c r="Y20"/>
      <c r="Z20"/>
      <c r="AA20"/>
      <c r="AB20"/>
      <c r="AC20"/>
      <c r="AD20"/>
      <c r="AE20"/>
      <c r="AF20"/>
      <c r="AG20"/>
      <c r="AH20" s="81" t="str">
        <f>IF(M20="",IFERROR(VLOOKUP($U20,scriv!$C$2:$AK$802,32,FALSE),""),M20)</f>
        <v/>
      </c>
      <c r="AI20" s="81" t="str">
        <f>IF(N20="",IFERROR(VLOOKUP($U20,scriv!$C$2:$AK$802,33,FALSE),""),N20)</f>
        <v/>
      </c>
      <c r="AJ20" s="81" t="str">
        <f>IF(O20="",IFERROR(VLOOKUP($U20,scriv!$C$2:$AK$802,34,FALSE),""),O20)</f>
        <v/>
      </c>
      <c r="AK20" s="81" t="str">
        <f>IF(P20="",IFERROR(VLOOKUP($U20,scriv!$C$2:$AK$802,35,FALSE),""),P20)</f>
        <v/>
      </c>
      <c r="AL20" s="242" t="str">
        <f t="shared" si="0"/>
        <v/>
      </c>
      <c r="AM20" s="240" t="str">
        <f t="shared" si="1"/>
        <v/>
      </c>
      <c r="AN20" s="242" t="str">
        <f t="shared" si="2"/>
        <v/>
      </c>
      <c r="AO20" s="240" t="str">
        <f t="shared" si="3"/>
        <v/>
      </c>
      <c r="AP20" s="242" t="str">
        <f t="shared" si="4"/>
        <v/>
      </c>
    </row>
    <row r="21" spans="1:42" ht="23" customHeight="1">
      <c r="A21"/>
      <c r="B21"/>
      <c r="C21"/>
      <c r="D21"/>
      <c r="E21"/>
      <c r="F21"/>
      <c r="G21"/>
      <c r="H21"/>
      <c r="I21"/>
      <c r="J21"/>
      <c r="K21"/>
      <c r="L21"/>
      <c r="M21"/>
      <c r="N21"/>
      <c r="O21"/>
      <c r="P21"/>
      <c r="Q21"/>
      <c r="R21"/>
      <c r="S21"/>
      <c r="T21"/>
      <c r="U21"/>
      <c r="V21"/>
      <c r="W21"/>
      <c r="X21"/>
      <c r="Y21"/>
      <c r="Z21"/>
      <c r="AA21"/>
      <c r="AB21"/>
      <c r="AC21"/>
      <c r="AD21"/>
      <c r="AE21"/>
      <c r="AF21"/>
      <c r="AG21"/>
      <c r="AH21" s="81" t="str">
        <f>IF(M21="",IFERROR(VLOOKUP($U21,scriv!$C$2:$AK$802,32,FALSE),""),M21)</f>
        <v/>
      </c>
      <c r="AI21" s="81" t="str">
        <f>IF(N21="",IFERROR(VLOOKUP($U21,scriv!$C$2:$AK$802,33,FALSE),""),N21)</f>
        <v/>
      </c>
      <c r="AJ21" s="81" t="str">
        <f>IF(O21="",IFERROR(VLOOKUP($U21,scriv!$C$2:$AK$802,34,FALSE),""),O21)</f>
        <v/>
      </c>
      <c r="AK21" s="81" t="str">
        <f>IF(P21="",IFERROR(VLOOKUP($U21,scriv!$C$2:$AK$802,35,FALSE),""),P21)</f>
        <v/>
      </c>
      <c r="AL21" s="242" t="str">
        <f t="shared" si="0"/>
        <v/>
      </c>
      <c r="AM21" s="240" t="str">
        <f t="shared" si="1"/>
        <v/>
      </c>
      <c r="AN21" s="242" t="str">
        <f t="shared" si="2"/>
        <v/>
      </c>
      <c r="AO21" s="240" t="str">
        <f t="shared" si="3"/>
        <v/>
      </c>
      <c r="AP21" s="242" t="str">
        <f t="shared" si="4"/>
        <v/>
      </c>
    </row>
    <row r="22" spans="1:42" ht="23" customHeight="1">
      <c r="A22"/>
      <c r="B22"/>
      <c r="C22"/>
      <c r="D22"/>
      <c r="E22"/>
      <c r="F22"/>
      <c r="G22"/>
      <c r="H22"/>
      <c r="I22"/>
      <c r="J22"/>
      <c r="K22"/>
      <c r="L22"/>
      <c r="M22"/>
      <c r="N22"/>
      <c r="O22"/>
      <c r="P22"/>
      <c r="Q22"/>
      <c r="R22"/>
      <c r="S22"/>
      <c r="T22"/>
      <c r="U22"/>
      <c r="V22"/>
      <c r="W22"/>
      <c r="X22"/>
      <c r="Y22"/>
      <c r="Z22"/>
      <c r="AA22"/>
      <c r="AB22"/>
      <c r="AC22"/>
      <c r="AD22"/>
      <c r="AE22"/>
      <c r="AF22"/>
      <c r="AG22"/>
      <c r="AH22" s="81" t="str">
        <f>IF(M22="",IFERROR(VLOOKUP($U22,scriv!$C$2:$AK$802,32,FALSE),""),M22)</f>
        <v/>
      </c>
      <c r="AI22" s="81" t="str">
        <f>IF(N22="",IFERROR(VLOOKUP($U22,scriv!$C$2:$AK$802,33,FALSE),""),N22)</f>
        <v/>
      </c>
      <c r="AJ22" s="81" t="str">
        <f>IF(O22="",IFERROR(VLOOKUP($U22,scriv!$C$2:$AK$802,34,FALSE),""),O22)</f>
        <v/>
      </c>
      <c r="AK22" s="81" t="str">
        <f>IF(P22="",IFERROR(VLOOKUP($U22,scriv!$C$2:$AK$802,35,FALSE),""),P22)</f>
        <v/>
      </c>
      <c r="AL22" s="242" t="str">
        <f t="shared" si="0"/>
        <v/>
      </c>
      <c r="AM22" s="240" t="str">
        <f t="shared" si="1"/>
        <v/>
      </c>
      <c r="AN22" s="242" t="str">
        <f t="shared" si="2"/>
        <v/>
      </c>
      <c r="AO22" s="240" t="str">
        <f t="shared" si="3"/>
        <v/>
      </c>
      <c r="AP22" s="242" t="str">
        <f t="shared" si="4"/>
        <v/>
      </c>
    </row>
    <row r="23" spans="1:42" ht="23" customHeight="1">
      <c r="A23"/>
      <c r="B23"/>
      <c r="C23"/>
      <c r="D23"/>
      <c r="E23"/>
      <c r="F23"/>
      <c r="G23"/>
      <c r="H23"/>
      <c r="I23"/>
      <c r="J23"/>
      <c r="K23"/>
      <c r="L23"/>
      <c r="M23"/>
      <c r="N23"/>
      <c r="O23"/>
      <c r="P23"/>
      <c r="Q23"/>
      <c r="R23"/>
      <c r="S23"/>
      <c r="T23"/>
      <c r="U23"/>
      <c r="V23"/>
      <c r="W23"/>
      <c r="X23"/>
      <c r="Y23"/>
      <c r="Z23"/>
      <c r="AA23"/>
      <c r="AB23"/>
      <c r="AC23"/>
      <c r="AD23"/>
      <c r="AE23"/>
      <c r="AF23"/>
      <c r="AG23"/>
      <c r="AH23" s="81" t="str">
        <f>IF(M23="",IFERROR(VLOOKUP($U23,scriv!$C$2:$AK$802,32,FALSE),""),M23)</f>
        <v/>
      </c>
      <c r="AI23" s="81" t="str">
        <f>IF(N23="",IFERROR(VLOOKUP($U23,scriv!$C$2:$AK$802,33,FALSE),""),N23)</f>
        <v/>
      </c>
      <c r="AJ23" s="81" t="str">
        <f>IF(O23="",IFERROR(VLOOKUP($U23,scriv!$C$2:$AK$802,34,FALSE),""),O23)</f>
        <v/>
      </c>
      <c r="AK23" s="81" t="str">
        <f>IF(P23="",IFERROR(VLOOKUP($U23,scriv!$C$2:$AK$802,35,FALSE),""),P23)</f>
        <v/>
      </c>
      <c r="AL23" s="242" t="str">
        <f t="shared" si="0"/>
        <v/>
      </c>
      <c r="AM23" s="240" t="str">
        <f t="shared" si="1"/>
        <v/>
      </c>
      <c r="AN23" s="242" t="str">
        <f t="shared" si="2"/>
        <v/>
      </c>
      <c r="AO23" s="240" t="str">
        <f t="shared" si="3"/>
        <v/>
      </c>
      <c r="AP23" s="242" t="str">
        <f t="shared" si="4"/>
        <v/>
      </c>
    </row>
    <row r="24" spans="1:42" ht="23" customHeight="1">
      <c r="A24"/>
      <c r="B24"/>
      <c r="C24"/>
      <c r="D24"/>
      <c r="E24"/>
      <c r="F24"/>
      <c r="G24"/>
      <c r="H24"/>
      <c r="I24"/>
      <c r="J24"/>
      <c r="K24"/>
      <c r="L24"/>
      <c r="M24"/>
      <c r="N24"/>
      <c r="O24"/>
      <c r="P24"/>
      <c r="Q24"/>
      <c r="R24"/>
      <c r="S24"/>
      <c r="T24"/>
      <c r="U24"/>
      <c r="V24"/>
      <c r="W24"/>
      <c r="X24"/>
      <c r="Y24"/>
      <c r="Z24"/>
      <c r="AA24"/>
      <c r="AB24"/>
      <c r="AC24"/>
      <c r="AD24"/>
      <c r="AE24"/>
      <c r="AF24"/>
      <c r="AG24"/>
      <c r="AH24" s="81" t="str">
        <f>IF(M24="",IFERROR(VLOOKUP($U24,scriv!$C$2:$AK$802,32,FALSE),""),M24)</f>
        <v/>
      </c>
      <c r="AI24" s="81" t="str">
        <f>IF(N24="",IFERROR(VLOOKUP($U24,scriv!$C$2:$AK$802,33,FALSE),""),N24)</f>
        <v/>
      </c>
      <c r="AJ24" s="81" t="str">
        <f>IF(O24="",IFERROR(VLOOKUP($U24,scriv!$C$2:$AK$802,34,FALSE),""),O24)</f>
        <v/>
      </c>
      <c r="AK24" s="81" t="str">
        <f>IF(P24="",IFERROR(VLOOKUP($U24,scriv!$C$2:$AK$802,35,FALSE),""),P24)</f>
        <v/>
      </c>
      <c r="AL24" s="242" t="str">
        <f t="shared" si="0"/>
        <v/>
      </c>
      <c r="AM24" s="240" t="str">
        <f t="shared" si="1"/>
        <v/>
      </c>
      <c r="AN24" s="242" t="str">
        <f t="shared" si="2"/>
        <v/>
      </c>
      <c r="AO24" s="240" t="str">
        <f t="shared" si="3"/>
        <v/>
      </c>
      <c r="AP24" s="242" t="str">
        <f t="shared" si="4"/>
        <v/>
      </c>
    </row>
    <row r="25" spans="1:42" ht="23" customHeight="1">
      <c r="A25"/>
      <c r="B25"/>
      <c r="C25"/>
      <c r="D25"/>
      <c r="E25"/>
      <c r="F25"/>
      <c r="G25"/>
      <c r="H25"/>
      <c r="I25"/>
      <c r="J25"/>
      <c r="K25"/>
      <c r="L25"/>
      <c r="M25"/>
      <c r="N25"/>
      <c r="O25"/>
      <c r="P25"/>
      <c r="Q25"/>
      <c r="R25"/>
      <c r="S25"/>
      <c r="T25"/>
      <c r="U25"/>
      <c r="V25"/>
      <c r="W25"/>
      <c r="X25"/>
      <c r="Y25"/>
      <c r="Z25"/>
      <c r="AA25"/>
      <c r="AB25"/>
      <c r="AC25"/>
      <c r="AD25"/>
      <c r="AE25"/>
      <c r="AF25"/>
      <c r="AG25"/>
      <c r="AH25" s="81" t="str">
        <f>IF(M25="",IFERROR(VLOOKUP($U25,scriv!$C$2:$AK$802,32,FALSE),""),M25)</f>
        <v/>
      </c>
      <c r="AI25" s="81" t="str">
        <f>IF(N25="",IFERROR(VLOOKUP($U25,scriv!$C$2:$AK$802,33,FALSE),""),N25)</f>
        <v/>
      </c>
      <c r="AJ25" s="81" t="str">
        <f>IF(O25="",IFERROR(VLOOKUP($U25,scriv!$C$2:$AK$802,34,FALSE),""),O25)</f>
        <v/>
      </c>
      <c r="AK25" s="81" t="str">
        <f>IF(P25="",IFERROR(VLOOKUP($U25,scriv!$C$2:$AK$802,35,FALSE),""),P25)</f>
        <v/>
      </c>
      <c r="AL25" s="242" t="str">
        <f t="shared" si="0"/>
        <v/>
      </c>
      <c r="AM25" s="240" t="str">
        <f t="shared" si="1"/>
        <v/>
      </c>
      <c r="AN25" s="242" t="str">
        <f t="shared" si="2"/>
        <v/>
      </c>
      <c r="AO25" s="240" t="str">
        <f t="shared" si="3"/>
        <v/>
      </c>
      <c r="AP25" s="242" t="str">
        <f t="shared" si="4"/>
        <v/>
      </c>
    </row>
    <row r="26" spans="1:42" ht="23" customHeight="1">
      <c r="A26"/>
      <c r="B26"/>
      <c r="C26"/>
      <c r="D26"/>
      <c r="E26"/>
      <c r="F26"/>
      <c r="G26"/>
      <c r="H26"/>
      <c r="I26"/>
      <c r="J26"/>
      <c r="K26"/>
      <c r="L26"/>
      <c r="M26"/>
      <c r="N26"/>
      <c r="O26"/>
      <c r="P26"/>
      <c r="Q26"/>
      <c r="R26"/>
      <c r="S26"/>
      <c r="T26"/>
      <c r="U26"/>
      <c r="V26"/>
      <c r="W26"/>
      <c r="X26"/>
      <c r="Y26"/>
      <c r="Z26"/>
      <c r="AA26"/>
      <c r="AB26"/>
      <c r="AC26"/>
      <c r="AD26"/>
      <c r="AE26"/>
      <c r="AF26"/>
      <c r="AG26"/>
      <c r="AH26" s="81" t="str">
        <f>IF(M26="",IFERROR(VLOOKUP($U26,scriv!$C$2:$AK$802,32,FALSE),""),M26)</f>
        <v/>
      </c>
      <c r="AI26" s="81" t="str">
        <f>IF(N26="",IFERROR(VLOOKUP($U26,scriv!$C$2:$AK$802,33,FALSE),""),N26)</f>
        <v/>
      </c>
      <c r="AJ26" s="81" t="str">
        <f>IF(O26="",IFERROR(VLOOKUP($U26,scriv!$C$2:$AK$802,34,FALSE),""),O26)</f>
        <v/>
      </c>
      <c r="AK26" s="81" t="str">
        <f>IF(P26="",IFERROR(VLOOKUP($U26,scriv!$C$2:$AK$802,35,FALSE),""),P26)</f>
        <v/>
      </c>
      <c r="AL26" s="242" t="str">
        <f t="shared" si="0"/>
        <v/>
      </c>
      <c r="AM26" s="240" t="str">
        <f t="shared" si="1"/>
        <v/>
      </c>
      <c r="AN26" s="242" t="str">
        <f t="shared" si="2"/>
        <v/>
      </c>
      <c r="AO26" s="240" t="str">
        <f t="shared" si="3"/>
        <v/>
      </c>
      <c r="AP26" s="242" t="str">
        <f t="shared" si="4"/>
        <v/>
      </c>
    </row>
    <row r="27" spans="1:42" ht="23" customHeight="1">
      <c r="A27"/>
      <c r="B27"/>
      <c r="C27"/>
      <c r="D27"/>
      <c r="E27"/>
      <c r="F27"/>
      <c r="G27"/>
      <c r="H27"/>
      <c r="I27"/>
      <c r="J27"/>
      <c r="K27"/>
      <c r="L27"/>
      <c r="M27"/>
      <c r="N27"/>
      <c r="O27"/>
      <c r="P27"/>
      <c r="Q27"/>
      <c r="R27"/>
      <c r="S27"/>
      <c r="T27"/>
      <c r="U27"/>
      <c r="V27"/>
      <c r="W27"/>
      <c r="X27"/>
      <c r="Y27"/>
      <c r="Z27"/>
      <c r="AA27"/>
      <c r="AB27"/>
      <c r="AC27"/>
      <c r="AD27"/>
      <c r="AE27"/>
      <c r="AF27"/>
      <c r="AG27"/>
      <c r="AH27" s="81" t="str">
        <f>IF(M27="",IFERROR(VLOOKUP($U27,scriv!$C$2:$AK$802,32,FALSE),""),M27)</f>
        <v/>
      </c>
      <c r="AI27" s="81" t="str">
        <f>IF(N27="",IFERROR(VLOOKUP($U27,scriv!$C$2:$AK$802,33,FALSE),""),N27)</f>
        <v/>
      </c>
      <c r="AJ27" s="81" t="str">
        <f>IF(O27="",IFERROR(VLOOKUP($U27,scriv!$C$2:$AK$802,34,FALSE),""),O27)</f>
        <v/>
      </c>
      <c r="AK27" s="81" t="str">
        <f>IF(P27="",IFERROR(VLOOKUP($U27,scriv!$C$2:$AK$802,35,FALSE),""),P27)</f>
        <v/>
      </c>
      <c r="AL27" s="242" t="str">
        <f t="shared" si="0"/>
        <v/>
      </c>
      <c r="AM27" s="240" t="str">
        <f t="shared" si="1"/>
        <v/>
      </c>
      <c r="AN27" s="242" t="str">
        <f t="shared" si="2"/>
        <v/>
      </c>
      <c r="AO27" s="240" t="str">
        <f t="shared" si="3"/>
        <v/>
      </c>
      <c r="AP27" s="242" t="str">
        <f t="shared" si="4"/>
        <v/>
      </c>
    </row>
    <row r="28" spans="1:42" ht="23" customHeight="1">
      <c r="A28"/>
      <c r="B28"/>
      <c r="C28"/>
      <c r="D28"/>
      <c r="E28"/>
      <c r="F28"/>
      <c r="G28"/>
      <c r="H28"/>
      <c r="I28"/>
      <c r="J28"/>
      <c r="K28"/>
      <c r="L28"/>
      <c r="M28"/>
      <c r="N28"/>
      <c r="O28"/>
      <c r="P28"/>
      <c r="Q28"/>
      <c r="R28"/>
      <c r="S28"/>
      <c r="T28"/>
      <c r="U28"/>
      <c r="V28"/>
      <c r="W28"/>
      <c r="X28"/>
      <c r="Y28"/>
      <c r="Z28"/>
      <c r="AA28"/>
      <c r="AB28"/>
      <c r="AC28"/>
      <c r="AD28"/>
      <c r="AE28"/>
      <c r="AF28"/>
      <c r="AG28"/>
      <c r="AH28" s="81" t="str">
        <f>IF(M28="",IFERROR(VLOOKUP($U28,scriv!$C$2:$AK$802,32,FALSE),""),M28)</f>
        <v/>
      </c>
      <c r="AI28" s="81" t="str">
        <f>IF(N28="",IFERROR(VLOOKUP($U28,scriv!$C$2:$AK$802,33,FALSE),""),N28)</f>
        <v/>
      </c>
      <c r="AJ28" s="81" t="str">
        <f>IF(O28="",IFERROR(VLOOKUP($U28,scriv!$C$2:$AK$802,34,FALSE),""),O28)</f>
        <v/>
      </c>
      <c r="AK28" s="81" t="str">
        <f>IF(P28="",IFERROR(VLOOKUP($U28,scriv!$C$2:$AK$802,35,FALSE),""),P28)</f>
        <v/>
      </c>
      <c r="AL28" s="242" t="str">
        <f t="shared" si="0"/>
        <v/>
      </c>
      <c r="AM28" s="240" t="str">
        <f t="shared" si="1"/>
        <v/>
      </c>
      <c r="AN28" s="242" t="str">
        <f t="shared" si="2"/>
        <v/>
      </c>
      <c r="AO28" s="240" t="str">
        <f t="shared" si="3"/>
        <v/>
      </c>
      <c r="AP28" s="242" t="str">
        <f t="shared" si="4"/>
        <v/>
      </c>
    </row>
    <row r="29" spans="1:42" ht="23" customHeight="1">
      <c r="A29"/>
      <c r="B29"/>
      <c r="C29"/>
      <c r="D29"/>
      <c r="E29"/>
      <c r="F29"/>
      <c r="G29"/>
      <c r="H29"/>
      <c r="I29"/>
      <c r="J29"/>
      <c r="K29"/>
      <c r="L29"/>
      <c r="M29"/>
      <c r="N29"/>
      <c r="O29"/>
      <c r="P29"/>
      <c r="Q29"/>
      <c r="R29"/>
      <c r="S29"/>
      <c r="T29"/>
      <c r="U29"/>
      <c r="V29"/>
      <c r="W29"/>
      <c r="X29"/>
      <c r="Y29"/>
      <c r="Z29"/>
      <c r="AA29"/>
      <c r="AB29"/>
      <c r="AC29"/>
      <c r="AD29"/>
      <c r="AE29"/>
      <c r="AF29"/>
      <c r="AG29"/>
      <c r="AH29" s="81" t="str">
        <f>IF(M29="",IFERROR(VLOOKUP($U29,scriv!$C$2:$AK$802,32,FALSE),""),M29)</f>
        <v/>
      </c>
      <c r="AI29" s="81" t="str">
        <f>IF(N29="",IFERROR(VLOOKUP($U29,scriv!$C$2:$AK$802,33,FALSE),""),N29)</f>
        <v/>
      </c>
      <c r="AJ29" s="81" t="str">
        <f>IF(O29="",IFERROR(VLOOKUP($U29,scriv!$C$2:$AK$802,34,FALSE),""),O29)</f>
        <v/>
      </c>
      <c r="AK29" s="81" t="str">
        <f>IF(P29="",IFERROR(VLOOKUP($U29,scriv!$C$2:$AK$802,35,FALSE),""),P29)</f>
        <v/>
      </c>
      <c r="AL29" s="242" t="str">
        <f t="shared" si="0"/>
        <v/>
      </c>
      <c r="AM29" s="240" t="str">
        <f t="shared" si="1"/>
        <v/>
      </c>
      <c r="AN29" s="242" t="str">
        <f t="shared" si="2"/>
        <v/>
      </c>
      <c r="AO29" s="240" t="str">
        <f t="shared" si="3"/>
        <v/>
      </c>
      <c r="AP29" s="242" t="str">
        <f t="shared" si="4"/>
        <v/>
      </c>
    </row>
    <row r="30" spans="1:42" ht="23" customHeight="1">
      <c r="A30"/>
      <c r="B30"/>
      <c r="C30"/>
      <c r="D30"/>
      <c r="E30"/>
      <c r="F30"/>
      <c r="G30"/>
      <c r="H30"/>
      <c r="I30"/>
      <c r="J30"/>
      <c r="K30"/>
      <c r="L30"/>
      <c r="M30"/>
      <c r="N30"/>
      <c r="O30"/>
      <c r="P30"/>
      <c r="Q30"/>
      <c r="R30"/>
      <c r="S30"/>
      <c r="T30"/>
      <c r="U30"/>
      <c r="V30"/>
      <c r="W30"/>
      <c r="X30"/>
      <c r="Y30"/>
      <c r="Z30"/>
      <c r="AA30"/>
      <c r="AB30"/>
      <c r="AC30"/>
      <c r="AD30"/>
      <c r="AE30"/>
      <c r="AF30"/>
      <c r="AG30"/>
      <c r="AH30" s="81" t="str">
        <f>IF(M30="",IFERROR(VLOOKUP($U30,scriv!$C$2:$AK$802,32,FALSE),""),M30)</f>
        <v/>
      </c>
      <c r="AI30" s="81" t="str">
        <f>IF(N30="",IFERROR(VLOOKUP($U30,scriv!$C$2:$AK$802,33,FALSE),""),N30)</f>
        <v/>
      </c>
      <c r="AJ30" s="81" t="str">
        <f>IF(O30="",IFERROR(VLOOKUP($U30,scriv!$C$2:$AK$802,34,FALSE),""),O30)</f>
        <v/>
      </c>
      <c r="AK30" s="81" t="str">
        <f>IF(P30="",IFERROR(VLOOKUP($U30,scriv!$C$2:$AK$802,35,FALSE),""),P30)</f>
        <v/>
      </c>
      <c r="AL30" s="242" t="str">
        <f t="shared" si="0"/>
        <v/>
      </c>
      <c r="AM30" s="240" t="str">
        <f t="shared" si="1"/>
        <v/>
      </c>
      <c r="AN30" s="242" t="str">
        <f t="shared" si="2"/>
        <v/>
      </c>
      <c r="AO30" s="240" t="str">
        <f t="shared" si="3"/>
        <v/>
      </c>
      <c r="AP30" s="242" t="str">
        <f t="shared" si="4"/>
        <v/>
      </c>
    </row>
    <row r="31" spans="1:42" ht="23" customHeight="1">
      <c r="A31"/>
      <c r="B31"/>
      <c r="C31"/>
      <c r="D31"/>
      <c r="E31"/>
      <c r="F31"/>
      <c r="G31"/>
      <c r="H31"/>
      <c r="I31"/>
      <c r="J31"/>
      <c r="K31"/>
      <c r="L31"/>
      <c r="M31"/>
      <c r="N31"/>
      <c r="O31"/>
      <c r="P31"/>
      <c r="Q31"/>
      <c r="R31"/>
      <c r="S31"/>
      <c r="T31"/>
      <c r="U31"/>
      <c r="V31"/>
      <c r="W31"/>
      <c r="X31"/>
      <c r="Y31"/>
      <c r="Z31"/>
      <c r="AA31"/>
      <c r="AB31"/>
      <c r="AC31"/>
      <c r="AD31"/>
      <c r="AE31"/>
      <c r="AF31"/>
      <c r="AG31"/>
      <c r="AH31" s="81" t="str">
        <f>IF(M31="",IFERROR(VLOOKUP($U31,scriv!$C$2:$AK$802,32,FALSE),""),M31)</f>
        <v/>
      </c>
      <c r="AI31" s="81" t="str">
        <f>IF(N31="",IFERROR(VLOOKUP($U31,scriv!$C$2:$AK$802,33,FALSE),""),N31)</f>
        <v/>
      </c>
      <c r="AJ31" s="81" t="str">
        <f>IF(O31="",IFERROR(VLOOKUP($U31,scriv!$C$2:$AK$802,34,FALSE),""),O31)</f>
        <v/>
      </c>
      <c r="AK31" s="81" t="str">
        <f>IF(P31="",IFERROR(VLOOKUP($U31,scriv!$C$2:$AK$802,35,FALSE),""),P31)</f>
        <v/>
      </c>
      <c r="AL31" s="242" t="str">
        <f t="shared" si="0"/>
        <v/>
      </c>
      <c r="AM31" s="240" t="str">
        <f t="shared" si="1"/>
        <v/>
      </c>
      <c r="AN31" s="242" t="str">
        <f t="shared" si="2"/>
        <v/>
      </c>
      <c r="AO31" s="240" t="str">
        <f t="shared" si="3"/>
        <v/>
      </c>
      <c r="AP31" s="242" t="str">
        <f t="shared" si="4"/>
        <v/>
      </c>
    </row>
    <row r="32" spans="1:42" ht="23" customHeight="1">
      <c r="A32"/>
      <c r="B32"/>
      <c r="C32"/>
      <c r="D32"/>
      <c r="E32"/>
      <c r="F32"/>
      <c r="G32"/>
      <c r="H32"/>
      <c r="I32"/>
      <c r="J32"/>
      <c r="K32"/>
      <c r="L32"/>
      <c r="M32"/>
      <c r="N32"/>
      <c r="O32"/>
      <c r="P32"/>
      <c r="Q32"/>
      <c r="R32"/>
      <c r="S32"/>
      <c r="T32"/>
      <c r="U32"/>
      <c r="V32"/>
      <c r="W32"/>
      <c r="X32"/>
      <c r="Y32"/>
      <c r="Z32"/>
      <c r="AA32"/>
      <c r="AB32"/>
      <c r="AC32"/>
      <c r="AD32"/>
      <c r="AE32"/>
      <c r="AF32"/>
      <c r="AG32"/>
      <c r="AH32" s="81" t="str">
        <f>IF(M32="",IFERROR(VLOOKUP($U32,scriv!$C$2:$AK$802,32,FALSE),""),M32)</f>
        <v/>
      </c>
      <c r="AI32" s="81" t="str">
        <f>IF(N32="",IFERROR(VLOOKUP($U32,scriv!$C$2:$AK$802,33,FALSE),""),N32)</f>
        <v/>
      </c>
      <c r="AJ32" s="81" t="str">
        <f>IF(O32="",IFERROR(VLOOKUP($U32,scriv!$C$2:$AK$802,34,FALSE),""),O32)</f>
        <v/>
      </c>
      <c r="AK32" s="81" t="str">
        <f>IF(P32="",IFERROR(VLOOKUP($U32,scriv!$C$2:$AK$802,35,FALSE),""),P32)</f>
        <v/>
      </c>
      <c r="AL32" s="242" t="str">
        <f t="shared" si="0"/>
        <v/>
      </c>
      <c r="AM32" s="240" t="str">
        <f t="shared" si="1"/>
        <v/>
      </c>
      <c r="AN32" s="242" t="str">
        <f t="shared" si="2"/>
        <v/>
      </c>
      <c r="AO32" s="240" t="str">
        <f t="shared" si="3"/>
        <v/>
      </c>
      <c r="AP32" s="242" t="str">
        <f t="shared" si="4"/>
        <v/>
      </c>
    </row>
    <row r="33" spans="1:42" ht="23" customHeight="1">
      <c r="A33"/>
      <c r="B33"/>
      <c r="C33"/>
      <c r="D33"/>
      <c r="E33"/>
      <c r="F33"/>
      <c r="G33"/>
      <c r="H33"/>
      <c r="I33"/>
      <c r="J33"/>
      <c r="K33"/>
      <c r="L33"/>
      <c r="M33"/>
      <c r="N33"/>
      <c r="O33"/>
      <c r="P33"/>
      <c r="Q33"/>
      <c r="R33"/>
      <c r="S33"/>
      <c r="T33"/>
      <c r="U33"/>
      <c r="V33"/>
      <c r="W33"/>
      <c r="X33"/>
      <c r="Y33"/>
      <c r="Z33"/>
      <c r="AA33"/>
      <c r="AB33"/>
      <c r="AC33"/>
      <c r="AD33"/>
      <c r="AE33"/>
      <c r="AF33"/>
      <c r="AG33"/>
      <c r="AH33" s="81" t="str">
        <f>IF(M33="",IFERROR(VLOOKUP($U33,scriv!$C$2:$AK$802,32,FALSE),""),M33)</f>
        <v/>
      </c>
      <c r="AI33" s="81" t="str">
        <f>IF(N33="",IFERROR(VLOOKUP($U33,scriv!$C$2:$AK$802,33,FALSE),""),N33)</f>
        <v/>
      </c>
      <c r="AJ33" s="81" t="str">
        <f>IF(O33="",IFERROR(VLOOKUP($U33,scriv!$C$2:$AK$802,34,FALSE),""),O33)</f>
        <v/>
      </c>
      <c r="AK33" s="81" t="str">
        <f>IF(P33="",IFERROR(VLOOKUP($U33,scriv!$C$2:$AK$802,35,FALSE),""),P33)</f>
        <v/>
      </c>
      <c r="AL33" s="242" t="str">
        <f t="shared" si="0"/>
        <v/>
      </c>
      <c r="AM33" s="240" t="str">
        <f t="shared" si="1"/>
        <v/>
      </c>
      <c r="AN33" s="242" t="str">
        <f t="shared" si="2"/>
        <v/>
      </c>
      <c r="AO33" s="240" t="str">
        <f t="shared" si="3"/>
        <v/>
      </c>
      <c r="AP33" s="242" t="str">
        <f t="shared" si="4"/>
        <v/>
      </c>
    </row>
    <row r="34" spans="1:42" ht="23" customHeight="1">
      <c r="A34"/>
      <c r="B34"/>
      <c r="C34"/>
      <c r="D34"/>
      <c r="E34"/>
      <c r="F34"/>
      <c r="G34"/>
      <c r="H34"/>
      <c r="I34"/>
      <c r="J34"/>
      <c r="K34"/>
      <c r="L34"/>
      <c r="M34"/>
      <c r="N34"/>
      <c r="O34"/>
      <c r="P34"/>
      <c r="Q34"/>
      <c r="R34"/>
      <c r="S34"/>
      <c r="T34"/>
      <c r="U34"/>
      <c r="V34"/>
      <c r="W34"/>
      <c r="X34"/>
      <c r="Y34"/>
      <c r="Z34"/>
      <c r="AA34"/>
      <c r="AB34"/>
      <c r="AC34"/>
      <c r="AD34"/>
      <c r="AE34"/>
      <c r="AF34"/>
      <c r="AG34"/>
      <c r="AH34" s="81" t="str">
        <f>IF(M34="",IFERROR(VLOOKUP($U34,scriv!$C$2:$AK$802,32,FALSE),""),M34)</f>
        <v/>
      </c>
      <c r="AI34" s="81" t="str">
        <f>IF(N34="",IFERROR(VLOOKUP($U34,scriv!$C$2:$AK$802,33,FALSE),""),N34)</f>
        <v/>
      </c>
      <c r="AJ34" s="81" t="str">
        <f>IF(O34="",IFERROR(VLOOKUP($U34,scriv!$C$2:$AK$802,34,FALSE),""),O34)</f>
        <v/>
      </c>
      <c r="AK34" s="81" t="str">
        <f>IF(P34="",IFERROR(VLOOKUP($U34,scriv!$C$2:$AK$802,35,FALSE),""),P34)</f>
        <v/>
      </c>
      <c r="AL34" s="242" t="str">
        <f t="shared" si="0"/>
        <v/>
      </c>
      <c r="AM34" s="240" t="str">
        <f t="shared" si="1"/>
        <v/>
      </c>
      <c r="AN34" s="242" t="str">
        <f t="shared" si="2"/>
        <v/>
      </c>
      <c r="AO34" s="240" t="str">
        <f t="shared" si="3"/>
        <v/>
      </c>
      <c r="AP34" s="242" t="str">
        <f t="shared" si="4"/>
        <v/>
      </c>
    </row>
    <row r="35" spans="1:42" ht="23" customHeight="1">
      <c r="A35"/>
      <c r="B35"/>
      <c r="C35"/>
      <c r="D35"/>
      <c r="E35"/>
      <c r="F35"/>
      <c r="G35"/>
      <c r="H35"/>
      <c r="I35"/>
      <c r="J35"/>
      <c r="K35"/>
      <c r="L35"/>
      <c r="M35"/>
      <c r="N35"/>
      <c r="O35"/>
      <c r="P35"/>
      <c r="Q35"/>
      <c r="R35"/>
      <c r="S35"/>
      <c r="T35"/>
      <c r="U35"/>
      <c r="V35"/>
      <c r="W35"/>
      <c r="X35"/>
      <c r="Y35"/>
      <c r="Z35"/>
      <c r="AA35"/>
      <c r="AB35"/>
      <c r="AC35"/>
      <c r="AD35"/>
      <c r="AE35"/>
      <c r="AF35"/>
      <c r="AG35"/>
      <c r="AH35" s="81" t="str">
        <f>IF(M35="",IFERROR(VLOOKUP($U35,scriv!$C$2:$AK$802,32,FALSE),""),M35)</f>
        <v/>
      </c>
      <c r="AI35" s="81" t="str">
        <f>IF(N35="",IFERROR(VLOOKUP($U35,scriv!$C$2:$AK$802,33,FALSE),""),N35)</f>
        <v/>
      </c>
      <c r="AJ35" s="81" t="str">
        <f>IF(O35="",IFERROR(VLOOKUP($U35,scriv!$C$2:$AK$802,34,FALSE),""),O35)</f>
        <v/>
      </c>
      <c r="AK35" s="81" t="str">
        <f>IF(P35="",IFERROR(VLOOKUP($U35,scriv!$C$2:$AK$802,35,FALSE),""),P35)</f>
        <v/>
      </c>
      <c r="AL35" s="242" t="str">
        <f t="shared" si="0"/>
        <v/>
      </c>
      <c r="AM35" s="240" t="str">
        <f t="shared" si="1"/>
        <v/>
      </c>
      <c r="AN35" s="242" t="str">
        <f t="shared" si="2"/>
        <v/>
      </c>
      <c r="AO35" s="240" t="str">
        <f t="shared" si="3"/>
        <v/>
      </c>
      <c r="AP35" s="242" t="str">
        <f t="shared" si="4"/>
        <v/>
      </c>
    </row>
    <row r="36" spans="1:42" ht="23" customHeight="1">
      <c r="A36"/>
      <c r="B36"/>
      <c r="C36"/>
      <c r="D36"/>
      <c r="E36"/>
      <c r="F36"/>
      <c r="G36"/>
      <c r="H36"/>
      <c r="I36"/>
      <c r="J36"/>
      <c r="K36"/>
      <c r="L36"/>
      <c r="M36"/>
      <c r="N36"/>
      <c r="O36"/>
      <c r="P36"/>
      <c r="Q36"/>
      <c r="R36"/>
      <c r="S36"/>
      <c r="T36"/>
      <c r="U36"/>
      <c r="V36"/>
      <c r="W36"/>
      <c r="X36"/>
      <c r="Y36"/>
      <c r="Z36"/>
      <c r="AA36"/>
      <c r="AB36"/>
      <c r="AC36"/>
      <c r="AD36"/>
      <c r="AE36"/>
      <c r="AF36"/>
      <c r="AG36"/>
      <c r="AH36" s="81" t="str">
        <f>IF(M36="",IFERROR(VLOOKUP($U36,scriv!$C$2:$AK$802,32,FALSE),""),M36)</f>
        <v/>
      </c>
      <c r="AI36" s="81" t="str">
        <f>IF(N36="",IFERROR(VLOOKUP($U36,scriv!$C$2:$AK$802,33,FALSE),""),N36)</f>
        <v/>
      </c>
      <c r="AJ36" s="81" t="str">
        <f>IF(O36="",IFERROR(VLOOKUP($U36,scriv!$C$2:$AK$802,34,FALSE),""),O36)</f>
        <v/>
      </c>
      <c r="AK36" s="81" t="str">
        <f>IF(P36="",IFERROR(VLOOKUP($U36,scriv!$C$2:$AK$802,35,FALSE),""),P36)</f>
        <v/>
      </c>
      <c r="AL36" s="242" t="str">
        <f t="shared" si="0"/>
        <v/>
      </c>
      <c r="AM36" s="240" t="str">
        <f t="shared" si="1"/>
        <v/>
      </c>
      <c r="AN36" s="242" t="str">
        <f t="shared" si="2"/>
        <v/>
      </c>
      <c r="AO36" s="240" t="str">
        <f t="shared" si="3"/>
        <v/>
      </c>
      <c r="AP36" s="242" t="str">
        <f t="shared" si="4"/>
        <v/>
      </c>
    </row>
    <row r="37" spans="1:42" ht="23" customHeight="1">
      <c r="A37"/>
      <c r="B37"/>
      <c r="C37"/>
      <c r="D37"/>
      <c r="E37"/>
      <c r="F37"/>
      <c r="G37"/>
      <c r="H37"/>
      <c r="I37"/>
      <c r="J37"/>
      <c r="K37"/>
      <c r="L37"/>
      <c r="M37"/>
      <c r="N37"/>
      <c r="O37"/>
      <c r="P37"/>
      <c r="Q37"/>
      <c r="R37"/>
      <c r="S37"/>
      <c r="T37"/>
      <c r="U37"/>
      <c r="V37"/>
      <c r="W37"/>
      <c r="X37"/>
      <c r="Y37"/>
      <c r="Z37"/>
      <c r="AA37"/>
      <c r="AB37"/>
      <c r="AC37"/>
      <c r="AD37"/>
      <c r="AE37"/>
      <c r="AF37"/>
      <c r="AG37"/>
      <c r="AH37" s="81" t="str">
        <f>IF(M37="",IFERROR(VLOOKUP($U37,scriv!$C$2:$AK$802,32,FALSE),""),M37)</f>
        <v/>
      </c>
      <c r="AI37" s="81" t="str">
        <f>IF(N37="",IFERROR(VLOOKUP($U37,scriv!$C$2:$AK$802,33,FALSE),""),N37)</f>
        <v/>
      </c>
      <c r="AJ37" s="81" t="str">
        <f>IF(O37="",IFERROR(VLOOKUP($U37,scriv!$C$2:$AK$802,34,FALSE),""),O37)</f>
        <v/>
      </c>
      <c r="AK37" s="81" t="str">
        <f>IF(P37="",IFERROR(VLOOKUP($U37,scriv!$C$2:$AK$802,35,FALSE),""),P37)</f>
        <v/>
      </c>
      <c r="AL37" s="242" t="str">
        <f t="shared" si="0"/>
        <v/>
      </c>
      <c r="AM37" s="240" t="str">
        <f t="shared" si="1"/>
        <v/>
      </c>
      <c r="AN37" s="242" t="str">
        <f t="shared" si="2"/>
        <v/>
      </c>
      <c r="AO37" s="240" t="str">
        <f t="shared" si="3"/>
        <v/>
      </c>
      <c r="AP37" s="242" t="str">
        <f t="shared" si="4"/>
        <v/>
      </c>
    </row>
    <row r="38" spans="1:42" ht="23" customHeight="1">
      <c r="A38"/>
      <c r="B38"/>
      <c r="C38"/>
      <c r="D38"/>
      <c r="E38"/>
      <c r="F38"/>
      <c r="G38"/>
      <c r="H38"/>
      <c r="I38"/>
      <c r="J38"/>
      <c r="K38"/>
      <c r="L38"/>
      <c r="M38"/>
      <c r="N38"/>
      <c r="O38"/>
      <c r="P38"/>
      <c r="Q38"/>
      <c r="R38"/>
      <c r="S38"/>
      <c r="T38"/>
      <c r="U38"/>
      <c r="V38"/>
      <c r="W38"/>
      <c r="X38"/>
      <c r="Y38"/>
      <c r="Z38"/>
      <c r="AA38"/>
      <c r="AB38"/>
      <c r="AC38"/>
      <c r="AD38"/>
      <c r="AE38"/>
      <c r="AF38"/>
      <c r="AG38"/>
      <c r="AH38" s="81" t="str">
        <f>IF(M38="",IFERROR(VLOOKUP($U38,scriv!$C$2:$AK$802,32,FALSE),""),M38)</f>
        <v/>
      </c>
      <c r="AI38" s="81" t="str">
        <f>IF(N38="",IFERROR(VLOOKUP($U38,scriv!$C$2:$AK$802,33,FALSE),""),N38)</f>
        <v/>
      </c>
      <c r="AJ38" s="81" t="str">
        <f>IF(O38="",IFERROR(VLOOKUP($U38,scriv!$C$2:$AK$802,34,FALSE),""),O38)</f>
        <v/>
      </c>
      <c r="AK38" s="81" t="str">
        <f>IF(P38="",IFERROR(VLOOKUP($U38,scriv!$C$2:$AK$802,35,FALSE),""),P38)</f>
        <v/>
      </c>
      <c r="AL38" s="242" t="str">
        <f t="shared" si="0"/>
        <v/>
      </c>
      <c r="AM38" s="240" t="str">
        <f t="shared" si="1"/>
        <v/>
      </c>
      <c r="AN38" s="242" t="str">
        <f t="shared" si="2"/>
        <v/>
      </c>
      <c r="AO38" s="240" t="str">
        <f t="shared" si="3"/>
        <v/>
      </c>
      <c r="AP38" s="242" t="str">
        <f t="shared" si="4"/>
        <v/>
      </c>
    </row>
    <row r="39" spans="1:42" ht="23" customHeight="1">
      <c r="A39"/>
      <c r="B39"/>
      <c r="C39"/>
      <c r="D39"/>
      <c r="E39"/>
      <c r="F39"/>
      <c r="G39"/>
      <c r="H39"/>
      <c r="I39"/>
      <c r="J39"/>
      <c r="K39"/>
      <c r="L39"/>
      <c r="M39"/>
      <c r="N39"/>
      <c r="O39"/>
      <c r="P39"/>
      <c r="Q39"/>
      <c r="R39"/>
      <c r="S39"/>
      <c r="T39"/>
      <c r="U39"/>
      <c r="V39"/>
      <c r="W39"/>
      <c r="X39"/>
      <c r="Y39"/>
      <c r="Z39"/>
      <c r="AA39"/>
      <c r="AB39"/>
      <c r="AC39"/>
      <c r="AD39"/>
      <c r="AE39"/>
      <c r="AF39"/>
      <c r="AG39"/>
      <c r="AH39" s="81" t="str">
        <f>IF(M39="",IFERROR(VLOOKUP($U39,scriv!$C$2:$AK$802,32,FALSE),""),M39)</f>
        <v/>
      </c>
      <c r="AI39" s="81" t="str">
        <f>IF(N39="",IFERROR(VLOOKUP($U39,scriv!$C$2:$AK$802,33,FALSE),""),N39)</f>
        <v/>
      </c>
      <c r="AJ39" s="81" t="str">
        <f>IF(O39="",IFERROR(VLOOKUP($U39,scriv!$C$2:$AK$802,34,FALSE),""),O39)</f>
        <v/>
      </c>
      <c r="AK39" s="81" t="str">
        <f>IF(P39="",IFERROR(VLOOKUP($U39,scriv!$C$2:$AK$802,35,FALSE),""),P39)</f>
        <v/>
      </c>
      <c r="AL39" s="242" t="str">
        <f t="shared" si="0"/>
        <v/>
      </c>
      <c r="AM39" s="240" t="str">
        <f t="shared" si="1"/>
        <v/>
      </c>
      <c r="AN39" s="242" t="str">
        <f t="shared" si="2"/>
        <v/>
      </c>
      <c r="AO39" s="240" t="str">
        <f t="shared" si="3"/>
        <v/>
      </c>
      <c r="AP39" s="242" t="str">
        <f t="shared" si="4"/>
        <v/>
      </c>
    </row>
    <row r="40" spans="1:42" ht="23" customHeight="1">
      <c r="A40"/>
      <c r="B40"/>
      <c r="C40"/>
      <c r="D40"/>
      <c r="E40"/>
      <c r="F40"/>
      <c r="G40"/>
      <c r="H40"/>
      <c r="I40"/>
      <c r="J40"/>
      <c r="K40"/>
      <c r="L40"/>
      <c r="M40"/>
      <c r="N40"/>
      <c r="O40"/>
      <c r="P40"/>
      <c r="Q40"/>
      <c r="R40"/>
      <c r="S40"/>
      <c r="T40"/>
      <c r="U40"/>
      <c r="V40"/>
      <c r="W40"/>
      <c r="X40"/>
      <c r="Y40"/>
      <c r="Z40"/>
      <c r="AA40"/>
      <c r="AB40"/>
      <c r="AC40"/>
      <c r="AD40"/>
      <c r="AE40"/>
      <c r="AF40"/>
      <c r="AG40"/>
      <c r="AH40" s="81" t="str">
        <f>IF(M40="",IFERROR(VLOOKUP($U40,scriv!$C$2:$AK$802,32,FALSE),""),M40)</f>
        <v/>
      </c>
      <c r="AI40" s="81" t="str">
        <f>IF(N40="",IFERROR(VLOOKUP($U40,scriv!$C$2:$AK$802,33,FALSE),""),N40)</f>
        <v/>
      </c>
      <c r="AJ40" s="81" t="str">
        <f>IF(O40="",IFERROR(VLOOKUP($U40,scriv!$C$2:$AK$802,34,FALSE),""),O40)</f>
        <v/>
      </c>
      <c r="AK40" s="81" t="str">
        <f>IF(P40="",IFERROR(VLOOKUP($U40,scriv!$C$2:$AK$802,35,FALSE),""),P40)</f>
        <v/>
      </c>
      <c r="AL40" s="242" t="str">
        <f t="shared" si="0"/>
        <v/>
      </c>
      <c r="AM40" s="240" t="str">
        <f t="shared" si="1"/>
        <v/>
      </c>
      <c r="AN40" s="242" t="str">
        <f t="shared" si="2"/>
        <v/>
      </c>
      <c r="AO40" s="240" t="str">
        <f t="shared" si="3"/>
        <v/>
      </c>
      <c r="AP40" s="242" t="str">
        <f t="shared" si="4"/>
        <v/>
      </c>
    </row>
    <row r="41" spans="1:42" ht="23" customHeight="1">
      <c r="A41"/>
      <c r="B41"/>
      <c r="C41"/>
      <c r="D41"/>
      <c r="E41"/>
      <c r="F41"/>
      <c r="G41"/>
      <c r="H41"/>
      <c r="I41"/>
      <c r="J41"/>
      <c r="K41"/>
      <c r="L41"/>
      <c r="M41"/>
      <c r="N41"/>
      <c r="O41"/>
      <c r="P41"/>
      <c r="Q41"/>
      <c r="R41"/>
      <c r="S41"/>
      <c r="T41"/>
      <c r="U41"/>
      <c r="V41"/>
      <c r="W41"/>
      <c r="X41"/>
      <c r="Y41"/>
      <c r="Z41"/>
      <c r="AA41"/>
      <c r="AB41"/>
      <c r="AC41"/>
      <c r="AD41"/>
      <c r="AE41"/>
      <c r="AF41"/>
      <c r="AG41"/>
      <c r="AH41" s="81" t="str">
        <f>IF(M41="",IFERROR(VLOOKUP($U41,scriv!$C$2:$AK$802,32,FALSE),""),M41)</f>
        <v/>
      </c>
      <c r="AI41" s="81" t="str">
        <f>IF(N41="",IFERROR(VLOOKUP($U41,scriv!$C$2:$AK$802,33,FALSE),""),N41)</f>
        <v/>
      </c>
      <c r="AJ41" s="81" t="str">
        <f>IF(O41="",IFERROR(VLOOKUP($U41,scriv!$C$2:$AK$802,34,FALSE),""),O41)</f>
        <v/>
      </c>
      <c r="AK41" s="81" t="str">
        <f>IF(P41="",IFERROR(VLOOKUP($U41,scriv!$C$2:$AK$802,35,FALSE),""),P41)</f>
        <v/>
      </c>
      <c r="AL41" s="242" t="str">
        <f t="shared" si="0"/>
        <v/>
      </c>
      <c r="AM41" s="240" t="str">
        <f t="shared" si="1"/>
        <v/>
      </c>
      <c r="AN41" s="242" t="str">
        <f t="shared" si="2"/>
        <v/>
      </c>
      <c r="AO41" s="240" t="str">
        <f t="shared" si="3"/>
        <v/>
      </c>
      <c r="AP41" s="242" t="str">
        <f t="shared" si="4"/>
        <v/>
      </c>
    </row>
    <row r="42" spans="1:42" ht="23" customHeight="1">
      <c r="A42"/>
      <c r="B42"/>
      <c r="C42"/>
      <c r="D42"/>
      <c r="E42"/>
      <c r="F42"/>
      <c r="G42"/>
      <c r="H42"/>
      <c r="I42"/>
      <c r="J42"/>
      <c r="K42"/>
      <c r="L42"/>
      <c r="M42"/>
      <c r="N42"/>
      <c r="O42"/>
      <c r="P42"/>
      <c r="Q42"/>
      <c r="R42"/>
      <c r="S42"/>
      <c r="T42"/>
      <c r="U42"/>
      <c r="V42"/>
      <c r="W42"/>
      <c r="X42"/>
      <c r="Y42"/>
      <c r="Z42"/>
      <c r="AA42"/>
      <c r="AB42"/>
      <c r="AC42"/>
      <c r="AD42"/>
      <c r="AE42"/>
      <c r="AF42"/>
      <c r="AG42"/>
      <c r="AH42" s="81" t="str">
        <f>IF(M42="",IFERROR(VLOOKUP($U42,scriv!$C$2:$AK$802,32,FALSE),""),M42)</f>
        <v/>
      </c>
      <c r="AI42" s="81" t="str">
        <f>IF(N42="",IFERROR(VLOOKUP($U42,scriv!$C$2:$AK$802,33,FALSE),""),N42)</f>
        <v/>
      </c>
      <c r="AJ42" s="81" t="str">
        <f>IF(O42="",IFERROR(VLOOKUP($U42,scriv!$C$2:$AK$802,34,FALSE),""),O42)</f>
        <v/>
      </c>
      <c r="AK42" s="81" t="str">
        <f>IF(P42="",IFERROR(VLOOKUP($U42,scriv!$C$2:$AK$802,35,FALSE),""),P42)</f>
        <v/>
      </c>
      <c r="AL42" s="242" t="str">
        <f t="shared" si="0"/>
        <v/>
      </c>
      <c r="AM42" s="240" t="str">
        <f t="shared" si="1"/>
        <v/>
      </c>
      <c r="AN42" s="242" t="str">
        <f t="shared" si="2"/>
        <v/>
      </c>
      <c r="AO42" s="240" t="str">
        <f t="shared" si="3"/>
        <v/>
      </c>
      <c r="AP42" s="242" t="str">
        <f t="shared" si="4"/>
        <v/>
      </c>
    </row>
    <row r="43" spans="1:42" ht="23" customHeight="1">
      <c r="A43"/>
      <c r="B43"/>
      <c r="C43"/>
      <c r="D43"/>
      <c r="E43"/>
      <c r="F43"/>
      <c r="G43"/>
      <c r="H43"/>
      <c r="I43"/>
      <c r="J43"/>
      <c r="K43"/>
      <c r="L43"/>
      <c r="M43"/>
      <c r="N43"/>
      <c r="O43"/>
      <c r="P43"/>
      <c r="Q43"/>
      <c r="R43"/>
      <c r="S43"/>
      <c r="T43"/>
      <c r="U43"/>
      <c r="V43"/>
      <c r="W43"/>
      <c r="X43"/>
      <c r="Y43"/>
      <c r="Z43"/>
      <c r="AA43"/>
      <c r="AB43"/>
      <c r="AC43"/>
      <c r="AD43"/>
      <c r="AE43"/>
      <c r="AF43"/>
      <c r="AG43"/>
      <c r="AH43" s="81" t="str">
        <f>IF(M43="",IFERROR(VLOOKUP($U43,scriv!$C$2:$AK$802,32,FALSE),""),M43)</f>
        <v/>
      </c>
      <c r="AI43" s="81" t="str">
        <f>IF(N43="",IFERROR(VLOOKUP($U43,scriv!$C$2:$AK$802,33,FALSE),""),N43)</f>
        <v/>
      </c>
      <c r="AJ43" s="81" t="str">
        <f>IF(O43="",IFERROR(VLOOKUP($U43,scriv!$C$2:$AK$802,34,FALSE),""),O43)</f>
        <v/>
      </c>
      <c r="AK43" s="81" t="str">
        <f>IF(P43="",IFERROR(VLOOKUP($U43,scriv!$C$2:$AK$802,35,FALSE),""),P43)</f>
        <v/>
      </c>
      <c r="AL43" s="242" t="str">
        <f t="shared" si="0"/>
        <v/>
      </c>
      <c r="AM43" s="240" t="str">
        <f t="shared" si="1"/>
        <v/>
      </c>
      <c r="AN43" s="242" t="str">
        <f t="shared" si="2"/>
        <v/>
      </c>
      <c r="AO43" s="240" t="str">
        <f t="shared" si="3"/>
        <v/>
      </c>
      <c r="AP43" s="242" t="str">
        <f t="shared" si="4"/>
        <v/>
      </c>
    </row>
    <row r="44" spans="1:42" ht="23" customHeight="1">
      <c r="A44"/>
      <c r="B44"/>
      <c r="C44"/>
      <c r="D44"/>
      <c r="E44"/>
      <c r="F44"/>
      <c r="G44"/>
      <c r="H44"/>
      <c r="I44"/>
      <c r="J44"/>
      <c r="K44"/>
      <c r="L44"/>
      <c r="M44"/>
      <c r="N44"/>
      <c r="O44"/>
      <c r="P44"/>
      <c r="Q44"/>
      <c r="R44"/>
      <c r="S44"/>
      <c r="T44"/>
      <c r="U44"/>
      <c r="V44"/>
      <c r="W44"/>
      <c r="X44"/>
      <c r="Y44"/>
      <c r="Z44"/>
      <c r="AA44"/>
      <c r="AB44"/>
      <c r="AC44"/>
      <c r="AD44"/>
      <c r="AE44"/>
      <c r="AF44"/>
      <c r="AG44"/>
      <c r="AH44" s="81" t="str">
        <f>IF(M44="",IFERROR(VLOOKUP($U44,scriv!$C$2:$AK$802,32,FALSE),""),M44)</f>
        <v/>
      </c>
      <c r="AI44" s="81" t="str">
        <f>IF(N44="",IFERROR(VLOOKUP($U44,scriv!$C$2:$AK$802,33,FALSE),""),N44)</f>
        <v/>
      </c>
      <c r="AJ44" s="81" t="str">
        <f>IF(O44="",IFERROR(VLOOKUP($U44,scriv!$C$2:$AK$802,34,FALSE),""),O44)</f>
        <v/>
      </c>
      <c r="AK44" s="81" t="str">
        <f>IF(P44="",IFERROR(VLOOKUP($U44,scriv!$C$2:$AK$802,35,FALSE),""),P44)</f>
        <v/>
      </c>
      <c r="AL44" s="242" t="str">
        <f t="shared" si="0"/>
        <v/>
      </c>
      <c r="AM44" s="240" t="str">
        <f t="shared" si="1"/>
        <v/>
      </c>
      <c r="AN44" s="242" t="str">
        <f t="shared" si="2"/>
        <v/>
      </c>
      <c r="AO44" s="240" t="str">
        <f t="shared" si="3"/>
        <v/>
      </c>
      <c r="AP44" s="242" t="str">
        <f t="shared" si="4"/>
        <v/>
      </c>
    </row>
    <row r="45" spans="1:42" ht="23" customHeight="1">
      <c r="A45"/>
      <c r="B45"/>
      <c r="C45"/>
      <c r="D45"/>
      <c r="E45"/>
      <c r="F45"/>
      <c r="G45"/>
      <c r="H45"/>
      <c r="I45"/>
      <c r="J45"/>
      <c r="K45"/>
      <c r="L45"/>
      <c r="M45"/>
      <c r="N45"/>
      <c r="O45"/>
      <c r="P45"/>
      <c r="Q45"/>
      <c r="R45"/>
      <c r="S45"/>
      <c r="T45"/>
      <c r="U45"/>
      <c r="V45"/>
      <c r="W45"/>
      <c r="X45"/>
      <c r="Y45"/>
      <c r="Z45"/>
      <c r="AA45"/>
      <c r="AB45"/>
      <c r="AC45"/>
      <c r="AD45"/>
      <c r="AE45"/>
      <c r="AF45"/>
      <c r="AG45"/>
      <c r="AH45" s="81" t="str">
        <f>IF(M45="",IFERROR(VLOOKUP($U45,scriv!$C$2:$AK$802,32,FALSE),""),M45)</f>
        <v/>
      </c>
      <c r="AI45" s="81" t="str">
        <f>IF(N45="",IFERROR(VLOOKUP($U45,scriv!$C$2:$AK$802,33,FALSE),""),N45)</f>
        <v/>
      </c>
      <c r="AJ45" s="81" t="str">
        <f>IF(O45="",IFERROR(VLOOKUP($U45,scriv!$C$2:$AK$802,34,FALSE),""),O45)</f>
        <v/>
      </c>
      <c r="AK45" s="81" t="str">
        <f>IF(P45="",IFERROR(VLOOKUP($U45,scriv!$C$2:$AK$802,35,FALSE),""),P45)</f>
        <v/>
      </c>
      <c r="AL45" s="242" t="str">
        <f t="shared" si="0"/>
        <v/>
      </c>
      <c r="AM45" s="240" t="str">
        <f t="shared" si="1"/>
        <v/>
      </c>
      <c r="AN45" s="242" t="str">
        <f t="shared" si="2"/>
        <v/>
      </c>
      <c r="AO45" s="240" t="str">
        <f t="shared" si="3"/>
        <v/>
      </c>
      <c r="AP45" s="242" t="str">
        <f t="shared" si="4"/>
        <v/>
      </c>
    </row>
    <row r="46" spans="1:42" ht="23" customHeight="1">
      <c r="A46"/>
      <c r="B46"/>
      <c r="C46"/>
      <c r="D46"/>
      <c r="E46"/>
      <c r="F46"/>
      <c r="G46"/>
      <c r="H46"/>
      <c r="I46"/>
      <c r="J46"/>
      <c r="K46"/>
      <c r="L46"/>
      <c r="M46"/>
      <c r="N46"/>
      <c r="O46"/>
      <c r="P46"/>
      <c r="Q46"/>
      <c r="R46"/>
      <c r="S46"/>
      <c r="T46"/>
      <c r="U46"/>
      <c r="V46"/>
      <c r="W46"/>
      <c r="X46"/>
      <c r="Y46"/>
      <c r="Z46"/>
      <c r="AA46"/>
      <c r="AB46"/>
      <c r="AC46"/>
      <c r="AD46"/>
      <c r="AE46"/>
      <c r="AF46"/>
      <c r="AG46"/>
      <c r="AH46" s="81" t="str">
        <f>IF(M46="",IFERROR(VLOOKUP($U46,scriv!$C$2:$AK$802,32,FALSE),""),M46)</f>
        <v/>
      </c>
      <c r="AI46" s="81" t="str">
        <f>IF(N46="",IFERROR(VLOOKUP($U46,scriv!$C$2:$AK$802,33,FALSE),""),N46)</f>
        <v/>
      </c>
      <c r="AJ46" s="81" t="str">
        <f>IF(O46="",IFERROR(VLOOKUP($U46,scriv!$C$2:$AK$802,34,FALSE),""),O46)</f>
        <v/>
      </c>
      <c r="AK46" s="81" t="str">
        <f>IF(P46="",IFERROR(VLOOKUP($U46,scriv!$C$2:$AK$802,35,FALSE),""),P46)</f>
        <v/>
      </c>
      <c r="AL46" s="242" t="str">
        <f t="shared" si="0"/>
        <v/>
      </c>
      <c r="AM46" s="240" t="str">
        <f t="shared" si="1"/>
        <v/>
      </c>
      <c r="AN46" s="242" t="str">
        <f t="shared" si="2"/>
        <v/>
      </c>
      <c r="AO46" s="240" t="str">
        <f t="shared" si="3"/>
        <v/>
      </c>
      <c r="AP46" s="242" t="str">
        <f t="shared" si="4"/>
        <v/>
      </c>
    </row>
    <row r="47" spans="1:42" ht="23" customHeight="1">
      <c r="A47"/>
      <c r="B47"/>
      <c r="C47"/>
      <c r="D47"/>
      <c r="E47"/>
      <c r="F47"/>
      <c r="G47"/>
      <c r="H47"/>
      <c r="I47"/>
      <c r="J47"/>
      <c r="K47"/>
      <c r="L47"/>
      <c r="M47"/>
      <c r="N47"/>
      <c r="O47"/>
      <c r="P47"/>
      <c r="Q47"/>
      <c r="R47"/>
      <c r="S47"/>
      <c r="T47"/>
      <c r="U47"/>
      <c r="V47"/>
      <c r="W47"/>
      <c r="X47"/>
      <c r="Y47"/>
      <c r="Z47"/>
      <c r="AA47"/>
      <c r="AB47"/>
      <c r="AC47"/>
      <c r="AD47"/>
      <c r="AE47"/>
      <c r="AF47"/>
      <c r="AG47"/>
      <c r="AH47" s="81" t="str">
        <f>IF(M47="",IFERROR(VLOOKUP($U47,scriv!$C$2:$AK$802,32,FALSE),""),M47)</f>
        <v/>
      </c>
      <c r="AI47" s="81" t="str">
        <f>IF(N47="",IFERROR(VLOOKUP($U47,scriv!$C$2:$AK$802,33,FALSE),""),N47)</f>
        <v/>
      </c>
      <c r="AJ47" s="81" t="str">
        <f>IF(O47="",IFERROR(VLOOKUP($U47,scriv!$C$2:$AK$802,34,FALSE),""),O47)</f>
        <v/>
      </c>
      <c r="AK47" s="81" t="str">
        <f>IF(P47="",IFERROR(VLOOKUP($U47,scriv!$C$2:$AK$802,35,FALSE),""),P47)</f>
        <v/>
      </c>
      <c r="AL47" s="242" t="str">
        <f t="shared" si="0"/>
        <v/>
      </c>
      <c r="AM47" s="240" t="str">
        <f t="shared" si="1"/>
        <v/>
      </c>
      <c r="AN47" s="242" t="str">
        <f t="shared" si="2"/>
        <v/>
      </c>
      <c r="AO47" s="240" t="str">
        <f t="shared" si="3"/>
        <v/>
      </c>
      <c r="AP47" s="242" t="str">
        <f t="shared" si="4"/>
        <v/>
      </c>
    </row>
    <row r="48" spans="1:42" ht="23" customHeight="1">
      <c r="A48"/>
      <c r="B48"/>
      <c r="C48"/>
      <c r="D48"/>
      <c r="E48"/>
      <c r="F48"/>
      <c r="G48"/>
      <c r="H48"/>
      <c r="I48"/>
      <c r="J48"/>
      <c r="K48"/>
      <c r="L48"/>
      <c r="M48"/>
      <c r="N48"/>
      <c r="O48"/>
      <c r="P48"/>
      <c r="Q48"/>
      <c r="R48"/>
      <c r="S48"/>
      <c r="T48"/>
      <c r="U48"/>
      <c r="V48"/>
      <c r="W48"/>
      <c r="X48"/>
      <c r="Y48"/>
      <c r="Z48"/>
      <c r="AA48"/>
      <c r="AB48"/>
      <c r="AC48"/>
      <c r="AD48"/>
      <c r="AE48"/>
      <c r="AF48"/>
      <c r="AG48"/>
      <c r="AH48" s="81" t="str">
        <f>IF(M48="",IFERROR(VLOOKUP($U48,scriv!$C$2:$AK$802,32,FALSE),""),M48)</f>
        <v/>
      </c>
      <c r="AI48" s="81" t="str">
        <f>IF(N48="",IFERROR(VLOOKUP($U48,scriv!$C$2:$AK$802,33,FALSE),""),N48)</f>
        <v/>
      </c>
      <c r="AJ48" s="81" t="str">
        <f>IF(O48="",IFERROR(VLOOKUP($U48,scriv!$C$2:$AK$802,34,FALSE),""),O48)</f>
        <v/>
      </c>
      <c r="AK48" s="81" t="str">
        <f>IF(P48="",IFERROR(VLOOKUP($U48,scriv!$C$2:$AK$802,35,FALSE),""),P48)</f>
        <v/>
      </c>
      <c r="AL48" s="242" t="str">
        <f t="shared" si="0"/>
        <v/>
      </c>
      <c r="AM48" s="240" t="str">
        <f t="shared" si="1"/>
        <v/>
      </c>
      <c r="AN48" s="242" t="str">
        <f t="shared" si="2"/>
        <v/>
      </c>
      <c r="AO48" s="240" t="str">
        <f t="shared" si="3"/>
        <v/>
      </c>
      <c r="AP48" s="242" t="str">
        <f t="shared" si="4"/>
        <v/>
      </c>
    </row>
    <row r="49" spans="1:42" ht="23" customHeight="1">
      <c r="A49"/>
      <c r="B49"/>
      <c r="C49"/>
      <c r="D49"/>
      <c r="E49"/>
      <c r="F49"/>
      <c r="G49"/>
      <c r="H49"/>
      <c r="I49"/>
      <c r="J49"/>
      <c r="K49"/>
      <c r="L49"/>
      <c r="M49"/>
      <c r="N49"/>
      <c r="O49"/>
      <c r="P49"/>
      <c r="Q49"/>
      <c r="R49"/>
      <c r="S49"/>
      <c r="T49"/>
      <c r="U49"/>
      <c r="V49"/>
      <c r="W49"/>
      <c r="X49"/>
      <c r="Y49"/>
      <c r="Z49"/>
      <c r="AA49"/>
      <c r="AB49"/>
      <c r="AC49"/>
      <c r="AD49"/>
      <c r="AE49"/>
      <c r="AF49"/>
      <c r="AG49"/>
      <c r="AH49" s="81" t="str">
        <f>IF(M49="",IFERROR(VLOOKUP($U49,scriv!$C$2:$AK$802,32,FALSE),""),M49)</f>
        <v/>
      </c>
      <c r="AI49" s="81" t="str">
        <f>IF(N49="",IFERROR(VLOOKUP($U49,scriv!$C$2:$AK$802,33,FALSE),""),N49)</f>
        <v/>
      </c>
      <c r="AJ49" s="81" t="str">
        <f>IF(O49="",IFERROR(VLOOKUP($U49,scriv!$C$2:$AK$802,34,FALSE),""),O49)</f>
        <v/>
      </c>
      <c r="AK49" s="81" t="str">
        <f>IF(P49="",IFERROR(VLOOKUP($U49,scriv!$C$2:$AK$802,35,FALSE),""),P49)</f>
        <v/>
      </c>
      <c r="AL49" s="242" t="str">
        <f t="shared" si="0"/>
        <v/>
      </c>
      <c r="AM49" s="240" t="str">
        <f t="shared" si="1"/>
        <v/>
      </c>
      <c r="AN49" s="242" t="str">
        <f t="shared" si="2"/>
        <v/>
      </c>
      <c r="AO49" s="240" t="str">
        <f t="shared" si="3"/>
        <v/>
      </c>
      <c r="AP49" s="242" t="str">
        <f t="shared" si="4"/>
        <v/>
      </c>
    </row>
    <row r="50" spans="1:42" ht="23" customHeight="1">
      <c r="A50"/>
      <c r="B50"/>
      <c r="C50"/>
      <c r="D50"/>
      <c r="E50"/>
      <c r="F50"/>
      <c r="G50"/>
      <c r="H50"/>
      <c r="I50"/>
      <c r="J50"/>
      <c r="K50"/>
      <c r="L50"/>
      <c r="M50"/>
      <c r="N50"/>
      <c r="O50"/>
      <c r="P50"/>
      <c r="Q50"/>
      <c r="R50"/>
      <c r="S50"/>
      <c r="T50"/>
      <c r="U50"/>
      <c r="V50"/>
      <c r="W50"/>
      <c r="X50"/>
      <c r="Y50"/>
      <c r="Z50"/>
      <c r="AA50"/>
      <c r="AB50"/>
      <c r="AC50"/>
      <c r="AD50"/>
      <c r="AE50"/>
      <c r="AF50"/>
      <c r="AG50"/>
      <c r="AH50" s="81" t="str">
        <f>IF(M50="",IFERROR(VLOOKUP($U50,scriv!$C$2:$AK$802,32,FALSE),""),M50)</f>
        <v/>
      </c>
      <c r="AI50" s="81" t="str">
        <f>IF(N50="",IFERROR(VLOOKUP($U50,scriv!$C$2:$AK$802,33,FALSE),""),N50)</f>
        <v/>
      </c>
      <c r="AJ50" s="81" t="str">
        <f>IF(O50="",IFERROR(VLOOKUP($U50,scriv!$C$2:$AK$802,34,FALSE),""),O50)</f>
        <v/>
      </c>
      <c r="AK50" s="81" t="str">
        <f>IF(P50="",IFERROR(VLOOKUP($U50,scriv!$C$2:$AK$802,35,FALSE),""),P50)</f>
        <v/>
      </c>
      <c r="AL50" s="242" t="str">
        <f t="shared" si="0"/>
        <v/>
      </c>
      <c r="AM50" s="240" t="str">
        <f t="shared" si="1"/>
        <v/>
      </c>
      <c r="AN50" s="242" t="str">
        <f t="shared" si="2"/>
        <v/>
      </c>
      <c r="AO50" s="240" t="str">
        <f t="shared" si="3"/>
        <v/>
      </c>
      <c r="AP50" s="242" t="str">
        <f t="shared" si="4"/>
        <v/>
      </c>
    </row>
    <row r="51" spans="1:42" ht="23" customHeight="1">
      <c r="A51"/>
      <c r="B51"/>
      <c r="C51"/>
      <c r="D51"/>
      <c r="E51"/>
      <c r="F51"/>
      <c r="G51"/>
      <c r="H51"/>
      <c r="I51"/>
      <c r="J51"/>
      <c r="K51"/>
      <c r="L51"/>
      <c r="M51"/>
      <c r="N51"/>
      <c r="O51"/>
      <c r="P51"/>
      <c r="Q51"/>
      <c r="R51"/>
      <c r="S51"/>
      <c r="T51"/>
      <c r="U51"/>
      <c r="V51"/>
      <c r="W51"/>
      <c r="X51"/>
      <c r="Y51"/>
      <c r="Z51"/>
      <c r="AA51"/>
      <c r="AB51"/>
      <c r="AC51"/>
      <c r="AD51"/>
      <c r="AE51"/>
      <c r="AF51"/>
      <c r="AG51"/>
      <c r="AH51" s="81" t="str">
        <f>IF(M51="",IFERROR(VLOOKUP($U51,scriv!$C$2:$AK$802,32,FALSE),""),M51)</f>
        <v/>
      </c>
      <c r="AI51" s="81" t="str">
        <f>IF(N51="",IFERROR(VLOOKUP($U51,scriv!$C$2:$AK$802,33,FALSE),""),N51)</f>
        <v/>
      </c>
      <c r="AJ51" s="81" t="str">
        <f>IF(O51="",IFERROR(VLOOKUP($U51,scriv!$C$2:$AK$802,34,FALSE),""),O51)</f>
        <v/>
      </c>
      <c r="AK51" s="81" t="str">
        <f>IF(P51="",IFERROR(VLOOKUP($U51,scriv!$C$2:$AK$802,35,FALSE),""),P51)</f>
        <v/>
      </c>
      <c r="AL51" s="242" t="str">
        <f t="shared" si="0"/>
        <v/>
      </c>
      <c r="AM51" s="240" t="str">
        <f t="shared" si="1"/>
        <v/>
      </c>
      <c r="AN51" s="242" t="str">
        <f t="shared" si="2"/>
        <v/>
      </c>
      <c r="AO51" s="240" t="str">
        <f t="shared" si="3"/>
        <v/>
      </c>
      <c r="AP51" s="242" t="str">
        <f t="shared" si="4"/>
        <v/>
      </c>
    </row>
    <row r="52" spans="1:42" ht="23" customHeight="1">
      <c r="A52"/>
      <c r="B52"/>
      <c r="C52"/>
      <c r="D52"/>
      <c r="E52"/>
      <c r="F52"/>
      <c r="G52"/>
      <c r="H52"/>
      <c r="I52"/>
      <c r="J52"/>
      <c r="K52"/>
      <c r="L52"/>
      <c r="M52"/>
      <c r="N52"/>
      <c r="O52"/>
      <c r="P52"/>
      <c r="Q52"/>
      <c r="R52"/>
      <c r="S52"/>
      <c r="T52"/>
      <c r="U52"/>
      <c r="V52"/>
      <c r="W52"/>
      <c r="X52"/>
      <c r="Y52"/>
      <c r="Z52"/>
      <c r="AA52"/>
      <c r="AB52"/>
      <c r="AC52"/>
      <c r="AD52"/>
      <c r="AE52"/>
      <c r="AF52"/>
      <c r="AG52"/>
      <c r="AH52" s="81" t="str">
        <f>IF(M52="",IFERROR(VLOOKUP($U52,scriv!$C$2:$AK$802,32,FALSE),""),M52)</f>
        <v/>
      </c>
      <c r="AI52" s="81" t="str">
        <f>IF(N52="",IFERROR(VLOOKUP($U52,scriv!$C$2:$AK$802,33,FALSE),""),N52)</f>
        <v/>
      </c>
      <c r="AJ52" s="81" t="str">
        <f>IF(O52="",IFERROR(VLOOKUP($U52,scriv!$C$2:$AK$802,34,FALSE),""),O52)</f>
        <v/>
      </c>
      <c r="AK52" s="81" t="str">
        <f>IF(P52="",IFERROR(VLOOKUP($U52,scriv!$C$2:$AK$802,35,FALSE),""),P52)</f>
        <v/>
      </c>
      <c r="AL52" s="242" t="str">
        <f t="shared" si="0"/>
        <v/>
      </c>
      <c r="AM52" s="240" t="str">
        <f t="shared" si="1"/>
        <v/>
      </c>
      <c r="AN52" s="242" t="str">
        <f t="shared" si="2"/>
        <v/>
      </c>
      <c r="AO52" s="240" t="str">
        <f t="shared" si="3"/>
        <v/>
      </c>
      <c r="AP52" s="242" t="str">
        <f t="shared" si="4"/>
        <v/>
      </c>
    </row>
    <row r="53" spans="1:42" ht="23" customHeight="1">
      <c r="A53"/>
      <c r="B53"/>
      <c r="C53"/>
      <c r="D53"/>
      <c r="E53"/>
      <c r="F53"/>
      <c r="G53"/>
      <c r="H53"/>
      <c r="I53"/>
      <c r="J53"/>
      <c r="K53"/>
      <c r="L53"/>
      <c r="M53"/>
      <c r="N53"/>
      <c r="O53"/>
      <c r="P53"/>
      <c r="Q53"/>
      <c r="R53"/>
      <c r="S53"/>
      <c r="T53"/>
      <c r="U53"/>
      <c r="V53"/>
      <c r="W53"/>
      <c r="X53"/>
      <c r="Y53"/>
      <c r="Z53"/>
      <c r="AA53"/>
      <c r="AB53"/>
      <c r="AC53"/>
      <c r="AD53"/>
      <c r="AE53"/>
      <c r="AF53"/>
      <c r="AG53"/>
      <c r="AH53" s="81" t="str">
        <f>IF(M53="",IFERROR(VLOOKUP($U53,scriv!$C$2:$AK$802,32,FALSE),""),M53)</f>
        <v/>
      </c>
      <c r="AI53" s="81" t="str">
        <f>IF(N53="",IFERROR(VLOOKUP($U53,scriv!$C$2:$AK$802,33,FALSE),""),N53)</f>
        <v/>
      </c>
      <c r="AJ53" s="81" t="str">
        <f>IF(O53="",IFERROR(VLOOKUP($U53,scriv!$C$2:$AK$802,34,FALSE),""),O53)</f>
        <v/>
      </c>
      <c r="AK53" s="81" t="str">
        <f>IF(P53="",IFERROR(VLOOKUP($U53,scriv!$C$2:$AK$802,35,FALSE),""),P53)</f>
        <v/>
      </c>
      <c r="AL53" s="242" t="str">
        <f t="shared" si="0"/>
        <v/>
      </c>
      <c r="AM53" s="240" t="str">
        <f t="shared" si="1"/>
        <v/>
      </c>
      <c r="AN53" s="242" t="str">
        <f t="shared" si="2"/>
        <v/>
      </c>
      <c r="AO53" s="240" t="str">
        <f t="shared" si="3"/>
        <v/>
      </c>
      <c r="AP53" s="242" t="str">
        <f t="shared" si="4"/>
        <v/>
      </c>
    </row>
    <row r="54" spans="1:42" ht="23" customHeight="1">
      <c r="A54"/>
      <c r="B54"/>
      <c r="C54"/>
      <c r="D54"/>
      <c r="E54"/>
      <c r="F54"/>
      <c r="G54"/>
      <c r="H54"/>
      <c r="I54"/>
      <c r="J54"/>
      <c r="K54"/>
      <c r="L54"/>
      <c r="M54"/>
      <c r="N54"/>
      <c r="O54"/>
      <c r="P54"/>
      <c r="Q54"/>
      <c r="R54"/>
      <c r="S54"/>
      <c r="T54"/>
      <c r="U54"/>
      <c r="V54"/>
      <c r="W54"/>
      <c r="X54"/>
      <c r="Y54"/>
      <c r="Z54"/>
      <c r="AA54"/>
      <c r="AB54"/>
      <c r="AC54"/>
      <c r="AD54"/>
      <c r="AE54"/>
      <c r="AF54"/>
      <c r="AG54"/>
      <c r="AH54" s="81" t="str">
        <f>IF(M54="",IFERROR(VLOOKUP($U54,scriv!$C$2:$AK$802,32,FALSE),""),M54)</f>
        <v/>
      </c>
      <c r="AI54" s="81" t="str">
        <f>IF(N54="",IFERROR(VLOOKUP($U54,scriv!$C$2:$AK$802,33,FALSE),""),N54)</f>
        <v/>
      </c>
      <c r="AJ54" s="81" t="str">
        <f>IF(O54="",IFERROR(VLOOKUP($U54,scriv!$C$2:$AK$802,34,FALSE),""),O54)</f>
        <v/>
      </c>
      <c r="AK54" s="81" t="str">
        <f>IF(P54="",IFERROR(VLOOKUP($U54,scriv!$C$2:$AK$802,35,FALSE),""),P54)</f>
        <v/>
      </c>
      <c r="AL54" s="242" t="str">
        <f t="shared" si="0"/>
        <v/>
      </c>
      <c r="AM54" s="240" t="str">
        <f t="shared" si="1"/>
        <v/>
      </c>
      <c r="AN54" s="242" t="str">
        <f t="shared" si="2"/>
        <v/>
      </c>
      <c r="AO54" s="240" t="str">
        <f t="shared" si="3"/>
        <v/>
      </c>
      <c r="AP54" s="242" t="str">
        <f t="shared" si="4"/>
        <v/>
      </c>
    </row>
    <row r="55" spans="1:42" ht="23" customHeight="1">
      <c r="A55"/>
      <c r="B55"/>
      <c r="C55"/>
      <c r="D55"/>
      <c r="E55"/>
      <c r="F55"/>
      <c r="G55"/>
      <c r="H55"/>
      <c r="I55"/>
      <c r="J55"/>
      <c r="K55"/>
      <c r="L55"/>
      <c r="M55"/>
      <c r="N55"/>
      <c r="O55"/>
      <c r="P55"/>
      <c r="Q55"/>
      <c r="R55"/>
      <c r="S55"/>
      <c r="T55"/>
      <c r="U55"/>
      <c r="V55"/>
      <c r="W55"/>
      <c r="X55"/>
      <c r="Y55"/>
      <c r="Z55"/>
      <c r="AA55"/>
      <c r="AB55"/>
      <c r="AC55"/>
      <c r="AD55"/>
      <c r="AE55"/>
      <c r="AF55"/>
      <c r="AG55"/>
      <c r="AH55" s="81" t="str">
        <f>IF(M55="",IFERROR(VLOOKUP($U55,scriv!$C$2:$AK$802,32,FALSE),""),M55)</f>
        <v/>
      </c>
      <c r="AI55" s="81" t="str">
        <f>IF(N55="",IFERROR(VLOOKUP($U55,scriv!$C$2:$AK$802,33,FALSE),""),N55)</f>
        <v/>
      </c>
      <c r="AJ55" s="81" t="str">
        <f>IF(O55="",IFERROR(VLOOKUP($U55,scriv!$C$2:$AK$802,34,FALSE),""),O55)</f>
        <v/>
      </c>
      <c r="AK55" s="81" t="str">
        <f>IF(P55="",IFERROR(VLOOKUP($U55,scriv!$C$2:$AK$802,35,FALSE),""),P55)</f>
        <v/>
      </c>
      <c r="AL55" s="242" t="str">
        <f t="shared" si="0"/>
        <v/>
      </c>
      <c r="AM55" s="240" t="str">
        <f t="shared" si="1"/>
        <v/>
      </c>
      <c r="AN55" s="242" t="str">
        <f t="shared" si="2"/>
        <v/>
      </c>
      <c r="AO55" s="240" t="str">
        <f t="shared" si="3"/>
        <v/>
      </c>
      <c r="AP55" s="242" t="str">
        <f t="shared" si="4"/>
        <v/>
      </c>
    </row>
    <row r="56" spans="1:42" ht="23" customHeight="1">
      <c r="A56"/>
      <c r="B56"/>
      <c r="C56"/>
      <c r="D56"/>
      <c r="E56"/>
      <c r="F56"/>
      <c r="G56"/>
      <c r="H56"/>
      <c r="I56"/>
      <c r="J56"/>
      <c r="K56"/>
      <c r="L56"/>
      <c r="M56"/>
      <c r="N56"/>
      <c r="O56"/>
      <c r="P56"/>
      <c r="Q56"/>
      <c r="R56"/>
      <c r="S56"/>
      <c r="T56"/>
      <c r="U56"/>
      <c r="V56"/>
      <c r="W56"/>
      <c r="X56"/>
      <c r="Y56"/>
      <c r="Z56"/>
      <c r="AA56"/>
      <c r="AB56"/>
      <c r="AC56"/>
      <c r="AD56"/>
      <c r="AE56"/>
      <c r="AF56"/>
      <c r="AG56"/>
      <c r="AH56" s="81" t="str">
        <f>IF(M56="",IFERROR(VLOOKUP($U56,scriv!$C$2:$AK$802,32,FALSE),""),M56)</f>
        <v/>
      </c>
      <c r="AI56" s="81" t="str">
        <f>IF(N56="",IFERROR(VLOOKUP($U56,scriv!$C$2:$AK$802,33,FALSE),""),N56)</f>
        <v/>
      </c>
      <c r="AJ56" s="81" t="str">
        <f>IF(O56="",IFERROR(VLOOKUP($U56,scriv!$C$2:$AK$802,34,FALSE),""),O56)</f>
        <v/>
      </c>
      <c r="AK56" s="81" t="str">
        <f>IF(P56="",IFERROR(VLOOKUP($U56,scriv!$C$2:$AK$802,35,FALSE),""),P56)</f>
        <v/>
      </c>
      <c r="AL56" s="242" t="str">
        <f t="shared" si="0"/>
        <v/>
      </c>
      <c r="AM56" s="240" t="str">
        <f t="shared" si="1"/>
        <v/>
      </c>
      <c r="AN56" s="242" t="str">
        <f t="shared" si="2"/>
        <v/>
      </c>
      <c r="AO56" s="240" t="str">
        <f t="shared" si="3"/>
        <v/>
      </c>
      <c r="AP56" s="242" t="str">
        <f t="shared" si="4"/>
        <v/>
      </c>
    </row>
    <row r="57" spans="1:42" ht="23" customHeight="1">
      <c r="A57"/>
      <c r="B57"/>
      <c r="C57"/>
      <c r="D57"/>
      <c r="E57"/>
      <c r="F57"/>
      <c r="G57"/>
      <c r="H57"/>
      <c r="I57"/>
      <c r="J57"/>
      <c r="K57"/>
      <c r="L57"/>
      <c r="M57"/>
      <c r="N57"/>
      <c r="O57"/>
      <c r="P57"/>
      <c r="Q57"/>
      <c r="R57"/>
      <c r="S57"/>
      <c r="T57"/>
      <c r="U57"/>
      <c r="V57"/>
      <c r="W57"/>
      <c r="X57"/>
      <c r="Y57"/>
      <c r="Z57"/>
      <c r="AA57"/>
      <c r="AB57"/>
      <c r="AC57"/>
      <c r="AD57"/>
      <c r="AE57"/>
      <c r="AF57"/>
      <c r="AG57"/>
      <c r="AH57" s="81" t="str">
        <f>IF(M57="",IFERROR(VLOOKUP($U57,scriv!$C$2:$AK$802,32,FALSE),""),M57)</f>
        <v/>
      </c>
      <c r="AI57" s="81" t="str">
        <f>IF(N57="",IFERROR(VLOOKUP($U57,scriv!$C$2:$AK$802,33,FALSE),""),N57)</f>
        <v/>
      </c>
      <c r="AJ57" s="81" t="str">
        <f>IF(O57="",IFERROR(VLOOKUP($U57,scriv!$C$2:$AK$802,34,FALSE),""),O57)</f>
        <v/>
      </c>
      <c r="AK57" s="81" t="str">
        <f>IF(P57="",IFERROR(VLOOKUP($U57,scriv!$C$2:$AK$802,35,FALSE),""),P57)</f>
        <v/>
      </c>
      <c r="AL57" s="242" t="str">
        <f t="shared" si="0"/>
        <v/>
      </c>
      <c r="AM57" s="240" t="str">
        <f t="shared" si="1"/>
        <v/>
      </c>
      <c r="AN57" s="242" t="str">
        <f t="shared" si="2"/>
        <v/>
      </c>
      <c r="AO57" s="240" t="str">
        <f t="shared" si="3"/>
        <v/>
      </c>
      <c r="AP57" s="242" t="str">
        <f t="shared" si="4"/>
        <v/>
      </c>
    </row>
    <row r="58" spans="1:42" ht="23" customHeight="1">
      <c r="A58"/>
      <c r="B58"/>
      <c r="C58"/>
      <c r="D58"/>
      <c r="E58"/>
      <c r="F58"/>
      <c r="G58"/>
      <c r="H58"/>
      <c r="I58"/>
      <c r="J58"/>
      <c r="K58"/>
      <c r="L58"/>
      <c r="M58"/>
      <c r="N58"/>
      <c r="O58"/>
      <c r="P58"/>
      <c r="Q58"/>
      <c r="R58"/>
      <c r="S58"/>
      <c r="T58"/>
      <c r="U58"/>
      <c r="V58"/>
      <c r="W58"/>
      <c r="X58"/>
      <c r="Y58"/>
      <c r="Z58"/>
      <c r="AA58"/>
      <c r="AB58"/>
      <c r="AC58"/>
      <c r="AD58"/>
      <c r="AE58"/>
      <c r="AF58"/>
      <c r="AG58"/>
      <c r="AH58" s="81" t="str">
        <f>IF(M58="",IFERROR(VLOOKUP($U58,scriv!$C$2:$AK$802,32,FALSE),""),M58)</f>
        <v/>
      </c>
      <c r="AI58" s="81" t="str">
        <f>IF(N58="",IFERROR(VLOOKUP($U58,scriv!$C$2:$AK$802,33,FALSE),""),N58)</f>
        <v/>
      </c>
      <c r="AJ58" s="81" t="str">
        <f>IF(O58="",IFERROR(VLOOKUP($U58,scriv!$C$2:$AK$802,34,FALSE),""),O58)</f>
        <v/>
      </c>
      <c r="AK58" s="81" t="str">
        <f>IF(P58="",IFERROR(VLOOKUP($U58,scriv!$C$2:$AK$802,35,FALSE),""),P58)</f>
        <v/>
      </c>
      <c r="AL58" s="242" t="str">
        <f t="shared" si="0"/>
        <v/>
      </c>
      <c r="AM58" s="240" t="str">
        <f t="shared" si="1"/>
        <v/>
      </c>
      <c r="AN58" s="242" t="str">
        <f t="shared" si="2"/>
        <v/>
      </c>
      <c r="AO58" s="240" t="str">
        <f t="shared" si="3"/>
        <v/>
      </c>
      <c r="AP58" s="242" t="str">
        <f t="shared" si="4"/>
        <v/>
      </c>
    </row>
    <row r="59" spans="1:42" ht="23" customHeight="1">
      <c r="A59"/>
      <c r="B59"/>
      <c r="C59"/>
      <c r="D59"/>
      <c r="E59"/>
      <c r="F59"/>
      <c r="G59"/>
      <c r="H59"/>
      <c r="I59"/>
      <c r="J59"/>
      <c r="K59"/>
      <c r="L59"/>
      <c r="M59"/>
      <c r="N59"/>
      <c r="O59"/>
      <c r="P59"/>
      <c r="Q59"/>
      <c r="R59"/>
      <c r="S59"/>
      <c r="T59"/>
      <c r="U59"/>
      <c r="V59"/>
      <c r="W59"/>
      <c r="X59"/>
      <c r="Y59"/>
      <c r="Z59"/>
      <c r="AA59"/>
      <c r="AB59"/>
      <c r="AC59"/>
      <c r="AD59"/>
      <c r="AE59"/>
      <c r="AF59"/>
      <c r="AG59"/>
      <c r="AH59" s="81" t="str">
        <f>IF(M59="",IFERROR(VLOOKUP($U59,scriv!$C$2:$AK$802,32,FALSE),""),M59)</f>
        <v/>
      </c>
      <c r="AI59" s="81" t="str">
        <f>IF(N59="",IFERROR(VLOOKUP($U59,scriv!$C$2:$AK$802,33,FALSE),""),N59)</f>
        <v/>
      </c>
      <c r="AJ59" s="81" t="str">
        <f>IF(O59="",IFERROR(VLOOKUP($U59,scriv!$C$2:$AK$802,34,FALSE),""),O59)</f>
        <v/>
      </c>
      <c r="AK59" s="81" t="str">
        <f>IF(P59="",IFERROR(VLOOKUP($U59,scriv!$C$2:$AK$802,35,FALSE),""),P59)</f>
        <v/>
      </c>
      <c r="AL59" s="242" t="str">
        <f t="shared" si="0"/>
        <v/>
      </c>
      <c r="AM59" s="240" t="str">
        <f t="shared" si="1"/>
        <v/>
      </c>
      <c r="AN59" s="242" t="str">
        <f t="shared" si="2"/>
        <v/>
      </c>
      <c r="AO59" s="240" t="str">
        <f t="shared" si="3"/>
        <v/>
      </c>
      <c r="AP59" s="242" t="str">
        <f t="shared" si="4"/>
        <v/>
      </c>
    </row>
    <row r="60" spans="1:42" ht="23" customHeight="1">
      <c r="A60"/>
      <c r="B60"/>
      <c r="C60"/>
      <c r="D60"/>
      <c r="E60"/>
      <c r="F60"/>
      <c r="G60"/>
      <c r="H60"/>
      <c r="I60"/>
      <c r="J60"/>
      <c r="K60"/>
      <c r="L60"/>
      <c r="M60"/>
      <c r="N60"/>
      <c r="O60"/>
      <c r="P60"/>
      <c r="Q60"/>
      <c r="R60"/>
      <c r="S60"/>
      <c r="T60"/>
      <c r="U60"/>
      <c r="V60"/>
      <c r="W60"/>
      <c r="X60"/>
      <c r="Y60"/>
      <c r="Z60"/>
      <c r="AA60"/>
      <c r="AB60"/>
      <c r="AC60"/>
      <c r="AD60"/>
      <c r="AE60"/>
      <c r="AF60"/>
      <c r="AG60"/>
      <c r="AH60" s="81" t="str">
        <f>IF(M60="",IFERROR(VLOOKUP($U60,scriv!$C$2:$AK$802,32,FALSE),""),M60)</f>
        <v/>
      </c>
      <c r="AI60" s="81" t="str">
        <f>IF(N60="",IFERROR(VLOOKUP($U60,scriv!$C$2:$AK$802,33,FALSE),""),N60)</f>
        <v/>
      </c>
      <c r="AJ60" s="81" t="str">
        <f>IF(O60="",IFERROR(VLOOKUP($U60,scriv!$C$2:$AK$802,34,FALSE),""),O60)</f>
        <v/>
      </c>
      <c r="AK60" s="81" t="str">
        <f>IF(P60="",IFERROR(VLOOKUP($U60,scriv!$C$2:$AK$802,35,FALSE),""),P60)</f>
        <v/>
      </c>
      <c r="AL60" s="242" t="str">
        <f t="shared" si="0"/>
        <v/>
      </c>
      <c r="AM60" s="240" t="str">
        <f t="shared" si="1"/>
        <v/>
      </c>
      <c r="AN60" s="242" t="str">
        <f t="shared" si="2"/>
        <v/>
      </c>
      <c r="AO60" s="240" t="str">
        <f t="shared" si="3"/>
        <v/>
      </c>
      <c r="AP60" s="242" t="str">
        <f t="shared" si="4"/>
        <v/>
      </c>
    </row>
    <row r="61" spans="1:42" ht="23" customHeight="1">
      <c r="A61"/>
      <c r="B61"/>
      <c r="C61"/>
      <c r="D61"/>
      <c r="E61"/>
      <c r="F61"/>
      <c r="G61"/>
      <c r="H61"/>
      <c r="I61"/>
      <c r="J61"/>
      <c r="K61"/>
      <c r="L61"/>
      <c r="M61"/>
      <c r="N61"/>
      <c r="O61"/>
      <c r="P61"/>
      <c r="Q61"/>
      <c r="R61"/>
      <c r="S61"/>
      <c r="T61"/>
      <c r="U61"/>
      <c r="V61"/>
      <c r="W61"/>
      <c r="X61"/>
      <c r="Y61"/>
      <c r="Z61"/>
      <c r="AA61"/>
      <c r="AB61"/>
      <c r="AC61"/>
      <c r="AD61"/>
      <c r="AE61"/>
      <c r="AF61"/>
      <c r="AG61"/>
      <c r="AH61" s="81" t="str">
        <f>IF(M61="",IFERROR(VLOOKUP($U61,scriv!$C$2:$AK$802,32,FALSE),""),M61)</f>
        <v/>
      </c>
      <c r="AI61" s="81" t="str">
        <f>IF(N61="",IFERROR(VLOOKUP($U61,scriv!$C$2:$AK$802,33,FALSE),""),N61)</f>
        <v/>
      </c>
      <c r="AJ61" s="81" t="str">
        <f>IF(O61="",IFERROR(VLOOKUP($U61,scriv!$C$2:$AK$802,34,FALSE),""),O61)</f>
        <v/>
      </c>
      <c r="AK61" s="81" t="str">
        <f>IF(P61="",IFERROR(VLOOKUP($U61,scriv!$C$2:$AK$802,35,FALSE),""),P61)</f>
        <v/>
      </c>
      <c r="AL61" s="242" t="str">
        <f t="shared" si="0"/>
        <v/>
      </c>
      <c r="AM61" s="240" t="str">
        <f t="shared" si="1"/>
        <v/>
      </c>
      <c r="AN61" s="242" t="str">
        <f t="shared" si="2"/>
        <v/>
      </c>
      <c r="AO61" s="240" t="str">
        <f t="shared" si="3"/>
        <v/>
      </c>
      <c r="AP61" s="242" t="str">
        <f t="shared" si="4"/>
        <v/>
      </c>
    </row>
    <row r="62" spans="1:42" ht="23" customHeight="1">
      <c r="A62"/>
      <c r="B62"/>
      <c r="C62"/>
      <c r="D62"/>
      <c r="E62"/>
      <c r="F62"/>
      <c r="G62"/>
      <c r="H62"/>
      <c r="I62"/>
      <c r="J62"/>
      <c r="K62"/>
      <c r="L62"/>
      <c r="M62"/>
      <c r="N62"/>
      <c r="O62"/>
      <c r="P62"/>
      <c r="Q62"/>
      <c r="R62"/>
      <c r="S62"/>
      <c r="T62"/>
      <c r="U62"/>
      <c r="V62"/>
      <c r="W62"/>
      <c r="X62"/>
      <c r="Y62"/>
      <c r="Z62"/>
      <c r="AA62"/>
      <c r="AB62"/>
      <c r="AC62"/>
      <c r="AD62"/>
      <c r="AE62"/>
      <c r="AF62"/>
      <c r="AG62"/>
      <c r="AH62" s="81" t="str">
        <f>IF(M62="",IFERROR(VLOOKUP($U62,scriv!$C$2:$AK$802,32,FALSE),""),M62)</f>
        <v/>
      </c>
      <c r="AI62" s="81" t="str">
        <f>IF(N62="",IFERROR(VLOOKUP($U62,scriv!$C$2:$AK$802,33,FALSE),""),N62)</f>
        <v/>
      </c>
      <c r="AJ62" s="81" t="str">
        <f>IF(O62="",IFERROR(VLOOKUP($U62,scriv!$C$2:$AK$802,34,FALSE),""),O62)</f>
        <v/>
      </c>
      <c r="AK62" s="81" t="str">
        <f>IF(P62="",IFERROR(VLOOKUP($U62,scriv!$C$2:$AK$802,35,FALSE),""),P62)</f>
        <v/>
      </c>
      <c r="AL62" s="242" t="str">
        <f t="shared" si="0"/>
        <v/>
      </c>
      <c r="AM62" s="240" t="str">
        <f t="shared" si="1"/>
        <v/>
      </c>
      <c r="AN62" s="242" t="str">
        <f t="shared" si="2"/>
        <v/>
      </c>
      <c r="AO62" s="240" t="str">
        <f t="shared" si="3"/>
        <v/>
      </c>
      <c r="AP62" s="242" t="str">
        <f t="shared" si="4"/>
        <v/>
      </c>
    </row>
    <row r="63" spans="1:42" ht="23" customHeight="1">
      <c r="A63"/>
      <c r="B63"/>
      <c r="C63"/>
      <c r="D63"/>
      <c r="E63"/>
      <c r="F63"/>
      <c r="G63"/>
      <c r="H63"/>
      <c r="I63"/>
      <c r="J63"/>
      <c r="K63"/>
      <c r="L63"/>
      <c r="M63"/>
      <c r="N63"/>
      <c r="O63"/>
      <c r="P63"/>
      <c r="Q63"/>
      <c r="R63"/>
      <c r="S63"/>
      <c r="T63"/>
      <c r="U63"/>
      <c r="V63"/>
      <c r="W63"/>
      <c r="X63"/>
      <c r="Y63"/>
      <c r="Z63"/>
      <c r="AA63"/>
      <c r="AB63"/>
      <c r="AC63"/>
      <c r="AD63"/>
      <c r="AE63"/>
      <c r="AF63"/>
      <c r="AG63"/>
      <c r="AH63" s="81" t="str">
        <f>IF(M63="",IFERROR(VLOOKUP($U63,scriv!$C$2:$AK$802,32,FALSE),""),M63)</f>
        <v/>
      </c>
      <c r="AI63" s="81" t="str">
        <f>IF(N63="",IFERROR(VLOOKUP($U63,scriv!$C$2:$AK$802,33,FALSE),""),N63)</f>
        <v/>
      </c>
      <c r="AJ63" s="81" t="str">
        <f>IF(O63="",IFERROR(VLOOKUP($U63,scriv!$C$2:$AK$802,34,FALSE),""),O63)</f>
        <v/>
      </c>
      <c r="AK63" s="81" t="str">
        <f>IF(P63="",IFERROR(VLOOKUP($U63,scriv!$C$2:$AK$802,35,FALSE),""),P63)</f>
        <v/>
      </c>
      <c r="AL63" s="242" t="str">
        <f t="shared" si="0"/>
        <v/>
      </c>
      <c r="AM63" s="240" t="str">
        <f t="shared" si="1"/>
        <v/>
      </c>
      <c r="AN63" s="242" t="str">
        <f t="shared" si="2"/>
        <v/>
      </c>
      <c r="AO63" s="240" t="str">
        <f t="shared" si="3"/>
        <v/>
      </c>
      <c r="AP63" s="242" t="str">
        <f t="shared" si="4"/>
        <v/>
      </c>
    </row>
    <row r="64" spans="1:42" ht="23" customHeight="1">
      <c r="A64"/>
      <c r="B64"/>
      <c r="C64"/>
      <c r="D64"/>
      <c r="E64"/>
      <c r="F64"/>
      <c r="G64"/>
      <c r="H64"/>
      <c r="I64"/>
      <c r="J64"/>
      <c r="K64"/>
      <c r="L64"/>
      <c r="M64"/>
      <c r="N64"/>
      <c r="O64"/>
      <c r="P64"/>
      <c r="Q64"/>
      <c r="R64"/>
      <c r="S64"/>
      <c r="T64"/>
      <c r="U64"/>
      <c r="V64"/>
      <c r="W64"/>
      <c r="X64"/>
      <c r="Y64"/>
      <c r="Z64"/>
      <c r="AA64"/>
      <c r="AB64"/>
      <c r="AC64"/>
      <c r="AD64"/>
      <c r="AE64"/>
      <c r="AF64"/>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
      </c>
      <c r="AM64" s="240" t="str">
        <f t="shared" si="1"/>
        <v/>
      </c>
      <c r="AN64" s="242" t="str">
        <f t="shared" si="2"/>
        <v/>
      </c>
      <c r="AO64" s="240" t="str">
        <f t="shared" si="3"/>
        <v/>
      </c>
      <c r="AP64" s="242" t="str">
        <f t="shared" si="4"/>
        <v/>
      </c>
    </row>
    <row r="65" spans="1:42" ht="23" customHeight="1">
      <c r="A65"/>
      <c r="B65"/>
      <c r="C65"/>
      <c r="D65"/>
      <c r="E65"/>
      <c r="F65"/>
      <c r="G65"/>
      <c r="H65"/>
      <c r="I65"/>
      <c r="J65"/>
      <c r="K65"/>
      <c r="L65"/>
      <c r="M65"/>
      <c r="N65"/>
      <c r="O65"/>
      <c r="P65"/>
      <c r="Q65"/>
      <c r="R65"/>
      <c r="S65"/>
      <c r="T65"/>
      <c r="U65"/>
      <c r="V65"/>
      <c r="W65"/>
      <c r="X65"/>
      <c r="Y65"/>
      <c r="Z65"/>
      <c r="AA65"/>
      <c r="AB65"/>
      <c r="AC65"/>
      <c r="AD65"/>
      <c r="AE65"/>
      <c r="AF65"/>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
      </c>
      <c r="AM65" s="240" t="str">
        <f t="shared" si="1"/>
        <v/>
      </c>
      <c r="AN65" s="242" t="str">
        <f t="shared" si="2"/>
        <v/>
      </c>
      <c r="AO65" s="240" t="str">
        <f t="shared" si="3"/>
        <v/>
      </c>
      <c r="AP65" s="242" t="str">
        <f t="shared" si="4"/>
        <v/>
      </c>
    </row>
    <row r="66" spans="1:42" ht="23" customHeight="1">
      <c r="A66"/>
      <c r="B66"/>
      <c r="C66"/>
      <c r="D66"/>
      <c r="E66"/>
      <c r="F66"/>
      <c r="G66"/>
      <c r="H66"/>
      <c r="I66"/>
      <c r="J66"/>
      <c r="K66"/>
      <c r="L66"/>
      <c r="M66"/>
      <c r="N66"/>
      <c r="O66"/>
      <c r="P66"/>
      <c r="Q66"/>
      <c r="R66"/>
      <c r="S66"/>
      <c r="T66"/>
      <c r="U66"/>
      <c r="V66"/>
      <c r="W66"/>
      <c r="X66"/>
      <c r="Y66"/>
      <c r="Z66"/>
      <c r="AA66"/>
      <c r="AB66"/>
      <c r="AC66"/>
      <c r="AD66"/>
      <c r="AE66"/>
      <c r="AF66"/>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
      </c>
      <c r="AM66" s="240" t="str">
        <f t="shared" si="1"/>
        <v/>
      </c>
      <c r="AN66" s="242" t="str">
        <f t="shared" si="2"/>
        <v/>
      </c>
      <c r="AO66" s="240" t="str">
        <f t="shared" si="3"/>
        <v/>
      </c>
      <c r="AP66" s="242" t="str">
        <f t="shared" si="4"/>
        <v/>
      </c>
    </row>
    <row r="67" spans="1:42" ht="23" customHeight="1">
      <c r="A67"/>
      <c r="B67"/>
      <c r="C67"/>
      <c r="D67"/>
      <c r="E67"/>
      <c r="F67"/>
      <c r="G67"/>
      <c r="H67"/>
      <c r="I67"/>
      <c r="J67"/>
      <c r="K67"/>
      <c r="L67"/>
      <c r="M67"/>
      <c r="N67"/>
      <c r="O67"/>
      <c r="P67"/>
      <c r="Q67"/>
      <c r="R67"/>
      <c r="S67"/>
      <c r="T67"/>
      <c r="U67"/>
      <c r="V67"/>
      <c r="W67"/>
      <c r="X67"/>
      <c r="Y67"/>
      <c r="Z67"/>
      <c r="AA67"/>
      <c r="AB67"/>
      <c r="AC67"/>
      <c r="AD67"/>
      <c r="AE67"/>
      <c r="AF67"/>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
      </c>
      <c r="AM67" s="240" t="str">
        <f t="shared" si="1"/>
        <v/>
      </c>
      <c r="AN67" s="242" t="str">
        <f t="shared" si="2"/>
        <v/>
      </c>
      <c r="AO67" s="240" t="str">
        <f t="shared" si="3"/>
        <v/>
      </c>
      <c r="AP67" s="242" t="str">
        <f t="shared" si="4"/>
        <v/>
      </c>
    </row>
    <row r="68" spans="1:42" ht="23" customHeight="1">
      <c r="A68"/>
      <c r="B68"/>
      <c r="C68"/>
      <c r="D68"/>
      <c r="E68"/>
      <c r="F68"/>
      <c r="G68"/>
      <c r="H68"/>
      <c r="I68"/>
      <c r="J68"/>
      <c r="K68"/>
      <c r="L68"/>
      <c r="M68"/>
      <c r="N68"/>
      <c r="O68"/>
      <c r="P68"/>
      <c r="Q68"/>
      <c r="R68"/>
      <c r="S68"/>
      <c r="T68"/>
      <c r="U68"/>
      <c r="V68"/>
      <c r="W68"/>
      <c r="X68"/>
      <c r="Y68"/>
      <c r="Z68"/>
      <c r="AA68"/>
      <c r="AB68"/>
      <c r="AC68"/>
      <c r="AD68"/>
      <c r="AE68"/>
      <c r="AF68"/>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
      </c>
      <c r="AM68" s="240" t="str">
        <f t="shared" si="1"/>
        <v/>
      </c>
      <c r="AN68" s="242" t="str">
        <f t="shared" si="2"/>
        <v/>
      </c>
      <c r="AO68" s="240" t="str">
        <f t="shared" si="3"/>
        <v/>
      </c>
      <c r="AP68" s="242" t="str">
        <f t="shared" si="4"/>
        <v/>
      </c>
    </row>
    <row r="69" spans="1:42" ht="23" customHeight="1">
      <c r="A69"/>
      <c r="B69"/>
      <c r="C69"/>
      <c r="D69"/>
      <c r="E69"/>
      <c r="F69"/>
      <c r="G69"/>
      <c r="H69"/>
      <c r="I69"/>
      <c r="J69"/>
      <c r="K69"/>
      <c r="L69"/>
      <c r="M69"/>
      <c r="N69"/>
      <c r="O69"/>
      <c r="P69"/>
      <c r="Q69"/>
      <c r="R69"/>
      <c r="S69"/>
      <c r="T69"/>
      <c r="U69"/>
      <c r="V69"/>
      <c r="W69"/>
      <c r="X69"/>
      <c r="Y69"/>
      <c r="Z69"/>
      <c r="AA69"/>
      <c r="AB69"/>
      <c r="AC69"/>
      <c r="AD69"/>
      <c r="AE69"/>
      <c r="AF69"/>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
      </c>
      <c r="AM69" s="240" t="str">
        <f t="shared" ref="AM69:AM132" si="6">SUBSTITUTE(SUBSTITUTE(SUBSTITUTE(SUBSTITUTE(SUBSTITUTE(SUBSTITUTE(SUBSTITUTE(SUBSTITUTE(SUBSTITUTE(SUBSTITUTE(SUBSTITUTE(SUBSTITUTE(
U69,
":",""),
".",""),
"/",""),
"|",""),
",",""),
" ",""),
"'",""),
"(",""),
")",""),
"&amp;",""),
"!",""),
"?","")</f>
        <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c r="B70"/>
      <c r="C70"/>
      <c r="D70"/>
      <c r="E70"/>
      <c r="F70"/>
      <c r="G70"/>
      <c r="H70"/>
      <c r="I70"/>
      <c r="J70"/>
      <c r="K70"/>
      <c r="L70"/>
      <c r="M70"/>
      <c r="N70"/>
      <c r="O70"/>
      <c r="P70"/>
      <c r="Q70"/>
      <c r="R70"/>
      <c r="S70"/>
      <c r="T70"/>
      <c r="U70"/>
      <c r="V70"/>
      <c r="W70"/>
      <c r="X70"/>
      <c r="Y70"/>
      <c r="Z70"/>
      <c r="AA70"/>
      <c r="AB70"/>
      <c r="AC70"/>
      <c r="AD70"/>
      <c r="AE70"/>
      <c r="AF70"/>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
      </c>
      <c r="AM70" s="240" t="str">
        <f t="shared" si="6"/>
        <v/>
      </c>
      <c r="AN70" s="242" t="str">
        <f t="shared" si="7"/>
        <v/>
      </c>
      <c r="AO70" s="240" t="str">
        <f t="shared" si="8"/>
        <v/>
      </c>
      <c r="AP70" s="242" t="str">
        <f t="shared" si="9"/>
        <v/>
      </c>
    </row>
    <row r="71" spans="1:42" ht="23" customHeight="1">
      <c r="A71"/>
      <c r="B71"/>
      <c r="C71"/>
      <c r="D71"/>
      <c r="E71"/>
      <c r="F71"/>
      <c r="G71"/>
      <c r="H71"/>
      <c r="I71"/>
      <c r="J71"/>
      <c r="K71"/>
      <c r="L71"/>
      <c r="M71"/>
      <c r="N71"/>
      <c r="O71"/>
      <c r="P71"/>
      <c r="Q71"/>
      <c r="R71"/>
      <c r="S71"/>
      <c r="T71"/>
      <c r="U71"/>
      <c r="V71"/>
      <c r="W71"/>
      <c r="X71"/>
      <c r="Y71"/>
      <c r="Z71"/>
      <c r="AA71"/>
      <c r="AB71"/>
      <c r="AC71"/>
      <c r="AD71"/>
      <c r="AE71"/>
      <c r="AF71"/>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
      </c>
      <c r="AM71" s="240" t="str">
        <f t="shared" si="6"/>
        <v/>
      </c>
      <c r="AN71" s="242" t="str">
        <f t="shared" si="7"/>
        <v/>
      </c>
      <c r="AO71" s="240" t="str">
        <f t="shared" si="8"/>
        <v/>
      </c>
      <c r="AP71" s="242" t="str">
        <f t="shared" si="9"/>
        <v/>
      </c>
    </row>
    <row r="72" spans="1:42" ht="23" customHeight="1">
      <c r="A72"/>
      <c r="B72"/>
      <c r="C72"/>
      <c r="D72"/>
      <c r="E72"/>
      <c r="F72"/>
      <c r="G72"/>
      <c r="H72"/>
      <c r="I72"/>
      <c r="J72"/>
      <c r="K72"/>
      <c r="L72"/>
      <c r="M72"/>
      <c r="N72"/>
      <c r="O72"/>
      <c r="P72"/>
      <c r="Q72"/>
      <c r="R72"/>
      <c r="S72"/>
      <c r="T72"/>
      <c r="U72"/>
      <c r="V72"/>
      <c r="W72"/>
      <c r="X72"/>
      <c r="Y72"/>
      <c r="Z72"/>
      <c r="AA72"/>
      <c r="AB72"/>
      <c r="AC72"/>
      <c r="AD72"/>
      <c r="AE72"/>
      <c r="AF72"/>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
      </c>
      <c r="AM72" s="240" t="str">
        <f t="shared" si="6"/>
        <v/>
      </c>
      <c r="AN72" s="242" t="str">
        <f t="shared" si="7"/>
        <v/>
      </c>
      <c r="AO72" s="240" t="str">
        <f t="shared" si="8"/>
        <v/>
      </c>
      <c r="AP72" s="242" t="str">
        <f t="shared" si="9"/>
        <v/>
      </c>
    </row>
    <row r="73" spans="1:42" ht="23" customHeight="1">
      <c r="A73"/>
      <c r="B73"/>
      <c r="C73"/>
      <c r="D73"/>
      <c r="E73"/>
      <c r="F73"/>
      <c r="G73"/>
      <c r="H73"/>
      <c r="I73"/>
      <c r="J73"/>
      <c r="K73"/>
      <c r="L73"/>
      <c r="M73"/>
      <c r="N73"/>
      <c r="O73"/>
      <c r="P73"/>
      <c r="Q73"/>
      <c r="R73"/>
      <c r="S73"/>
      <c r="T73"/>
      <c r="U73"/>
      <c r="V73"/>
      <c r="W73"/>
      <c r="X73"/>
      <c r="Y73"/>
      <c r="Z73"/>
      <c r="AA73"/>
      <c r="AB73"/>
      <c r="AC73"/>
      <c r="AD73"/>
      <c r="AE73"/>
      <c r="AF73"/>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
      </c>
      <c r="AM73" s="240" t="str">
        <f t="shared" si="6"/>
        <v/>
      </c>
      <c r="AN73" s="242" t="str">
        <f t="shared" si="7"/>
        <v/>
      </c>
      <c r="AO73" s="240" t="str">
        <f t="shared" si="8"/>
        <v/>
      </c>
      <c r="AP73" s="242" t="str">
        <f t="shared" si="9"/>
        <v/>
      </c>
    </row>
    <row r="74" spans="1:42" ht="23" customHeight="1">
      <c r="A74"/>
      <c r="B74"/>
      <c r="C74"/>
      <c r="D74"/>
      <c r="E74"/>
      <c r="F74"/>
      <c r="G74"/>
      <c r="H74"/>
      <c r="I74"/>
      <c r="J74"/>
      <c r="K74"/>
      <c r="L74"/>
      <c r="M74"/>
      <c r="N74"/>
      <c r="O74"/>
      <c r="P74"/>
      <c r="Q74"/>
      <c r="R74"/>
      <c r="S74"/>
      <c r="T74"/>
      <c r="U74"/>
      <c r="V74"/>
      <c r="W74"/>
      <c r="X74"/>
      <c r="Y74"/>
      <c r="Z74"/>
      <c r="AA74"/>
      <c r="AB74"/>
      <c r="AC74"/>
      <c r="AD74"/>
      <c r="AE74"/>
      <c r="AF74"/>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
      </c>
      <c r="AM74" s="240" t="str">
        <f t="shared" si="6"/>
        <v/>
      </c>
      <c r="AN74" s="242" t="str">
        <f t="shared" si="7"/>
        <v/>
      </c>
      <c r="AO74" s="240" t="str">
        <f t="shared" si="8"/>
        <v/>
      </c>
      <c r="AP74" s="242" t="str">
        <f t="shared" si="9"/>
        <v/>
      </c>
    </row>
    <row r="75" spans="1:42" ht="23" customHeight="1">
      <c r="A75"/>
      <c r="B75"/>
      <c r="C75"/>
      <c r="D75"/>
      <c r="E75"/>
      <c r="F75"/>
      <c r="G75"/>
      <c r="H75"/>
      <c r="I75"/>
      <c r="J75"/>
      <c r="K75"/>
      <c r="L75"/>
      <c r="M75"/>
      <c r="N75"/>
      <c r="O75"/>
      <c r="P75"/>
      <c r="Q75"/>
      <c r="R75"/>
      <c r="S75"/>
      <c r="T75"/>
      <c r="U75"/>
      <c r="V75"/>
      <c r="W75"/>
      <c r="X75"/>
      <c r="Y75"/>
      <c r="Z75"/>
      <c r="AA75"/>
      <c r="AB75"/>
      <c r="AC75"/>
      <c r="AD75"/>
      <c r="AE75"/>
      <c r="AF75"/>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
      </c>
      <c r="AM75" s="240" t="str">
        <f t="shared" si="6"/>
        <v/>
      </c>
      <c r="AN75" s="242" t="str">
        <f t="shared" si="7"/>
        <v/>
      </c>
      <c r="AO75" s="240" t="str">
        <f t="shared" si="8"/>
        <v/>
      </c>
      <c r="AP75" s="242" t="str">
        <f t="shared" si="9"/>
        <v/>
      </c>
    </row>
    <row r="76" spans="1:42" ht="23" customHeight="1">
      <c r="A76"/>
      <c r="B76"/>
      <c r="C76"/>
      <c r="D76"/>
      <c r="E76"/>
      <c r="F76"/>
      <c r="G76"/>
      <c r="H76"/>
      <c r="I76"/>
      <c r="J76"/>
      <c r="K76"/>
      <c r="L76"/>
      <c r="M76"/>
      <c r="N76"/>
      <c r="O76"/>
      <c r="P76"/>
      <c r="Q76"/>
      <c r="R76"/>
      <c r="S76"/>
      <c r="T76"/>
      <c r="U76"/>
      <c r="V76"/>
      <c r="W76"/>
      <c r="X76"/>
      <c r="Y76"/>
      <c r="Z76"/>
      <c r="AA76"/>
      <c r="AB76"/>
      <c r="AC76"/>
      <c r="AD76"/>
      <c r="AE76"/>
      <c r="AF76"/>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
      </c>
      <c r="AM76" s="240" t="str">
        <f t="shared" si="6"/>
        <v/>
      </c>
      <c r="AN76" s="242" t="str">
        <f t="shared" si="7"/>
        <v/>
      </c>
      <c r="AO76" s="240" t="str">
        <f t="shared" si="8"/>
        <v/>
      </c>
      <c r="AP76" s="242" t="str">
        <f t="shared" si="9"/>
        <v/>
      </c>
    </row>
    <row r="77" spans="1:42" ht="23" customHeight="1">
      <c r="A77"/>
      <c r="B77"/>
      <c r="C77"/>
      <c r="D77"/>
      <c r="E77"/>
      <c r="F77"/>
      <c r="G77"/>
      <c r="H77"/>
      <c r="I77"/>
      <c r="J77"/>
      <c r="K77"/>
      <c r="L77"/>
      <c r="M77"/>
      <c r="N77"/>
      <c r="O77"/>
      <c r="P77"/>
      <c r="Q77"/>
      <c r="R77"/>
      <c r="S77"/>
      <c r="T77"/>
      <c r="U77"/>
      <c r="V77"/>
      <c r="W77"/>
      <c r="X77"/>
      <c r="Y77"/>
      <c r="Z77"/>
      <c r="AA77"/>
      <c r="AB77"/>
      <c r="AC77"/>
      <c r="AD77"/>
      <c r="AE77"/>
      <c r="AF77"/>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
      </c>
      <c r="AM77" s="240" t="str">
        <f t="shared" si="6"/>
        <v/>
      </c>
      <c r="AN77" s="242" t="str">
        <f t="shared" si="7"/>
        <v/>
      </c>
      <c r="AO77" s="240" t="str">
        <f t="shared" si="8"/>
        <v/>
      </c>
      <c r="AP77" s="242" t="str">
        <f t="shared" si="9"/>
        <v/>
      </c>
    </row>
    <row r="78" spans="1:42" ht="23" customHeight="1">
      <c r="A78"/>
      <c r="B78"/>
      <c r="C78"/>
      <c r="D78"/>
      <c r="E78"/>
      <c r="F78"/>
      <c r="G78"/>
      <c r="H78"/>
      <c r="I78"/>
      <c r="J78"/>
      <c r="K78"/>
      <c r="L78"/>
      <c r="M78"/>
      <c r="N78"/>
      <c r="O78"/>
      <c r="P78"/>
      <c r="Q78"/>
      <c r="R78"/>
      <c r="S78"/>
      <c r="T78"/>
      <c r="U78"/>
      <c r="V78"/>
      <c r="W78"/>
      <c r="X78"/>
      <c r="Y78"/>
      <c r="Z78"/>
      <c r="AA78"/>
      <c r="AB78"/>
      <c r="AC78"/>
      <c r="AD78"/>
      <c r="AE78"/>
      <c r="AF78"/>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
      </c>
      <c r="AM78" s="240" t="str">
        <f t="shared" si="6"/>
        <v/>
      </c>
      <c r="AN78" s="242" t="str">
        <f t="shared" si="7"/>
        <v/>
      </c>
      <c r="AO78" s="240" t="str">
        <f t="shared" si="8"/>
        <v/>
      </c>
      <c r="AP78" s="242" t="str">
        <f t="shared" si="9"/>
        <v/>
      </c>
    </row>
    <row r="79" spans="1:42" ht="23" customHeight="1">
      <c r="A79"/>
      <c r="B79"/>
      <c r="C79"/>
      <c r="D79"/>
      <c r="E79"/>
      <c r="F79"/>
      <c r="G79"/>
      <c r="H79"/>
      <c r="I79"/>
      <c r="J79"/>
      <c r="K79"/>
      <c r="L79"/>
      <c r="M79"/>
      <c r="N79"/>
      <c r="O79"/>
      <c r="P79"/>
      <c r="Q79"/>
      <c r="R79"/>
      <c r="S79"/>
      <c r="T79"/>
      <c r="U79"/>
      <c r="V79"/>
      <c r="W79"/>
      <c r="X79"/>
      <c r="Y79"/>
      <c r="Z79"/>
      <c r="AA79"/>
      <c r="AB79"/>
      <c r="AC79"/>
      <c r="AD79"/>
      <c r="AE79"/>
      <c r="AF79"/>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
      </c>
      <c r="AM79" s="240" t="str">
        <f t="shared" si="6"/>
        <v/>
      </c>
      <c r="AN79" s="242" t="str">
        <f t="shared" si="7"/>
        <v/>
      </c>
      <c r="AO79" s="240" t="str">
        <f t="shared" si="8"/>
        <v/>
      </c>
      <c r="AP79" s="242" t="str">
        <f t="shared" si="9"/>
        <v/>
      </c>
    </row>
    <row r="80" spans="1:42" ht="23" customHeight="1">
      <c r="A80"/>
      <c r="B80"/>
      <c r="C80"/>
      <c r="D80"/>
      <c r="E80"/>
      <c r="F80"/>
      <c r="G80"/>
      <c r="H80"/>
      <c r="I80"/>
      <c r="J80"/>
      <c r="K80"/>
      <c r="L80"/>
      <c r="M80"/>
      <c r="N80"/>
      <c r="O80"/>
      <c r="P80"/>
      <c r="Q80"/>
      <c r="R80"/>
      <c r="S80"/>
      <c r="T80"/>
      <c r="U80"/>
      <c r="V80"/>
      <c r="W80"/>
      <c r="X80"/>
      <c r="Y80"/>
      <c r="Z80"/>
      <c r="AA80"/>
      <c r="AB80"/>
      <c r="AC80"/>
      <c r="AD80"/>
      <c r="AE80"/>
      <c r="AF80"/>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
      </c>
      <c r="AM80" s="240" t="str">
        <f t="shared" si="6"/>
        <v/>
      </c>
      <c r="AN80" s="242" t="str">
        <f t="shared" si="7"/>
        <v/>
      </c>
      <c r="AO80" s="240" t="str">
        <f t="shared" si="8"/>
        <v/>
      </c>
      <c r="AP80" s="242" t="str">
        <f t="shared" si="9"/>
        <v/>
      </c>
    </row>
    <row r="81" spans="1:42" ht="23" customHeight="1">
      <c r="A81"/>
      <c r="B81"/>
      <c r="C81"/>
      <c r="D81"/>
      <c r="E81"/>
      <c r="F81"/>
      <c r="G81"/>
      <c r="H81"/>
      <c r="I81"/>
      <c r="J81"/>
      <c r="K81"/>
      <c r="L81"/>
      <c r="M81"/>
      <c r="N81"/>
      <c r="O81"/>
      <c r="P81"/>
      <c r="Q81"/>
      <c r="R81"/>
      <c r="S81"/>
      <c r="T81"/>
      <c r="U81"/>
      <c r="V81"/>
      <c r="W81"/>
      <c r="X81"/>
      <c r="Y81"/>
      <c r="Z81"/>
      <c r="AA81"/>
      <c r="AB81"/>
      <c r="AC81"/>
      <c r="AD81"/>
      <c r="AE81"/>
      <c r="AF81"/>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
      </c>
      <c r="AM81" s="240" t="str">
        <f t="shared" si="6"/>
        <v/>
      </c>
      <c r="AN81" s="242" t="str">
        <f t="shared" si="7"/>
        <v/>
      </c>
      <c r="AO81" s="240" t="str">
        <f t="shared" si="8"/>
        <v/>
      </c>
      <c r="AP81" s="242" t="str">
        <f t="shared" si="9"/>
        <v/>
      </c>
    </row>
    <row r="82" spans="1:42" ht="23" customHeight="1">
      <c r="A82"/>
      <c r="B82"/>
      <c r="C82"/>
      <c r="D82"/>
      <c r="E82"/>
      <c r="F82"/>
      <c r="G82"/>
      <c r="H82"/>
      <c r="I82"/>
      <c r="J82"/>
      <c r="K82"/>
      <c r="L82"/>
      <c r="M82"/>
      <c r="N82"/>
      <c r="O82"/>
      <c r="P82"/>
      <c r="Q82"/>
      <c r="R82"/>
      <c r="S82"/>
      <c r="T82"/>
      <c r="U82"/>
      <c r="V82"/>
      <c r="W82"/>
      <c r="X82"/>
      <c r="Y82"/>
      <c r="Z82"/>
      <c r="AA82"/>
      <c r="AB82"/>
      <c r="AC82"/>
      <c r="AD82"/>
      <c r="AE82"/>
      <c r="AF82"/>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
      </c>
      <c r="AM82" s="240" t="str">
        <f t="shared" si="6"/>
        <v/>
      </c>
      <c r="AN82" s="242" t="str">
        <f t="shared" si="7"/>
        <v/>
      </c>
      <c r="AO82" s="240" t="str">
        <f t="shared" si="8"/>
        <v/>
      </c>
      <c r="AP82" s="242" t="str">
        <f t="shared" si="9"/>
        <v/>
      </c>
    </row>
    <row r="83" spans="1:42" ht="23" customHeight="1">
      <c r="A83"/>
      <c r="B83"/>
      <c r="C83"/>
      <c r="D83"/>
      <c r="E83"/>
      <c r="F83"/>
      <c r="G83"/>
      <c r="H83"/>
      <c r="I83"/>
      <c r="J83"/>
      <c r="K83"/>
      <c r="L83"/>
      <c r="M83"/>
      <c r="N83"/>
      <c r="O83"/>
      <c r="P83"/>
      <c r="Q83"/>
      <c r="R83"/>
      <c r="S83"/>
      <c r="T83"/>
      <c r="U83"/>
      <c r="V83"/>
      <c r="W83"/>
      <c r="X83"/>
      <c r="Y83"/>
      <c r="Z83"/>
      <c r="AA83"/>
      <c r="AB83"/>
      <c r="AC83"/>
      <c r="AD83"/>
      <c r="AE83"/>
      <c r="AF83"/>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
      </c>
      <c r="AM83" s="240" t="str">
        <f t="shared" si="6"/>
        <v/>
      </c>
      <c r="AN83" s="242" t="str">
        <f t="shared" si="7"/>
        <v/>
      </c>
      <c r="AO83" s="240" t="str">
        <f t="shared" si="8"/>
        <v/>
      </c>
      <c r="AP83" s="242" t="str">
        <f t="shared" si="9"/>
        <v/>
      </c>
    </row>
    <row r="84" spans="1:42" ht="23" customHeight="1">
      <c r="A84"/>
      <c r="B84"/>
      <c r="C84"/>
      <c r="D84"/>
      <c r="E84"/>
      <c r="F84"/>
      <c r="G84"/>
      <c r="H84"/>
      <c r="I84"/>
      <c r="J84"/>
      <c r="K84"/>
      <c r="L84"/>
      <c r="M84"/>
      <c r="N84"/>
      <c r="O84"/>
      <c r="P84"/>
      <c r="Q84"/>
      <c r="R84"/>
      <c r="S84"/>
      <c r="T84"/>
      <c r="U84"/>
      <c r="V84"/>
      <c r="W84"/>
      <c r="X84"/>
      <c r="Y84"/>
      <c r="Z84"/>
      <c r="AA84"/>
      <c r="AB84"/>
      <c r="AC84"/>
      <c r="AD84"/>
      <c r="AE84"/>
      <c r="AF84"/>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
      </c>
      <c r="AM84" s="240" t="str">
        <f t="shared" si="6"/>
        <v/>
      </c>
      <c r="AN84" s="242" t="str">
        <f t="shared" si="7"/>
        <v/>
      </c>
      <c r="AO84" s="240" t="str">
        <f t="shared" si="8"/>
        <v/>
      </c>
      <c r="AP84" s="242" t="str">
        <f t="shared" si="9"/>
        <v/>
      </c>
    </row>
    <row r="85" spans="1:42" ht="23" customHeight="1">
      <c r="A85"/>
      <c r="B85"/>
      <c r="C85"/>
      <c r="D85"/>
      <c r="E85"/>
      <c r="F85"/>
      <c r="G85"/>
      <c r="H85"/>
      <c r="I85"/>
      <c r="J85"/>
      <c r="K85"/>
      <c r="L85"/>
      <c r="M85"/>
      <c r="N85"/>
      <c r="O85"/>
      <c r="P85"/>
      <c r="Q85"/>
      <c r="R85"/>
      <c r="S85"/>
      <c r="T85"/>
      <c r="U85"/>
      <c r="V85"/>
      <c r="W85"/>
      <c r="X85"/>
      <c r="Y85"/>
      <c r="Z85"/>
      <c r="AA85"/>
      <c r="AB85"/>
      <c r="AC85"/>
      <c r="AD85"/>
      <c r="AE85"/>
      <c r="AF85"/>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
      </c>
      <c r="AM85" s="240" t="str">
        <f t="shared" si="6"/>
        <v/>
      </c>
      <c r="AN85" s="242" t="str">
        <f t="shared" si="7"/>
        <v/>
      </c>
      <c r="AO85" s="240" t="str">
        <f t="shared" si="8"/>
        <v/>
      </c>
      <c r="AP85" s="242" t="str">
        <f t="shared" si="9"/>
        <v/>
      </c>
    </row>
    <row r="86" spans="1:42" ht="23" customHeight="1">
      <c r="A86"/>
      <c r="B86"/>
      <c r="C86"/>
      <c r="D86"/>
      <c r="E86"/>
      <c r="F86"/>
      <c r="G86"/>
      <c r="H86"/>
      <c r="I86"/>
      <c r="J86"/>
      <c r="K86"/>
      <c r="L86"/>
      <c r="M86"/>
      <c r="N86"/>
      <c r="O86"/>
      <c r="P86"/>
      <c r="Q86"/>
      <c r="R86"/>
      <c r="S86"/>
      <c r="T86"/>
      <c r="U86"/>
      <c r="V86"/>
      <c r="W86"/>
      <c r="X86"/>
      <c r="Y86"/>
      <c r="Z86"/>
      <c r="AA86"/>
      <c r="AB86"/>
      <c r="AC86"/>
      <c r="AD86"/>
      <c r="AE86"/>
      <c r="AF86"/>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
      </c>
      <c r="AM86" s="240" t="str">
        <f t="shared" si="6"/>
        <v/>
      </c>
      <c r="AN86" s="242" t="str">
        <f t="shared" si="7"/>
        <v/>
      </c>
      <c r="AO86" s="240" t="str">
        <f t="shared" si="8"/>
        <v/>
      </c>
      <c r="AP86" s="242" t="str">
        <f t="shared" si="9"/>
        <v/>
      </c>
    </row>
    <row r="87" spans="1:42" ht="23" customHeight="1">
      <c r="A87"/>
      <c r="B87"/>
      <c r="C87"/>
      <c r="D87"/>
      <c r="E87"/>
      <c r="F87"/>
      <c r="G87"/>
      <c r="H87"/>
      <c r="I87"/>
      <c r="J87"/>
      <c r="K87"/>
      <c r="L87"/>
      <c r="M87"/>
      <c r="N87"/>
      <c r="O87"/>
      <c r="P87"/>
      <c r="Q87"/>
      <c r="R87"/>
      <c r="S87"/>
      <c r="T87"/>
      <c r="U87"/>
      <c r="V87"/>
      <c r="W87"/>
      <c r="X87"/>
      <c r="Y87"/>
      <c r="Z87"/>
      <c r="AA87"/>
      <c r="AB87"/>
      <c r="AC87"/>
      <c r="AD87"/>
      <c r="AE87"/>
      <c r="AF87"/>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
      </c>
      <c r="AM87" s="240" t="str">
        <f t="shared" si="6"/>
        <v/>
      </c>
      <c r="AN87" s="242" t="str">
        <f t="shared" si="7"/>
        <v/>
      </c>
      <c r="AO87" s="240" t="str">
        <f t="shared" si="8"/>
        <v/>
      </c>
      <c r="AP87" s="242" t="str">
        <f t="shared" si="9"/>
        <v/>
      </c>
    </row>
    <row r="88" spans="1:42" ht="23" customHeight="1">
      <c r="A88"/>
      <c r="B88"/>
      <c r="C88"/>
      <c r="D88"/>
      <c r="E88"/>
      <c r="F88"/>
      <c r="G88"/>
      <c r="H88"/>
      <c r="I88"/>
      <c r="J88"/>
      <c r="K88"/>
      <c r="L88"/>
      <c r="M88"/>
      <c r="N88"/>
      <c r="O88"/>
      <c r="P88"/>
      <c r="Q88"/>
      <c r="R88"/>
      <c r="S88"/>
      <c r="T88"/>
      <c r="U88"/>
      <c r="V88"/>
      <c r="W88"/>
      <c r="X88"/>
      <c r="Y88"/>
      <c r="Z88"/>
      <c r="AA88"/>
      <c r="AB88"/>
      <c r="AC88"/>
      <c r="AD88"/>
      <c r="AE88"/>
      <c r="AF88"/>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
      </c>
      <c r="AM88" s="240" t="str">
        <f t="shared" si="6"/>
        <v/>
      </c>
      <c r="AN88" s="242" t="str">
        <f t="shared" si="7"/>
        <v/>
      </c>
      <c r="AO88" s="240" t="str">
        <f t="shared" si="8"/>
        <v/>
      </c>
      <c r="AP88" s="242" t="str">
        <f t="shared" si="9"/>
        <v/>
      </c>
    </row>
    <row r="89" spans="1:42" ht="23" customHeight="1">
      <c r="A89"/>
      <c r="B89"/>
      <c r="C89"/>
      <c r="D89"/>
      <c r="E89"/>
      <c r="F89"/>
      <c r="G89"/>
      <c r="H89"/>
      <c r="I89"/>
      <c r="J89"/>
      <c r="K89"/>
      <c r="L89"/>
      <c r="M89"/>
      <c r="N89"/>
      <c r="O89"/>
      <c r="P89"/>
      <c r="Q89"/>
      <c r="R89"/>
      <c r="S89"/>
      <c r="T89"/>
      <c r="U89"/>
      <c r="V89"/>
      <c r="W89"/>
      <c r="X89"/>
      <c r="Y89"/>
      <c r="Z89"/>
      <c r="AA89"/>
      <c r="AB89"/>
      <c r="AC89"/>
      <c r="AD89"/>
      <c r="AE89"/>
      <c r="AF89"/>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
      </c>
      <c r="AM89" s="240" t="str">
        <f t="shared" si="6"/>
        <v/>
      </c>
      <c r="AN89" s="242" t="str">
        <f t="shared" si="7"/>
        <v/>
      </c>
      <c r="AO89" s="240" t="str">
        <f t="shared" si="8"/>
        <v/>
      </c>
      <c r="AP89" s="242" t="str">
        <f t="shared" si="9"/>
        <v/>
      </c>
    </row>
    <row r="90" spans="1:42" ht="23" customHeight="1">
      <c r="A90"/>
      <c r="B90"/>
      <c r="C90"/>
      <c r="D90"/>
      <c r="E90"/>
      <c r="F90"/>
      <c r="G90"/>
      <c r="H90"/>
      <c r="I90"/>
      <c r="J90"/>
      <c r="K90"/>
      <c r="L90"/>
      <c r="M90"/>
      <c r="N90"/>
      <c r="O90"/>
      <c r="P90"/>
      <c r="Q90"/>
      <c r="R90"/>
      <c r="S90"/>
      <c r="T90"/>
      <c r="U90"/>
      <c r="V90"/>
      <c r="W90"/>
      <c r="X90"/>
      <c r="Y90"/>
      <c r="Z90"/>
      <c r="AA90"/>
      <c r="AB90"/>
      <c r="AC90"/>
      <c r="AD90"/>
      <c r="AE90"/>
      <c r="AF90"/>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
      </c>
      <c r="AM90" s="240" t="str">
        <f t="shared" si="6"/>
        <v/>
      </c>
      <c r="AN90" s="242" t="str">
        <f t="shared" si="7"/>
        <v/>
      </c>
      <c r="AO90" s="240" t="str">
        <f t="shared" si="8"/>
        <v/>
      </c>
      <c r="AP90" s="242" t="str">
        <f t="shared" si="9"/>
        <v/>
      </c>
    </row>
    <row r="91" spans="1:42" ht="23" customHeight="1">
      <c r="A91"/>
      <c r="B91"/>
      <c r="C91"/>
      <c r="D91"/>
      <c r="E91"/>
      <c r="F91"/>
      <c r="G91"/>
      <c r="H91"/>
      <c r="I91"/>
      <c r="J91"/>
      <c r="K91"/>
      <c r="L91"/>
      <c r="M91"/>
      <c r="N91"/>
      <c r="O91"/>
      <c r="P91"/>
      <c r="Q91"/>
      <c r="R91"/>
      <c r="S91"/>
      <c r="T91"/>
      <c r="U91"/>
      <c r="V91"/>
      <c r="W91"/>
      <c r="X91"/>
      <c r="Y91"/>
      <c r="Z91"/>
      <c r="AA91"/>
      <c r="AB91"/>
      <c r="AC91"/>
      <c r="AD91"/>
      <c r="AE91"/>
      <c r="AF91"/>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
      </c>
      <c r="AM91" s="240" t="str">
        <f t="shared" si="6"/>
        <v/>
      </c>
      <c r="AN91" s="242" t="str">
        <f t="shared" si="7"/>
        <v/>
      </c>
      <c r="AO91" s="240" t="str">
        <f t="shared" si="8"/>
        <v/>
      </c>
      <c r="AP91" s="242" t="str">
        <f t="shared" si="9"/>
        <v/>
      </c>
    </row>
    <row r="92" spans="1:42" ht="23" customHeight="1">
      <c r="A92"/>
      <c r="B92"/>
      <c r="C92"/>
      <c r="D92"/>
      <c r="E92"/>
      <c r="F92"/>
      <c r="G92"/>
      <c r="H92"/>
      <c r="I92"/>
      <c r="J92"/>
      <c r="K92"/>
      <c r="L92"/>
      <c r="M92"/>
      <c r="N92"/>
      <c r="O92"/>
      <c r="P92"/>
      <c r="Q92"/>
      <c r="R92"/>
      <c r="S92"/>
      <c r="T92"/>
      <c r="U92"/>
      <c r="V92"/>
      <c r="W92"/>
      <c r="X92"/>
      <c r="Y92"/>
      <c r="Z92"/>
      <c r="AA92"/>
      <c r="AB92"/>
      <c r="AC92"/>
      <c r="AD92"/>
      <c r="AE92"/>
      <c r="AF92"/>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
      </c>
      <c r="AM92" s="240" t="str">
        <f t="shared" si="6"/>
        <v/>
      </c>
      <c r="AN92" s="242" t="str">
        <f t="shared" si="7"/>
        <v/>
      </c>
      <c r="AO92" s="240" t="str">
        <f t="shared" si="8"/>
        <v/>
      </c>
      <c r="AP92" s="242" t="str">
        <f t="shared" si="9"/>
        <v/>
      </c>
    </row>
    <row r="93" spans="1:42" ht="23" customHeight="1">
      <c r="A93"/>
      <c r="B93"/>
      <c r="C93"/>
      <c r="D93"/>
      <c r="E93"/>
      <c r="F93"/>
      <c r="G93"/>
      <c r="H93"/>
      <c r="I93"/>
      <c r="J93"/>
      <c r="K93"/>
      <c r="L93"/>
      <c r="M93"/>
      <c r="N93"/>
      <c r="O93"/>
      <c r="P93"/>
      <c r="Q93"/>
      <c r="R93"/>
      <c r="S93"/>
      <c r="T93"/>
      <c r="U93"/>
      <c r="V93"/>
      <c r="W93"/>
      <c r="X93"/>
      <c r="Y93"/>
      <c r="Z93"/>
      <c r="AA93"/>
      <c r="AB93"/>
      <c r="AC93"/>
      <c r="AD93"/>
      <c r="AE93"/>
      <c r="AF93"/>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
      </c>
      <c r="AM93" s="240" t="str">
        <f t="shared" si="6"/>
        <v/>
      </c>
      <c r="AN93" s="242" t="str">
        <f t="shared" si="7"/>
        <v/>
      </c>
      <c r="AO93" s="240" t="str">
        <f t="shared" si="8"/>
        <v/>
      </c>
      <c r="AP93" s="242" t="str">
        <f t="shared" si="9"/>
        <v/>
      </c>
    </row>
    <row r="94" spans="1:42" ht="23" customHeight="1">
      <c r="A94"/>
      <c r="B94"/>
      <c r="C94"/>
      <c r="D94"/>
      <c r="E94"/>
      <c r="F94"/>
      <c r="G94"/>
      <c r="H94"/>
      <c r="I94"/>
      <c r="J94"/>
      <c r="K94"/>
      <c r="L94"/>
      <c r="M94"/>
      <c r="N94"/>
      <c r="O94"/>
      <c r="P94"/>
      <c r="Q94"/>
      <c r="R94"/>
      <c r="S94"/>
      <c r="T94"/>
      <c r="U94"/>
      <c r="V94"/>
      <c r="W94"/>
      <c r="X94"/>
      <c r="Y94"/>
      <c r="Z94"/>
      <c r="AA94"/>
      <c r="AB94"/>
      <c r="AC94"/>
      <c r="AD94"/>
      <c r="AE94"/>
      <c r="AF94"/>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
      </c>
      <c r="AM94" s="240" t="str">
        <f t="shared" si="6"/>
        <v/>
      </c>
      <c r="AN94" s="242" t="str">
        <f t="shared" si="7"/>
        <v/>
      </c>
      <c r="AO94" s="240" t="str">
        <f t="shared" si="8"/>
        <v/>
      </c>
      <c r="AP94" s="242" t="str">
        <f t="shared" si="9"/>
        <v/>
      </c>
    </row>
    <row r="95" spans="1:42" ht="23" customHeight="1">
      <c r="A95"/>
      <c r="B95"/>
      <c r="C95"/>
      <c r="D95"/>
      <c r="E95"/>
      <c r="F95"/>
      <c r="G95"/>
      <c r="H95"/>
      <c r="I95"/>
      <c r="J95"/>
      <c r="K95"/>
      <c r="L95"/>
      <c r="M95"/>
      <c r="N95"/>
      <c r="O95"/>
      <c r="P95"/>
      <c r="Q95"/>
      <c r="R95"/>
      <c r="S95"/>
      <c r="T95"/>
      <c r="U95"/>
      <c r="V95"/>
      <c r="W95"/>
      <c r="X95"/>
      <c r="Y95"/>
      <c r="Z95"/>
      <c r="AA95"/>
      <c r="AB95"/>
      <c r="AC95"/>
      <c r="AD95"/>
      <c r="AE95"/>
      <c r="AF95"/>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
      </c>
      <c r="AM95" s="240" t="str">
        <f t="shared" si="6"/>
        <v/>
      </c>
      <c r="AN95" s="242" t="str">
        <f t="shared" si="7"/>
        <v/>
      </c>
      <c r="AO95" s="240" t="str">
        <f t="shared" si="8"/>
        <v/>
      </c>
      <c r="AP95" s="242" t="str">
        <f t="shared" si="9"/>
        <v/>
      </c>
    </row>
    <row r="96" spans="1:42" ht="23" customHeight="1">
      <c r="A96"/>
      <c r="B96"/>
      <c r="C96"/>
      <c r="D96"/>
      <c r="E96"/>
      <c r="F96"/>
      <c r="G96"/>
      <c r="H96"/>
      <c r="I96"/>
      <c r="J96"/>
      <c r="K96"/>
      <c r="L96"/>
      <c r="M96"/>
      <c r="N96"/>
      <c r="O96"/>
      <c r="P96"/>
      <c r="Q96"/>
      <c r="R96"/>
      <c r="S96"/>
      <c r="T96"/>
      <c r="U96"/>
      <c r="V96"/>
      <c r="W96"/>
      <c r="X96"/>
      <c r="Y96"/>
      <c r="Z96"/>
      <c r="AA96"/>
      <c r="AB96"/>
      <c r="AC96"/>
      <c r="AD96"/>
      <c r="AE96"/>
      <c r="AF96"/>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
      </c>
      <c r="AM96" s="240" t="str">
        <f t="shared" si="6"/>
        <v/>
      </c>
      <c r="AN96" s="242" t="str">
        <f t="shared" si="7"/>
        <v/>
      </c>
      <c r="AO96" s="240" t="str">
        <f t="shared" si="8"/>
        <v/>
      </c>
      <c r="AP96" s="242" t="str">
        <f t="shared" si="9"/>
        <v/>
      </c>
    </row>
    <row r="97" spans="1:42" ht="23" customHeight="1">
      <c r="A97"/>
      <c r="B97"/>
      <c r="C97"/>
      <c r="D97"/>
      <c r="E97"/>
      <c r="F97"/>
      <c r="G97"/>
      <c r="H97"/>
      <c r="I97"/>
      <c r="J97"/>
      <c r="K97"/>
      <c r="L97"/>
      <c r="M97"/>
      <c r="N97"/>
      <c r="O97"/>
      <c r="P97"/>
      <c r="Q97"/>
      <c r="R97"/>
      <c r="S97"/>
      <c r="T97"/>
      <c r="U97"/>
      <c r="V97"/>
      <c r="W97"/>
      <c r="X97"/>
      <c r="Y97"/>
      <c r="Z97"/>
      <c r="AA97"/>
      <c r="AB97"/>
      <c r="AC97"/>
      <c r="AD97"/>
      <c r="AE97"/>
      <c r="AF97"/>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
      </c>
      <c r="AM97" s="240" t="str">
        <f t="shared" si="6"/>
        <v/>
      </c>
      <c r="AN97" s="242" t="str">
        <f t="shared" si="7"/>
        <v/>
      </c>
      <c r="AO97" s="240" t="str">
        <f t="shared" si="8"/>
        <v/>
      </c>
      <c r="AP97" s="242" t="str">
        <f t="shared" si="9"/>
        <v/>
      </c>
    </row>
    <row r="98" spans="1:42" ht="23" customHeight="1">
      <c r="A98"/>
      <c r="B98"/>
      <c r="C98"/>
      <c r="D98"/>
      <c r="E98"/>
      <c r="F98"/>
      <c r="G98"/>
      <c r="H98"/>
      <c r="I98"/>
      <c r="J98"/>
      <c r="K98"/>
      <c r="L98"/>
      <c r="M98"/>
      <c r="N98"/>
      <c r="O98"/>
      <c r="P98"/>
      <c r="Q98"/>
      <c r="R98"/>
      <c r="S98"/>
      <c r="T98"/>
      <c r="U98"/>
      <c r="V98"/>
      <c r="W98"/>
      <c r="X98"/>
      <c r="Y98"/>
      <c r="Z98"/>
      <c r="AA98"/>
      <c r="AB98"/>
      <c r="AC98"/>
      <c r="AD98"/>
      <c r="AE98"/>
      <c r="AF98"/>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
      </c>
      <c r="AM98" s="240" t="str">
        <f t="shared" si="6"/>
        <v/>
      </c>
      <c r="AN98" s="242" t="str">
        <f t="shared" si="7"/>
        <v/>
      </c>
      <c r="AO98" s="240" t="str">
        <f t="shared" si="8"/>
        <v/>
      </c>
      <c r="AP98" s="242" t="str">
        <f t="shared" si="9"/>
        <v/>
      </c>
    </row>
    <row r="99" spans="1:42" ht="23" customHeight="1">
      <c r="A99"/>
      <c r="B99"/>
      <c r="C99"/>
      <c r="D99"/>
      <c r="E99"/>
      <c r="F99"/>
      <c r="G99"/>
      <c r="H99"/>
      <c r="I99"/>
      <c r="J99"/>
      <c r="K99"/>
      <c r="L99"/>
      <c r="M99"/>
      <c r="N99"/>
      <c r="O99"/>
      <c r="P99"/>
      <c r="Q99"/>
      <c r="R99"/>
      <c r="S99"/>
      <c r="T99"/>
      <c r="U99"/>
      <c r="V99"/>
      <c r="W99"/>
      <c r="X99"/>
      <c r="Y99"/>
      <c r="Z99"/>
      <c r="AA99"/>
      <c r="AB99"/>
      <c r="AC99"/>
      <c r="AD99"/>
      <c r="AE99"/>
      <c r="AF99"/>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
      </c>
      <c r="AM99" s="240" t="str">
        <f t="shared" si="6"/>
        <v/>
      </c>
      <c r="AN99" s="242" t="str">
        <f t="shared" si="7"/>
        <v/>
      </c>
      <c r="AO99" s="240" t="str">
        <f t="shared" si="8"/>
        <v/>
      </c>
      <c r="AP99" s="242" t="str">
        <f t="shared" si="9"/>
        <v/>
      </c>
    </row>
    <row r="100" spans="1:42" ht="23" customHeight="1">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
      </c>
      <c r="AM100" s="240" t="str">
        <f t="shared" si="6"/>
        <v/>
      </c>
      <c r="AN100" s="242" t="str">
        <f t="shared" si="7"/>
        <v/>
      </c>
      <c r="AO100" s="240" t="str">
        <f t="shared" si="8"/>
        <v/>
      </c>
      <c r="AP100" s="242" t="str">
        <f t="shared" si="9"/>
        <v/>
      </c>
    </row>
    <row r="101" spans="1:42" ht="23" customHeight="1">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
      </c>
      <c r="AM101" s="240" t="str">
        <f t="shared" si="6"/>
        <v/>
      </c>
      <c r="AN101" s="242" t="str">
        <f t="shared" si="7"/>
        <v/>
      </c>
      <c r="AO101" s="240" t="str">
        <f t="shared" si="8"/>
        <v/>
      </c>
      <c r="AP101" s="242" t="str">
        <f t="shared" si="9"/>
        <v/>
      </c>
    </row>
    <row r="102" spans="1:42" ht="23" customHeight="1">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
      </c>
      <c r="AM102" s="240" t="str">
        <f t="shared" si="6"/>
        <v/>
      </c>
      <c r="AN102" s="242" t="str">
        <f t="shared" si="7"/>
        <v/>
      </c>
      <c r="AO102" s="240" t="str">
        <f t="shared" si="8"/>
        <v/>
      </c>
      <c r="AP102" s="242" t="str">
        <f t="shared" si="9"/>
        <v/>
      </c>
    </row>
    <row r="103" spans="1:42" ht="23" customHeight="1">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
      </c>
      <c r="AM103" s="240" t="str">
        <f t="shared" si="6"/>
        <v/>
      </c>
      <c r="AN103" s="242" t="str">
        <f t="shared" si="7"/>
        <v/>
      </c>
      <c r="AO103" s="240" t="str">
        <f t="shared" si="8"/>
        <v/>
      </c>
      <c r="AP103" s="242" t="str">
        <f t="shared" si="9"/>
        <v/>
      </c>
    </row>
    <row r="104" spans="1:42" ht="23" customHeigh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
      </c>
      <c r="AM104" s="240" t="str">
        <f t="shared" si="6"/>
        <v/>
      </c>
      <c r="AN104" s="242" t="str">
        <f t="shared" si="7"/>
        <v/>
      </c>
      <c r="AO104" s="240" t="str">
        <f t="shared" si="8"/>
        <v/>
      </c>
      <c r="AP104" s="242" t="str">
        <f t="shared" si="9"/>
        <v/>
      </c>
    </row>
    <row r="105" spans="1:42" ht="23" customHeigh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
      </c>
      <c r="AM105" s="240" t="str">
        <f t="shared" si="6"/>
        <v/>
      </c>
      <c r="AN105" s="242" t="str">
        <f t="shared" si="7"/>
        <v/>
      </c>
      <c r="AO105" s="240" t="str">
        <f t="shared" si="8"/>
        <v/>
      </c>
      <c r="AP105" s="242" t="str">
        <f t="shared" si="9"/>
        <v/>
      </c>
    </row>
    <row r="106" spans="1:42" ht="23" customHeigh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
      </c>
      <c r="AM106" s="240" t="str">
        <f t="shared" si="6"/>
        <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382</v>
      </c>
      <c r="AR524" s="236" t="s">
        <v>383</v>
      </c>
      <c r="AS524" s="236" t="s">
        <v>382</v>
      </c>
      <c r="AT524" s="236" t="s">
        <v>384</v>
      </c>
      <c r="AU524" s="236" t="s">
        <v>382</v>
      </c>
      <c r="AV524" s="236" t="s">
        <v>385</v>
      </c>
      <c r="AW524" s="236" t="s">
        <v>382</v>
      </c>
      <c r="AX524" s="236" t="s">
        <v>386</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382</v>
      </c>
      <c r="AR539" s="236" t="s">
        <v>383</v>
      </c>
      <c r="AS539" s="236" t="s">
        <v>382</v>
      </c>
      <c r="AT539" s="236" t="s">
        <v>384</v>
      </c>
      <c r="AU539" s="236" t="s">
        <v>382</v>
      </c>
      <c r="AV539" s="236" t="s">
        <v>385</v>
      </c>
      <c r="AW539" s="236" t="s">
        <v>382</v>
      </c>
      <c r="AX539" s="236" t="s">
        <v>386</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382</v>
      </c>
      <c r="AR541" s="236" t="s">
        <v>383</v>
      </c>
      <c r="AS541" s="236" t="s">
        <v>382</v>
      </c>
      <c r="AT541" s="236" t="s">
        <v>384</v>
      </c>
      <c r="AU541" s="236" t="s">
        <v>382</v>
      </c>
      <c r="AV541" s="236" t="s">
        <v>385</v>
      </c>
      <c r="AW541" s="236" t="s">
        <v>382</v>
      </c>
      <c r="AX541" s="236" t="s">
        <v>386</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382</v>
      </c>
      <c r="AR546" s="236" t="s">
        <v>383</v>
      </c>
      <c r="AS546" s="236" t="s">
        <v>382</v>
      </c>
      <c r="AT546" s="236" t="s">
        <v>384</v>
      </c>
      <c r="AU546" s="236" t="s">
        <v>382</v>
      </c>
      <c r="AV546" s="236" t="s">
        <v>385</v>
      </c>
      <c r="AW546" s="236" t="s">
        <v>382</v>
      </c>
      <c r="AX546" s="236" t="s">
        <v>386</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0"/>
  <sheetViews>
    <sheetView topLeftCell="F1" zoomScale="110" zoomScaleNormal="110" zoomScalePageLayoutView="90" workbookViewId="0">
      <selection activeCell="H17" sqref="H17"/>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2">
      <c r="A1" s="251" t="s">
        <v>393</v>
      </c>
      <c r="B1" s="252" t="s">
        <v>368</v>
      </c>
      <c r="C1" s="251" t="s">
        <v>168</v>
      </c>
      <c r="D1" s="251" t="s">
        <v>392</v>
      </c>
      <c r="E1" s="251" t="s">
        <v>390</v>
      </c>
      <c r="F1" s="251" t="s">
        <v>391</v>
      </c>
      <c r="G1" s="252" t="s">
        <v>388</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##On / Off / Open / Close</v>
      </c>
      <c r="G5" s="259"/>
      <c r="H5" s="257" t="s">
        <v>196</v>
      </c>
      <c r="O5" s="257" t="s">
        <v>349</v>
      </c>
      <c r="AA5" s="257" t="str">
        <f>IF(C5&lt;&gt;"",
IF(H5&lt;&gt;"md",E5&amp;"&lt;a href=    "&amp;CHAR(34)&amp;"#/"&amp;AM5&amp;AK5&amp;AL5&amp;""""&amp;"    "&amp;AN5&amp;AJ5&amp;AO5&amp;B5&amp;". "&amp;C5&amp;AP5&amp;AQ5&amp;F5,
C5),
"")</f>
        <v>##On / Off / Open / Close</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1</v>
      </c>
      <c r="B6" s="258">
        <v>1</v>
      </c>
      <c r="C6" s="257" t="str">
        <f>scriv!D4</f>
        <v>Open Level A</v>
      </c>
      <c r="D6" s="257" t="str">
        <f>C6</f>
        <v>Open Level A</v>
      </c>
      <c r="E6" s="257" t="str">
        <f>IF(A7&gt;A6,"&lt;details&gt; &lt;summary class='O"&amp;A6&amp;"'&gt;"&amp;C6&amp;"&lt;/summary&gt;","")</f>
        <v/>
      </c>
      <c r="F6" s="257" t="str">
        <f>IF(A7&lt;A6,"&lt;/details&gt; ","")&amp;IF(A7+1&lt;A6,"&lt;/details&gt; ","")</f>
        <v/>
      </c>
      <c r="G6" s="259" t="s">
        <v>389</v>
      </c>
      <c r="H6" s="272" t="str">
        <f>IF(scriv!W4&lt;&gt;"",scriv!W4,"")</f>
        <v>on=Map&amp;panx=1000&amp;pany=1000&amp;zoom=2.0</v>
      </c>
      <c r="K6" s="257" t="str">
        <f>"unoInfo="&amp;scriv!AL4</f>
        <v>unoInfo=OpenLevelA</v>
      </c>
      <c r="W6" s="257" t="str">
        <f>IF(scriv!X4&lt;&gt;"",scriv!X4,"")</f>
        <v/>
      </c>
      <c r="AA6" s="257" t="str">
        <f>IF(C6&lt;&gt;"",
IF(H6&lt;&gt;"md",E6&amp;"&lt;a href=    "&amp;CHAR(34)&amp;"#/"&amp;AM6&amp;AK6&amp;AL6&amp;""""&amp;"    "&amp;AN6&amp;AJ6&amp;AO6&amp;B6&amp;". "&amp;C6&amp;AP6&amp;AQ6&amp;F6,
C6),
"")</f>
        <v>&lt;a href=    "#/?+++&amp;on=Mapon=Map&amp;panx=1000&amp;pany=1000&amp;zoom=2.0&amp;unoInfo=OpenLevelA"    class="slide"&gt;  &lt;span style="color:black; font-size:10px"&gt;1. Open Level A&lt;/span&gt;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+++&amp;on=Mapon=Map&amp;panx=1000&amp;pany=1000&amp;zoom=2.0&amp;unoInfo=OpenLevelA</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Open Level B</v>
      </c>
      <c r="D7" s="257" t="str">
        <f t="shared" ref="D7:D70" si="2">C7</f>
        <v>Open Level B</v>
      </c>
      <c r="E7" s="257" t="str">
        <f t="shared" ref="E7:E70" si="3">IF(A8&gt;A7,"&lt;details&gt; &lt;summary class='O"&amp;A7&amp;"'&gt;"&amp;C7&amp;"&lt;/summary&gt;","")</f>
        <v/>
      </c>
      <c r="F7" s="257" t="str">
        <f t="shared" ref="F7:F70" si="4">IF(A8&lt;A7,"&lt;/details&gt; ","")&amp;IF(A8+1&lt;A7,"&lt;/details&gt; ","")</f>
        <v/>
      </c>
      <c r="G7" s="259" t="s">
        <v>389</v>
      </c>
      <c r="H7" s="272" t="str">
        <f>IF(scriv!W5&lt;&gt;"",scriv!W5,"")</f>
        <v>---&amp;open=n0&amp;closeall=n1&amp;panx=1000&amp;pany=1000&amp;zoom=2.0</v>
      </c>
      <c r="J7" s="257" t="str">
        <f>IF(I8&lt;&gt;"",
SUBSTITUTE(SUBSTITUTE(SUBSTITUTE(SUBSTITUTE(SUBSTITUTE(SUBSTITUTE(SUBSTITUTE(SUBSTITUTE(I8,"open","@@@"),"close","###"),"openall","$$$"),"closeall","%%%"),"@@@","close"),"###","open"),"$$$","closeall"),"%%%","openall"),"")</f>
        <v/>
      </c>
      <c r="K7" s="257" t="str">
        <f>"unoInfo="&amp;scriv!AL5</f>
        <v>unoInfo=OpenLevelB</v>
      </c>
      <c r="L7" s="263"/>
      <c r="W7" s="257" t="str">
        <f>IF(scriv!X5&lt;&gt;"",scriv!X5,"")</f>
        <v/>
      </c>
      <c r="AA7" s="257" t="str">
        <f t="shared" ref="AA7:AA69" si="5">IF(C7&lt;&gt;"",
IF(H7&lt;&gt;"md",E7&amp;"&lt;a href=    "&amp;CHAR(34)&amp;"#/"&amp;AM7&amp;AK7&amp;AL7&amp;""""&amp;"    "&amp;AN7&amp;AJ7&amp;AO7&amp;B7&amp;". "&amp;C7&amp;AP7&amp;AQ7&amp;F7,
C7),
"")</f>
        <v>&lt;a href=    "#/?+++&amp;on=Map---&amp;open=n0&amp;closeall=n1&amp;panx=1000&amp;pany=1000&amp;zoom=2.0&amp;unoInfo=OpenLevelB"    class="slide"&gt;  &lt;span style="color:black; font-size:10px"&gt;1. Open Level B&lt;/span&gt;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+++&amp;on=Map---&amp;open=n0&amp;closeall=n1&amp;panx=1000&amp;pany=1000&amp;zoom=2.0&amp;unoInfo=OpenLevelB</v>
      </c>
      <c r="AL7" s="261"/>
      <c r="AM7" s="261" t="s">
        <v>197</v>
      </c>
      <c r="AN7" s="261" t="s">
        <v>193</v>
      </c>
      <c r="AO7" s="261" t="s">
        <v>194</v>
      </c>
      <c r="AP7" s="261" t="str">
        <f t="shared" si="1"/>
        <v>&lt;/span&gt; &lt;/a&gt;</v>
      </c>
      <c r="AQ7" s="258" t="str">
        <f t="shared" si="0"/>
        <v>&lt;br&gt;</v>
      </c>
    </row>
    <row r="8" spans="1:43" ht="18" customHeight="1">
      <c r="A8" s="257">
        <f>LEN(scriv!B6)-LEN(SUBSTITUTE(scriv!B6,".",""))</f>
        <v>1</v>
      </c>
      <c r="B8" s="258">
        <v>1</v>
      </c>
      <c r="C8" s="257" t="str">
        <f>scriv!D6</f>
        <v>Open Level C</v>
      </c>
      <c r="D8" s="257" t="str">
        <f t="shared" si="2"/>
        <v>Open Level C</v>
      </c>
      <c r="E8" s="257" t="str">
        <f t="shared" si="3"/>
        <v/>
      </c>
      <c r="F8" s="257" t="str">
        <f t="shared" si="4"/>
        <v/>
      </c>
      <c r="G8" s="259" t="s">
        <v>389</v>
      </c>
      <c r="H8" s="272" t="str">
        <f>IF(scriv!W6&lt;&gt;"",scriv!W6,"")</f>
        <v>---&amp;open=n0&amp;closeall=n1&amp;open=n1&amp;panx=1000&amp;pany=630&amp;zoom=2.5</v>
      </c>
      <c r="J8" s="257" t="str">
        <f t="shared" ref="J8:J71" si="6">IF(I9&lt;&gt;"",
SUBSTITUTE(SUBSTITUTE(SUBSTITUTE(SUBSTITUTE(SUBSTITUTE(SUBSTITUTE(SUBSTITUTE(SUBSTITUTE(I9,"open","@@@"),"close","###"),"openall","$$$"),"closeall","%%%"),"@@@","close"),"###","open"),"$$$","closeall"),"%%%","openall"),"")</f>
        <v/>
      </c>
      <c r="K8" s="257" t="str">
        <f>"unoInfo="&amp;scriv!AL6</f>
        <v>unoInfo=OpenLevelC</v>
      </c>
      <c r="L8" s="263"/>
      <c r="W8" s="257" t="str">
        <f>IF(scriv!X6&lt;&gt;"",scriv!X6,"")</f>
        <v/>
      </c>
      <c r="AA8" s="257" t="str">
        <f t="shared" si="5"/>
        <v>&lt;a href=    "#/?+++&amp;on=Map---&amp;open=n0&amp;closeall=n1&amp;open=n1&amp;panx=1000&amp;pany=630&amp;zoom=2.5&amp;unoInfo=OpenLevelC"    class="slide"&gt;  &lt;span style="color:black; font-size:10px"&gt;1. Open Level C&lt;/span&gt; &lt;/a&gt;&lt;br&gt;</v>
      </c>
      <c r="AB8" s="260"/>
      <c r="AC8" s="260"/>
      <c r="AD8" s="260"/>
      <c r="AE8" s="261"/>
      <c r="AF8" s="262"/>
      <c r="AG8" s="262"/>
      <c r="AH8" s="262" t="str">
        <f t="shared" ref="AH8:AH71" si="7">$AH$2&amp;B8</f>
        <v>slide1</v>
      </c>
      <c r="AI8" s="262" t="str">
        <f t="shared" ref="AI8:AI71" si="8">" id="""&amp;AH8&amp;""" "</f>
        <v xml:space="preserve"> id="slide1" </v>
      </c>
      <c r="AJ8" s="262" t="s">
        <v>192</v>
      </c>
      <c r="AK8" s="257" t="str">
        <f t="shared" ref="AK8:AK71" si="9">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+++&amp;on=Map---&amp;open=n0&amp;closeall=n1&amp;open=n1&amp;panx=1000&amp;pany=630&amp;zoom=2.5&amp;unoInfo=OpenLevelC</v>
      </c>
      <c r="AL8" s="261"/>
      <c r="AM8" s="261" t="s">
        <v>197</v>
      </c>
      <c r="AN8" s="261" t="s">
        <v>193</v>
      </c>
      <c r="AO8" s="261" t="s">
        <v>194</v>
      </c>
      <c r="AP8" s="261" t="str">
        <f t="shared" si="1"/>
        <v>&lt;/span&gt; &lt;/a&gt;</v>
      </c>
      <c r="AQ8" s="258" t="str">
        <f t="shared" si="0"/>
        <v>&lt;br&gt;</v>
      </c>
    </row>
    <row r="9" spans="1:43" ht="18" customHeight="1">
      <c r="A9" s="257">
        <f>LEN(scriv!B7)-LEN(SUBSTITUTE(scriv!B7,".",""))</f>
        <v>1</v>
      </c>
      <c r="B9" s="258">
        <v>1</v>
      </c>
      <c r="C9" s="257" t="str">
        <f>scriv!D7</f>
        <v>Open Level D</v>
      </c>
      <c r="D9" s="257" t="str">
        <f t="shared" si="2"/>
        <v>Open Level D</v>
      </c>
      <c r="E9" s="257" t="str">
        <f t="shared" si="3"/>
        <v/>
      </c>
      <c r="F9" s="257" t="str">
        <f t="shared" si="4"/>
        <v/>
      </c>
      <c r="G9" s="259" t="s">
        <v>389</v>
      </c>
      <c r="H9" s="272" t="str">
        <f>IF(scriv!W7&lt;&gt;"",scriv!W7,"")</f>
        <v>+++&amp;open=n0&amp;open=n1&amp;open=n1-1&amp;open=n1-2&amp;open=n1-3&amp;open=n1-4&amp;panx=1000&amp;pany=630&amp;zoom=2.5</v>
      </c>
      <c r="J9" s="257" t="str">
        <f t="shared" si="6"/>
        <v/>
      </c>
      <c r="K9" s="257" t="str">
        <f>"unoInfo="&amp;scriv!AL7</f>
        <v>unoInfo=OpenLevelD</v>
      </c>
      <c r="L9" s="263"/>
      <c r="W9" s="257" t="str">
        <f>IF(scriv!X7&lt;&gt;"",scriv!X7,"")</f>
        <v/>
      </c>
      <c r="AA9" s="257" t="str">
        <f t="shared" si="5"/>
        <v>&lt;a href=    "#/?+++&amp;on=Map+++&amp;open=n0&amp;open=n1&amp;open=n1-1&amp;open=n1-2&amp;open=n1-3&amp;open=n1-4&amp;panx=1000&amp;pany=630&amp;zoom=2.5&amp;unoInfo=OpenLevelD"    class="slide"&gt;  &lt;span style="color:black; font-size:10px"&gt;1. Open Level D&lt;/span&gt; &lt;/a&gt;&lt;br&gt;</v>
      </c>
      <c r="AB9" s="260"/>
      <c r="AC9" s="260"/>
      <c r="AD9" s="260"/>
      <c r="AE9" s="261"/>
      <c r="AF9" s="262"/>
      <c r="AG9" s="262"/>
      <c r="AH9" s="262" t="str">
        <f t="shared" si="7"/>
        <v>slide1</v>
      </c>
      <c r="AI9" s="262" t="str">
        <f t="shared" si="8"/>
        <v xml:space="preserve"> id="slide1" </v>
      </c>
      <c r="AJ9" s="262" t="s">
        <v>192</v>
      </c>
      <c r="AK9" s="257" t="str">
        <f t="shared" si="9"/>
        <v>+++&amp;on=Map+++&amp;open=n0&amp;open=n1&amp;open=n1-1&amp;open=n1-2&amp;open=n1-3&amp;open=n1-4&amp;panx=1000&amp;pany=630&amp;zoom=2.5&amp;unoInfo=OpenLevelD</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v>1</v>
      </c>
      <c r="C10" s="257" t="str">
        <f>scriv!D8</f>
        <v>Open Level E</v>
      </c>
      <c r="D10" s="257" t="str">
        <f t="shared" si="2"/>
        <v>Open Level E</v>
      </c>
      <c r="E10" s="257" t="str">
        <f t="shared" si="3"/>
        <v/>
      </c>
      <c r="F10" s="257" t="str">
        <f t="shared" si="4"/>
        <v xml:space="preserve">&lt;/details&gt; </v>
      </c>
      <c r="G10" s="259" t="s">
        <v>389</v>
      </c>
      <c r="H10" s="272" t="str">
        <f>IF(scriv!W8&lt;&gt;"",scriv!W8,"")</f>
        <v>+++&amp;open=n0&amp;open=n1&amp;openall=n1-1&amp;openall=n1-2&amp;openall=n1-3&amp;openall=n1-4&amp;panx=1000&amp;pany=630&amp;zoom=2.5</v>
      </c>
      <c r="J10" s="257" t="str">
        <f t="shared" si="6"/>
        <v/>
      </c>
      <c r="K10" s="257" t="str">
        <f>"unoInfo="&amp;scriv!AL8</f>
        <v>unoInfo=OpenLevelE</v>
      </c>
      <c r="L10" s="263"/>
      <c r="W10" s="257" t="str">
        <f>IF(scriv!X8&lt;&gt;"",scriv!X8,"")</f>
        <v/>
      </c>
      <c r="AA10" s="257" t="str">
        <f t="shared" si="5"/>
        <v xml:space="preserve">&lt;a href=    "#/?+++&amp;on=Map+++&amp;open=n0&amp;open=n1&amp;openall=n1-1&amp;openall=n1-2&amp;openall=n1-3&amp;openall=n1-4&amp;panx=1000&amp;pany=630&amp;zoom=2.5&amp;unoInfo=OpenLevelE"    class="slide"&gt;  &lt;span style="color:black; font-size:10px"&gt;1. Open Level E&lt;/span&gt; &lt;/a&gt;&lt;br&gt;&lt;/details&gt; </v>
      </c>
      <c r="AB10" s="260"/>
      <c r="AC10" s="260"/>
      <c r="AD10" s="260"/>
      <c r="AE10" s="261"/>
      <c r="AF10" s="262"/>
      <c r="AG10" s="262"/>
      <c r="AH10" s="262" t="str">
        <f t="shared" si="7"/>
        <v>slide1</v>
      </c>
      <c r="AI10" s="262" t="str">
        <f t="shared" si="8"/>
        <v xml:space="preserve"> id="slide1" </v>
      </c>
      <c r="AJ10" s="262" t="s">
        <v>192</v>
      </c>
      <c r="AK10" s="257" t="str">
        <f t="shared" si="9"/>
        <v>+++&amp;on=Map+++&amp;open=n0&amp;open=n1&amp;openall=n1-1&amp;openall=n1-2&amp;openall=n1-3&amp;openall=n1-4&amp;panx=1000&amp;pany=630&amp;zoom=2.5&amp;unoInfo=OpenLevelE</v>
      </c>
      <c r="AL10" s="261"/>
      <c r="AM10" s="261" t="s">
        <v>197</v>
      </c>
      <c r="AN10" s="261" t="s">
        <v>193</v>
      </c>
      <c r="AO10" s="261" t="s">
        <v>194</v>
      </c>
      <c r="AP10" s="261" t="str">
        <f t="shared" si="1"/>
        <v>&lt;/span&gt; &lt;/a&gt;</v>
      </c>
      <c r="AQ10" s="258" t="str">
        <f t="shared" si="0"/>
        <v>&lt;br&gt;</v>
      </c>
    </row>
    <row r="11" spans="1:43" ht="18" customHeight="1">
      <c r="A11" s="257">
        <f>LEN(scriv!B9)-LEN(SUBSTITUTE(scriv!B9,".",""))</f>
        <v>0</v>
      </c>
      <c r="B11" s="258">
        <v>1</v>
      </c>
      <c r="C11" s="257" t="str">
        <f>scriv!D9</f>
        <v>Custom Functions</v>
      </c>
      <c r="D11" s="257" t="str">
        <f t="shared" si="2"/>
        <v>Custom Functions</v>
      </c>
      <c r="E11" s="257" t="str">
        <f t="shared" si="3"/>
        <v/>
      </c>
      <c r="F11" s="257" t="str">
        <f t="shared" si="4"/>
        <v/>
      </c>
      <c r="G11" s="259" t="s">
        <v>389</v>
      </c>
      <c r="H11" s="272" t="str">
        <f>IF(scriv!W9&lt;&gt;"",scriv!W9,"")</f>
        <v/>
      </c>
      <c r="J11" s="257" t="str">
        <f t="shared" si="6"/>
        <v/>
      </c>
      <c r="K11" s="257" t="str">
        <f>"unoInfo="&amp;scriv!AL9</f>
        <v>unoInfo=CustomFunctions</v>
      </c>
      <c r="L11" s="263"/>
      <c r="W11" s="257" t="str">
        <f>IF(scriv!X9&lt;&gt;"",scriv!X9,"")</f>
        <v/>
      </c>
      <c r="AA11" s="257" t="str">
        <f t="shared" si="5"/>
        <v>&lt;a href=    "#/?+++&amp;on=Map&amp;unoInfo=CustomFunctions"    class="slide"&gt;  &lt;span style="color:black; font-size:10px"&gt;1. Custom Functions&lt;/span&gt; &lt;/a&gt;&lt;br&gt;</v>
      </c>
      <c r="AB11" s="260"/>
      <c r="AC11" s="260"/>
      <c r="AD11" s="260"/>
      <c r="AE11" s="261"/>
      <c r="AF11" s="262"/>
      <c r="AG11" s="262"/>
      <c r="AH11" s="262" t="str">
        <f t="shared" si="7"/>
        <v>slide1</v>
      </c>
      <c r="AI11" s="262" t="str">
        <f t="shared" si="8"/>
        <v xml:space="preserve"> id="slide1" </v>
      </c>
      <c r="AJ11" s="262" t="s">
        <v>192</v>
      </c>
      <c r="AK11" s="257" t="str">
        <f t="shared" si="9"/>
        <v>+++&amp;on=Map&amp;unoInfo=CustomFunctions</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v>1</v>
      </c>
      <c r="C12" s="257" t="str">
        <f>scriv!D10</f>
        <v>Tracing</v>
      </c>
      <c r="D12" s="257" t="str">
        <f t="shared" si="2"/>
        <v>Tracing</v>
      </c>
      <c r="E12" s="257" t="str">
        <f t="shared" si="3"/>
        <v/>
      </c>
      <c r="F12" s="257" t="str">
        <f t="shared" si="4"/>
        <v/>
      </c>
      <c r="G12" s="259" t="s">
        <v>389</v>
      </c>
      <c r="H12" s="272" t="str">
        <f>IF(scriv!W10&lt;&gt;"",scriv!W10,"")</f>
        <v/>
      </c>
      <c r="I12" s="257" t="str">
        <f>IF(scriv!W10&lt;&gt;"",scriv!W10,"")</f>
        <v/>
      </c>
      <c r="J12" s="257" t="str">
        <f t="shared" si="6"/>
        <v/>
      </c>
      <c r="K12" s="257" t="str">
        <f>"unoInfo="&amp;scriv!AL10</f>
        <v>unoInfo=Tracing</v>
      </c>
      <c r="L12" s="263"/>
      <c r="W12" s="257" t="str">
        <f>IF(scriv!X10&lt;&gt;"",scriv!X10,"")</f>
        <v/>
      </c>
      <c r="AA12" s="257" t="str">
        <f t="shared" si="5"/>
        <v>&lt;a href=    "#/?+++&amp;on=Map&amp;unoInfo=Tracing"    class="slide"&gt;  &lt;span style="color:black; font-size:10px"&gt;1. Tracing&lt;/span&gt; &lt;/a&gt;&lt;br&gt;</v>
      </c>
      <c r="AB12" s="260"/>
      <c r="AC12" s="260"/>
      <c r="AD12" s="260"/>
      <c r="AE12" s="261"/>
      <c r="AF12" s="262"/>
      <c r="AG12" s="262"/>
      <c r="AH12" s="262" t="str">
        <f t="shared" si="7"/>
        <v>slide1</v>
      </c>
      <c r="AI12" s="262" t="str">
        <f t="shared" si="8"/>
        <v xml:space="preserve"> id="slide1" </v>
      </c>
      <c r="AJ12" s="262" t="s">
        <v>192</v>
      </c>
      <c r="AK12" s="257" t="str">
        <f t="shared" si="9"/>
        <v>+++&amp;on=Map&amp;unoInfo=Tracing</v>
      </c>
      <c r="AL12" s="261"/>
      <c r="AM12" s="261" t="s">
        <v>197</v>
      </c>
      <c r="AN12" s="261" t="s">
        <v>193</v>
      </c>
      <c r="AO12" s="261" t="s">
        <v>194</v>
      </c>
      <c r="AP12" s="261" t="str">
        <f t="shared" si="1"/>
        <v>&lt;/span&gt; &lt;/a&gt;</v>
      </c>
      <c r="AQ12" s="258" t="str">
        <f t="shared" si="0"/>
        <v>&lt;br&gt;</v>
      </c>
    </row>
    <row r="13" spans="1:43" ht="18" customHeight="1">
      <c r="A13" s="257">
        <f>LEN(scriv!B11)-LEN(SUBSTITUTE(scriv!B11,".",""))</f>
        <v>0</v>
      </c>
      <c r="B13" s="258">
        <v>1</v>
      </c>
      <c r="C13" s="257" t="str">
        <f>scriv!D11</f>
        <v>Zooming &amp; Highlighting</v>
      </c>
      <c r="D13" s="257" t="str">
        <f t="shared" si="2"/>
        <v>Zooming &amp; Highlighting</v>
      </c>
      <c r="E13" s="257" t="str">
        <f t="shared" si="3"/>
        <v/>
      </c>
      <c r="F13" s="257" t="str">
        <f t="shared" si="4"/>
        <v/>
      </c>
      <c r="G13" s="259" t="s">
        <v>389</v>
      </c>
      <c r="H13" s="272" t="str">
        <f>IF(scriv!W11&lt;&gt;"",scriv!W11,"")</f>
        <v/>
      </c>
      <c r="I13" s="257" t="str">
        <f>IF(scriv!W11&lt;&gt;"",scriv!W11,"")</f>
        <v/>
      </c>
      <c r="J13" s="257" t="str">
        <f t="shared" si="6"/>
        <v/>
      </c>
      <c r="K13" s="257" t="str">
        <f>"unoInfo="&amp;scriv!AL11</f>
        <v>unoInfo=ZoomingHighlighting</v>
      </c>
      <c r="L13" s="263"/>
      <c r="W13" s="257" t="str">
        <f>IF(scriv!X11&lt;&gt;"",scriv!X11,"")</f>
        <v/>
      </c>
      <c r="AA13" s="257" t="str">
        <f t="shared" si="5"/>
        <v>&lt;a href=    "#/?+++&amp;on=Map&amp;unoInfo=ZoomingHighlighting"    class="slide"&gt;  &lt;span style="color:black; font-size:10px"&gt;1. Zooming &amp; Highlighting&lt;/span&gt; &lt;/a&gt;&lt;br&gt;</v>
      </c>
      <c r="AB13" s="260"/>
      <c r="AC13" s="260"/>
      <c r="AD13" s="260"/>
      <c r="AE13" s="261"/>
      <c r="AF13" s="262"/>
      <c r="AG13" s="262"/>
      <c r="AH13" s="262" t="str">
        <f t="shared" si="7"/>
        <v>slide1</v>
      </c>
      <c r="AI13" s="262" t="str">
        <f t="shared" si="8"/>
        <v xml:space="preserve"> id="slide1" </v>
      </c>
      <c r="AJ13" s="262" t="s">
        <v>192</v>
      </c>
      <c r="AK13" s="257" t="str">
        <f t="shared" si="9"/>
        <v>+++&amp;on=Map&amp;unoInfo=ZoomingHighlighting</v>
      </c>
      <c r="AL13" s="261"/>
      <c r="AM13" s="261" t="s">
        <v>197</v>
      </c>
      <c r="AN13" s="261" t="s">
        <v>193</v>
      </c>
      <c r="AO13" s="261" t="s">
        <v>194</v>
      </c>
      <c r="AP13" s="261" t="str">
        <f t="shared" si="1"/>
        <v>&lt;/span&gt; &lt;/a&gt;</v>
      </c>
      <c r="AQ13" s="258" t="str">
        <f t="shared" si="0"/>
        <v>&lt;br&gt;</v>
      </c>
    </row>
    <row r="14" spans="1:43" ht="18" customHeight="1">
      <c r="A14" s="257">
        <f>LEN(scriv!B12)-LEN(SUBSTITUTE(scriv!B12,".",""))</f>
        <v>0</v>
      </c>
      <c r="B14" s="258">
        <v>1</v>
      </c>
      <c r="C14" s="257" t="str">
        <f>scriv!D12</f>
        <v>Class Selectors</v>
      </c>
      <c r="D14" s="257" t="str">
        <f t="shared" si="2"/>
        <v>Class Selectors</v>
      </c>
      <c r="E14" s="257" t="str">
        <f t="shared" si="3"/>
        <v/>
      </c>
      <c r="F14" s="257" t="str">
        <f t="shared" si="4"/>
        <v/>
      </c>
      <c r="G14" s="259" t="s">
        <v>389</v>
      </c>
      <c r="H14" s="272" t="str">
        <f t="shared" ref="H14:H71" si="10">H13&amp;IF(I13&lt;&gt;"","&amp;"&amp;I13,"")</f>
        <v/>
      </c>
      <c r="I14" s="257" t="str">
        <f>IF(scriv!W12&lt;&gt;"",scriv!W12,"")</f>
        <v/>
      </c>
      <c r="J14" s="257" t="str">
        <f t="shared" si="6"/>
        <v/>
      </c>
      <c r="K14" s="257" t="str">
        <f>"unoInfo="&amp;scriv!AL12</f>
        <v>unoInfo=ClassSelectors</v>
      </c>
      <c r="L14" s="263"/>
      <c r="W14" s="257" t="str">
        <f>IF(scriv!X12&lt;&gt;"",scriv!X12,"")</f>
        <v/>
      </c>
      <c r="AA14" s="257" t="str">
        <f t="shared" si="5"/>
        <v>&lt;a href=    "#/?+++&amp;on=Map&amp;unoInfo=ClassSelectors"    class="slide"&gt;  &lt;span style="color:black; font-size:10px"&gt;1. Class Selectors&lt;/span&gt; &lt;/a&gt;&lt;br&gt;</v>
      </c>
      <c r="AB14" s="260"/>
      <c r="AC14" s="260"/>
      <c r="AD14" s="260"/>
      <c r="AE14" s="261"/>
      <c r="AF14" s="262"/>
      <c r="AG14" s="262"/>
      <c r="AH14" s="262" t="str">
        <f t="shared" si="7"/>
        <v>slide1</v>
      </c>
      <c r="AI14" s="262" t="str">
        <f t="shared" si="8"/>
        <v xml:space="preserve"> id="slide1" </v>
      </c>
      <c r="AJ14" s="262" t="s">
        <v>192</v>
      </c>
      <c r="AK14" s="257" t="str">
        <f t="shared" si="9"/>
        <v>+++&amp;on=Map&amp;unoInfo=ClassSelectors</v>
      </c>
      <c r="AL14" s="261"/>
      <c r="AM14" s="261" t="s">
        <v>197</v>
      </c>
      <c r="AN14" s="261" t="s">
        <v>193</v>
      </c>
      <c r="AO14" s="261" t="s">
        <v>194</v>
      </c>
      <c r="AP14" s="261" t="str">
        <f t="shared" si="1"/>
        <v>&lt;/span&gt; &lt;/a&gt;</v>
      </c>
      <c r="AQ14" s="258" t="str">
        <f t="shared" si="0"/>
        <v>&lt;br&gt;</v>
      </c>
    </row>
    <row r="15" spans="1:43" ht="18" customHeight="1">
      <c r="A15" s="257">
        <f>LEN(scriv!B13)-LEN(SUBSTITUTE(scriv!B13,".",""))</f>
        <v>0</v>
      </c>
      <c r="B15" s="258">
        <v>1</v>
      </c>
      <c r="C15" s="257" t="str">
        <f>scriv!D13</f>
        <v>Scaling</v>
      </c>
      <c r="D15" s="257" t="str">
        <f t="shared" si="2"/>
        <v>Scaling</v>
      </c>
      <c r="E15" s="257" t="str">
        <f t="shared" si="3"/>
        <v/>
      </c>
      <c r="F15" s="257" t="str">
        <f t="shared" si="4"/>
        <v/>
      </c>
      <c r="G15" s="259" t="s">
        <v>389</v>
      </c>
      <c r="H15" s="272" t="str">
        <f t="shared" si="10"/>
        <v/>
      </c>
      <c r="I15" s="257" t="str">
        <f>IF(scriv!W13&lt;&gt;"",scriv!W13,"")</f>
        <v/>
      </c>
      <c r="J15" s="257" t="str">
        <f t="shared" si="6"/>
        <v/>
      </c>
      <c r="K15" s="257" t="str">
        <f>"unoInfo="&amp;scriv!AL13</f>
        <v>unoInfo=Scaling</v>
      </c>
      <c r="L15" s="263"/>
      <c r="W15" s="257" t="str">
        <f>IF(scriv!X13&lt;&gt;"",scriv!X13,"")</f>
        <v/>
      </c>
      <c r="AA15" s="257" t="str">
        <f t="shared" si="5"/>
        <v>&lt;a href=    "#/?+++&amp;on=Map&amp;unoInfo=Scaling"    class="slide"&gt;  &lt;span style="color:black; font-size:10px"&gt;1. Scaling&lt;/span&gt; &lt;/a&gt;&lt;br&gt;</v>
      </c>
      <c r="AB15" s="260"/>
      <c r="AC15" s="260"/>
      <c r="AD15" s="260"/>
      <c r="AE15" s="261"/>
      <c r="AF15" s="262"/>
      <c r="AG15" s="262"/>
      <c r="AH15" s="262" t="str">
        <f t="shared" si="7"/>
        <v>slide1</v>
      </c>
      <c r="AI15" s="262" t="str">
        <f t="shared" si="8"/>
        <v xml:space="preserve"> id="slide1" </v>
      </c>
      <c r="AJ15" s="262" t="s">
        <v>192</v>
      </c>
      <c r="AK15" s="257" t="str">
        <f t="shared" si="9"/>
        <v>+++&amp;on=Map&amp;unoInfo=Scaling</v>
      </c>
      <c r="AL15" s="261"/>
      <c r="AM15" s="261" t="s">
        <v>197</v>
      </c>
      <c r="AN15" s="261" t="s">
        <v>193</v>
      </c>
      <c r="AO15" s="261" t="s">
        <v>194</v>
      </c>
      <c r="AP15" s="261" t="str">
        <f t="shared" si="1"/>
        <v>&lt;/span&gt; &lt;/a&gt;</v>
      </c>
      <c r="AQ15" s="258" t="str">
        <f t="shared" si="0"/>
        <v>&lt;br&gt;</v>
      </c>
    </row>
    <row r="16" spans="1:43" ht="18" customHeight="1">
      <c r="A16" s="257">
        <f>LEN(scriv!B14)-LEN(SUBSTITUTE(scriv!B14,".",""))</f>
        <v>0</v>
      </c>
      <c r="B16" s="258">
        <v>1</v>
      </c>
      <c r="C16" s="257" t="str">
        <f>scriv!D14</f>
        <v>Video</v>
      </c>
      <c r="D16" s="257" t="str">
        <f t="shared" si="2"/>
        <v>Video</v>
      </c>
      <c r="E16" s="257" t="str">
        <f t="shared" si="3"/>
        <v/>
      </c>
      <c r="F16" s="257" t="str">
        <f t="shared" si="4"/>
        <v/>
      </c>
      <c r="G16" s="259" t="s">
        <v>389</v>
      </c>
      <c r="H16" s="272" t="str">
        <f t="shared" si="10"/>
        <v/>
      </c>
      <c r="I16" s="257" t="str">
        <f>IF(scriv!W14&lt;&gt;"",scriv!W14,"")</f>
        <v/>
      </c>
      <c r="J16" s="257" t="str">
        <f t="shared" si="6"/>
        <v/>
      </c>
      <c r="K16" s="257" t="str">
        <f>"unoInfo="&amp;scriv!AL14</f>
        <v>unoInfo=Video</v>
      </c>
      <c r="L16" s="263"/>
      <c r="W16" s="257" t="str">
        <f>IF(scriv!X14&lt;&gt;"",scriv!X14,"")</f>
        <v/>
      </c>
      <c r="AA16" s="257" t="str">
        <f t="shared" si="5"/>
        <v>&lt;a href=    "#/?+++&amp;on=Map&amp;unoInfo=Video"    class="slide"&gt;  &lt;span style="color:black; font-size:10px"&gt;1. Video&lt;/span&gt; &lt;/a&gt;&lt;br&gt;</v>
      </c>
      <c r="AB16" s="260"/>
      <c r="AC16" s="260"/>
      <c r="AD16" s="260"/>
      <c r="AE16" s="261"/>
      <c r="AF16" s="262"/>
      <c r="AG16" s="262"/>
      <c r="AH16" s="262" t="str">
        <f t="shared" si="7"/>
        <v>slide1</v>
      </c>
      <c r="AI16" s="262" t="str">
        <f t="shared" si="8"/>
        <v xml:space="preserve"> id="slide1" </v>
      </c>
      <c r="AJ16" s="262" t="s">
        <v>192</v>
      </c>
      <c r="AK16" s="257" t="str">
        <f t="shared" si="9"/>
        <v>+++&amp;on=Map&amp;unoInfo=Video</v>
      </c>
      <c r="AL16" s="261"/>
      <c r="AM16" s="261" t="s">
        <v>197</v>
      </c>
      <c r="AN16" s="261" t="s">
        <v>193</v>
      </c>
      <c r="AO16" s="261" t="s">
        <v>194</v>
      </c>
      <c r="AP16" s="261" t="str">
        <f t="shared" si="1"/>
        <v>&lt;/span&gt; &lt;/a&gt;</v>
      </c>
      <c r="AQ16" s="258" t="str">
        <f t="shared" si="0"/>
        <v>&lt;br&gt;</v>
      </c>
    </row>
    <row r="17" spans="1:43" ht="18" customHeight="1">
      <c r="A17" s="257">
        <f>LEN(scriv!B15)-LEN(SUBSTITUTE(scriv!B15,".",""))</f>
        <v>0</v>
      </c>
      <c r="B17" s="258">
        <v>1</v>
      </c>
      <c r="C17" s="257" t="str">
        <f>scriv!D15</f>
        <v>Animations</v>
      </c>
      <c r="D17" s="257" t="str">
        <f t="shared" si="2"/>
        <v>Animations</v>
      </c>
      <c r="E17" s="257" t="str">
        <f t="shared" si="3"/>
        <v/>
      </c>
      <c r="F17" s="257" t="str">
        <f t="shared" si="4"/>
        <v/>
      </c>
      <c r="G17" s="259" t="s">
        <v>389</v>
      </c>
      <c r="H17" s="272" t="str">
        <f t="shared" si="10"/>
        <v/>
      </c>
      <c r="I17" s="257" t="str">
        <f>IF(scriv!W15&lt;&gt;"",scriv!W15,"")</f>
        <v/>
      </c>
      <c r="J17" s="257" t="str">
        <f t="shared" si="6"/>
        <v/>
      </c>
      <c r="K17" s="257" t="str">
        <f>"unoInfo="&amp;scriv!AL15</f>
        <v>unoInfo=Animations</v>
      </c>
      <c r="L17" s="263"/>
      <c r="W17" s="257" t="str">
        <f>IF(scriv!X15&lt;&gt;"",scriv!X15,"")</f>
        <v/>
      </c>
      <c r="AA17" s="257" t="str">
        <f t="shared" si="5"/>
        <v>&lt;a href=    "#/?+++&amp;on=Map&amp;unoInfo=Animations"    class="slide"&gt;  &lt;span style="color:black; font-size:10px"&gt;1. Animations&lt;/span&gt; &lt;/a&gt;&lt;br&gt;</v>
      </c>
      <c r="AB17" s="260"/>
      <c r="AC17" s="260"/>
      <c r="AD17" s="260"/>
      <c r="AE17" s="261"/>
      <c r="AF17" s="262"/>
      <c r="AG17" s="262"/>
      <c r="AH17" s="262" t="str">
        <f t="shared" si="7"/>
        <v>slide1</v>
      </c>
      <c r="AI17" s="262" t="str">
        <f t="shared" si="8"/>
        <v xml:space="preserve"> id="slide1" </v>
      </c>
      <c r="AJ17" s="262" t="s">
        <v>192</v>
      </c>
      <c r="AK17" s="257" t="str">
        <f t="shared" si="9"/>
        <v>+++&amp;on=Map&amp;unoInfo=Animations</v>
      </c>
      <c r="AL17" s="261"/>
      <c r="AM17" s="261" t="s">
        <v>197</v>
      </c>
      <c r="AN17" s="261" t="s">
        <v>193</v>
      </c>
      <c r="AO17" s="261" t="s">
        <v>194</v>
      </c>
      <c r="AP17" s="261" t="str">
        <f t="shared" si="1"/>
        <v>&lt;/span&gt; &lt;/a&gt;</v>
      </c>
      <c r="AQ17" s="258" t="str">
        <f t="shared" si="0"/>
        <v>&lt;br&gt;</v>
      </c>
    </row>
    <row r="18" spans="1:43" ht="18" customHeight="1">
      <c r="A18" s="257">
        <f>LEN(scriv!B16)-LEN(SUBSTITUTE(scriv!B16,".",""))</f>
        <v>0</v>
      </c>
      <c r="B18" s="258">
        <v>1</v>
      </c>
      <c r="C18" s="257" t="str">
        <f>scriv!D16</f>
        <v>Forms</v>
      </c>
      <c r="D18" s="257" t="str">
        <f t="shared" si="2"/>
        <v>Forms</v>
      </c>
      <c r="E18" s="257" t="str">
        <f t="shared" si="3"/>
        <v/>
      </c>
      <c r="F18" s="257" t="str">
        <f t="shared" si="4"/>
        <v/>
      </c>
      <c r="G18" s="259" t="s">
        <v>389</v>
      </c>
      <c r="H18" s="272" t="str">
        <f t="shared" si="10"/>
        <v/>
      </c>
      <c r="I18" s="257" t="str">
        <f>IF(scriv!W16&lt;&gt;"",scriv!W16,"")</f>
        <v/>
      </c>
      <c r="J18" s="257" t="str">
        <f t="shared" si="6"/>
        <v/>
      </c>
      <c r="K18" s="257" t="str">
        <f>"unoInfo="&amp;scriv!AL16</f>
        <v>unoInfo=Forms</v>
      </c>
      <c r="L18" s="263"/>
      <c r="W18" s="257" t="str">
        <f>IF(scriv!X16&lt;&gt;"",scriv!X16,"")</f>
        <v/>
      </c>
      <c r="AA18" s="257" t="str">
        <f t="shared" si="5"/>
        <v>&lt;a href=    "#/?+++&amp;on=Map&amp;unoInfo=Forms"    class="slide"&gt;  &lt;span style="color:black; font-size:10px"&gt;1. Forms&lt;/span&gt; &lt;/a&gt;&lt;br&gt;</v>
      </c>
      <c r="AB18" s="260"/>
      <c r="AC18" s="260"/>
      <c r="AD18" s="260"/>
      <c r="AE18" s="261"/>
      <c r="AF18" s="262"/>
      <c r="AG18" s="262"/>
      <c r="AH18" s="262" t="str">
        <f t="shared" si="7"/>
        <v>slide1</v>
      </c>
      <c r="AI18" s="262" t="str">
        <f t="shared" si="8"/>
        <v xml:space="preserve"> id="slide1" </v>
      </c>
      <c r="AJ18" s="262" t="s">
        <v>192</v>
      </c>
      <c r="AK18" s="257" t="str">
        <f t="shared" si="9"/>
        <v>+++&amp;on=Map&amp;unoInfo=Forms</v>
      </c>
      <c r="AL18" s="261"/>
      <c r="AM18" s="261" t="s">
        <v>197</v>
      </c>
      <c r="AN18" s="261" t="s">
        <v>193</v>
      </c>
      <c r="AO18" s="261" t="s">
        <v>194</v>
      </c>
      <c r="AP18" s="261" t="str">
        <f t="shared" si="1"/>
        <v>&lt;/span&gt; &lt;/a&gt;</v>
      </c>
      <c r="AQ18" s="258" t="str">
        <f t="shared" si="0"/>
        <v>&lt;br&gt;</v>
      </c>
    </row>
    <row r="19" spans="1:43" ht="18" customHeight="1">
      <c r="A19" s="257">
        <f>LEN(scriv!B17)-LEN(SUBSTITUTE(scriv!B17,".",""))</f>
        <v>0</v>
      </c>
      <c r="B19" s="258">
        <v>1</v>
      </c>
      <c r="C19" s="257" t="str">
        <f>scriv!D17</f>
        <v>Speech Synthesis</v>
      </c>
      <c r="D19" s="257" t="str">
        <f t="shared" si="2"/>
        <v>Speech Synthesis</v>
      </c>
      <c r="E19" s="257" t="str">
        <f t="shared" si="3"/>
        <v/>
      </c>
      <c r="F19" s="257" t="str">
        <f t="shared" si="4"/>
        <v/>
      </c>
      <c r="G19" s="259" t="s">
        <v>389</v>
      </c>
      <c r="H19" s="272" t="str">
        <f t="shared" si="10"/>
        <v/>
      </c>
      <c r="I19" s="257" t="str">
        <f>IF(scriv!W17&lt;&gt;"",scriv!W17,"")</f>
        <v/>
      </c>
      <c r="J19" s="257" t="str">
        <f t="shared" si="6"/>
        <v/>
      </c>
      <c r="K19" s="257" t="str">
        <f>"unoInfo="&amp;scriv!AL17</f>
        <v>unoInfo=SpeechSynthesis</v>
      </c>
      <c r="L19" s="263"/>
      <c r="W19" s="257" t="str">
        <f>IF(scriv!X17&lt;&gt;"",scriv!X17,"")</f>
        <v/>
      </c>
      <c r="AA19" s="257" t="str">
        <f t="shared" si="5"/>
        <v>&lt;a href=    "#/?+++&amp;on=Map&amp;unoInfo=SpeechSynthesis"    class="slide"&gt;  &lt;span style="color:black; font-size:10px"&gt;1. Speech Synthesis&lt;/span&gt; &lt;/a&gt;&lt;br&gt;</v>
      </c>
      <c r="AB19" s="260"/>
      <c r="AC19" s="260"/>
      <c r="AD19" s="260"/>
      <c r="AE19" s="261"/>
      <c r="AF19" s="262"/>
      <c r="AG19" s="262"/>
      <c r="AH19" s="262" t="str">
        <f t="shared" si="7"/>
        <v>slide1</v>
      </c>
      <c r="AI19" s="262" t="str">
        <f t="shared" si="8"/>
        <v xml:space="preserve"> id="slide1" </v>
      </c>
      <c r="AJ19" s="262" t="s">
        <v>192</v>
      </c>
      <c r="AK19" s="257" t="str">
        <f t="shared" si="9"/>
        <v>+++&amp;on=Map&amp;unoInfo=SpeechSynthesis</v>
      </c>
      <c r="AL19" s="261"/>
      <c r="AM19" s="261" t="s">
        <v>197</v>
      </c>
      <c r="AN19" s="261" t="s">
        <v>193</v>
      </c>
      <c r="AO19" s="261" t="s">
        <v>194</v>
      </c>
      <c r="AP19" s="261" t="str">
        <f t="shared" si="1"/>
        <v>&lt;/span&gt; &lt;/a&gt;</v>
      </c>
      <c r="AQ19" s="258" t="str">
        <f t="shared" si="0"/>
        <v>&lt;br&gt;</v>
      </c>
    </row>
    <row r="20" spans="1:43" ht="18" customHeight="1">
      <c r="A20" s="257">
        <f>LEN(scriv!B18)-LEN(SUBSTITUTE(scriv!B18,".",""))</f>
        <v>0</v>
      </c>
      <c r="B20" s="258">
        <v>1</v>
      </c>
      <c r="C20" s="257">
        <f>scriv!D18</f>
        <v>0</v>
      </c>
      <c r="D20" s="257">
        <f t="shared" si="2"/>
        <v>0</v>
      </c>
      <c r="E20" s="257" t="str">
        <f t="shared" si="3"/>
        <v/>
      </c>
      <c r="F20" s="257" t="str">
        <f t="shared" si="4"/>
        <v/>
      </c>
      <c r="G20" s="259" t="s">
        <v>389</v>
      </c>
      <c r="H20" s="272" t="str">
        <f t="shared" si="10"/>
        <v/>
      </c>
      <c r="I20" s="257" t="str">
        <f>IF(scriv!W18&lt;&gt;"",scriv!W18,"")</f>
        <v/>
      </c>
      <c r="J20" s="257" t="str">
        <f t="shared" si="6"/>
        <v/>
      </c>
      <c r="K20" s="257" t="str">
        <f>"unoInfo="&amp;scriv!AL18</f>
        <v>unoInfo=</v>
      </c>
      <c r="L20" s="263"/>
      <c r="W20" s="257" t="str">
        <f>IF(scriv!X18&lt;&gt;"",scriv!X18,"")</f>
        <v/>
      </c>
      <c r="AA20" s="257" t="str">
        <f t="shared" si="5"/>
        <v>&lt;a href=    "#/?+++&amp;on=Map&amp;unoInfo="    class="slide"&gt;  &lt;span style="color:black; font-size:10px"&gt;1. 0&lt;/span&gt; &lt;/a&gt;&lt;br&gt;</v>
      </c>
      <c r="AB20" s="260"/>
      <c r="AC20" s="260"/>
      <c r="AD20" s="260"/>
      <c r="AE20" s="261"/>
      <c r="AF20" s="262"/>
      <c r="AG20" s="262"/>
      <c r="AH20" s="262" t="str">
        <f t="shared" si="7"/>
        <v>slide1</v>
      </c>
      <c r="AI20" s="262" t="str">
        <f t="shared" si="8"/>
        <v xml:space="preserve"> id="slide1" </v>
      </c>
      <c r="AJ20" s="262" t="s">
        <v>192</v>
      </c>
      <c r="AK20" s="257" t="str">
        <f t="shared" si="9"/>
        <v>+++&amp;on=Map&amp;unoInfo=</v>
      </c>
      <c r="AL20" s="261"/>
      <c r="AM20" s="261" t="s">
        <v>197</v>
      </c>
      <c r="AN20" s="261" t="s">
        <v>193</v>
      </c>
      <c r="AO20" s="261" t="s">
        <v>194</v>
      </c>
      <c r="AP20" s="261" t="str">
        <f t="shared" si="1"/>
        <v>&lt;/span&gt; &lt;/a&gt;</v>
      </c>
      <c r="AQ20" s="258" t="str">
        <f t="shared" si="0"/>
        <v>&lt;br&gt;</v>
      </c>
    </row>
    <row r="21" spans="1:43" ht="18" customHeight="1">
      <c r="A21" s="257">
        <f>LEN(scriv!B19)-LEN(SUBSTITUTE(scriv!B19,".",""))</f>
        <v>0</v>
      </c>
      <c r="B21" s="258">
        <v>1</v>
      </c>
      <c r="C21" s="257">
        <f>scriv!D19</f>
        <v>0</v>
      </c>
      <c r="D21" s="257">
        <f t="shared" si="2"/>
        <v>0</v>
      </c>
      <c r="E21" s="257" t="str">
        <f t="shared" si="3"/>
        <v/>
      </c>
      <c r="F21" s="257" t="str">
        <f t="shared" si="4"/>
        <v/>
      </c>
      <c r="G21" s="259" t="s">
        <v>389</v>
      </c>
      <c r="H21" s="272" t="str">
        <f t="shared" si="10"/>
        <v/>
      </c>
      <c r="I21" s="257" t="str">
        <f>IF(scriv!W19&lt;&gt;"",scriv!W19,"")</f>
        <v/>
      </c>
      <c r="J21" s="257" t="str">
        <f t="shared" si="6"/>
        <v/>
      </c>
      <c r="K21" s="257" t="str">
        <f>"unoInfo="&amp;scriv!AL19</f>
        <v>unoInfo=</v>
      </c>
      <c r="L21" s="263"/>
      <c r="W21" s="257" t="str">
        <f>IF(scriv!X19&lt;&gt;"",scriv!X19,"")</f>
        <v/>
      </c>
      <c r="AA21" s="257" t="str">
        <f t="shared" si="5"/>
        <v>&lt;a href=    "#/?+++&amp;on=Map&amp;unoInfo="    class="slide"&gt;  &lt;span style="color:black; font-size:10px"&gt;1. 0&lt;/span&gt; &lt;/a&gt;&lt;br&gt;</v>
      </c>
      <c r="AB21" s="260"/>
      <c r="AC21" s="260"/>
      <c r="AD21" s="260"/>
      <c r="AE21" s="261"/>
      <c r="AF21" s="262"/>
      <c r="AG21" s="262"/>
      <c r="AH21" s="262" t="str">
        <f t="shared" si="7"/>
        <v>slide1</v>
      </c>
      <c r="AI21" s="262" t="str">
        <f t="shared" si="8"/>
        <v xml:space="preserve"> id="slide1" </v>
      </c>
      <c r="AJ21" s="262" t="s">
        <v>192</v>
      </c>
      <c r="AK21" s="257" t="str">
        <f t="shared" si="9"/>
        <v>+++&amp;on=Map&amp;unoInfo=</v>
      </c>
      <c r="AL21" s="261"/>
      <c r="AM21" s="261" t="s">
        <v>197</v>
      </c>
      <c r="AN21" s="261" t="s">
        <v>193</v>
      </c>
      <c r="AO21" s="261" t="s">
        <v>194</v>
      </c>
      <c r="AP21" s="261" t="str">
        <f t="shared" si="1"/>
        <v>&lt;/span&gt; &lt;/a&gt;</v>
      </c>
      <c r="AQ21" s="258" t="str">
        <f t="shared" si="0"/>
        <v>&lt;br&gt;</v>
      </c>
    </row>
    <row r="22" spans="1:43" ht="18" customHeight="1">
      <c r="A22" s="257">
        <f>LEN(scriv!B20)-LEN(SUBSTITUTE(scriv!B20,".",""))</f>
        <v>0</v>
      </c>
      <c r="B22" s="258">
        <v>1</v>
      </c>
      <c r="C22" s="257">
        <f>scriv!D20</f>
        <v>0</v>
      </c>
      <c r="D22" s="257">
        <f t="shared" si="2"/>
        <v>0</v>
      </c>
      <c r="E22" s="257" t="str">
        <f t="shared" si="3"/>
        <v/>
      </c>
      <c r="F22" s="257" t="str">
        <f t="shared" si="4"/>
        <v/>
      </c>
      <c r="G22" s="259" t="s">
        <v>389</v>
      </c>
      <c r="H22" s="272" t="str">
        <f t="shared" si="10"/>
        <v/>
      </c>
      <c r="I22" s="257" t="str">
        <f>IF(scriv!W20&lt;&gt;"",scriv!W20,"")</f>
        <v/>
      </c>
      <c r="J22" s="257" t="str">
        <f t="shared" si="6"/>
        <v/>
      </c>
      <c r="K22" s="257" t="str">
        <f>"unoInfo="&amp;scriv!AL20</f>
        <v>unoInfo=</v>
      </c>
      <c r="L22" s="263"/>
      <c r="W22" s="257" t="str">
        <f>IF(scriv!X20&lt;&gt;"",scriv!X20,"")</f>
        <v/>
      </c>
      <c r="AA22" s="257" t="str">
        <f t="shared" si="5"/>
        <v>&lt;a href=    "#/?+++&amp;on=Map&amp;unoInfo="    class="slide"&gt;  &lt;span style="color:black; font-size:10px"&gt;1. 0&lt;/span&gt; &lt;/a&gt;&lt;br&gt;</v>
      </c>
      <c r="AB22" s="260"/>
      <c r="AC22" s="260"/>
      <c r="AD22" s="260"/>
      <c r="AE22" s="261"/>
      <c r="AF22" s="262"/>
      <c r="AG22" s="262"/>
      <c r="AH22" s="262" t="str">
        <f t="shared" si="7"/>
        <v>slide1</v>
      </c>
      <c r="AI22" s="262" t="str">
        <f t="shared" si="8"/>
        <v xml:space="preserve"> id="slide1" </v>
      </c>
      <c r="AJ22" s="262" t="s">
        <v>192</v>
      </c>
      <c r="AK22" s="257" t="str">
        <f t="shared" si="9"/>
        <v>+++&amp;on=Map&amp;unoInfo=</v>
      </c>
      <c r="AL22" s="261"/>
      <c r="AM22" s="261" t="s">
        <v>197</v>
      </c>
      <c r="AN22" s="261" t="s">
        <v>193</v>
      </c>
      <c r="AO22" s="261" t="s">
        <v>194</v>
      </c>
      <c r="AP22" s="261" t="str">
        <f t="shared" si="1"/>
        <v>&lt;/span&gt; &lt;/a&gt;</v>
      </c>
      <c r="AQ22" s="258" t="str">
        <f t="shared" si="0"/>
        <v>&lt;br&gt;</v>
      </c>
    </row>
    <row r="23" spans="1:43" ht="18" customHeight="1">
      <c r="A23" s="257">
        <f>LEN(scriv!B21)-LEN(SUBSTITUTE(scriv!B21,".",""))</f>
        <v>0</v>
      </c>
      <c r="B23" s="258">
        <v>1</v>
      </c>
      <c r="C23" s="257">
        <f>scriv!D21</f>
        <v>0</v>
      </c>
      <c r="D23" s="257">
        <f t="shared" si="2"/>
        <v>0</v>
      </c>
      <c r="E23" s="257" t="str">
        <f t="shared" si="3"/>
        <v/>
      </c>
      <c r="F23" s="257" t="str">
        <f t="shared" si="4"/>
        <v/>
      </c>
      <c r="G23" s="259" t="s">
        <v>389</v>
      </c>
      <c r="H23" s="272" t="str">
        <f t="shared" si="10"/>
        <v/>
      </c>
      <c r="I23" s="257" t="str">
        <f>IF(scriv!W21&lt;&gt;"",scriv!W21,"")</f>
        <v/>
      </c>
      <c r="J23" s="257" t="str">
        <f t="shared" si="6"/>
        <v/>
      </c>
      <c r="K23" s="257" t="str">
        <f>"unoInfo="&amp;scriv!AL21</f>
        <v>unoInfo=</v>
      </c>
      <c r="L23" s="263"/>
      <c r="W23" s="257" t="str">
        <f>IF(scriv!X21&lt;&gt;"",scriv!X21,"")</f>
        <v/>
      </c>
      <c r="AA23" s="257" t="str">
        <f t="shared" si="5"/>
        <v>&lt;a href=    "#/?+++&amp;on=Map&amp;unoInfo="    class="slide"&gt;  &lt;span style="color:black; font-size:10px"&gt;1. 0&lt;/span&gt; &lt;/a&gt;&lt;br&gt;</v>
      </c>
      <c r="AB23" s="260"/>
      <c r="AC23" s="260"/>
      <c r="AD23" s="260"/>
      <c r="AE23" s="261"/>
      <c r="AF23" s="262"/>
      <c r="AG23" s="262"/>
      <c r="AH23" s="262" t="str">
        <f t="shared" si="7"/>
        <v>slide1</v>
      </c>
      <c r="AI23" s="262" t="str">
        <f t="shared" si="8"/>
        <v xml:space="preserve"> id="slide1" </v>
      </c>
      <c r="AJ23" s="262" t="s">
        <v>192</v>
      </c>
      <c r="AK23" s="257" t="str">
        <f t="shared" si="9"/>
        <v>+++&amp;on=Map&amp;unoInfo=</v>
      </c>
      <c r="AL23" s="261"/>
      <c r="AM23" s="261" t="s">
        <v>197</v>
      </c>
      <c r="AN23" s="261" t="s">
        <v>193</v>
      </c>
      <c r="AO23" s="261" t="s">
        <v>194</v>
      </c>
      <c r="AP23" s="261" t="str">
        <f t="shared" si="1"/>
        <v>&lt;/span&gt; &lt;/a&gt;</v>
      </c>
      <c r="AQ23" s="258" t="str">
        <f t="shared" si="0"/>
        <v>&lt;br&gt;</v>
      </c>
    </row>
    <row r="24" spans="1:43" ht="18" customHeight="1">
      <c r="A24" s="257">
        <f>LEN(scriv!B22)-LEN(SUBSTITUTE(scriv!B22,".",""))</f>
        <v>0</v>
      </c>
      <c r="B24" s="258">
        <v>1</v>
      </c>
      <c r="C24" s="257">
        <f>scriv!D22</f>
        <v>0</v>
      </c>
      <c r="D24" s="257">
        <f t="shared" si="2"/>
        <v>0</v>
      </c>
      <c r="E24" s="257" t="str">
        <f t="shared" si="3"/>
        <v/>
      </c>
      <c r="F24" s="257" t="str">
        <f t="shared" si="4"/>
        <v/>
      </c>
      <c r="G24" s="259" t="s">
        <v>389</v>
      </c>
      <c r="H24" s="272" t="str">
        <f t="shared" si="10"/>
        <v/>
      </c>
      <c r="I24" s="257" t="str">
        <f>IF(scriv!W22&lt;&gt;"",scriv!W22,"")</f>
        <v/>
      </c>
      <c r="J24" s="257" t="str">
        <f t="shared" si="6"/>
        <v/>
      </c>
      <c r="K24" s="257" t="str">
        <f>"unoInfo="&amp;scriv!AL22</f>
        <v>unoInfo=</v>
      </c>
      <c r="L24" s="263"/>
      <c r="W24" s="257" t="str">
        <f>IF(scriv!X22&lt;&gt;"",scriv!X22,"")</f>
        <v/>
      </c>
      <c r="AA24" s="257" t="str">
        <f t="shared" si="5"/>
        <v>&lt;a href=    "#/?+++&amp;on=Map&amp;unoInfo="    class="slide"&gt;  &lt;span style="color:black; font-size:10px"&gt;1. 0&lt;/span&gt; &lt;/a&gt;&lt;br&gt;</v>
      </c>
      <c r="AB24" s="260"/>
      <c r="AC24" s="260"/>
      <c r="AD24" s="260"/>
      <c r="AE24" s="261"/>
      <c r="AF24" s="262"/>
      <c r="AG24" s="262"/>
      <c r="AH24" s="262" t="str">
        <f t="shared" si="7"/>
        <v>slide1</v>
      </c>
      <c r="AI24" s="262" t="str">
        <f t="shared" si="8"/>
        <v xml:space="preserve"> id="slide1" </v>
      </c>
      <c r="AJ24" s="262" t="s">
        <v>192</v>
      </c>
      <c r="AK24" s="257" t="str">
        <f t="shared" si="9"/>
        <v>+++&amp;on=Map&amp;unoInfo=</v>
      </c>
      <c r="AL24" s="261"/>
      <c r="AM24" s="261" t="s">
        <v>197</v>
      </c>
      <c r="AN24" s="261" t="s">
        <v>193</v>
      </c>
      <c r="AO24" s="261" t="s">
        <v>194</v>
      </c>
      <c r="AP24" s="261" t="str">
        <f t="shared" si="1"/>
        <v>&lt;/span&gt; &lt;/a&gt;</v>
      </c>
      <c r="AQ24" s="258" t="str">
        <f t="shared" si="0"/>
        <v>&lt;br&gt;</v>
      </c>
    </row>
    <row r="25" spans="1:43" ht="18" customHeight="1">
      <c r="A25" s="257">
        <f>LEN(scriv!B23)-LEN(SUBSTITUTE(scriv!B23,".",""))</f>
        <v>0</v>
      </c>
      <c r="B25" s="258">
        <v>1</v>
      </c>
      <c r="C25" s="257">
        <f>scriv!D23</f>
        <v>0</v>
      </c>
      <c r="D25" s="257">
        <f t="shared" si="2"/>
        <v>0</v>
      </c>
      <c r="E25" s="257" t="str">
        <f t="shared" si="3"/>
        <v/>
      </c>
      <c r="F25" s="257" t="str">
        <f t="shared" si="4"/>
        <v/>
      </c>
      <c r="G25" s="259" t="s">
        <v>389</v>
      </c>
      <c r="H25" s="272" t="str">
        <f t="shared" si="10"/>
        <v/>
      </c>
      <c r="I25" s="257" t="str">
        <f>IF(scriv!W23&lt;&gt;"",scriv!W23,"")</f>
        <v/>
      </c>
      <c r="J25" s="257" t="str">
        <f t="shared" si="6"/>
        <v/>
      </c>
      <c r="K25" s="257" t="str">
        <f>"unoInfo="&amp;scriv!AL23</f>
        <v>unoInfo=</v>
      </c>
      <c r="L25" s="263"/>
      <c r="W25" s="257" t="str">
        <f>IF(scriv!X23&lt;&gt;"",scriv!X23,"")</f>
        <v/>
      </c>
      <c r="AA25" s="257" t="str">
        <f t="shared" si="5"/>
        <v>&lt;a href=    "#/?+++&amp;on=Map&amp;unoInfo="    class="slide"&gt;  &lt;span style="color:black; font-size:10px"&gt;1. 0&lt;/span&gt; &lt;/a&gt;&lt;br&gt;</v>
      </c>
      <c r="AB25" s="260"/>
      <c r="AC25" s="260"/>
      <c r="AD25" s="260"/>
      <c r="AE25" s="261"/>
      <c r="AF25" s="262"/>
      <c r="AG25" s="262"/>
      <c r="AH25" s="262" t="str">
        <f t="shared" si="7"/>
        <v>slide1</v>
      </c>
      <c r="AI25" s="262" t="str">
        <f t="shared" si="8"/>
        <v xml:space="preserve"> id="slide1" </v>
      </c>
      <c r="AJ25" s="262" t="s">
        <v>192</v>
      </c>
      <c r="AK25" s="257" t="str">
        <f t="shared" si="9"/>
        <v>+++&amp;on=Map&amp;unoInfo=</v>
      </c>
      <c r="AL25" s="261"/>
      <c r="AM25" s="261" t="s">
        <v>197</v>
      </c>
      <c r="AN25" s="261" t="s">
        <v>193</v>
      </c>
      <c r="AO25" s="261" t="s">
        <v>194</v>
      </c>
      <c r="AP25" s="261" t="str">
        <f t="shared" si="1"/>
        <v>&lt;/span&gt; &lt;/a&gt;</v>
      </c>
      <c r="AQ25" s="258" t="str">
        <f t="shared" si="0"/>
        <v>&lt;br&gt;</v>
      </c>
    </row>
    <row r="26" spans="1:43" ht="18" customHeight="1">
      <c r="A26" s="257">
        <f>LEN(scriv!B24)-LEN(SUBSTITUTE(scriv!B24,".",""))</f>
        <v>0</v>
      </c>
      <c r="B26" s="258">
        <v>1</v>
      </c>
      <c r="C26" s="257">
        <f>scriv!D24</f>
        <v>0</v>
      </c>
      <c r="D26" s="257">
        <f t="shared" si="2"/>
        <v>0</v>
      </c>
      <c r="E26" s="257" t="str">
        <f t="shared" si="3"/>
        <v/>
      </c>
      <c r="F26" s="257" t="str">
        <f t="shared" si="4"/>
        <v/>
      </c>
      <c r="G26" s="259" t="s">
        <v>389</v>
      </c>
      <c r="H26" s="272" t="str">
        <f t="shared" si="10"/>
        <v/>
      </c>
      <c r="I26" s="257" t="str">
        <f>IF(scriv!W24&lt;&gt;"",scriv!W24,"")</f>
        <v/>
      </c>
      <c r="J26" s="257" t="str">
        <f t="shared" si="6"/>
        <v/>
      </c>
      <c r="K26" s="257" t="str">
        <f>"unoInfo="&amp;scriv!AL24</f>
        <v>unoInfo=</v>
      </c>
      <c r="L26" s="263"/>
      <c r="W26" s="257" t="str">
        <f>IF(scriv!X24&lt;&gt;"",scriv!X24,"")</f>
        <v/>
      </c>
      <c r="AA26" s="257" t="str">
        <f t="shared" si="5"/>
        <v>&lt;a href=    "#/?+++&amp;on=Map&amp;unoInfo="    class="slide"&gt;  &lt;span style="color:black; font-size:10px"&gt;1. 0&lt;/span&gt; &lt;/a&gt;&lt;br&gt;</v>
      </c>
      <c r="AB26" s="260"/>
      <c r="AC26" s="260"/>
      <c r="AD26" s="260"/>
      <c r="AE26" s="261"/>
      <c r="AF26" s="262"/>
      <c r="AG26" s="262"/>
      <c r="AH26" s="262" t="str">
        <f t="shared" si="7"/>
        <v>slide1</v>
      </c>
      <c r="AI26" s="262" t="str">
        <f t="shared" si="8"/>
        <v xml:space="preserve"> id="slide1" </v>
      </c>
      <c r="AJ26" s="262" t="s">
        <v>192</v>
      </c>
      <c r="AK26" s="257" t="str">
        <f t="shared" si="9"/>
        <v>+++&amp;on=Map&amp;unoInfo=</v>
      </c>
      <c r="AL26" s="261"/>
      <c r="AM26" s="261" t="s">
        <v>197</v>
      </c>
      <c r="AN26" s="261" t="s">
        <v>193</v>
      </c>
      <c r="AO26" s="261" t="s">
        <v>194</v>
      </c>
      <c r="AP26" s="261" t="str">
        <f t="shared" si="1"/>
        <v>&lt;/span&gt; &lt;/a&gt;</v>
      </c>
      <c r="AQ26" s="258" t="str">
        <f t="shared" si="0"/>
        <v>&lt;br&gt;</v>
      </c>
    </row>
    <row r="27" spans="1:43" ht="18" customHeight="1">
      <c r="A27" s="257">
        <f>LEN(scriv!B25)-LEN(SUBSTITUTE(scriv!B25,".",""))</f>
        <v>0</v>
      </c>
      <c r="B27" s="258">
        <v>1</v>
      </c>
      <c r="C27" s="257">
        <f>scriv!D25</f>
        <v>0</v>
      </c>
      <c r="D27" s="257">
        <f t="shared" si="2"/>
        <v>0</v>
      </c>
      <c r="E27" s="257" t="str">
        <f t="shared" si="3"/>
        <v/>
      </c>
      <c r="F27" s="257" t="str">
        <f t="shared" si="4"/>
        <v/>
      </c>
      <c r="G27" s="259" t="s">
        <v>389</v>
      </c>
      <c r="H27" s="272" t="str">
        <f t="shared" si="10"/>
        <v/>
      </c>
      <c r="I27" s="257" t="str">
        <f>IF(scriv!W25&lt;&gt;"",scriv!W25,"")</f>
        <v/>
      </c>
      <c r="J27" s="257" t="str">
        <f t="shared" si="6"/>
        <v/>
      </c>
      <c r="K27" s="257" t="str">
        <f>"unoInfo="&amp;scriv!AL25</f>
        <v>unoInfo=</v>
      </c>
      <c r="L27" s="263"/>
      <c r="W27" s="257" t="str">
        <f>IF(scriv!X25&lt;&gt;"",scriv!X25,"")</f>
        <v/>
      </c>
      <c r="AA27" s="257" t="str">
        <f t="shared" si="5"/>
        <v>&lt;a href=    "#/?+++&amp;on=Map&amp;unoInfo="    class="slide"&gt;  &lt;span style="color:black; font-size:10px"&gt;1. 0&lt;/span&gt; &lt;/a&gt;&lt;br&gt;</v>
      </c>
      <c r="AB27" s="260"/>
      <c r="AC27" s="260"/>
      <c r="AD27" s="260"/>
      <c r="AE27" s="261"/>
      <c r="AF27" s="262"/>
      <c r="AG27" s="262"/>
      <c r="AH27" s="262" t="str">
        <f t="shared" si="7"/>
        <v>slide1</v>
      </c>
      <c r="AI27" s="262" t="str">
        <f t="shared" si="8"/>
        <v xml:space="preserve"> id="slide1" </v>
      </c>
      <c r="AJ27" s="262" t="s">
        <v>192</v>
      </c>
      <c r="AK27" s="257" t="str">
        <f t="shared" si="9"/>
        <v>+++&amp;on=Map&amp;unoInfo=</v>
      </c>
      <c r="AL27" s="261"/>
      <c r="AM27" s="261" t="s">
        <v>197</v>
      </c>
      <c r="AN27" s="261" t="s">
        <v>193</v>
      </c>
      <c r="AO27" s="261" t="s">
        <v>194</v>
      </c>
      <c r="AP27" s="261" t="str">
        <f t="shared" si="1"/>
        <v>&lt;/span&gt; &lt;/a&gt;</v>
      </c>
      <c r="AQ27" s="258" t="str">
        <f t="shared" si="0"/>
        <v>&lt;br&gt;</v>
      </c>
    </row>
    <row r="28" spans="1:43" ht="18" customHeight="1">
      <c r="A28" s="257">
        <f>LEN(scriv!B26)-LEN(SUBSTITUTE(scriv!B26,".",""))</f>
        <v>0</v>
      </c>
      <c r="B28" s="258">
        <v>1</v>
      </c>
      <c r="C28" s="257">
        <f>scriv!D26</f>
        <v>0</v>
      </c>
      <c r="D28" s="257">
        <f t="shared" si="2"/>
        <v>0</v>
      </c>
      <c r="E28" s="257" t="str">
        <f t="shared" si="3"/>
        <v/>
      </c>
      <c r="F28" s="257" t="str">
        <f t="shared" si="4"/>
        <v/>
      </c>
      <c r="G28" s="259" t="s">
        <v>389</v>
      </c>
      <c r="H28" s="272" t="str">
        <f t="shared" si="10"/>
        <v/>
      </c>
      <c r="I28" s="257" t="str">
        <f>IF(scriv!W26&lt;&gt;"",scriv!W26,"")</f>
        <v/>
      </c>
      <c r="J28" s="257" t="str">
        <f t="shared" si="6"/>
        <v/>
      </c>
      <c r="K28" s="257" t="str">
        <f>"unoInfo="&amp;scriv!AL26</f>
        <v>unoInfo=</v>
      </c>
      <c r="L28" s="263"/>
      <c r="W28" s="257" t="str">
        <f>IF(scriv!X26&lt;&gt;"",scriv!X26,"")</f>
        <v/>
      </c>
      <c r="AA28" s="257" t="str">
        <f t="shared" si="5"/>
        <v>&lt;a href=    "#/?+++&amp;on=Map&amp;unoInfo="    class="slide"&gt;  &lt;span style="color:black; font-size:10px"&gt;1. 0&lt;/span&gt; &lt;/a&gt;&lt;br&gt;</v>
      </c>
      <c r="AB28" s="260"/>
      <c r="AC28" s="260"/>
      <c r="AD28" s="260"/>
      <c r="AE28" s="261"/>
      <c r="AF28" s="262"/>
      <c r="AG28" s="262"/>
      <c r="AH28" s="262" t="str">
        <f t="shared" si="7"/>
        <v>slide1</v>
      </c>
      <c r="AI28" s="262" t="str">
        <f t="shared" si="8"/>
        <v xml:space="preserve"> id="slide1" </v>
      </c>
      <c r="AJ28" s="262" t="s">
        <v>192</v>
      </c>
      <c r="AK28" s="257" t="str">
        <f t="shared" si="9"/>
        <v>+++&amp;on=Map&amp;unoInfo=</v>
      </c>
      <c r="AL28" s="261"/>
      <c r="AM28" s="261" t="s">
        <v>197</v>
      </c>
      <c r="AN28" s="261" t="s">
        <v>193</v>
      </c>
      <c r="AO28" s="261" t="s">
        <v>194</v>
      </c>
      <c r="AP28" s="261" t="str">
        <f t="shared" si="1"/>
        <v>&lt;/span&gt; &lt;/a&gt;</v>
      </c>
      <c r="AQ28" s="258" t="str">
        <f t="shared" si="0"/>
        <v>&lt;br&gt;</v>
      </c>
    </row>
    <row r="29" spans="1:43" ht="18" customHeight="1">
      <c r="A29" s="257">
        <f>LEN(scriv!B27)-LEN(SUBSTITUTE(scriv!B27,".",""))</f>
        <v>0</v>
      </c>
      <c r="B29" s="258">
        <v>1</v>
      </c>
      <c r="C29" s="257">
        <f>scriv!D27</f>
        <v>0</v>
      </c>
      <c r="D29" s="257">
        <f t="shared" si="2"/>
        <v>0</v>
      </c>
      <c r="E29" s="257" t="str">
        <f t="shared" si="3"/>
        <v/>
      </c>
      <c r="F29" s="257" t="str">
        <f t="shared" si="4"/>
        <v/>
      </c>
      <c r="G29" s="259" t="s">
        <v>389</v>
      </c>
      <c r="H29" s="272" t="str">
        <f t="shared" si="10"/>
        <v/>
      </c>
      <c r="I29" s="257" t="str">
        <f>IF(scriv!W27&lt;&gt;"",scriv!W27,"")</f>
        <v/>
      </c>
      <c r="J29" s="257" t="str">
        <f t="shared" si="6"/>
        <v/>
      </c>
      <c r="K29" s="257" t="str">
        <f>"unoInfo="&amp;scriv!AL27</f>
        <v>unoInfo=</v>
      </c>
      <c r="L29" s="263"/>
      <c r="W29" s="257" t="str">
        <f>IF(scriv!X27&lt;&gt;"",scriv!X27,"")</f>
        <v/>
      </c>
      <c r="AA29" s="257" t="str">
        <f t="shared" si="5"/>
        <v>&lt;a href=    "#/?+++&amp;on=Map&amp;unoInfo="    class="slide"&gt;  &lt;span style="color:black; font-size:10px"&gt;1. 0&lt;/span&gt; &lt;/a&gt;&lt;br&gt;</v>
      </c>
      <c r="AB29" s="260"/>
      <c r="AC29" s="260"/>
      <c r="AD29" s="260"/>
      <c r="AE29" s="261"/>
      <c r="AF29" s="262"/>
      <c r="AG29" s="262"/>
      <c r="AH29" s="262" t="str">
        <f t="shared" si="7"/>
        <v>slide1</v>
      </c>
      <c r="AI29" s="262" t="str">
        <f t="shared" si="8"/>
        <v xml:space="preserve"> id="slide1" </v>
      </c>
      <c r="AJ29" s="262" t="s">
        <v>192</v>
      </c>
      <c r="AK29" s="257" t="str">
        <f t="shared" si="9"/>
        <v>+++&amp;on=Map&amp;unoInfo=</v>
      </c>
      <c r="AL29" s="261"/>
      <c r="AM29" s="261" t="s">
        <v>197</v>
      </c>
      <c r="AN29" s="261" t="s">
        <v>193</v>
      </c>
      <c r="AO29" s="261" t="s">
        <v>194</v>
      </c>
      <c r="AP29" s="261" t="str">
        <f t="shared" si="1"/>
        <v>&lt;/span&gt; &lt;/a&gt;</v>
      </c>
      <c r="AQ29" s="258" t="str">
        <f t="shared" si="0"/>
        <v>&lt;br&gt;</v>
      </c>
    </row>
    <row r="30" spans="1:43" ht="18" customHeight="1">
      <c r="A30" s="257">
        <f>LEN(scriv!B28)-LEN(SUBSTITUTE(scriv!B28,".",""))</f>
        <v>0</v>
      </c>
      <c r="B30" s="258">
        <v>1</v>
      </c>
      <c r="C30" s="257">
        <f>scriv!D28</f>
        <v>0</v>
      </c>
      <c r="D30" s="257">
        <f t="shared" si="2"/>
        <v>0</v>
      </c>
      <c r="E30" s="257" t="str">
        <f t="shared" si="3"/>
        <v/>
      </c>
      <c r="F30" s="257" t="str">
        <f t="shared" si="4"/>
        <v/>
      </c>
      <c r="G30" s="259" t="s">
        <v>389</v>
      </c>
      <c r="H30" s="272" t="str">
        <f t="shared" si="10"/>
        <v/>
      </c>
      <c r="I30" s="257" t="str">
        <f>IF(scriv!W28&lt;&gt;"",scriv!W28,"")</f>
        <v/>
      </c>
      <c r="J30" s="257" t="str">
        <f t="shared" si="6"/>
        <v/>
      </c>
      <c r="K30" s="257" t="str">
        <f>"unoInfo="&amp;scriv!AL28</f>
        <v>unoInfo=</v>
      </c>
      <c r="L30" s="263"/>
      <c r="W30" s="257" t="str">
        <f>IF(scriv!X28&lt;&gt;"",scriv!X28,"")</f>
        <v/>
      </c>
      <c r="AA30" s="257" t="str">
        <f t="shared" si="5"/>
        <v>&lt;a href=    "#/?+++&amp;on=Map&amp;unoInfo="    class="slide"&gt;  &lt;span style="color:black; font-size:10px"&gt;1. 0&lt;/span&gt; &lt;/a&gt;&lt;br&gt;</v>
      </c>
      <c r="AB30" s="260"/>
      <c r="AC30" s="260"/>
      <c r="AD30" s="260"/>
      <c r="AE30" s="261"/>
      <c r="AF30" s="262"/>
      <c r="AG30" s="262"/>
      <c r="AH30" s="262" t="str">
        <f t="shared" si="7"/>
        <v>slide1</v>
      </c>
      <c r="AI30" s="262" t="str">
        <f t="shared" si="8"/>
        <v xml:space="preserve"> id="slide1" </v>
      </c>
      <c r="AJ30" s="262" t="s">
        <v>192</v>
      </c>
      <c r="AK30" s="257" t="str">
        <f t="shared" si="9"/>
        <v>+++&amp;on=Map&amp;unoInfo=</v>
      </c>
      <c r="AL30" s="261"/>
      <c r="AM30" s="261" t="s">
        <v>197</v>
      </c>
      <c r="AN30" s="261" t="s">
        <v>193</v>
      </c>
      <c r="AO30" s="261" t="s">
        <v>194</v>
      </c>
      <c r="AP30" s="261" t="str">
        <f t="shared" si="1"/>
        <v>&lt;/span&gt; &lt;/a&gt;</v>
      </c>
      <c r="AQ30" s="258" t="str">
        <f t="shared" si="0"/>
        <v>&lt;br&gt;</v>
      </c>
    </row>
    <row r="31" spans="1:43">
      <c r="A31" s="257">
        <f>LEN(scriv!B29)-LEN(SUBSTITUTE(scriv!B29,".",""))</f>
        <v>0</v>
      </c>
      <c r="B31" s="258">
        <v>1</v>
      </c>
      <c r="C31" s="257">
        <f>scriv!D29</f>
        <v>0</v>
      </c>
      <c r="D31" s="257">
        <f t="shared" si="2"/>
        <v>0</v>
      </c>
      <c r="E31" s="257" t="str">
        <f t="shared" si="3"/>
        <v/>
      </c>
      <c r="F31" s="257" t="str">
        <f t="shared" si="4"/>
        <v/>
      </c>
      <c r="G31" s="259" t="s">
        <v>389</v>
      </c>
      <c r="H31" s="272" t="str">
        <f t="shared" si="10"/>
        <v/>
      </c>
      <c r="I31" s="257" t="str">
        <f>IF(scriv!W29&lt;&gt;"",scriv!W29,"")</f>
        <v/>
      </c>
      <c r="J31" s="257" t="str">
        <f t="shared" si="6"/>
        <v/>
      </c>
      <c r="K31" s="257" t="str">
        <f>"unoInfo="&amp;scriv!AL29</f>
        <v>unoInfo=</v>
      </c>
      <c r="L31" s="263"/>
      <c r="W31" s="257" t="str">
        <f>IF(scriv!X29&lt;&gt;"",scriv!X29,"")</f>
        <v/>
      </c>
      <c r="AA31" s="257" t="str">
        <f t="shared" si="5"/>
        <v>&lt;a href=    "#/?+++&amp;on=Map&amp;unoInfo="    class="slide"&gt;  &lt;span style="color:black; font-size:10px"&gt;1. 0&lt;/span&gt; &lt;/a&gt;&lt;br&gt;</v>
      </c>
      <c r="AB31" s="260"/>
      <c r="AC31" s="260"/>
      <c r="AD31" s="260"/>
      <c r="AE31" s="261"/>
      <c r="AF31" s="262"/>
      <c r="AG31" s="262"/>
      <c r="AH31" s="262" t="str">
        <f t="shared" si="7"/>
        <v>slide1</v>
      </c>
      <c r="AI31" s="262" t="str">
        <f t="shared" si="8"/>
        <v xml:space="preserve"> id="slide1" </v>
      </c>
      <c r="AJ31" s="262" t="s">
        <v>192</v>
      </c>
      <c r="AK31" s="257" t="str">
        <f t="shared" si="9"/>
        <v>+++&amp;on=Map&amp;unoInfo=</v>
      </c>
      <c r="AL31" s="261"/>
      <c r="AM31" s="261" t="s">
        <v>197</v>
      </c>
      <c r="AN31" s="261" t="s">
        <v>193</v>
      </c>
      <c r="AO31" s="261" t="s">
        <v>194</v>
      </c>
      <c r="AP31" s="261" t="str">
        <f t="shared" si="1"/>
        <v>&lt;/span&gt; &lt;/a&gt;</v>
      </c>
      <c r="AQ31" s="258" t="str">
        <f t="shared" si="0"/>
        <v>&lt;br&gt;</v>
      </c>
    </row>
    <row r="32" spans="1:43">
      <c r="A32" s="257">
        <f>LEN(scriv!B30)-LEN(SUBSTITUTE(scriv!B30,".",""))</f>
        <v>0</v>
      </c>
      <c r="B32" s="258">
        <v>1</v>
      </c>
      <c r="C32" s="257">
        <f>scriv!D30</f>
        <v>0</v>
      </c>
      <c r="D32" s="257">
        <f t="shared" si="2"/>
        <v>0</v>
      </c>
      <c r="E32" s="257" t="str">
        <f t="shared" si="3"/>
        <v/>
      </c>
      <c r="F32" s="257" t="str">
        <f t="shared" si="4"/>
        <v/>
      </c>
      <c r="G32" s="259" t="s">
        <v>389</v>
      </c>
      <c r="H32" s="272" t="str">
        <f t="shared" si="10"/>
        <v/>
      </c>
      <c r="I32" s="257" t="str">
        <f>IF(scriv!W30&lt;&gt;"",scriv!W30,"")</f>
        <v/>
      </c>
      <c r="J32" s="257" t="str">
        <f t="shared" si="6"/>
        <v/>
      </c>
      <c r="K32" s="257" t="str">
        <f>"unoInfo="&amp;scriv!AL30</f>
        <v>unoInfo=</v>
      </c>
      <c r="L32" s="263"/>
      <c r="W32" s="257" t="str">
        <f>IF(scriv!X30&lt;&gt;"",scriv!X30,"")</f>
        <v/>
      </c>
      <c r="AA32" s="257" t="str">
        <f t="shared" si="5"/>
        <v>&lt;a href=    "#/?+++&amp;on=Map&amp;unoInfo="    class="slide"&gt;  &lt;span style="color:black; font-size:10px"&gt;1. 0&lt;/span&gt; &lt;/a&gt;&lt;br&gt;</v>
      </c>
      <c r="AB32" s="260"/>
      <c r="AC32" s="260"/>
      <c r="AD32" s="260"/>
      <c r="AE32" s="261"/>
      <c r="AF32" s="262"/>
      <c r="AG32" s="262"/>
      <c r="AH32" s="262" t="str">
        <f t="shared" si="7"/>
        <v>slide1</v>
      </c>
      <c r="AI32" s="262" t="str">
        <f t="shared" si="8"/>
        <v xml:space="preserve"> id="slide1" </v>
      </c>
      <c r="AJ32" s="262" t="s">
        <v>192</v>
      </c>
      <c r="AK32" s="257" t="str">
        <f t="shared" si="9"/>
        <v>+++&amp;on=Map&amp;unoInfo=</v>
      </c>
      <c r="AL32" s="261"/>
      <c r="AM32" s="261" t="s">
        <v>197</v>
      </c>
      <c r="AN32" s="261" t="s">
        <v>193</v>
      </c>
      <c r="AO32" s="261" t="s">
        <v>194</v>
      </c>
      <c r="AP32" s="261" t="str">
        <f t="shared" si="1"/>
        <v>&lt;/span&gt; &lt;/a&gt;</v>
      </c>
      <c r="AQ32" s="258" t="str">
        <f t="shared" si="0"/>
        <v>&lt;br&gt;</v>
      </c>
    </row>
    <row r="33" spans="1:43">
      <c r="A33" s="257">
        <f>LEN(scriv!B31)-LEN(SUBSTITUTE(scriv!B31,".",""))</f>
        <v>0</v>
      </c>
      <c r="B33" s="258">
        <v>1</v>
      </c>
      <c r="C33" s="257">
        <f>scriv!D31</f>
        <v>0</v>
      </c>
      <c r="D33" s="257">
        <f t="shared" si="2"/>
        <v>0</v>
      </c>
      <c r="E33" s="257" t="str">
        <f t="shared" si="3"/>
        <v/>
      </c>
      <c r="F33" s="257" t="str">
        <f t="shared" si="4"/>
        <v/>
      </c>
      <c r="G33" s="259" t="s">
        <v>389</v>
      </c>
      <c r="H33" s="272" t="str">
        <f t="shared" si="10"/>
        <v/>
      </c>
      <c r="I33" s="257" t="str">
        <f>IF(scriv!W31&lt;&gt;"",scriv!W31,"")</f>
        <v/>
      </c>
      <c r="J33" s="257" t="str">
        <f t="shared" si="6"/>
        <v/>
      </c>
      <c r="K33" s="257" t="str">
        <f>"unoInfo="&amp;scriv!AL31</f>
        <v>unoInfo=</v>
      </c>
      <c r="L33" s="263"/>
      <c r="W33" s="257" t="str">
        <f>IF(scriv!X31&lt;&gt;"",scriv!X31,"")</f>
        <v/>
      </c>
      <c r="AA33" s="257" t="str">
        <f t="shared" si="5"/>
        <v>&lt;a href=    "#/?+++&amp;on=Map&amp;unoInfo="    class="slide"&gt;  &lt;span style="color:black; font-size:10px"&gt;1. 0&lt;/span&gt; &lt;/a&gt;&lt;br&gt;</v>
      </c>
      <c r="AB33" s="260"/>
      <c r="AC33" s="260"/>
      <c r="AD33" s="260"/>
      <c r="AE33" s="261"/>
      <c r="AF33" s="262"/>
      <c r="AG33" s="262"/>
      <c r="AH33" s="262" t="str">
        <f t="shared" si="7"/>
        <v>slide1</v>
      </c>
      <c r="AI33" s="262" t="str">
        <f t="shared" si="8"/>
        <v xml:space="preserve"> id="slide1" </v>
      </c>
      <c r="AJ33" s="262" t="s">
        <v>192</v>
      </c>
      <c r="AK33" s="257" t="str">
        <f t="shared" si="9"/>
        <v>+++&amp;on=Map&amp;unoInfo=</v>
      </c>
      <c r="AL33" s="261"/>
      <c r="AM33" s="261" t="s">
        <v>197</v>
      </c>
      <c r="AN33" s="261" t="s">
        <v>193</v>
      </c>
      <c r="AO33" s="261" t="s">
        <v>194</v>
      </c>
      <c r="AP33" s="261" t="str">
        <f t="shared" si="1"/>
        <v>&lt;/span&gt; &lt;/a&gt;</v>
      </c>
      <c r="AQ33" s="258" t="str">
        <f t="shared" si="0"/>
        <v>&lt;br&gt;</v>
      </c>
    </row>
    <row r="34" spans="1:43">
      <c r="A34" s="257">
        <f>LEN(scriv!B32)-LEN(SUBSTITUTE(scriv!B32,".",""))</f>
        <v>0</v>
      </c>
      <c r="B34" s="258">
        <v>1</v>
      </c>
      <c r="C34" s="257">
        <f>scriv!D32</f>
        <v>0</v>
      </c>
      <c r="D34" s="257">
        <f t="shared" si="2"/>
        <v>0</v>
      </c>
      <c r="E34" s="257" t="str">
        <f t="shared" si="3"/>
        <v/>
      </c>
      <c r="F34" s="257" t="str">
        <f t="shared" si="4"/>
        <v/>
      </c>
      <c r="G34" s="259" t="s">
        <v>389</v>
      </c>
      <c r="H34" s="272" t="str">
        <f t="shared" si="10"/>
        <v/>
      </c>
      <c r="I34" s="257" t="str">
        <f>IF(scriv!W32&lt;&gt;"",scriv!W32,"")</f>
        <v/>
      </c>
      <c r="J34" s="257" t="str">
        <f t="shared" si="6"/>
        <v/>
      </c>
      <c r="K34" s="257" t="str">
        <f>"unoInfo="&amp;scriv!AL32</f>
        <v>unoInfo=</v>
      </c>
      <c r="L34" s="263"/>
      <c r="W34" s="257" t="str">
        <f>IF(scriv!X32&lt;&gt;"",scriv!X32,"")</f>
        <v/>
      </c>
      <c r="AA34" s="257" t="str">
        <f t="shared" si="5"/>
        <v>&lt;a href=    "#/?+++&amp;on=Map&amp;unoInfo="    class="slide"&gt;  &lt;span style="color:black; font-size:10px"&gt;1. 0&lt;/span&gt; &lt;/a&gt;&lt;br&gt;</v>
      </c>
      <c r="AB34" s="260"/>
      <c r="AC34" s="260"/>
      <c r="AD34" s="260"/>
      <c r="AE34" s="261"/>
      <c r="AF34" s="262"/>
      <c r="AG34" s="262"/>
      <c r="AH34" s="262" t="str">
        <f t="shared" si="7"/>
        <v>slide1</v>
      </c>
      <c r="AI34" s="262" t="str">
        <f t="shared" si="8"/>
        <v xml:space="preserve"> id="slide1" </v>
      </c>
      <c r="AJ34" s="262" t="s">
        <v>192</v>
      </c>
      <c r="AK34" s="257" t="str">
        <f t="shared" si="9"/>
        <v>+++&amp;on=Map&amp;unoInfo=</v>
      </c>
      <c r="AL34" s="261"/>
      <c r="AM34" s="261" t="s">
        <v>197</v>
      </c>
      <c r="AN34" s="261" t="s">
        <v>193</v>
      </c>
      <c r="AO34" s="261" t="s">
        <v>194</v>
      </c>
      <c r="AP34" s="261" t="str">
        <f t="shared" si="1"/>
        <v>&lt;/span&gt; &lt;/a&gt;</v>
      </c>
      <c r="AQ34" s="258" t="str">
        <f t="shared" si="0"/>
        <v>&lt;br&gt;</v>
      </c>
    </row>
    <row r="35" spans="1:43">
      <c r="A35" s="257">
        <f>LEN(scriv!B33)-LEN(SUBSTITUTE(scriv!B33,".",""))</f>
        <v>0</v>
      </c>
      <c r="B35" s="258">
        <v>1</v>
      </c>
      <c r="C35" s="257">
        <f>scriv!D33</f>
        <v>0</v>
      </c>
      <c r="D35" s="257">
        <f t="shared" si="2"/>
        <v>0</v>
      </c>
      <c r="E35" s="257" t="str">
        <f t="shared" si="3"/>
        <v/>
      </c>
      <c r="F35" s="257" t="str">
        <f t="shared" si="4"/>
        <v/>
      </c>
      <c r="G35" s="259" t="s">
        <v>389</v>
      </c>
      <c r="H35" s="272" t="str">
        <f t="shared" si="10"/>
        <v/>
      </c>
      <c r="I35" s="257" t="str">
        <f>IF(scriv!W33&lt;&gt;"",scriv!W33,"")</f>
        <v/>
      </c>
      <c r="J35" s="257" t="str">
        <f t="shared" si="6"/>
        <v/>
      </c>
      <c r="K35" s="257" t="str">
        <f>"unoInfo="&amp;scriv!AL33</f>
        <v>unoInfo=</v>
      </c>
      <c r="L35" s="263"/>
      <c r="W35" s="257" t="str">
        <f>IF(scriv!X33&lt;&gt;"",scriv!X33,"")</f>
        <v/>
      </c>
      <c r="AA35" s="257" t="str">
        <f t="shared" si="5"/>
        <v>&lt;a href=    "#/?+++&amp;on=Map&amp;unoInfo="    class="slide"&gt;  &lt;span style="color:black; font-size:10px"&gt;1. 0&lt;/span&gt; &lt;/a&gt;&lt;br&gt;</v>
      </c>
      <c r="AB35" s="260"/>
      <c r="AC35" s="260"/>
      <c r="AD35" s="260"/>
      <c r="AE35" s="261"/>
      <c r="AF35" s="262"/>
      <c r="AG35" s="262"/>
      <c r="AH35" s="262" t="str">
        <f t="shared" si="7"/>
        <v>slide1</v>
      </c>
      <c r="AI35" s="262" t="str">
        <f t="shared" si="8"/>
        <v xml:space="preserve"> id="slide1" </v>
      </c>
      <c r="AJ35" s="262" t="s">
        <v>192</v>
      </c>
      <c r="AK35" s="257" t="str">
        <f t="shared" si="9"/>
        <v>+++&amp;on=Map&amp;unoInfo=</v>
      </c>
      <c r="AL35" s="261"/>
      <c r="AM35" s="261" t="s">
        <v>197</v>
      </c>
      <c r="AN35" s="261" t="s">
        <v>193</v>
      </c>
      <c r="AO35" s="261" t="s">
        <v>194</v>
      </c>
      <c r="AP35" s="261" t="str">
        <f t="shared" si="1"/>
        <v>&lt;/span&gt; &lt;/a&gt;</v>
      </c>
      <c r="AQ35" s="258" t="str">
        <f t="shared" si="0"/>
        <v>&lt;br&gt;</v>
      </c>
    </row>
    <row r="36" spans="1:43">
      <c r="A36" s="257">
        <f>LEN(scriv!B34)-LEN(SUBSTITUTE(scriv!B34,".",""))</f>
        <v>0</v>
      </c>
      <c r="B36" s="258">
        <v>1</v>
      </c>
      <c r="C36" s="257">
        <f>scriv!D34</f>
        <v>0</v>
      </c>
      <c r="D36" s="257">
        <f t="shared" si="2"/>
        <v>0</v>
      </c>
      <c r="E36" s="257" t="str">
        <f t="shared" si="3"/>
        <v/>
      </c>
      <c r="F36" s="257" t="str">
        <f t="shared" si="4"/>
        <v/>
      </c>
      <c r="G36" s="259" t="s">
        <v>389</v>
      </c>
      <c r="H36" s="272" t="str">
        <f t="shared" si="10"/>
        <v/>
      </c>
      <c r="I36" s="257" t="str">
        <f>IF(scriv!W34&lt;&gt;"",scriv!W34,"")</f>
        <v/>
      </c>
      <c r="J36" s="257" t="str">
        <f t="shared" si="6"/>
        <v/>
      </c>
      <c r="K36" s="257" t="str">
        <f>"unoInfo="&amp;scriv!AL34</f>
        <v>unoInfo=</v>
      </c>
      <c r="L36" s="263"/>
      <c r="W36" s="257" t="str">
        <f>IF(scriv!X34&lt;&gt;"",scriv!X34,"")</f>
        <v/>
      </c>
      <c r="AA36" s="257" t="str">
        <f t="shared" si="5"/>
        <v>&lt;a href=    "#/?+++&amp;on=Map&amp;unoInfo="    class="slide"&gt;  &lt;span style="color:black; font-size:10px"&gt;1. 0&lt;/span&gt; &lt;/a&gt;&lt;br&gt;</v>
      </c>
      <c r="AB36" s="260"/>
      <c r="AC36" s="260"/>
      <c r="AD36" s="260"/>
      <c r="AE36" s="261"/>
      <c r="AF36" s="262"/>
      <c r="AG36" s="262"/>
      <c r="AH36" s="262" t="str">
        <f t="shared" si="7"/>
        <v>slide1</v>
      </c>
      <c r="AI36" s="262" t="str">
        <f t="shared" si="8"/>
        <v xml:space="preserve"> id="slide1" </v>
      </c>
      <c r="AJ36" s="262" t="s">
        <v>192</v>
      </c>
      <c r="AK36" s="257" t="str">
        <f t="shared" si="9"/>
        <v>+++&amp;on=Map&amp;unoInfo=</v>
      </c>
      <c r="AL36" s="261"/>
      <c r="AM36" s="261" t="s">
        <v>197</v>
      </c>
      <c r="AN36" s="261" t="s">
        <v>193</v>
      </c>
      <c r="AO36" s="261" t="s">
        <v>194</v>
      </c>
      <c r="AP36" s="261" t="str">
        <f t="shared" si="1"/>
        <v>&lt;/span&gt; &lt;/a&gt;</v>
      </c>
      <c r="AQ36" s="258" t="str">
        <f t="shared" si="0"/>
        <v>&lt;br&gt;</v>
      </c>
    </row>
    <row r="37" spans="1:43">
      <c r="A37" s="257">
        <f>LEN(scriv!B35)-LEN(SUBSTITUTE(scriv!B35,".",""))</f>
        <v>0</v>
      </c>
      <c r="B37" s="258">
        <v>1</v>
      </c>
      <c r="C37" s="257">
        <f>scriv!D35</f>
        <v>0</v>
      </c>
      <c r="D37" s="257">
        <f t="shared" si="2"/>
        <v>0</v>
      </c>
      <c r="E37" s="257" t="str">
        <f t="shared" si="3"/>
        <v/>
      </c>
      <c r="F37" s="257" t="str">
        <f t="shared" si="4"/>
        <v/>
      </c>
      <c r="G37" s="259" t="s">
        <v>389</v>
      </c>
      <c r="H37" s="272" t="str">
        <f t="shared" si="10"/>
        <v/>
      </c>
      <c r="I37" s="257" t="str">
        <f>IF(scriv!W35&lt;&gt;"",scriv!W35,"")</f>
        <v/>
      </c>
      <c r="J37" s="257" t="str">
        <f t="shared" si="6"/>
        <v/>
      </c>
      <c r="K37" s="257" t="str">
        <f>"unoInfo="&amp;scriv!AL35</f>
        <v>unoInfo=</v>
      </c>
      <c r="L37" s="263"/>
      <c r="W37" s="257" t="str">
        <f>IF(scriv!X35&lt;&gt;"",scriv!X35,"")</f>
        <v/>
      </c>
      <c r="AA37" s="257" t="str">
        <f t="shared" si="5"/>
        <v>&lt;a href=    "#/?+++&amp;on=Map&amp;unoInfo="    class="slide"&gt;  &lt;span style="color:black; font-size:10px"&gt;1. 0&lt;/span&gt; &lt;/a&gt;&lt;br&gt;</v>
      </c>
      <c r="AB37" s="260"/>
      <c r="AC37" s="260"/>
      <c r="AD37" s="260"/>
      <c r="AE37" s="261"/>
      <c r="AF37" s="262"/>
      <c r="AG37" s="262"/>
      <c r="AH37" s="262" t="str">
        <f t="shared" si="7"/>
        <v>slide1</v>
      </c>
      <c r="AI37" s="262" t="str">
        <f t="shared" si="8"/>
        <v xml:space="preserve"> id="slide1" </v>
      </c>
      <c r="AJ37" s="262" t="s">
        <v>192</v>
      </c>
      <c r="AK37" s="257" t="str">
        <f t="shared" si="9"/>
        <v>+++&amp;on=Map&amp;unoInfo=</v>
      </c>
      <c r="AL37" s="261"/>
      <c r="AM37" s="261" t="s">
        <v>197</v>
      </c>
      <c r="AN37" s="261" t="s">
        <v>193</v>
      </c>
      <c r="AO37" s="261" t="s">
        <v>194</v>
      </c>
      <c r="AP37" s="261" t="str">
        <f t="shared" si="1"/>
        <v>&lt;/span&gt; &lt;/a&gt;</v>
      </c>
      <c r="AQ37" s="258" t="str">
        <f t="shared" si="0"/>
        <v>&lt;br&gt;</v>
      </c>
    </row>
    <row r="38" spans="1:43">
      <c r="A38" s="257">
        <f>LEN(scriv!B36)-LEN(SUBSTITUTE(scriv!B36,".",""))</f>
        <v>0</v>
      </c>
      <c r="B38" s="258">
        <v>1</v>
      </c>
      <c r="C38" s="257">
        <f>scriv!D36</f>
        <v>0</v>
      </c>
      <c r="D38" s="257">
        <f t="shared" si="2"/>
        <v>0</v>
      </c>
      <c r="E38" s="257" t="str">
        <f t="shared" si="3"/>
        <v/>
      </c>
      <c r="F38" s="257" t="str">
        <f t="shared" si="4"/>
        <v/>
      </c>
      <c r="G38" s="259" t="s">
        <v>389</v>
      </c>
      <c r="H38" s="272" t="str">
        <f t="shared" si="10"/>
        <v/>
      </c>
      <c r="I38" s="257" t="str">
        <f>IF(scriv!W36&lt;&gt;"",scriv!W36,"")</f>
        <v/>
      </c>
      <c r="J38" s="257" t="str">
        <f t="shared" si="6"/>
        <v/>
      </c>
      <c r="K38" s="257" t="str">
        <f>"unoInfo="&amp;scriv!AL36</f>
        <v>unoInfo=</v>
      </c>
      <c r="L38" s="263"/>
      <c r="W38" s="257" t="str">
        <f>IF(scriv!X36&lt;&gt;"",scriv!X36,"")</f>
        <v/>
      </c>
      <c r="AA38" s="257" t="str">
        <f t="shared" si="5"/>
        <v>&lt;a href=    "#/?+++&amp;on=Map&amp;unoInfo="    class="slide"&gt;  &lt;span style="color:black; font-size:10px"&gt;1. 0&lt;/span&gt; &lt;/a&gt;&lt;br&gt;</v>
      </c>
      <c r="AB38" s="260"/>
      <c r="AC38" s="260"/>
      <c r="AD38" s="260"/>
      <c r="AE38" s="261"/>
      <c r="AF38" s="262"/>
      <c r="AG38" s="262"/>
      <c r="AH38" s="262" t="str">
        <f t="shared" si="7"/>
        <v>slide1</v>
      </c>
      <c r="AI38" s="262" t="str">
        <f t="shared" si="8"/>
        <v xml:space="preserve"> id="slide1" </v>
      </c>
      <c r="AJ38" s="262" t="s">
        <v>192</v>
      </c>
      <c r="AK38" s="257" t="str">
        <f t="shared" si="9"/>
        <v>+++&amp;on=Map&amp;unoInfo=</v>
      </c>
      <c r="AL38" s="261"/>
      <c r="AM38" s="261" t="s">
        <v>197</v>
      </c>
      <c r="AN38" s="261" t="s">
        <v>193</v>
      </c>
      <c r="AO38" s="261" t="s">
        <v>194</v>
      </c>
      <c r="AP38" s="261" t="str">
        <f t="shared" si="1"/>
        <v>&lt;/span&gt; &lt;/a&gt;</v>
      </c>
      <c r="AQ38" s="258" t="str">
        <f t="shared" si="0"/>
        <v>&lt;br&gt;</v>
      </c>
    </row>
    <row r="39" spans="1:43">
      <c r="A39" s="257">
        <f>LEN(scriv!B37)-LEN(SUBSTITUTE(scriv!B37,".",""))</f>
        <v>0</v>
      </c>
      <c r="B39" s="258">
        <v>1</v>
      </c>
      <c r="C39" s="257">
        <f>scriv!D37</f>
        <v>0</v>
      </c>
      <c r="D39" s="257">
        <f t="shared" si="2"/>
        <v>0</v>
      </c>
      <c r="E39" s="257" t="str">
        <f t="shared" si="3"/>
        <v/>
      </c>
      <c r="F39" s="257" t="str">
        <f t="shared" si="4"/>
        <v/>
      </c>
      <c r="G39" s="259" t="s">
        <v>389</v>
      </c>
      <c r="H39" s="272" t="str">
        <f t="shared" si="10"/>
        <v/>
      </c>
      <c r="I39" s="257" t="str">
        <f>IF(scriv!W37&lt;&gt;"",scriv!W37,"")</f>
        <v/>
      </c>
      <c r="J39" s="257" t="str">
        <f t="shared" si="6"/>
        <v/>
      </c>
      <c r="K39" s="257" t="str">
        <f>"unoInfo="&amp;scriv!AL37</f>
        <v>unoInfo=</v>
      </c>
      <c r="L39" s="263"/>
      <c r="W39" s="257" t="str">
        <f>IF(scriv!X37&lt;&gt;"",scriv!X37,"")</f>
        <v/>
      </c>
      <c r="AA39" s="257" t="str">
        <f t="shared" si="5"/>
        <v>&lt;a href=    "#/?+++&amp;on=Map&amp;unoInfo="    class="slide"&gt;  &lt;span style="color:black; font-size:10px"&gt;1. 0&lt;/span&gt; &lt;/a&gt;&lt;br&gt;</v>
      </c>
      <c r="AB39" s="260"/>
      <c r="AC39" s="260"/>
      <c r="AD39" s="260"/>
      <c r="AE39" s="261"/>
      <c r="AF39" s="262"/>
      <c r="AG39" s="262"/>
      <c r="AH39" s="262" t="str">
        <f t="shared" si="7"/>
        <v>slide1</v>
      </c>
      <c r="AI39" s="262" t="str">
        <f t="shared" si="8"/>
        <v xml:space="preserve"> id="slide1" </v>
      </c>
      <c r="AJ39" s="262" t="s">
        <v>192</v>
      </c>
      <c r="AK39" s="257" t="str">
        <f t="shared" si="9"/>
        <v>+++&amp;on=Map&amp;unoInfo=</v>
      </c>
      <c r="AL39" s="261"/>
      <c r="AM39" s="261" t="s">
        <v>197</v>
      </c>
      <c r="AN39" s="261" t="s">
        <v>193</v>
      </c>
      <c r="AO39" s="261" t="s">
        <v>194</v>
      </c>
      <c r="AP39" s="261" t="str">
        <f t="shared" si="1"/>
        <v>&lt;/span&gt; &lt;/a&gt;</v>
      </c>
      <c r="AQ39" s="258" t="str">
        <f t="shared" si="0"/>
        <v>&lt;br&gt;</v>
      </c>
    </row>
    <row r="40" spans="1:43">
      <c r="A40" s="257">
        <f>LEN(scriv!B38)-LEN(SUBSTITUTE(scriv!B38,".",""))</f>
        <v>0</v>
      </c>
      <c r="B40" s="258">
        <v>1</v>
      </c>
      <c r="C40" s="257">
        <f>scriv!D38</f>
        <v>0</v>
      </c>
      <c r="D40" s="257">
        <f t="shared" si="2"/>
        <v>0</v>
      </c>
      <c r="E40" s="257" t="str">
        <f t="shared" si="3"/>
        <v/>
      </c>
      <c r="F40" s="257" t="str">
        <f t="shared" si="4"/>
        <v/>
      </c>
      <c r="G40" s="259" t="s">
        <v>389</v>
      </c>
      <c r="H40" s="272" t="str">
        <f t="shared" si="10"/>
        <v/>
      </c>
      <c r="I40" s="257" t="str">
        <f>IF(scriv!W38&lt;&gt;"",scriv!W38,"")</f>
        <v/>
      </c>
      <c r="J40" s="257" t="str">
        <f t="shared" si="6"/>
        <v/>
      </c>
      <c r="K40" s="257" t="str">
        <f>"unoInfo="&amp;scriv!AL38</f>
        <v>unoInfo=</v>
      </c>
      <c r="L40" s="263"/>
      <c r="W40" s="257" t="str">
        <f>IF(scriv!X38&lt;&gt;"",scriv!X38,"")</f>
        <v/>
      </c>
      <c r="AA40" s="257" t="str">
        <f t="shared" si="5"/>
        <v>&lt;a href=    "#/?+++&amp;on=Map&amp;unoInfo="    class="slide"&gt;  &lt;span style="color:black; font-size:10px"&gt;1. 0&lt;/span&gt; &lt;/a&gt;&lt;br&gt;</v>
      </c>
      <c r="AB40" s="260"/>
      <c r="AC40" s="260"/>
      <c r="AD40" s="260"/>
      <c r="AE40" s="261"/>
      <c r="AF40" s="262"/>
      <c r="AG40" s="262"/>
      <c r="AH40" s="262" t="str">
        <f t="shared" si="7"/>
        <v>slide1</v>
      </c>
      <c r="AI40" s="262" t="str">
        <f t="shared" si="8"/>
        <v xml:space="preserve"> id="slide1" </v>
      </c>
      <c r="AJ40" s="262" t="s">
        <v>192</v>
      </c>
      <c r="AK40" s="257" t="str">
        <f t="shared" si="9"/>
        <v>+++&amp;on=Map&amp;unoInfo=</v>
      </c>
      <c r="AL40" s="261"/>
      <c r="AM40" s="261" t="s">
        <v>197</v>
      </c>
      <c r="AN40" s="261" t="s">
        <v>193</v>
      </c>
      <c r="AO40" s="261" t="s">
        <v>194</v>
      </c>
      <c r="AP40" s="261" t="str">
        <f t="shared" si="1"/>
        <v>&lt;/span&gt; &lt;/a&gt;</v>
      </c>
      <c r="AQ40" s="258" t="str">
        <f t="shared" si="0"/>
        <v>&lt;br&gt;</v>
      </c>
    </row>
    <row r="41" spans="1:43">
      <c r="A41" s="257">
        <f>LEN(scriv!B39)-LEN(SUBSTITUTE(scriv!B39,".",""))</f>
        <v>0</v>
      </c>
      <c r="B41" s="258">
        <v>1</v>
      </c>
      <c r="C41" s="257">
        <f>scriv!D39</f>
        <v>0</v>
      </c>
      <c r="D41" s="257">
        <f t="shared" si="2"/>
        <v>0</v>
      </c>
      <c r="E41" s="257" t="str">
        <f t="shared" si="3"/>
        <v/>
      </c>
      <c r="F41" s="257" t="str">
        <f t="shared" si="4"/>
        <v/>
      </c>
      <c r="G41" s="259" t="s">
        <v>389</v>
      </c>
      <c r="H41" s="272" t="str">
        <f t="shared" si="10"/>
        <v/>
      </c>
      <c r="I41" s="257" t="str">
        <f>IF(scriv!W39&lt;&gt;"",scriv!W39,"")</f>
        <v/>
      </c>
      <c r="J41" s="257" t="str">
        <f t="shared" si="6"/>
        <v/>
      </c>
      <c r="K41" s="257" t="str">
        <f>"unoInfo="&amp;scriv!AL39</f>
        <v>unoInfo=</v>
      </c>
      <c r="L41" s="263"/>
      <c r="W41" s="257" t="str">
        <f>IF(scriv!X39&lt;&gt;"",scriv!X39,"")</f>
        <v/>
      </c>
      <c r="AA41" s="257" t="str">
        <f t="shared" si="5"/>
        <v>&lt;a href=    "#/?+++&amp;on=Map&amp;unoInfo="    class="slide"&gt;  &lt;span style="color:black; font-size:10px"&gt;1. 0&lt;/span&gt; &lt;/a&gt;&lt;br&gt;</v>
      </c>
      <c r="AB41" s="260"/>
      <c r="AC41" s="260"/>
      <c r="AD41" s="260"/>
      <c r="AE41" s="261"/>
      <c r="AF41" s="262"/>
      <c r="AG41" s="262"/>
      <c r="AH41" s="262" t="str">
        <f t="shared" si="7"/>
        <v>slide1</v>
      </c>
      <c r="AI41" s="262" t="str">
        <f t="shared" si="8"/>
        <v xml:space="preserve"> id="slide1" </v>
      </c>
      <c r="AJ41" s="262" t="s">
        <v>192</v>
      </c>
      <c r="AK41" s="257" t="str">
        <f t="shared" si="9"/>
        <v>+++&amp;on=Map&amp;unoInfo=</v>
      </c>
      <c r="AL41" s="261"/>
      <c r="AM41" s="261" t="s">
        <v>197</v>
      </c>
      <c r="AN41" s="261" t="s">
        <v>193</v>
      </c>
      <c r="AO41" s="261" t="s">
        <v>194</v>
      </c>
      <c r="AP41" s="261" t="str">
        <f t="shared" si="1"/>
        <v>&lt;/span&gt; &lt;/a&gt;</v>
      </c>
      <c r="AQ41" s="258" t="str">
        <f t="shared" si="0"/>
        <v>&lt;br&gt;</v>
      </c>
    </row>
    <row r="42" spans="1:43">
      <c r="A42" s="257">
        <f>LEN(scriv!B40)-LEN(SUBSTITUTE(scriv!B40,".",""))</f>
        <v>0</v>
      </c>
      <c r="B42" s="258">
        <v>1</v>
      </c>
      <c r="C42" s="257">
        <f>scriv!D40</f>
        <v>0</v>
      </c>
      <c r="D42" s="257">
        <f t="shared" si="2"/>
        <v>0</v>
      </c>
      <c r="E42" s="257" t="str">
        <f t="shared" si="3"/>
        <v/>
      </c>
      <c r="F42" s="257" t="str">
        <f t="shared" si="4"/>
        <v/>
      </c>
      <c r="G42" s="259" t="s">
        <v>389</v>
      </c>
      <c r="H42" s="272" t="str">
        <f t="shared" si="10"/>
        <v/>
      </c>
      <c r="I42" s="257" t="str">
        <f>IF(scriv!W40&lt;&gt;"",scriv!W40,"")</f>
        <v/>
      </c>
      <c r="J42" s="257" t="str">
        <f t="shared" si="6"/>
        <v/>
      </c>
      <c r="K42" s="257" t="str">
        <f>"unoInfo="&amp;scriv!AL40</f>
        <v>unoInfo=</v>
      </c>
      <c r="L42" s="263"/>
      <c r="W42" s="257" t="str">
        <f>IF(scriv!X40&lt;&gt;"",scriv!X40,"")</f>
        <v/>
      </c>
      <c r="AA42" s="257" t="str">
        <f t="shared" si="5"/>
        <v>&lt;a href=    "#/?+++&amp;on=Map&amp;unoInfo="    class="slide"&gt;  &lt;span style="color:black; font-size:10px"&gt;1. 0&lt;/span&gt; &lt;/a&gt;&lt;br&gt;</v>
      </c>
      <c r="AB42" s="260"/>
      <c r="AC42" s="260"/>
      <c r="AD42" s="260"/>
      <c r="AE42" s="261"/>
      <c r="AF42" s="262"/>
      <c r="AG42" s="262"/>
      <c r="AH42" s="262" t="str">
        <f t="shared" si="7"/>
        <v>slide1</v>
      </c>
      <c r="AI42" s="262" t="str">
        <f t="shared" si="8"/>
        <v xml:space="preserve"> id="slide1" </v>
      </c>
      <c r="AJ42" s="262" t="s">
        <v>192</v>
      </c>
      <c r="AK42" s="257" t="str">
        <f t="shared" si="9"/>
        <v>+++&amp;on=Map&amp;unoInfo=</v>
      </c>
      <c r="AL42" s="261"/>
      <c r="AM42" s="261" t="s">
        <v>197</v>
      </c>
      <c r="AN42" s="261" t="s">
        <v>193</v>
      </c>
      <c r="AO42" s="261" t="s">
        <v>194</v>
      </c>
      <c r="AP42" s="261" t="str">
        <f t="shared" si="1"/>
        <v>&lt;/span&gt; &lt;/a&gt;</v>
      </c>
      <c r="AQ42" s="258" t="str">
        <f t="shared" si="0"/>
        <v>&lt;br&gt;</v>
      </c>
    </row>
    <row r="43" spans="1:43">
      <c r="A43" s="257">
        <f>LEN(scriv!B41)-LEN(SUBSTITUTE(scriv!B41,".",""))</f>
        <v>0</v>
      </c>
      <c r="B43" s="258">
        <v>1</v>
      </c>
      <c r="C43" s="257">
        <f>scriv!D41</f>
        <v>0</v>
      </c>
      <c r="D43" s="257">
        <f t="shared" si="2"/>
        <v>0</v>
      </c>
      <c r="E43" s="257" t="str">
        <f t="shared" si="3"/>
        <v/>
      </c>
      <c r="F43" s="257" t="str">
        <f t="shared" si="4"/>
        <v/>
      </c>
      <c r="G43" s="259" t="s">
        <v>389</v>
      </c>
      <c r="H43" s="272" t="str">
        <f t="shared" si="10"/>
        <v/>
      </c>
      <c r="I43" s="257" t="str">
        <f>IF(scriv!W41&lt;&gt;"",scriv!W41,"")</f>
        <v/>
      </c>
      <c r="J43" s="257" t="str">
        <f t="shared" si="6"/>
        <v/>
      </c>
      <c r="K43" s="257" t="str">
        <f>"unoInfo="&amp;scriv!AL41</f>
        <v>unoInfo=</v>
      </c>
      <c r="L43" s="263"/>
      <c r="W43" s="257" t="str">
        <f>IF(scriv!X41&lt;&gt;"",scriv!X41,"")</f>
        <v/>
      </c>
      <c r="AA43" s="257" t="str">
        <f t="shared" si="5"/>
        <v>&lt;a href=    "#/?+++&amp;on=Map&amp;unoInfo="    class="slide"&gt;  &lt;span style="color:black; font-size:10px"&gt;1. 0&lt;/span&gt; &lt;/a&gt;&lt;br&gt;</v>
      </c>
      <c r="AB43" s="260"/>
      <c r="AC43" s="260"/>
      <c r="AD43" s="260"/>
      <c r="AE43" s="261"/>
      <c r="AF43" s="262"/>
      <c r="AG43" s="262"/>
      <c r="AH43" s="262" t="str">
        <f t="shared" si="7"/>
        <v>slide1</v>
      </c>
      <c r="AI43" s="262" t="str">
        <f t="shared" si="8"/>
        <v xml:space="preserve"> id="slide1" </v>
      </c>
      <c r="AJ43" s="262" t="s">
        <v>192</v>
      </c>
      <c r="AK43" s="257" t="str">
        <f t="shared" si="9"/>
        <v>+++&amp;on=Map&amp;unoInfo=</v>
      </c>
      <c r="AL43" s="261"/>
      <c r="AM43" s="261" t="s">
        <v>197</v>
      </c>
      <c r="AN43" s="261" t="s">
        <v>193</v>
      </c>
      <c r="AO43" s="261" t="s">
        <v>194</v>
      </c>
      <c r="AP43" s="261" t="str">
        <f t="shared" si="1"/>
        <v>&lt;/span&gt; &lt;/a&gt;</v>
      </c>
      <c r="AQ43" s="258" t="str">
        <f t="shared" si="0"/>
        <v>&lt;br&gt;</v>
      </c>
    </row>
    <row r="44" spans="1:43">
      <c r="A44" s="257">
        <f>LEN(scriv!B42)-LEN(SUBSTITUTE(scriv!B42,".",""))</f>
        <v>0</v>
      </c>
      <c r="B44" s="258">
        <v>1</v>
      </c>
      <c r="C44" s="257">
        <f>scriv!D42</f>
        <v>0</v>
      </c>
      <c r="D44" s="257">
        <f t="shared" si="2"/>
        <v>0</v>
      </c>
      <c r="E44" s="257" t="str">
        <f t="shared" si="3"/>
        <v/>
      </c>
      <c r="F44" s="257" t="str">
        <f t="shared" si="4"/>
        <v/>
      </c>
      <c r="G44" s="259" t="s">
        <v>389</v>
      </c>
      <c r="H44" s="272" t="str">
        <f t="shared" si="10"/>
        <v/>
      </c>
      <c r="I44" s="257" t="str">
        <f>IF(scriv!W42&lt;&gt;"",scriv!W42,"")</f>
        <v/>
      </c>
      <c r="J44" s="257" t="str">
        <f t="shared" si="6"/>
        <v/>
      </c>
      <c r="K44" s="257" t="str">
        <f>"unoInfo="&amp;scriv!AL42</f>
        <v>unoInfo=</v>
      </c>
      <c r="L44" s="263"/>
      <c r="W44" s="257" t="str">
        <f>IF(scriv!X42&lt;&gt;"",scriv!X42,"")</f>
        <v/>
      </c>
      <c r="AA44" s="257" t="str">
        <f t="shared" si="5"/>
        <v>&lt;a href=    "#/?+++&amp;on=Map&amp;unoInfo="    class="slide"&gt;  &lt;span style="color:black; font-size:10px"&gt;1. 0&lt;/span&gt; &lt;/a&gt;&lt;br&gt;</v>
      </c>
      <c r="AB44" s="260"/>
      <c r="AC44" s="260"/>
      <c r="AD44" s="260"/>
      <c r="AE44" s="261"/>
      <c r="AF44" s="262"/>
      <c r="AG44" s="262"/>
      <c r="AH44" s="262" t="str">
        <f t="shared" si="7"/>
        <v>slide1</v>
      </c>
      <c r="AI44" s="262" t="str">
        <f t="shared" si="8"/>
        <v xml:space="preserve"> id="slide1" </v>
      </c>
      <c r="AJ44" s="262" t="s">
        <v>192</v>
      </c>
      <c r="AK44" s="257" t="str">
        <f t="shared" si="9"/>
        <v>+++&amp;on=Map&amp;unoInfo=</v>
      </c>
      <c r="AL44" s="261"/>
      <c r="AM44" s="261" t="s">
        <v>197</v>
      </c>
      <c r="AN44" s="261" t="s">
        <v>193</v>
      </c>
      <c r="AO44" s="261" t="s">
        <v>194</v>
      </c>
      <c r="AP44" s="261" t="str">
        <f t="shared" si="1"/>
        <v>&lt;/span&gt; &lt;/a&gt;</v>
      </c>
      <c r="AQ44" s="258" t="str">
        <f t="shared" si="0"/>
        <v>&lt;br&gt;</v>
      </c>
    </row>
    <row r="45" spans="1:43">
      <c r="A45" s="257">
        <f>LEN(scriv!B43)-LEN(SUBSTITUTE(scriv!B43,".",""))</f>
        <v>0</v>
      </c>
      <c r="B45" s="258">
        <v>1</v>
      </c>
      <c r="C45" s="257">
        <f>scriv!D43</f>
        <v>0</v>
      </c>
      <c r="D45" s="257">
        <f t="shared" si="2"/>
        <v>0</v>
      </c>
      <c r="E45" s="257" t="str">
        <f t="shared" si="3"/>
        <v/>
      </c>
      <c r="F45" s="257" t="str">
        <f t="shared" si="4"/>
        <v/>
      </c>
      <c r="G45" s="259" t="s">
        <v>389</v>
      </c>
      <c r="H45" s="272" t="str">
        <f t="shared" si="10"/>
        <v/>
      </c>
      <c r="I45" s="257" t="str">
        <f>IF(scriv!W43&lt;&gt;"",scriv!W43,"")</f>
        <v/>
      </c>
      <c r="J45" s="257" t="str">
        <f t="shared" si="6"/>
        <v/>
      </c>
      <c r="K45" s="257" t="str">
        <f>"unoInfo="&amp;scriv!AL43</f>
        <v>unoInfo=</v>
      </c>
      <c r="L45" s="263"/>
      <c r="W45" s="257" t="str">
        <f>IF(scriv!X43&lt;&gt;"",scriv!X43,"")</f>
        <v/>
      </c>
      <c r="AA45" s="257" t="str">
        <f t="shared" si="5"/>
        <v>&lt;a href=    "#/?+++&amp;on=Map&amp;unoInfo="    class="slide"&gt;  &lt;span style="color:black; font-size:10px"&gt;1. 0&lt;/span&gt; &lt;/a&gt;&lt;br&gt;</v>
      </c>
      <c r="AB45" s="260"/>
      <c r="AC45" s="260"/>
      <c r="AD45" s="260"/>
      <c r="AE45" s="261"/>
      <c r="AF45" s="262"/>
      <c r="AG45" s="262"/>
      <c r="AH45" s="262" t="str">
        <f t="shared" si="7"/>
        <v>slide1</v>
      </c>
      <c r="AI45" s="262" t="str">
        <f t="shared" si="8"/>
        <v xml:space="preserve"> id="slide1" </v>
      </c>
      <c r="AJ45" s="262" t="s">
        <v>192</v>
      </c>
      <c r="AK45" s="257" t="str">
        <f t="shared" si="9"/>
        <v>+++&amp;on=Map&amp;unoInfo=</v>
      </c>
      <c r="AL45" s="261"/>
      <c r="AM45" s="261" t="s">
        <v>197</v>
      </c>
      <c r="AN45" s="261" t="s">
        <v>193</v>
      </c>
      <c r="AO45" s="261" t="s">
        <v>194</v>
      </c>
      <c r="AP45" s="261" t="str">
        <f t="shared" si="1"/>
        <v>&lt;/span&gt; &lt;/a&gt;</v>
      </c>
      <c r="AQ45" s="258" t="str">
        <f t="shared" si="0"/>
        <v>&lt;br&gt;</v>
      </c>
    </row>
    <row r="46" spans="1:43">
      <c r="A46" s="257">
        <f>LEN(scriv!B44)-LEN(SUBSTITUTE(scriv!B44,".",""))</f>
        <v>0</v>
      </c>
      <c r="B46" s="258">
        <v>1</v>
      </c>
      <c r="C46" s="257">
        <f>scriv!D44</f>
        <v>0</v>
      </c>
      <c r="D46" s="257">
        <f t="shared" si="2"/>
        <v>0</v>
      </c>
      <c r="E46" s="257" t="str">
        <f t="shared" si="3"/>
        <v/>
      </c>
      <c r="F46" s="257" t="str">
        <f t="shared" si="4"/>
        <v/>
      </c>
      <c r="G46" s="259" t="s">
        <v>389</v>
      </c>
      <c r="H46" s="272" t="str">
        <f t="shared" si="10"/>
        <v/>
      </c>
      <c r="I46" s="257" t="str">
        <f>IF(scriv!W44&lt;&gt;"",scriv!W44,"")</f>
        <v/>
      </c>
      <c r="J46" s="257" t="str">
        <f t="shared" si="6"/>
        <v/>
      </c>
      <c r="K46" s="257" t="str">
        <f>"unoInfo="&amp;scriv!AL44</f>
        <v>unoInfo=</v>
      </c>
      <c r="L46" s="263"/>
      <c r="W46" s="257" t="str">
        <f>IF(scriv!X44&lt;&gt;"",scriv!X44,"")</f>
        <v/>
      </c>
      <c r="AA46" s="257" t="str">
        <f t="shared" si="5"/>
        <v>&lt;a href=    "#/?+++&amp;on=Map&amp;unoInfo="    class="slide"&gt;  &lt;span style="color:black; font-size:10px"&gt;1. 0&lt;/span&gt; &lt;/a&gt;&lt;br&gt;</v>
      </c>
      <c r="AB46" s="260"/>
      <c r="AC46" s="260"/>
      <c r="AD46" s="260"/>
      <c r="AE46" s="261"/>
      <c r="AF46" s="262"/>
      <c r="AG46" s="262"/>
      <c r="AH46" s="262" t="str">
        <f t="shared" si="7"/>
        <v>slide1</v>
      </c>
      <c r="AI46" s="262" t="str">
        <f t="shared" si="8"/>
        <v xml:space="preserve"> id="slide1" </v>
      </c>
      <c r="AJ46" s="262" t="s">
        <v>192</v>
      </c>
      <c r="AK46" s="257" t="str">
        <f t="shared" si="9"/>
        <v>+++&amp;on=Map&amp;unoInfo=</v>
      </c>
      <c r="AL46" s="261"/>
      <c r="AM46" s="261" t="s">
        <v>197</v>
      </c>
      <c r="AN46" s="261" t="s">
        <v>193</v>
      </c>
      <c r="AO46" s="261" t="s">
        <v>194</v>
      </c>
      <c r="AP46" s="261" t="str">
        <f t="shared" si="1"/>
        <v>&lt;/span&gt; &lt;/a&gt;</v>
      </c>
      <c r="AQ46" s="258" t="str">
        <f t="shared" si="0"/>
        <v>&lt;br&gt;</v>
      </c>
    </row>
    <row r="47" spans="1:43">
      <c r="A47" s="257">
        <f>LEN(scriv!B45)-LEN(SUBSTITUTE(scriv!B45,".",""))</f>
        <v>0</v>
      </c>
      <c r="B47" s="258">
        <v>1</v>
      </c>
      <c r="C47" s="257">
        <f>scriv!D45</f>
        <v>0</v>
      </c>
      <c r="D47" s="257">
        <f t="shared" si="2"/>
        <v>0</v>
      </c>
      <c r="E47" s="257" t="str">
        <f t="shared" si="3"/>
        <v/>
      </c>
      <c r="F47" s="257" t="str">
        <f t="shared" si="4"/>
        <v/>
      </c>
      <c r="G47" s="259" t="s">
        <v>389</v>
      </c>
      <c r="H47" s="272" t="str">
        <f t="shared" si="10"/>
        <v/>
      </c>
      <c r="I47" s="257" t="str">
        <f>IF(scriv!W45&lt;&gt;"",scriv!W45,"")</f>
        <v/>
      </c>
      <c r="J47" s="257" t="str">
        <f t="shared" si="6"/>
        <v/>
      </c>
      <c r="K47" s="257" t="str">
        <f>"unoInfo="&amp;scriv!AL45</f>
        <v>unoInfo=</v>
      </c>
      <c r="L47" s="263"/>
      <c r="W47" s="257" t="str">
        <f>IF(scriv!X45&lt;&gt;"",scriv!X45,"")</f>
        <v/>
      </c>
      <c r="AA47" s="257" t="str">
        <f t="shared" si="5"/>
        <v>&lt;a href=    "#/?+++&amp;on=Map&amp;unoInfo="    class="slide"&gt;  &lt;span style="color:black; font-size:10px"&gt;1. 0&lt;/span&gt; &lt;/a&gt;&lt;br&gt;</v>
      </c>
      <c r="AB47" s="260"/>
      <c r="AC47" s="260"/>
      <c r="AD47" s="260"/>
      <c r="AE47" s="261"/>
      <c r="AF47" s="262"/>
      <c r="AG47" s="262"/>
      <c r="AH47" s="262" t="str">
        <f t="shared" si="7"/>
        <v>slide1</v>
      </c>
      <c r="AI47" s="262" t="str">
        <f t="shared" si="8"/>
        <v xml:space="preserve"> id="slide1" </v>
      </c>
      <c r="AJ47" s="262" t="s">
        <v>192</v>
      </c>
      <c r="AK47" s="257" t="str">
        <f t="shared" si="9"/>
        <v>+++&amp;on=Map&amp;unoInfo=</v>
      </c>
      <c r="AL47" s="261"/>
      <c r="AM47" s="261" t="s">
        <v>197</v>
      </c>
      <c r="AN47" s="261" t="s">
        <v>193</v>
      </c>
      <c r="AO47" s="261" t="s">
        <v>194</v>
      </c>
      <c r="AP47" s="261" t="str">
        <f t="shared" si="1"/>
        <v>&lt;/span&gt; &lt;/a&gt;</v>
      </c>
      <c r="AQ47" s="258" t="str">
        <f t="shared" si="0"/>
        <v>&lt;br&gt;</v>
      </c>
    </row>
    <row r="48" spans="1:43">
      <c r="A48" s="257">
        <f>LEN(scriv!B46)-LEN(SUBSTITUTE(scriv!B46,".",""))</f>
        <v>0</v>
      </c>
      <c r="B48" s="258">
        <v>1</v>
      </c>
      <c r="C48" s="257">
        <f>scriv!D46</f>
        <v>0</v>
      </c>
      <c r="D48" s="257">
        <f t="shared" si="2"/>
        <v>0</v>
      </c>
      <c r="E48" s="257" t="str">
        <f t="shared" si="3"/>
        <v/>
      </c>
      <c r="F48" s="257" t="str">
        <f t="shared" si="4"/>
        <v/>
      </c>
      <c r="G48" s="259" t="s">
        <v>389</v>
      </c>
      <c r="H48" s="272" t="str">
        <f t="shared" si="10"/>
        <v/>
      </c>
      <c r="I48" s="257" t="str">
        <f>IF(scriv!W46&lt;&gt;"",scriv!W46,"")</f>
        <v/>
      </c>
      <c r="J48" s="257" t="str">
        <f t="shared" si="6"/>
        <v/>
      </c>
      <c r="K48" s="257" t="str">
        <f>"unoInfo="&amp;scriv!AL46</f>
        <v>unoInfo=</v>
      </c>
      <c r="L48" s="263"/>
      <c r="W48" s="257" t="str">
        <f>IF(scriv!X46&lt;&gt;"",scriv!X46,"")</f>
        <v/>
      </c>
      <c r="AA48" s="257" t="str">
        <f t="shared" si="5"/>
        <v>&lt;a href=    "#/?+++&amp;on=Map&amp;unoInfo="    class="slide"&gt;  &lt;span style="color:black; font-size:10px"&gt;1. 0&lt;/span&gt; &lt;/a&gt;&lt;br&gt;</v>
      </c>
      <c r="AB48" s="260"/>
      <c r="AC48" s="260"/>
      <c r="AD48" s="260"/>
      <c r="AE48" s="261"/>
      <c r="AF48" s="262"/>
      <c r="AG48" s="262"/>
      <c r="AH48" s="262" t="str">
        <f t="shared" si="7"/>
        <v>slide1</v>
      </c>
      <c r="AI48" s="262" t="str">
        <f t="shared" si="8"/>
        <v xml:space="preserve"> id="slide1" </v>
      </c>
      <c r="AJ48" s="262" t="s">
        <v>192</v>
      </c>
      <c r="AK48" s="257" t="str">
        <f t="shared" si="9"/>
        <v>+++&amp;on=Map&amp;unoInfo=</v>
      </c>
      <c r="AL48" s="261"/>
      <c r="AM48" s="261" t="s">
        <v>197</v>
      </c>
      <c r="AN48" s="261" t="s">
        <v>193</v>
      </c>
      <c r="AO48" s="261" t="s">
        <v>194</v>
      </c>
      <c r="AP48" s="261" t="str">
        <f t="shared" si="1"/>
        <v>&lt;/span&gt; &lt;/a&gt;</v>
      </c>
      <c r="AQ48" s="258" t="str">
        <f t="shared" si="0"/>
        <v>&lt;br&gt;</v>
      </c>
    </row>
    <row r="49" spans="1:43">
      <c r="A49" s="257">
        <f>LEN(scriv!B47)-LEN(SUBSTITUTE(scriv!B47,".",""))</f>
        <v>0</v>
      </c>
      <c r="B49" s="258">
        <v>1</v>
      </c>
      <c r="C49" s="257">
        <f>scriv!D47</f>
        <v>0</v>
      </c>
      <c r="D49" s="257">
        <f t="shared" si="2"/>
        <v>0</v>
      </c>
      <c r="E49" s="257" t="str">
        <f t="shared" si="3"/>
        <v/>
      </c>
      <c r="F49" s="257" t="str">
        <f t="shared" si="4"/>
        <v/>
      </c>
      <c r="G49" s="259" t="s">
        <v>389</v>
      </c>
      <c r="H49" s="272" t="str">
        <f t="shared" si="10"/>
        <v/>
      </c>
      <c r="I49" s="257" t="str">
        <f>IF(scriv!W47&lt;&gt;"",scriv!W47,"")</f>
        <v/>
      </c>
      <c r="J49" s="257" t="str">
        <f t="shared" si="6"/>
        <v/>
      </c>
      <c r="K49" s="257" t="str">
        <f>"unoInfo="&amp;scriv!AL47</f>
        <v>unoInfo=</v>
      </c>
      <c r="L49" s="263"/>
      <c r="W49" s="257" t="str">
        <f>IF(scriv!X47&lt;&gt;"",scriv!X47,"")</f>
        <v/>
      </c>
      <c r="AA49" s="257" t="str">
        <f t="shared" si="5"/>
        <v>&lt;a href=    "#/?+++&amp;on=Map&amp;unoInfo="    class="slide"&gt;  &lt;span style="color:black; font-size:10px"&gt;1. 0&lt;/span&gt; &lt;/a&gt;&lt;br&gt;</v>
      </c>
      <c r="AB49" s="260"/>
      <c r="AC49" s="260"/>
      <c r="AD49" s="260"/>
      <c r="AE49" s="261"/>
      <c r="AF49" s="262"/>
      <c r="AG49" s="262"/>
      <c r="AH49" s="262" t="str">
        <f t="shared" si="7"/>
        <v>slide1</v>
      </c>
      <c r="AI49" s="262" t="str">
        <f t="shared" si="8"/>
        <v xml:space="preserve"> id="slide1" </v>
      </c>
      <c r="AJ49" s="262" t="s">
        <v>192</v>
      </c>
      <c r="AK49" s="257" t="str">
        <f t="shared" si="9"/>
        <v>+++&amp;on=Map&amp;unoInfo=</v>
      </c>
      <c r="AL49" s="261"/>
      <c r="AM49" s="261" t="s">
        <v>197</v>
      </c>
      <c r="AN49" s="261" t="s">
        <v>193</v>
      </c>
      <c r="AO49" s="261" t="s">
        <v>194</v>
      </c>
      <c r="AP49" s="261" t="str">
        <f t="shared" si="1"/>
        <v>&lt;/span&gt; &lt;/a&gt;</v>
      </c>
      <c r="AQ49" s="258" t="str">
        <f t="shared" si="0"/>
        <v>&lt;br&gt;</v>
      </c>
    </row>
    <row r="50" spans="1:43">
      <c r="A50" s="257">
        <f>LEN(scriv!B48)-LEN(SUBSTITUTE(scriv!B48,".",""))</f>
        <v>0</v>
      </c>
      <c r="B50" s="258">
        <v>1</v>
      </c>
      <c r="C50" s="257">
        <f>scriv!D48</f>
        <v>0</v>
      </c>
      <c r="D50" s="257">
        <f t="shared" si="2"/>
        <v>0</v>
      </c>
      <c r="E50" s="257" t="str">
        <f t="shared" si="3"/>
        <v/>
      </c>
      <c r="F50" s="257" t="str">
        <f t="shared" si="4"/>
        <v/>
      </c>
      <c r="G50" s="259" t="s">
        <v>389</v>
      </c>
      <c r="H50" s="272" t="str">
        <f t="shared" si="10"/>
        <v/>
      </c>
      <c r="I50" s="257" t="str">
        <f>IF(scriv!W48&lt;&gt;"",scriv!W48,"")</f>
        <v/>
      </c>
      <c r="J50" s="257" t="str">
        <f t="shared" si="6"/>
        <v/>
      </c>
      <c r="K50" s="257" t="str">
        <f>"unoInfo="&amp;scriv!AL48</f>
        <v>unoInfo=</v>
      </c>
      <c r="L50" s="263"/>
      <c r="W50" s="257" t="str">
        <f>IF(scriv!X48&lt;&gt;"",scriv!X48,"")</f>
        <v/>
      </c>
      <c r="AA50" s="257" t="str">
        <f t="shared" si="5"/>
        <v>&lt;a href=    "#/?+++&amp;on=Map&amp;unoInfo="    class="slide"&gt;  &lt;span style="color:black; font-size:10px"&gt;1. 0&lt;/span&gt; &lt;/a&gt;&lt;br&gt;</v>
      </c>
      <c r="AB50" s="260"/>
      <c r="AC50" s="260"/>
      <c r="AD50" s="260"/>
      <c r="AE50" s="261"/>
      <c r="AF50" s="262"/>
      <c r="AG50" s="262"/>
      <c r="AH50" s="262" t="str">
        <f t="shared" si="7"/>
        <v>slide1</v>
      </c>
      <c r="AI50" s="262" t="str">
        <f t="shared" si="8"/>
        <v xml:space="preserve"> id="slide1" </v>
      </c>
      <c r="AJ50" s="262" t="s">
        <v>192</v>
      </c>
      <c r="AK50" s="257" t="str">
        <f t="shared" si="9"/>
        <v>+++&amp;on=Map&amp;unoInfo=</v>
      </c>
      <c r="AL50" s="261"/>
      <c r="AM50" s="261" t="s">
        <v>197</v>
      </c>
      <c r="AN50" s="261" t="s">
        <v>193</v>
      </c>
      <c r="AO50" s="261" t="s">
        <v>194</v>
      </c>
      <c r="AP50" s="261" t="str">
        <f t="shared" si="1"/>
        <v>&lt;/span&gt; &lt;/a&gt;</v>
      </c>
      <c r="AQ50" s="258" t="str">
        <f t="shared" si="0"/>
        <v>&lt;br&gt;</v>
      </c>
    </row>
    <row r="51" spans="1:43">
      <c r="A51" s="257">
        <f>LEN(scriv!B49)-LEN(SUBSTITUTE(scriv!B49,".",""))</f>
        <v>0</v>
      </c>
      <c r="B51" s="258">
        <v>1</v>
      </c>
      <c r="C51" s="257">
        <f>scriv!D49</f>
        <v>0</v>
      </c>
      <c r="D51" s="257">
        <f t="shared" si="2"/>
        <v>0</v>
      </c>
      <c r="E51" s="257" t="str">
        <f t="shared" si="3"/>
        <v/>
      </c>
      <c r="F51" s="257" t="str">
        <f t="shared" si="4"/>
        <v/>
      </c>
      <c r="G51" s="259" t="s">
        <v>389</v>
      </c>
      <c r="H51" s="272" t="str">
        <f t="shared" si="10"/>
        <v/>
      </c>
      <c r="I51" s="257" t="str">
        <f>IF(scriv!W49&lt;&gt;"",scriv!W49,"")</f>
        <v/>
      </c>
      <c r="J51" s="257" t="str">
        <f t="shared" si="6"/>
        <v/>
      </c>
      <c r="K51" s="257" t="str">
        <f>"unoInfo="&amp;scriv!AL49</f>
        <v>unoInfo=</v>
      </c>
      <c r="L51" s="263"/>
      <c r="W51" s="257" t="str">
        <f>IF(scriv!X49&lt;&gt;"",scriv!X49,"")</f>
        <v/>
      </c>
      <c r="AA51" s="257" t="str">
        <f t="shared" si="5"/>
        <v>&lt;a href=    "#/?+++&amp;on=Map&amp;unoInfo="    class="slide"&gt;  &lt;span style="color:black; font-size:10px"&gt;1. 0&lt;/span&gt; &lt;/a&gt;&lt;br&gt;</v>
      </c>
      <c r="AB51" s="260"/>
      <c r="AC51" s="260"/>
      <c r="AD51" s="260"/>
      <c r="AE51" s="261"/>
      <c r="AF51" s="262"/>
      <c r="AG51" s="262"/>
      <c r="AH51" s="262" t="str">
        <f t="shared" si="7"/>
        <v>slide1</v>
      </c>
      <c r="AI51" s="262" t="str">
        <f t="shared" si="8"/>
        <v xml:space="preserve"> id="slide1" </v>
      </c>
      <c r="AJ51" s="262" t="s">
        <v>192</v>
      </c>
      <c r="AK51" s="257" t="str">
        <f t="shared" si="9"/>
        <v>+++&amp;on=Map&amp;unoInfo=</v>
      </c>
      <c r="AL51" s="261"/>
      <c r="AM51" s="261" t="s">
        <v>197</v>
      </c>
      <c r="AN51" s="261" t="s">
        <v>193</v>
      </c>
      <c r="AO51" s="261" t="s">
        <v>194</v>
      </c>
      <c r="AP51" s="261" t="str">
        <f t="shared" si="1"/>
        <v>&lt;/span&gt; &lt;/a&gt;</v>
      </c>
      <c r="AQ51" s="258" t="str">
        <f t="shared" si="0"/>
        <v>&lt;br&gt;</v>
      </c>
    </row>
    <row r="52" spans="1:43">
      <c r="A52" s="257">
        <f>LEN(scriv!B50)-LEN(SUBSTITUTE(scriv!B50,".",""))</f>
        <v>0</v>
      </c>
      <c r="B52" s="258">
        <v>1</v>
      </c>
      <c r="C52" s="257">
        <f>scriv!D50</f>
        <v>0</v>
      </c>
      <c r="D52" s="257">
        <f t="shared" si="2"/>
        <v>0</v>
      </c>
      <c r="E52" s="257" t="str">
        <f t="shared" si="3"/>
        <v/>
      </c>
      <c r="F52" s="257" t="str">
        <f t="shared" si="4"/>
        <v/>
      </c>
      <c r="G52" s="259" t="s">
        <v>389</v>
      </c>
      <c r="H52" s="272" t="str">
        <f t="shared" si="10"/>
        <v/>
      </c>
      <c r="I52" s="257" t="str">
        <f>IF(scriv!W50&lt;&gt;"",scriv!W50,"")</f>
        <v/>
      </c>
      <c r="J52" s="257" t="str">
        <f t="shared" si="6"/>
        <v/>
      </c>
      <c r="K52" s="257" t="str">
        <f>"unoInfo="&amp;scriv!AL50</f>
        <v>unoInfo=</v>
      </c>
      <c r="L52" s="263"/>
      <c r="W52" s="257" t="str">
        <f>IF(scriv!X50&lt;&gt;"",scriv!X50,"")</f>
        <v/>
      </c>
      <c r="AA52" s="257" t="str">
        <f t="shared" si="5"/>
        <v>&lt;a href=    "#/?+++&amp;on=Map&amp;unoInfo="    class="slide"&gt;  &lt;span style="color:black; font-size:10px"&gt;1. 0&lt;/span&gt; &lt;/a&gt;&lt;br&gt;</v>
      </c>
      <c r="AB52" s="260"/>
      <c r="AC52" s="260"/>
      <c r="AD52" s="260"/>
      <c r="AE52" s="261"/>
      <c r="AF52" s="262"/>
      <c r="AG52" s="262"/>
      <c r="AH52" s="262" t="str">
        <f t="shared" si="7"/>
        <v>slide1</v>
      </c>
      <c r="AI52" s="262" t="str">
        <f t="shared" si="8"/>
        <v xml:space="preserve"> id="slide1" </v>
      </c>
      <c r="AJ52" s="262" t="s">
        <v>192</v>
      </c>
      <c r="AK52" s="257" t="str">
        <f t="shared" si="9"/>
        <v>+++&amp;on=Map&amp;unoInfo=</v>
      </c>
      <c r="AL52" s="261"/>
      <c r="AM52" s="261" t="s">
        <v>197</v>
      </c>
      <c r="AN52" s="261" t="s">
        <v>193</v>
      </c>
      <c r="AO52" s="261" t="s">
        <v>194</v>
      </c>
      <c r="AP52" s="261" t="str">
        <f t="shared" si="1"/>
        <v>&lt;/span&gt; &lt;/a&gt;</v>
      </c>
      <c r="AQ52" s="258" t="str">
        <f t="shared" si="0"/>
        <v>&lt;br&gt;</v>
      </c>
    </row>
    <row r="53" spans="1:43">
      <c r="A53" s="257">
        <f>LEN(scriv!B51)-LEN(SUBSTITUTE(scriv!B51,".",""))</f>
        <v>0</v>
      </c>
      <c r="B53" s="258">
        <v>1</v>
      </c>
      <c r="C53" s="257">
        <f>scriv!D51</f>
        <v>0</v>
      </c>
      <c r="D53" s="257">
        <f t="shared" si="2"/>
        <v>0</v>
      </c>
      <c r="E53" s="257" t="str">
        <f t="shared" si="3"/>
        <v/>
      </c>
      <c r="F53" s="257" t="str">
        <f t="shared" si="4"/>
        <v/>
      </c>
      <c r="G53" s="259" t="s">
        <v>389</v>
      </c>
      <c r="H53" s="272" t="str">
        <f t="shared" si="10"/>
        <v/>
      </c>
      <c r="I53" s="257" t="str">
        <f>IF(scriv!W51&lt;&gt;"",scriv!W51,"")</f>
        <v/>
      </c>
      <c r="J53" s="257" t="str">
        <f t="shared" si="6"/>
        <v/>
      </c>
      <c r="K53" s="257" t="str">
        <f>"unoInfo="&amp;scriv!AL51</f>
        <v>unoInfo=</v>
      </c>
      <c r="L53" s="263"/>
      <c r="W53" s="257" t="str">
        <f>IF(scriv!X51&lt;&gt;"",scriv!X51,"")</f>
        <v/>
      </c>
      <c r="AA53" s="257" t="str">
        <f t="shared" si="5"/>
        <v>&lt;a href=    "#/?+++&amp;on=Map&amp;unoInfo="    class="slide"&gt;  &lt;span style="color:black; font-size:10px"&gt;1. 0&lt;/span&gt; &lt;/a&gt;&lt;br&gt;</v>
      </c>
      <c r="AB53" s="260"/>
      <c r="AC53" s="260"/>
      <c r="AD53" s="260"/>
      <c r="AE53" s="261"/>
      <c r="AF53" s="262"/>
      <c r="AG53" s="262"/>
      <c r="AH53" s="262" t="str">
        <f t="shared" si="7"/>
        <v>slide1</v>
      </c>
      <c r="AI53" s="262" t="str">
        <f t="shared" si="8"/>
        <v xml:space="preserve"> id="slide1" </v>
      </c>
      <c r="AJ53" s="262" t="s">
        <v>192</v>
      </c>
      <c r="AK53" s="257" t="str">
        <f t="shared" si="9"/>
        <v>+++&amp;on=Map&amp;unoInfo=</v>
      </c>
      <c r="AL53" s="261"/>
      <c r="AM53" s="261" t="s">
        <v>197</v>
      </c>
      <c r="AN53" s="261" t="s">
        <v>193</v>
      </c>
      <c r="AO53" s="261" t="s">
        <v>194</v>
      </c>
      <c r="AP53" s="261" t="str">
        <f t="shared" si="1"/>
        <v>&lt;/span&gt; &lt;/a&gt;</v>
      </c>
      <c r="AQ53" s="258" t="str">
        <f t="shared" si="0"/>
        <v>&lt;br&gt;</v>
      </c>
    </row>
    <row r="54" spans="1:43">
      <c r="A54" s="257">
        <f>LEN(scriv!B52)-LEN(SUBSTITUTE(scriv!B52,".",""))</f>
        <v>0</v>
      </c>
      <c r="B54" s="258">
        <v>1</v>
      </c>
      <c r="C54" s="257">
        <f>scriv!D52</f>
        <v>0</v>
      </c>
      <c r="D54" s="257">
        <f t="shared" si="2"/>
        <v>0</v>
      </c>
      <c r="E54" s="257" t="str">
        <f t="shared" si="3"/>
        <v/>
      </c>
      <c r="F54" s="257" t="str">
        <f t="shared" si="4"/>
        <v/>
      </c>
      <c r="G54" s="259" t="s">
        <v>389</v>
      </c>
      <c r="H54" s="272" t="str">
        <f t="shared" si="10"/>
        <v/>
      </c>
      <c r="I54" s="257" t="str">
        <f>IF(scriv!W52&lt;&gt;"",scriv!W52,"")</f>
        <v/>
      </c>
      <c r="J54" s="257" t="str">
        <f t="shared" si="6"/>
        <v/>
      </c>
      <c r="K54" s="257" t="str">
        <f>"unoInfo="&amp;scriv!AL52</f>
        <v>unoInfo=</v>
      </c>
      <c r="L54" s="263"/>
      <c r="W54" s="257" t="str">
        <f>IF(scriv!X52&lt;&gt;"",scriv!X52,"")</f>
        <v/>
      </c>
      <c r="AA54" s="257" t="str">
        <f t="shared" si="5"/>
        <v>&lt;a href=    "#/?+++&amp;on=Map&amp;unoInfo="    class="slide"&gt;  &lt;span style="color:black; font-size:10px"&gt;1. 0&lt;/span&gt; &lt;/a&gt;&lt;br&gt;</v>
      </c>
      <c r="AB54" s="260"/>
      <c r="AC54" s="260"/>
      <c r="AD54" s="260"/>
      <c r="AE54" s="261"/>
      <c r="AF54" s="262"/>
      <c r="AG54" s="262"/>
      <c r="AH54" s="262" t="str">
        <f t="shared" si="7"/>
        <v>slide1</v>
      </c>
      <c r="AI54" s="262" t="str">
        <f t="shared" si="8"/>
        <v xml:space="preserve"> id="slide1" </v>
      </c>
      <c r="AJ54" s="262" t="s">
        <v>192</v>
      </c>
      <c r="AK54" s="257" t="str">
        <f t="shared" si="9"/>
        <v>+++&amp;on=Map&amp;unoInfo=</v>
      </c>
      <c r="AL54" s="261"/>
      <c r="AM54" s="261" t="s">
        <v>197</v>
      </c>
      <c r="AN54" s="261" t="s">
        <v>193</v>
      </c>
      <c r="AO54" s="261" t="s">
        <v>194</v>
      </c>
      <c r="AP54" s="261" t="str">
        <f t="shared" si="1"/>
        <v>&lt;/span&gt; &lt;/a&gt;</v>
      </c>
      <c r="AQ54" s="258" t="str">
        <f t="shared" si="0"/>
        <v>&lt;br&gt;</v>
      </c>
    </row>
    <row r="55" spans="1:43">
      <c r="A55" s="257">
        <f>LEN(scriv!B53)-LEN(SUBSTITUTE(scriv!B53,".",""))</f>
        <v>0</v>
      </c>
      <c r="B55" s="258">
        <v>1</v>
      </c>
      <c r="C55" s="257">
        <f>scriv!D53</f>
        <v>0</v>
      </c>
      <c r="D55" s="257">
        <f t="shared" si="2"/>
        <v>0</v>
      </c>
      <c r="E55" s="257" t="str">
        <f t="shared" si="3"/>
        <v/>
      </c>
      <c r="F55" s="257" t="str">
        <f t="shared" si="4"/>
        <v/>
      </c>
      <c r="G55" s="259" t="s">
        <v>389</v>
      </c>
      <c r="H55" s="272" t="str">
        <f t="shared" si="10"/>
        <v/>
      </c>
      <c r="I55" s="257" t="str">
        <f>IF(scriv!W53&lt;&gt;"",scriv!W53,"")</f>
        <v/>
      </c>
      <c r="J55" s="257" t="str">
        <f t="shared" si="6"/>
        <v/>
      </c>
      <c r="K55" s="257" t="str">
        <f>"unoInfo="&amp;scriv!AL53</f>
        <v>unoInfo=</v>
      </c>
      <c r="L55" s="263"/>
      <c r="W55" s="257" t="str">
        <f>IF(scriv!X53&lt;&gt;"",scriv!X53,"")</f>
        <v/>
      </c>
      <c r="AA55" s="257" t="str">
        <f t="shared" si="5"/>
        <v>&lt;a href=    "#/?+++&amp;on=Map&amp;unoInfo="    class="slide"&gt;  &lt;span style="color:black; font-size:10px"&gt;1. 0&lt;/span&gt; &lt;/a&gt;&lt;br&gt;</v>
      </c>
      <c r="AB55" s="260"/>
      <c r="AC55" s="260"/>
      <c r="AD55" s="260"/>
      <c r="AE55" s="261"/>
      <c r="AF55" s="262"/>
      <c r="AG55" s="262"/>
      <c r="AH55" s="262" t="str">
        <f t="shared" si="7"/>
        <v>slide1</v>
      </c>
      <c r="AI55" s="262" t="str">
        <f t="shared" si="8"/>
        <v xml:space="preserve"> id="slide1" </v>
      </c>
      <c r="AJ55" s="262" t="s">
        <v>192</v>
      </c>
      <c r="AK55" s="257" t="str">
        <f t="shared" si="9"/>
        <v>+++&amp;on=Map&amp;unoInfo=</v>
      </c>
      <c r="AL55" s="261"/>
      <c r="AM55" s="261" t="s">
        <v>197</v>
      </c>
      <c r="AN55" s="261" t="s">
        <v>193</v>
      </c>
      <c r="AO55" s="261" t="s">
        <v>194</v>
      </c>
      <c r="AP55" s="261" t="str">
        <f t="shared" si="1"/>
        <v>&lt;/span&gt; &lt;/a&gt;</v>
      </c>
      <c r="AQ55" s="258" t="str">
        <f t="shared" si="0"/>
        <v>&lt;br&gt;</v>
      </c>
    </row>
    <row r="56" spans="1:43">
      <c r="A56" s="257">
        <f>LEN(scriv!B54)-LEN(SUBSTITUTE(scriv!B54,".",""))</f>
        <v>0</v>
      </c>
      <c r="B56" s="258">
        <v>1</v>
      </c>
      <c r="C56" s="257">
        <f>scriv!D54</f>
        <v>0</v>
      </c>
      <c r="D56" s="257">
        <f t="shared" si="2"/>
        <v>0</v>
      </c>
      <c r="E56" s="257" t="str">
        <f t="shared" si="3"/>
        <v/>
      </c>
      <c r="F56" s="257" t="str">
        <f t="shared" si="4"/>
        <v/>
      </c>
      <c r="G56" s="259" t="s">
        <v>389</v>
      </c>
      <c r="H56" s="272" t="str">
        <f t="shared" si="10"/>
        <v/>
      </c>
      <c r="I56" s="257" t="str">
        <f>IF(scriv!W54&lt;&gt;"",scriv!W54,"")</f>
        <v/>
      </c>
      <c r="J56" s="257" t="str">
        <f t="shared" si="6"/>
        <v/>
      </c>
      <c r="K56" s="257" t="str">
        <f>"unoInfo="&amp;scriv!AL54</f>
        <v>unoInfo=</v>
      </c>
      <c r="L56" s="263"/>
      <c r="W56" s="257" t="str">
        <f>IF(scriv!X54&lt;&gt;"",scriv!X54,"")</f>
        <v/>
      </c>
      <c r="AA56" s="257" t="str">
        <f t="shared" si="5"/>
        <v>&lt;a href=    "#/?+++&amp;on=Map&amp;unoInfo="    class="slide"&gt;  &lt;span style="color:black; font-size:10px"&gt;1. 0&lt;/span&gt; &lt;/a&gt;&lt;br&gt;</v>
      </c>
      <c r="AB56" s="260"/>
      <c r="AC56" s="260"/>
      <c r="AD56" s="260"/>
      <c r="AE56" s="261"/>
      <c r="AF56" s="262"/>
      <c r="AG56" s="262"/>
      <c r="AH56" s="262" t="str">
        <f t="shared" si="7"/>
        <v>slide1</v>
      </c>
      <c r="AI56" s="262" t="str">
        <f t="shared" si="8"/>
        <v xml:space="preserve"> id="slide1" </v>
      </c>
      <c r="AJ56" s="262" t="s">
        <v>192</v>
      </c>
      <c r="AK56" s="257" t="str">
        <f t="shared" si="9"/>
        <v>+++&amp;on=Map&amp;unoInfo=</v>
      </c>
      <c r="AL56" s="261"/>
      <c r="AM56" s="261" t="s">
        <v>197</v>
      </c>
      <c r="AN56" s="261" t="s">
        <v>193</v>
      </c>
      <c r="AO56" s="261" t="s">
        <v>194</v>
      </c>
      <c r="AP56" s="261" t="str">
        <f t="shared" si="1"/>
        <v>&lt;/span&gt; &lt;/a&gt;</v>
      </c>
      <c r="AQ56" s="258" t="str">
        <f t="shared" si="0"/>
        <v>&lt;br&gt;</v>
      </c>
    </row>
    <row r="57" spans="1:43">
      <c r="A57" s="257">
        <f>LEN(scriv!B55)-LEN(SUBSTITUTE(scriv!B55,".",""))</f>
        <v>0</v>
      </c>
      <c r="B57" s="258">
        <v>1</v>
      </c>
      <c r="C57" s="257">
        <f>scriv!D55</f>
        <v>0</v>
      </c>
      <c r="D57" s="257">
        <f t="shared" si="2"/>
        <v>0</v>
      </c>
      <c r="E57" s="257" t="str">
        <f t="shared" si="3"/>
        <v/>
      </c>
      <c r="F57" s="257" t="str">
        <f t="shared" si="4"/>
        <v/>
      </c>
      <c r="G57" s="259" t="s">
        <v>389</v>
      </c>
      <c r="H57" s="272" t="str">
        <f t="shared" si="10"/>
        <v/>
      </c>
      <c r="I57" s="257" t="str">
        <f>IF(scriv!W55&lt;&gt;"",scriv!W55,"")</f>
        <v/>
      </c>
      <c r="J57" s="257" t="str">
        <f t="shared" si="6"/>
        <v/>
      </c>
      <c r="K57" s="257" t="str">
        <f>"unoInfo="&amp;scriv!AL55</f>
        <v>unoInfo=</v>
      </c>
      <c r="L57" s="263"/>
      <c r="W57" s="257" t="str">
        <f>IF(scriv!X55&lt;&gt;"",scriv!X55,"")</f>
        <v/>
      </c>
      <c r="AA57" s="257" t="str">
        <f t="shared" si="5"/>
        <v>&lt;a href=    "#/?+++&amp;on=Map&amp;unoInfo="    class="slide"&gt;  &lt;span style="color:black; font-size:10px"&gt;1. 0&lt;/span&gt; &lt;/a&gt;&lt;br&gt;</v>
      </c>
      <c r="AB57" s="260"/>
      <c r="AC57" s="260"/>
      <c r="AD57" s="260"/>
      <c r="AE57" s="261"/>
      <c r="AF57" s="262"/>
      <c r="AG57" s="262"/>
      <c r="AH57" s="262" t="str">
        <f t="shared" si="7"/>
        <v>slide1</v>
      </c>
      <c r="AI57" s="262" t="str">
        <f t="shared" si="8"/>
        <v xml:space="preserve"> id="slide1" </v>
      </c>
      <c r="AJ57" s="262" t="s">
        <v>192</v>
      </c>
      <c r="AK57" s="257" t="str">
        <f t="shared" si="9"/>
        <v>+++&amp;on=Map&amp;unoInfo=</v>
      </c>
      <c r="AL57" s="261"/>
      <c r="AM57" s="261" t="s">
        <v>197</v>
      </c>
      <c r="AN57" s="261" t="s">
        <v>193</v>
      </c>
      <c r="AO57" s="261" t="s">
        <v>194</v>
      </c>
      <c r="AP57" s="261" t="str">
        <f t="shared" si="1"/>
        <v>&lt;/span&gt; &lt;/a&gt;</v>
      </c>
      <c r="AQ57" s="258" t="str">
        <f t="shared" si="0"/>
        <v>&lt;br&gt;</v>
      </c>
    </row>
    <row r="58" spans="1:43">
      <c r="A58" s="257">
        <f>LEN(scriv!B56)-LEN(SUBSTITUTE(scriv!B56,".",""))</f>
        <v>0</v>
      </c>
      <c r="B58" s="258">
        <v>1</v>
      </c>
      <c r="C58" s="257">
        <f>scriv!D56</f>
        <v>0</v>
      </c>
      <c r="D58" s="257">
        <f t="shared" si="2"/>
        <v>0</v>
      </c>
      <c r="E58" s="257" t="str">
        <f t="shared" si="3"/>
        <v/>
      </c>
      <c r="F58" s="257" t="str">
        <f t="shared" si="4"/>
        <v/>
      </c>
      <c r="G58" s="259" t="s">
        <v>389</v>
      </c>
      <c r="H58" s="272" t="str">
        <f t="shared" si="10"/>
        <v/>
      </c>
      <c r="I58" s="257" t="str">
        <f>IF(scriv!W56&lt;&gt;"",scriv!W56,"")</f>
        <v/>
      </c>
      <c r="J58" s="257" t="str">
        <f t="shared" si="6"/>
        <v/>
      </c>
      <c r="K58" s="257" t="str">
        <f>"unoInfo="&amp;scriv!AL56</f>
        <v>unoInfo=</v>
      </c>
      <c r="L58" s="263"/>
      <c r="W58" s="257" t="str">
        <f>IF(scriv!X56&lt;&gt;"",scriv!X56,"")</f>
        <v/>
      </c>
      <c r="AA58" s="257" t="str">
        <f t="shared" si="5"/>
        <v>&lt;a href=    "#/?+++&amp;on=Map&amp;unoInfo="    class="slide"&gt;  &lt;span style="color:black; font-size:10px"&gt;1. 0&lt;/span&gt; &lt;/a&gt;&lt;br&gt;</v>
      </c>
      <c r="AB58" s="260"/>
      <c r="AC58" s="260"/>
      <c r="AD58" s="260"/>
      <c r="AE58" s="261"/>
      <c r="AF58" s="262"/>
      <c r="AG58" s="262"/>
      <c r="AH58" s="262" t="str">
        <f t="shared" si="7"/>
        <v>slide1</v>
      </c>
      <c r="AI58" s="262" t="str">
        <f t="shared" si="8"/>
        <v xml:space="preserve"> id="slide1" </v>
      </c>
      <c r="AJ58" s="262" t="s">
        <v>192</v>
      </c>
      <c r="AK58" s="257" t="str">
        <f t="shared" si="9"/>
        <v>+++&amp;on=Map&amp;unoInfo=</v>
      </c>
      <c r="AL58" s="261"/>
      <c r="AM58" s="261" t="s">
        <v>197</v>
      </c>
      <c r="AN58" s="261" t="s">
        <v>193</v>
      </c>
      <c r="AO58" s="261" t="s">
        <v>194</v>
      </c>
      <c r="AP58" s="261" t="str">
        <f t="shared" si="1"/>
        <v>&lt;/span&gt; &lt;/a&gt;</v>
      </c>
      <c r="AQ58" s="258" t="str">
        <f t="shared" si="0"/>
        <v>&lt;br&gt;</v>
      </c>
    </row>
    <row r="59" spans="1:43">
      <c r="A59" s="257">
        <f>LEN(scriv!B57)-LEN(SUBSTITUTE(scriv!B57,".",""))</f>
        <v>0</v>
      </c>
      <c r="B59" s="258">
        <v>1</v>
      </c>
      <c r="C59" s="257">
        <f>scriv!D57</f>
        <v>0</v>
      </c>
      <c r="D59" s="257">
        <f t="shared" si="2"/>
        <v>0</v>
      </c>
      <c r="E59" s="257" t="str">
        <f t="shared" si="3"/>
        <v/>
      </c>
      <c r="F59" s="257" t="str">
        <f t="shared" si="4"/>
        <v/>
      </c>
      <c r="G59" s="259" t="s">
        <v>389</v>
      </c>
      <c r="H59" s="272" t="str">
        <f t="shared" si="10"/>
        <v/>
      </c>
      <c r="I59" s="257" t="str">
        <f>IF(scriv!W57&lt;&gt;"",scriv!W57,"")</f>
        <v/>
      </c>
      <c r="J59" s="257" t="str">
        <f t="shared" si="6"/>
        <v/>
      </c>
      <c r="K59" s="257" t="str">
        <f>"unoInfo="&amp;scriv!AL57</f>
        <v>unoInfo=</v>
      </c>
      <c r="L59" s="263"/>
      <c r="W59" s="257" t="str">
        <f>IF(scriv!X57&lt;&gt;"",scriv!X57,"")</f>
        <v/>
      </c>
      <c r="AA59" s="257" t="str">
        <f t="shared" si="5"/>
        <v>&lt;a href=    "#/?+++&amp;on=Map&amp;unoInfo="    class="slide"&gt;  &lt;span style="color:black; font-size:10px"&gt;1. 0&lt;/span&gt; &lt;/a&gt;&lt;br&gt;</v>
      </c>
      <c r="AB59" s="260"/>
      <c r="AC59" s="260"/>
      <c r="AD59" s="260"/>
      <c r="AE59" s="261"/>
      <c r="AF59" s="262"/>
      <c r="AG59" s="262"/>
      <c r="AH59" s="262" t="str">
        <f t="shared" si="7"/>
        <v>slide1</v>
      </c>
      <c r="AI59" s="262" t="str">
        <f t="shared" si="8"/>
        <v xml:space="preserve"> id="slide1" </v>
      </c>
      <c r="AJ59" s="262" t="s">
        <v>192</v>
      </c>
      <c r="AK59" s="257" t="str">
        <f t="shared" si="9"/>
        <v>+++&amp;on=Map&amp;unoInfo=</v>
      </c>
      <c r="AL59" s="261"/>
      <c r="AM59" s="261" t="s">
        <v>197</v>
      </c>
      <c r="AN59" s="261" t="s">
        <v>193</v>
      </c>
      <c r="AO59" s="261" t="s">
        <v>194</v>
      </c>
      <c r="AP59" s="261" t="str">
        <f t="shared" si="1"/>
        <v>&lt;/span&gt; &lt;/a&gt;</v>
      </c>
      <c r="AQ59" s="258" t="str">
        <f t="shared" si="0"/>
        <v>&lt;br&gt;</v>
      </c>
    </row>
    <row r="60" spans="1:43">
      <c r="A60" s="257">
        <f>LEN(scriv!B58)-LEN(SUBSTITUTE(scriv!B58,".",""))</f>
        <v>0</v>
      </c>
      <c r="B60" s="258">
        <v>1</v>
      </c>
      <c r="C60" s="257">
        <f>scriv!D58</f>
        <v>0</v>
      </c>
      <c r="D60" s="257">
        <f t="shared" si="2"/>
        <v>0</v>
      </c>
      <c r="E60" s="257" t="str">
        <f t="shared" si="3"/>
        <v/>
      </c>
      <c r="F60" s="257" t="str">
        <f t="shared" si="4"/>
        <v/>
      </c>
      <c r="G60" s="259" t="s">
        <v>389</v>
      </c>
      <c r="H60" s="272" t="str">
        <f t="shared" si="10"/>
        <v/>
      </c>
      <c r="I60" s="257" t="str">
        <f>IF(scriv!W58&lt;&gt;"",scriv!W58,"")</f>
        <v/>
      </c>
      <c r="J60" s="257" t="str">
        <f t="shared" si="6"/>
        <v/>
      </c>
      <c r="K60" s="257" t="str">
        <f>"unoInfo="&amp;scriv!AL58</f>
        <v>unoInfo=</v>
      </c>
      <c r="L60" s="263"/>
      <c r="W60" s="257" t="str">
        <f>IF(scriv!X58&lt;&gt;"",scriv!X58,"")</f>
        <v/>
      </c>
      <c r="AA60" s="257" t="str">
        <f t="shared" si="5"/>
        <v>&lt;a href=    "#/?+++&amp;on=Map&amp;unoInfo="    class="slide"&gt;  &lt;span style="color:black; font-size:10px"&gt;1. 0&lt;/span&gt; &lt;/a&gt;&lt;br&gt;</v>
      </c>
      <c r="AB60" s="260"/>
      <c r="AC60" s="260"/>
      <c r="AD60" s="260"/>
      <c r="AE60" s="261"/>
      <c r="AF60" s="262"/>
      <c r="AG60" s="262"/>
      <c r="AH60" s="262" t="str">
        <f t="shared" si="7"/>
        <v>slide1</v>
      </c>
      <c r="AI60" s="262" t="str">
        <f t="shared" si="8"/>
        <v xml:space="preserve"> id="slide1" </v>
      </c>
      <c r="AJ60" s="262" t="s">
        <v>192</v>
      </c>
      <c r="AK60" s="257" t="str">
        <f t="shared" si="9"/>
        <v>+++&amp;on=Map&amp;unoInfo=</v>
      </c>
      <c r="AL60" s="261"/>
      <c r="AM60" s="261" t="s">
        <v>197</v>
      </c>
      <c r="AN60" s="261" t="s">
        <v>193</v>
      </c>
      <c r="AO60" s="261" t="s">
        <v>194</v>
      </c>
      <c r="AP60" s="261" t="str">
        <f t="shared" si="1"/>
        <v>&lt;/span&gt; &lt;/a&gt;</v>
      </c>
      <c r="AQ60" s="258" t="str">
        <f t="shared" si="0"/>
        <v>&lt;br&gt;</v>
      </c>
    </row>
    <row r="61" spans="1:43">
      <c r="A61" s="257">
        <f>LEN(scriv!B59)-LEN(SUBSTITUTE(scriv!B59,".",""))</f>
        <v>0</v>
      </c>
      <c r="B61" s="258">
        <v>1</v>
      </c>
      <c r="C61" s="257">
        <f>scriv!D59</f>
        <v>0</v>
      </c>
      <c r="D61" s="257">
        <f t="shared" si="2"/>
        <v>0</v>
      </c>
      <c r="E61" s="257" t="str">
        <f t="shared" si="3"/>
        <v/>
      </c>
      <c r="F61" s="257" t="str">
        <f t="shared" si="4"/>
        <v/>
      </c>
      <c r="G61" s="259" t="s">
        <v>389</v>
      </c>
      <c r="H61" s="272" t="str">
        <f t="shared" si="10"/>
        <v/>
      </c>
      <c r="I61" s="257" t="str">
        <f>IF(scriv!W59&lt;&gt;"",scriv!W59,"")</f>
        <v/>
      </c>
      <c r="J61" s="257" t="str">
        <f t="shared" si="6"/>
        <v/>
      </c>
      <c r="K61" s="257" t="str">
        <f>"unoInfo="&amp;scriv!AL59</f>
        <v>unoInfo=</v>
      </c>
      <c r="L61" s="263"/>
      <c r="W61" s="257" t="str">
        <f>IF(scriv!X59&lt;&gt;"",scriv!X59,"")</f>
        <v/>
      </c>
      <c r="AA61" s="257" t="str">
        <f t="shared" si="5"/>
        <v>&lt;a href=    "#/?+++&amp;on=Map&amp;unoInfo="    class="slide"&gt;  &lt;span style="color:black; font-size:10px"&gt;1. 0&lt;/span&gt; &lt;/a&gt;&lt;br&gt;</v>
      </c>
      <c r="AB61" s="260"/>
      <c r="AC61" s="260"/>
      <c r="AD61" s="260"/>
      <c r="AE61" s="261"/>
      <c r="AF61" s="262"/>
      <c r="AG61" s="262"/>
      <c r="AH61" s="262" t="str">
        <f t="shared" si="7"/>
        <v>slide1</v>
      </c>
      <c r="AI61" s="262" t="str">
        <f t="shared" si="8"/>
        <v xml:space="preserve"> id="slide1" </v>
      </c>
      <c r="AJ61" s="262" t="s">
        <v>192</v>
      </c>
      <c r="AK61" s="257" t="str">
        <f t="shared" si="9"/>
        <v>+++&amp;on=Map&amp;unoInfo=</v>
      </c>
      <c r="AL61" s="261"/>
      <c r="AM61" s="261" t="s">
        <v>197</v>
      </c>
      <c r="AN61" s="261" t="s">
        <v>193</v>
      </c>
      <c r="AO61" s="261" t="s">
        <v>194</v>
      </c>
      <c r="AP61" s="261" t="str">
        <f t="shared" si="1"/>
        <v>&lt;/span&gt; &lt;/a&gt;</v>
      </c>
      <c r="AQ61" s="258" t="str">
        <f t="shared" si="0"/>
        <v>&lt;br&gt;</v>
      </c>
    </row>
    <row r="62" spans="1:43">
      <c r="A62" s="257">
        <f>LEN(scriv!B60)-LEN(SUBSTITUTE(scriv!B60,".",""))</f>
        <v>0</v>
      </c>
      <c r="B62" s="258">
        <v>1</v>
      </c>
      <c r="C62" s="257">
        <f>scriv!D60</f>
        <v>0</v>
      </c>
      <c r="D62" s="257">
        <f t="shared" si="2"/>
        <v>0</v>
      </c>
      <c r="E62" s="257" t="str">
        <f t="shared" si="3"/>
        <v/>
      </c>
      <c r="F62" s="257" t="str">
        <f t="shared" si="4"/>
        <v/>
      </c>
      <c r="G62" s="259" t="s">
        <v>389</v>
      </c>
      <c r="H62" s="272" t="str">
        <f t="shared" si="10"/>
        <v/>
      </c>
      <c r="I62" s="257" t="str">
        <f>IF(scriv!W60&lt;&gt;"",scriv!W60,"")</f>
        <v/>
      </c>
      <c r="J62" s="257" t="str">
        <f t="shared" si="6"/>
        <v/>
      </c>
      <c r="K62" s="257" t="str">
        <f>"unoInfo="&amp;scriv!AL60</f>
        <v>unoInfo=</v>
      </c>
      <c r="L62" s="263"/>
      <c r="W62" s="257" t="str">
        <f>IF(scriv!X60&lt;&gt;"",scriv!X60,"")</f>
        <v/>
      </c>
      <c r="AA62" s="257" t="str">
        <f t="shared" si="5"/>
        <v>&lt;a href=    "#/?+++&amp;on=Map&amp;unoInfo="    class="slide"&gt;  &lt;span style="color:black; font-size:10px"&gt;1. 0&lt;/span&gt; &lt;/a&gt;&lt;br&gt;</v>
      </c>
      <c r="AB62" s="260"/>
      <c r="AC62" s="260"/>
      <c r="AD62" s="260"/>
      <c r="AE62" s="261"/>
      <c r="AF62" s="262"/>
      <c r="AG62" s="262"/>
      <c r="AH62" s="262" t="str">
        <f t="shared" si="7"/>
        <v>slide1</v>
      </c>
      <c r="AI62" s="262" t="str">
        <f t="shared" si="8"/>
        <v xml:space="preserve"> id="slide1" </v>
      </c>
      <c r="AJ62" s="262" t="s">
        <v>192</v>
      </c>
      <c r="AK62" s="257" t="str">
        <f t="shared" si="9"/>
        <v>+++&amp;on=Map&amp;unoInfo=</v>
      </c>
      <c r="AL62" s="261"/>
      <c r="AM62" s="261" t="s">
        <v>197</v>
      </c>
      <c r="AN62" s="261" t="s">
        <v>193</v>
      </c>
      <c r="AO62" s="261" t="s">
        <v>194</v>
      </c>
      <c r="AP62" s="261" t="str">
        <f t="shared" si="1"/>
        <v>&lt;/span&gt; &lt;/a&gt;</v>
      </c>
      <c r="AQ62" s="258" t="str">
        <f t="shared" si="0"/>
        <v>&lt;br&gt;</v>
      </c>
    </row>
    <row r="63" spans="1:43">
      <c r="A63" s="257">
        <f>LEN(scriv!B61)-LEN(SUBSTITUTE(scriv!B61,".",""))</f>
        <v>0</v>
      </c>
      <c r="B63" s="258">
        <v>1</v>
      </c>
      <c r="C63" s="257">
        <f>scriv!D61</f>
        <v>0</v>
      </c>
      <c r="D63" s="257">
        <f t="shared" si="2"/>
        <v>0</v>
      </c>
      <c r="E63" s="257" t="str">
        <f t="shared" si="3"/>
        <v/>
      </c>
      <c r="F63" s="257" t="str">
        <f t="shared" si="4"/>
        <v/>
      </c>
      <c r="G63" s="259" t="s">
        <v>389</v>
      </c>
      <c r="H63" s="272" t="str">
        <f t="shared" si="10"/>
        <v/>
      </c>
      <c r="I63" s="257" t="str">
        <f>IF(scriv!W61&lt;&gt;"",scriv!W61,"")</f>
        <v/>
      </c>
      <c r="J63" s="257" t="str">
        <f t="shared" si="6"/>
        <v/>
      </c>
      <c r="K63" s="257" t="str">
        <f>"unoInfo="&amp;scriv!AL61</f>
        <v>unoInfo=</v>
      </c>
      <c r="L63" s="263"/>
      <c r="W63" s="257" t="str">
        <f>IF(scriv!X61&lt;&gt;"",scriv!X61,"")</f>
        <v/>
      </c>
      <c r="AA63" s="257" t="str">
        <f t="shared" si="5"/>
        <v>&lt;a href=    "#/?+++&amp;on=Map&amp;unoInfo="    class="slide"&gt;  &lt;span style="color:black; font-size:10px"&gt;1. 0&lt;/span&gt; &lt;/a&gt;&lt;br&gt;</v>
      </c>
      <c r="AB63" s="260"/>
      <c r="AC63" s="260"/>
      <c r="AD63" s="260"/>
      <c r="AE63" s="261"/>
      <c r="AF63" s="262"/>
      <c r="AG63" s="262"/>
      <c r="AH63" s="262" t="str">
        <f t="shared" si="7"/>
        <v>slide1</v>
      </c>
      <c r="AI63" s="262" t="str">
        <f t="shared" si="8"/>
        <v xml:space="preserve"> id="slide1" </v>
      </c>
      <c r="AJ63" s="262" t="s">
        <v>192</v>
      </c>
      <c r="AK63" s="257" t="str">
        <f t="shared" si="9"/>
        <v>+++&amp;on=Map&amp;unoInfo=</v>
      </c>
      <c r="AL63" s="261"/>
      <c r="AM63" s="261" t="s">
        <v>197</v>
      </c>
      <c r="AN63" s="261" t="s">
        <v>193</v>
      </c>
      <c r="AO63" s="261" t="s">
        <v>194</v>
      </c>
      <c r="AP63" s="261" t="str">
        <f t="shared" si="1"/>
        <v>&lt;/span&gt; &lt;/a&gt;</v>
      </c>
      <c r="AQ63" s="258" t="str">
        <f t="shared" si="0"/>
        <v>&lt;br&gt;</v>
      </c>
    </row>
    <row r="64" spans="1:43">
      <c r="A64" s="257">
        <f>LEN(scriv!B62)-LEN(SUBSTITUTE(scriv!B62,".",""))</f>
        <v>0</v>
      </c>
      <c r="B64" s="258">
        <v>1</v>
      </c>
      <c r="C64" s="257">
        <f>scriv!D62</f>
        <v>0</v>
      </c>
      <c r="D64" s="257">
        <f t="shared" si="2"/>
        <v>0</v>
      </c>
      <c r="E64" s="257" t="str">
        <f t="shared" si="3"/>
        <v/>
      </c>
      <c r="F64" s="257" t="str">
        <f t="shared" si="4"/>
        <v/>
      </c>
      <c r="G64" s="259" t="s">
        <v>389</v>
      </c>
      <c r="H64" s="272" t="str">
        <f t="shared" si="10"/>
        <v/>
      </c>
      <c r="I64" s="257" t="str">
        <f>IF(scriv!W62&lt;&gt;"",scriv!W62,"")</f>
        <v/>
      </c>
      <c r="J64" s="257" t="str">
        <f t="shared" si="6"/>
        <v/>
      </c>
      <c r="K64" s="257" t="str">
        <f>"unoInfo="&amp;scriv!AL62</f>
        <v>unoInfo=</v>
      </c>
      <c r="L64" s="263"/>
      <c r="W64" s="257" t="str">
        <f>IF(scriv!X62&lt;&gt;"",scriv!X62,"")</f>
        <v/>
      </c>
      <c r="AA64" s="257" t="str">
        <f t="shared" si="5"/>
        <v>&lt;a href=    "#/?+++&amp;on=Map&amp;unoInfo="    class="slide"&gt;  &lt;span style="color:black; font-size:10px"&gt;1. 0&lt;/span&gt; &lt;/a&gt;&lt;br&gt;</v>
      </c>
      <c r="AB64" s="260"/>
      <c r="AC64" s="260"/>
      <c r="AD64" s="260"/>
      <c r="AE64" s="261"/>
      <c r="AF64" s="262"/>
      <c r="AG64" s="262"/>
      <c r="AH64" s="262" t="str">
        <f t="shared" si="7"/>
        <v>slide1</v>
      </c>
      <c r="AI64" s="262" t="str">
        <f t="shared" si="8"/>
        <v xml:space="preserve"> id="slide1" </v>
      </c>
      <c r="AJ64" s="262" t="s">
        <v>192</v>
      </c>
      <c r="AK64" s="257" t="str">
        <f t="shared" si="9"/>
        <v>+++&amp;on=Map&amp;unoInfo=</v>
      </c>
      <c r="AL64" s="261"/>
      <c r="AM64" s="261" t="s">
        <v>197</v>
      </c>
      <c r="AN64" s="261" t="s">
        <v>193</v>
      </c>
      <c r="AO64" s="261" t="s">
        <v>194</v>
      </c>
      <c r="AP64" s="261" t="str">
        <f t="shared" si="1"/>
        <v>&lt;/span&gt; &lt;/a&gt;</v>
      </c>
      <c r="AQ64" s="258" t="str">
        <f t="shared" si="0"/>
        <v>&lt;br&gt;</v>
      </c>
    </row>
    <row r="65" spans="1:43">
      <c r="A65" s="257">
        <f>LEN(scriv!B63)-LEN(SUBSTITUTE(scriv!B63,".",""))</f>
        <v>0</v>
      </c>
      <c r="B65" s="258">
        <v>1</v>
      </c>
      <c r="C65" s="257">
        <f>scriv!D63</f>
        <v>0</v>
      </c>
      <c r="D65" s="257">
        <f t="shared" si="2"/>
        <v>0</v>
      </c>
      <c r="E65" s="257" t="str">
        <f t="shared" si="3"/>
        <v/>
      </c>
      <c r="F65" s="257" t="str">
        <f t="shared" si="4"/>
        <v/>
      </c>
      <c r="G65" s="259" t="s">
        <v>389</v>
      </c>
      <c r="H65" s="272" t="str">
        <f t="shared" si="10"/>
        <v/>
      </c>
      <c r="I65" s="257" t="str">
        <f>IF(scriv!W63&lt;&gt;"",scriv!W63,"")</f>
        <v/>
      </c>
      <c r="J65" s="257" t="str">
        <f t="shared" si="6"/>
        <v/>
      </c>
      <c r="K65" s="257" t="str">
        <f>"unoInfo="&amp;scriv!AL63</f>
        <v>unoInfo=</v>
      </c>
      <c r="L65" s="263"/>
      <c r="W65" s="257" t="str">
        <f>IF(scriv!X63&lt;&gt;"",scriv!X63,"")</f>
        <v/>
      </c>
      <c r="AA65" s="257" t="str">
        <f t="shared" si="5"/>
        <v>&lt;a href=    "#/?+++&amp;on=Map&amp;unoInfo="    class="slide"&gt;  &lt;span style="color:black; font-size:10px"&gt;1. 0&lt;/span&gt; &lt;/a&gt;&lt;br&gt;</v>
      </c>
      <c r="AB65" s="260"/>
      <c r="AC65" s="260"/>
      <c r="AD65" s="260"/>
      <c r="AE65" s="261"/>
      <c r="AF65" s="262"/>
      <c r="AG65" s="262"/>
      <c r="AH65" s="262" t="str">
        <f t="shared" si="7"/>
        <v>slide1</v>
      </c>
      <c r="AI65" s="262" t="str">
        <f t="shared" si="8"/>
        <v xml:space="preserve"> id="slide1" </v>
      </c>
      <c r="AJ65" s="262" t="s">
        <v>192</v>
      </c>
      <c r="AK65" s="257" t="str">
        <f t="shared" si="9"/>
        <v>+++&amp;on=Map&amp;unoInfo=</v>
      </c>
      <c r="AL65" s="261"/>
      <c r="AM65" s="261" t="s">
        <v>197</v>
      </c>
      <c r="AN65" s="261" t="s">
        <v>193</v>
      </c>
      <c r="AO65" s="261" t="s">
        <v>194</v>
      </c>
      <c r="AP65" s="261" t="str">
        <f t="shared" si="1"/>
        <v>&lt;/span&gt; &lt;/a&gt;</v>
      </c>
      <c r="AQ65" s="258" t="str">
        <f t="shared" si="0"/>
        <v>&lt;br&gt;</v>
      </c>
    </row>
    <row r="66" spans="1:43">
      <c r="A66" s="257">
        <f>LEN(scriv!B64)-LEN(SUBSTITUTE(scriv!B64,".",""))</f>
        <v>0</v>
      </c>
      <c r="B66" s="258">
        <v>1</v>
      </c>
      <c r="C66" s="257">
        <f>scriv!D64</f>
        <v>0</v>
      </c>
      <c r="D66" s="257">
        <f t="shared" si="2"/>
        <v>0</v>
      </c>
      <c r="E66" s="257" t="str">
        <f t="shared" si="3"/>
        <v/>
      </c>
      <c r="F66" s="257" t="str">
        <f t="shared" si="4"/>
        <v/>
      </c>
      <c r="G66" s="259" t="s">
        <v>389</v>
      </c>
      <c r="H66" s="272" t="str">
        <f t="shared" si="10"/>
        <v/>
      </c>
      <c r="I66" s="257" t="str">
        <f>IF(scriv!W64&lt;&gt;"",scriv!W64,"")</f>
        <v/>
      </c>
      <c r="J66" s="257" t="str">
        <f t="shared" si="6"/>
        <v/>
      </c>
      <c r="K66" s="257" t="str">
        <f>"unoInfo="&amp;scriv!AL64</f>
        <v>unoInfo=</v>
      </c>
      <c r="L66" s="263"/>
      <c r="W66" s="257" t="str">
        <f>IF(scriv!X64&lt;&gt;"",scriv!X64,"")</f>
        <v/>
      </c>
      <c r="AA66" s="257" t="str">
        <f t="shared" si="5"/>
        <v>&lt;a href=    "#/?+++&amp;on=Map&amp;unoInfo="    class="slide"&gt;  &lt;span style="color:black; font-size:10px"&gt;1. 0&lt;/span&gt; &lt;/a&gt;&lt;br&gt;</v>
      </c>
      <c r="AB66" s="260"/>
      <c r="AC66" s="260"/>
      <c r="AD66" s="260"/>
      <c r="AE66" s="261"/>
      <c r="AF66" s="262"/>
      <c r="AG66" s="262"/>
      <c r="AH66" s="262" t="str">
        <f t="shared" si="7"/>
        <v>slide1</v>
      </c>
      <c r="AI66" s="262" t="str">
        <f t="shared" si="8"/>
        <v xml:space="preserve"> id="slide1" </v>
      </c>
      <c r="AJ66" s="262" t="s">
        <v>192</v>
      </c>
      <c r="AK66" s="257" t="str">
        <f t="shared" si="9"/>
        <v>+++&amp;on=Map&amp;unoInfo=</v>
      </c>
      <c r="AL66" s="261"/>
      <c r="AM66" s="261" t="s">
        <v>197</v>
      </c>
      <c r="AN66" s="261" t="s">
        <v>193</v>
      </c>
      <c r="AO66" s="261" t="s">
        <v>194</v>
      </c>
      <c r="AP66" s="261" t="str">
        <f t="shared" si="1"/>
        <v>&lt;/span&gt; &lt;/a&gt;</v>
      </c>
      <c r="AQ66" s="258" t="str">
        <f t="shared" si="0"/>
        <v>&lt;br&gt;</v>
      </c>
    </row>
    <row r="67" spans="1:43">
      <c r="A67" s="257">
        <f>LEN(scriv!B65)-LEN(SUBSTITUTE(scriv!B65,".",""))</f>
        <v>0</v>
      </c>
      <c r="B67" s="258">
        <v>1</v>
      </c>
      <c r="C67" s="257">
        <f>scriv!D65</f>
        <v>0</v>
      </c>
      <c r="D67" s="257">
        <f t="shared" si="2"/>
        <v>0</v>
      </c>
      <c r="E67" s="257" t="str">
        <f t="shared" si="3"/>
        <v/>
      </c>
      <c r="F67" s="257" t="str">
        <f t="shared" si="4"/>
        <v/>
      </c>
      <c r="G67" s="259" t="s">
        <v>389</v>
      </c>
      <c r="H67" s="272" t="str">
        <f t="shared" si="10"/>
        <v/>
      </c>
      <c r="I67" s="257" t="str">
        <f>IF(scriv!W65&lt;&gt;"",scriv!W65,"")</f>
        <v/>
      </c>
      <c r="J67" s="257" t="str">
        <f t="shared" si="6"/>
        <v/>
      </c>
      <c r="K67" s="257" t="str">
        <f>"unoInfo="&amp;scriv!AL65</f>
        <v>unoInfo=</v>
      </c>
      <c r="L67" s="263"/>
      <c r="W67" s="257" t="str">
        <f>IF(scriv!X65&lt;&gt;"",scriv!X65,"")</f>
        <v/>
      </c>
      <c r="AA67" s="257" t="str">
        <f t="shared" si="5"/>
        <v>&lt;a href=    "#/?+++&amp;on=Map&amp;unoInfo="    class="slide"&gt;  &lt;span style="color:black; font-size:10px"&gt;1. 0&lt;/span&gt; &lt;/a&gt;&lt;br&gt;</v>
      </c>
      <c r="AB67" s="260"/>
      <c r="AC67" s="260"/>
      <c r="AD67" s="260"/>
      <c r="AE67" s="261"/>
      <c r="AF67" s="262"/>
      <c r="AG67" s="262"/>
      <c r="AH67" s="262" t="str">
        <f t="shared" si="7"/>
        <v>slide1</v>
      </c>
      <c r="AI67" s="262" t="str">
        <f t="shared" si="8"/>
        <v xml:space="preserve"> id="slide1" </v>
      </c>
      <c r="AJ67" s="262" t="s">
        <v>192</v>
      </c>
      <c r="AK67" s="257" t="str">
        <f t="shared" si="9"/>
        <v>+++&amp;on=Map&amp;unoInfo=</v>
      </c>
      <c r="AL67" s="261"/>
      <c r="AM67" s="261" t="s">
        <v>197</v>
      </c>
      <c r="AN67" s="261" t="s">
        <v>193</v>
      </c>
      <c r="AO67" s="261" t="s">
        <v>194</v>
      </c>
      <c r="AP67" s="261" t="str">
        <f t="shared" si="1"/>
        <v>&lt;/span&gt; &lt;/a&gt;</v>
      </c>
      <c r="AQ67" s="258" t="str">
        <f t="shared" si="0"/>
        <v>&lt;br&gt;</v>
      </c>
    </row>
    <row r="68" spans="1:43">
      <c r="A68" s="257">
        <f>LEN(scriv!B66)-LEN(SUBSTITUTE(scriv!B66,".",""))</f>
        <v>0</v>
      </c>
      <c r="B68" s="258">
        <v>1</v>
      </c>
      <c r="C68" s="257">
        <f>scriv!D66</f>
        <v>0</v>
      </c>
      <c r="D68" s="257">
        <f t="shared" si="2"/>
        <v>0</v>
      </c>
      <c r="E68" s="257" t="str">
        <f t="shared" si="3"/>
        <v/>
      </c>
      <c r="F68" s="257" t="str">
        <f t="shared" si="4"/>
        <v/>
      </c>
      <c r="G68" s="259" t="s">
        <v>389</v>
      </c>
      <c r="H68" s="272" t="str">
        <f t="shared" si="10"/>
        <v/>
      </c>
      <c r="I68" s="257" t="str">
        <f>IF(scriv!W66&lt;&gt;"",scriv!W66,"")</f>
        <v/>
      </c>
      <c r="J68" s="257" t="str">
        <f t="shared" si="6"/>
        <v/>
      </c>
      <c r="K68" s="257" t="str">
        <f>"unoInfo="&amp;scriv!AL66</f>
        <v>unoInfo=</v>
      </c>
      <c r="L68" s="263"/>
      <c r="W68" s="257" t="str">
        <f>IF(scriv!X66&lt;&gt;"",scriv!X66,"")</f>
        <v/>
      </c>
      <c r="AA68" s="257" t="str">
        <f t="shared" si="5"/>
        <v>&lt;a href=    "#/?+++&amp;on=Map&amp;unoInfo="    class="slide"&gt;  &lt;span style="color:black; font-size:10px"&gt;1. 0&lt;/span&gt; &lt;/a&gt;&lt;br&gt;</v>
      </c>
      <c r="AB68" s="260"/>
      <c r="AC68" s="260"/>
      <c r="AD68" s="260"/>
      <c r="AE68" s="261"/>
      <c r="AF68" s="262"/>
      <c r="AG68" s="262"/>
      <c r="AH68" s="262" t="str">
        <f t="shared" si="7"/>
        <v>slide1</v>
      </c>
      <c r="AI68" s="262" t="str">
        <f t="shared" si="8"/>
        <v xml:space="preserve"> id="slide1" </v>
      </c>
      <c r="AJ68" s="262" t="s">
        <v>192</v>
      </c>
      <c r="AK68" s="257" t="str">
        <f t="shared" si="9"/>
        <v>+++&amp;on=Map&amp;unoInfo=</v>
      </c>
      <c r="AL68" s="261"/>
      <c r="AM68" s="261" t="s">
        <v>197</v>
      </c>
      <c r="AN68" s="261" t="s">
        <v>193</v>
      </c>
      <c r="AO68" s="261" t="s">
        <v>194</v>
      </c>
      <c r="AP68" s="261" t="str">
        <f t="shared" si="1"/>
        <v>&lt;/span&gt; &lt;/a&gt;</v>
      </c>
      <c r="AQ68" s="258" t="str">
        <f t="shared" si="0"/>
        <v>&lt;br&gt;</v>
      </c>
    </row>
    <row r="69" spans="1:43">
      <c r="A69" s="257">
        <f>LEN(scriv!B67)-LEN(SUBSTITUTE(scriv!B67,".",""))</f>
        <v>0</v>
      </c>
      <c r="B69" s="258">
        <v>1</v>
      </c>
      <c r="C69" s="257">
        <f>scriv!D67</f>
        <v>0</v>
      </c>
      <c r="D69" s="257">
        <f t="shared" si="2"/>
        <v>0</v>
      </c>
      <c r="E69" s="257" t="str">
        <f t="shared" si="3"/>
        <v/>
      </c>
      <c r="F69" s="257" t="str">
        <f t="shared" si="4"/>
        <v/>
      </c>
      <c r="G69" s="259" t="s">
        <v>389</v>
      </c>
      <c r="H69" s="272" t="str">
        <f t="shared" si="10"/>
        <v/>
      </c>
      <c r="I69" s="257" t="str">
        <f>IF(scriv!W67&lt;&gt;"",scriv!W67,"")</f>
        <v/>
      </c>
      <c r="J69" s="257" t="str">
        <f t="shared" si="6"/>
        <v/>
      </c>
      <c r="K69" s="257" t="str">
        <f>"unoInfo="&amp;scriv!AL67</f>
        <v>unoInfo=</v>
      </c>
      <c r="L69" s="263"/>
      <c r="W69" s="257" t="str">
        <f>IF(scriv!X67&lt;&gt;"",scriv!X67,"")</f>
        <v/>
      </c>
      <c r="AA69" s="257" t="str">
        <f t="shared" si="5"/>
        <v>&lt;a href=    "#/?+++&amp;on=Map&amp;unoInfo="    class="slide"&gt;  &lt;span style="color:black; font-size:10px"&gt;1. 0&lt;/span&gt; &lt;/a&gt;&lt;br&gt;</v>
      </c>
      <c r="AB69" s="260"/>
      <c r="AC69" s="260"/>
      <c r="AD69" s="260"/>
      <c r="AE69" s="261"/>
      <c r="AF69" s="262"/>
      <c r="AG69" s="262"/>
      <c r="AH69" s="262" t="str">
        <f t="shared" si="7"/>
        <v>slide1</v>
      </c>
      <c r="AI69" s="262" t="str">
        <f t="shared" si="8"/>
        <v xml:space="preserve"> id="slide1" </v>
      </c>
      <c r="AJ69" s="262" t="s">
        <v>192</v>
      </c>
      <c r="AK69" s="257" t="str">
        <f t="shared" si="9"/>
        <v>+++&amp;on=Map&amp;unoInfo=</v>
      </c>
      <c r="AL69" s="261"/>
      <c r="AM69" s="261" t="s">
        <v>197</v>
      </c>
      <c r="AN69" s="261" t="s">
        <v>193</v>
      </c>
      <c r="AO69" s="261" t="s">
        <v>194</v>
      </c>
      <c r="AP69" s="261" t="str">
        <f t="shared" si="1"/>
        <v>&lt;/span&gt; &lt;/a&gt;</v>
      </c>
      <c r="AQ69" s="258" t="str">
        <f t="shared" si="0"/>
        <v>&lt;br&gt;</v>
      </c>
    </row>
    <row r="70" spans="1:43">
      <c r="A70" s="257">
        <f>LEN(scriv!B68)-LEN(SUBSTITUTE(scriv!B68,".",""))</f>
        <v>0</v>
      </c>
      <c r="B70" s="258">
        <v>1</v>
      </c>
      <c r="C70" s="257">
        <f>scriv!D68</f>
        <v>0</v>
      </c>
      <c r="D70" s="257">
        <f t="shared" si="2"/>
        <v>0</v>
      </c>
      <c r="E70" s="257" t="str">
        <f t="shared" si="3"/>
        <v/>
      </c>
      <c r="F70" s="257" t="str">
        <f t="shared" si="4"/>
        <v/>
      </c>
      <c r="G70" s="259" t="s">
        <v>389</v>
      </c>
      <c r="H70" s="272" t="str">
        <f t="shared" si="10"/>
        <v/>
      </c>
      <c r="I70" s="257" t="str">
        <f>IF(scriv!W68&lt;&gt;"",scriv!W68,"")</f>
        <v/>
      </c>
      <c r="J70" s="257" t="str">
        <f t="shared" si="6"/>
        <v/>
      </c>
      <c r="K70" s="257" t="str">
        <f>"unoInfo="&amp;scriv!AL68</f>
        <v>unoInfo=</v>
      </c>
      <c r="L70" s="263"/>
      <c r="W70" s="257" t="str">
        <f>IF(scriv!X68&lt;&gt;"",scriv!X68,"")</f>
        <v/>
      </c>
      <c r="AA70" s="257" t="str">
        <f t="shared" ref="AA70:AA100" si="11">IF(C70&lt;&gt;"",
IF(H70&lt;&gt;"md",E70&amp;"&lt;a href=    "&amp;CHAR(34)&amp;"#/"&amp;AM70&amp;AK70&amp;AL70&amp;""""&amp;"    "&amp;AN70&amp;AJ70&amp;AO70&amp;B70&amp;". "&amp;C70&amp;AP70&amp;AQ70&amp;F70,
C70),
"")</f>
        <v>&lt;a href=    "#/?+++&amp;on=Map&amp;unoInfo="    class="slide"&gt;  &lt;span style="color:black; font-size:10px"&gt;1. 0&lt;/span&gt; &lt;/a&gt;&lt;br&gt;</v>
      </c>
      <c r="AB70" s="260"/>
      <c r="AC70" s="260"/>
      <c r="AD70" s="260"/>
      <c r="AE70" s="261"/>
      <c r="AF70" s="262"/>
      <c r="AG70" s="262"/>
      <c r="AH70" s="262" t="str">
        <f t="shared" si="7"/>
        <v>slide1</v>
      </c>
      <c r="AI70" s="262" t="str">
        <f t="shared" si="8"/>
        <v xml:space="preserve"> id="slide1" </v>
      </c>
      <c r="AJ70" s="262" t="s">
        <v>192</v>
      </c>
      <c r="AK70" s="257" t="str">
        <f t="shared" si="9"/>
        <v>+++&amp;on=Map&amp;unoInfo=</v>
      </c>
      <c r="AL70" s="261"/>
      <c r="AM70" s="261" t="s">
        <v>197</v>
      </c>
      <c r="AN70" s="261" t="s">
        <v>193</v>
      </c>
      <c r="AO70" s="261" t="s">
        <v>194</v>
      </c>
      <c r="AP70" s="261" t="str">
        <f t="shared" ref="AP70:AP100" si="12">$AP$2</f>
        <v>&lt;/span&gt; &lt;/a&gt;</v>
      </c>
      <c r="AQ70" s="258" t="str">
        <f t="shared" ref="AQ70:AQ100" si="13">$AQ$2</f>
        <v>&lt;br&gt;</v>
      </c>
    </row>
    <row r="71" spans="1:43">
      <c r="A71" s="257">
        <f>LEN(scriv!B69)-LEN(SUBSTITUTE(scriv!B69,".",""))</f>
        <v>0</v>
      </c>
      <c r="B71" s="258">
        <v>1</v>
      </c>
      <c r="C71" s="257">
        <f>scriv!D69</f>
        <v>0</v>
      </c>
      <c r="D71" s="257">
        <f t="shared" ref="D71:D100" si="14">C71</f>
        <v>0</v>
      </c>
      <c r="E71" s="257" t="str">
        <f t="shared" ref="E71:E100" si="15">IF(A72&gt;A71,"&lt;details&gt; &lt;summary class='O"&amp;A71&amp;"'&gt;"&amp;C71&amp;"&lt;/summary&gt;","")</f>
        <v/>
      </c>
      <c r="F71" s="257" t="str">
        <f t="shared" ref="F71:F100" si="16">IF(A72&lt;A71,"&lt;/details&gt; ","")&amp;IF(A72+1&lt;A71,"&lt;/details&gt; ","")</f>
        <v/>
      </c>
      <c r="G71" s="259" t="s">
        <v>389</v>
      </c>
      <c r="H71" s="272" t="str">
        <f t="shared" si="10"/>
        <v/>
      </c>
      <c r="I71" s="257" t="str">
        <f>IF(scriv!W69&lt;&gt;"",scriv!W69,"")</f>
        <v/>
      </c>
      <c r="J71" s="257" t="str">
        <f t="shared" si="6"/>
        <v/>
      </c>
      <c r="K71" s="257" t="str">
        <f>"unoInfo="&amp;scriv!AL69</f>
        <v>unoInfo=</v>
      </c>
      <c r="L71" s="263"/>
      <c r="W71" s="257" t="str">
        <f>IF(scriv!X69&lt;&gt;"",scriv!X69,"")</f>
        <v/>
      </c>
      <c r="AA71" s="257" t="str">
        <f t="shared" si="11"/>
        <v>&lt;a href=    "#/?+++&amp;on=Map&amp;unoInfo="    class="slide"&gt;  &lt;span style="color:black; font-size:10px"&gt;1. 0&lt;/span&gt; &lt;/a&gt;&lt;br&gt;</v>
      </c>
      <c r="AB71" s="260"/>
      <c r="AC71" s="260"/>
      <c r="AD71" s="260"/>
      <c r="AE71" s="261"/>
      <c r="AF71" s="262"/>
      <c r="AG71" s="262"/>
      <c r="AH71" s="262" t="str">
        <f t="shared" si="7"/>
        <v>slide1</v>
      </c>
      <c r="AI71" s="262" t="str">
        <f t="shared" si="8"/>
        <v xml:space="preserve"> id="slide1" </v>
      </c>
      <c r="AJ71" s="262" t="s">
        <v>192</v>
      </c>
      <c r="AK71" s="257" t="str">
        <f t="shared" si="9"/>
        <v>+++&amp;on=Map&amp;unoInfo=</v>
      </c>
      <c r="AL71" s="261"/>
      <c r="AM71" s="261" t="s">
        <v>197</v>
      </c>
      <c r="AN71" s="261" t="s">
        <v>193</v>
      </c>
      <c r="AO71" s="261" t="s">
        <v>194</v>
      </c>
      <c r="AP71" s="261" t="str">
        <f t="shared" si="12"/>
        <v>&lt;/span&gt; &lt;/a&gt;</v>
      </c>
      <c r="AQ71" s="258" t="str">
        <f t="shared" si="13"/>
        <v>&lt;br&gt;</v>
      </c>
    </row>
    <row r="72" spans="1:43">
      <c r="A72" s="257">
        <f>LEN(scriv!B70)-LEN(SUBSTITUTE(scriv!B70,".",""))</f>
        <v>0</v>
      </c>
      <c r="B72" s="258">
        <v>1</v>
      </c>
      <c r="C72" s="257">
        <f>scriv!D70</f>
        <v>0</v>
      </c>
      <c r="D72" s="257">
        <f t="shared" si="14"/>
        <v>0</v>
      </c>
      <c r="E72" s="257" t="str">
        <f t="shared" si="15"/>
        <v/>
      </c>
      <c r="F72" s="257" t="str">
        <f t="shared" si="16"/>
        <v/>
      </c>
      <c r="G72" s="259" t="s">
        <v>389</v>
      </c>
      <c r="H72" s="272" t="str">
        <f t="shared" ref="H72:H80" si="17">H71&amp;IF(I71&lt;&gt;"","&amp;"&amp;I71,"")</f>
        <v/>
      </c>
      <c r="I72" s="257" t="str">
        <f>IF(scriv!W70&lt;&gt;"",scriv!W70,"")</f>
        <v/>
      </c>
      <c r="J72" s="257" t="str">
        <f t="shared" ref="J72:J80" si="18">IF(I73&lt;&gt;"",
SUBSTITUTE(SUBSTITUTE(SUBSTITUTE(SUBSTITUTE(SUBSTITUTE(SUBSTITUTE(SUBSTITUTE(SUBSTITUTE(I73,"open","@@@"),"close","###"),"openall","$$$"),"closeall","%%%"),"@@@","close"),"###","open"),"$$$","closeall"),"%%%","openall"),"")</f>
        <v/>
      </c>
      <c r="K72" s="257" t="str">
        <f>"unoInfo="&amp;scriv!AL70</f>
        <v>unoInfo=</v>
      </c>
      <c r="L72" s="263"/>
      <c r="W72" s="257" t="str">
        <f>IF(scriv!X70&lt;&gt;"",scriv!X70,"")</f>
        <v/>
      </c>
      <c r="AA72" s="257" t="str">
        <f t="shared" si="11"/>
        <v>&lt;a href=    "#/?+++&amp;on=Map&amp;unoInfo="    class="slide"&gt;  &lt;span style="color:black; font-size:10px"&gt;1. 0&lt;/span&gt; &lt;/a&gt;&lt;br&gt;</v>
      </c>
      <c r="AB72" s="260"/>
      <c r="AC72" s="260"/>
      <c r="AD72" s="260"/>
      <c r="AE72" s="261"/>
      <c r="AF72" s="262"/>
      <c r="AG72" s="262"/>
      <c r="AH72" s="262" t="str">
        <f t="shared" ref="AH72:AH80" si="19">$AH$2&amp;B72</f>
        <v>slide1</v>
      </c>
      <c r="AI72" s="262" t="str">
        <f t="shared" ref="AI72:AI80" si="20">" id="""&amp;AH72&amp;""" "</f>
        <v xml:space="preserve"> id="slide1" </v>
      </c>
      <c r="AJ72" s="262" t="s">
        <v>192</v>
      </c>
      <c r="AK72" s="257" t="str">
        <f t="shared" ref="AK72:AK80" si="21">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+++&amp;on=Map&amp;unoInfo=</v>
      </c>
      <c r="AL72" s="261"/>
      <c r="AM72" s="261" t="s">
        <v>197</v>
      </c>
      <c r="AN72" s="261" t="s">
        <v>193</v>
      </c>
      <c r="AO72" s="261" t="s">
        <v>194</v>
      </c>
      <c r="AP72" s="261" t="str">
        <f t="shared" si="12"/>
        <v>&lt;/span&gt; &lt;/a&gt;</v>
      </c>
      <c r="AQ72" s="258" t="str">
        <f t="shared" si="13"/>
        <v>&lt;br&gt;</v>
      </c>
    </row>
    <row r="73" spans="1:43">
      <c r="A73" s="257">
        <f>LEN(scriv!B71)-LEN(SUBSTITUTE(scriv!B71,".",""))</f>
        <v>0</v>
      </c>
      <c r="B73" s="258">
        <v>1</v>
      </c>
      <c r="C73" s="257">
        <f>scriv!D71</f>
        <v>0</v>
      </c>
      <c r="D73" s="257">
        <f t="shared" si="14"/>
        <v>0</v>
      </c>
      <c r="E73" s="257" t="str">
        <f t="shared" si="15"/>
        <v/>
      </c>
      <c r="F73" s="257" t="str">
        <f t="shared" si="16"/>
        <v/>
      </c>
      <c r="G73" s="259" t="s">
        <v>389</v>
      </c>
      <c r="H73" s="272" t="str">
        <f t="shared" si="17"/>
        <v/>
      </c>
      <c r="I73" s="257" t="str">
        <f>IF(scriv!W71&lt;&gt;"",scriv!W71,"")</f>
        <v/>
      </c>
      <c r="J73" s="257" t="str">
        <f t="shared" si="18"/>
        <v/>
      </c>
      <c r="K73" s="257" t="str">
        <f>"unoInfo="&amp;scriv!AL71</f>
        <v>unoInfo=</v>
      </c>
      <c r="L73" s="263"/>
      <c r="W73" s="257" t="str">
        <f>IF(scriv!X71&lt;&gt;"",scriv!X71,"")</f>
        <v/>
      </c>
      <c r="AA73" s="257" t="str">
        <f t="shared" si="11"/>
        <v>&lt;a href=    "#/?+++&amp;on=Map&amp;unoInfo="    class="slide"&gt;  &lt;span style="color:black; font-size:10px"&gt;1. 0&lt;/span&gt; &lt;/a&gt;&lt;br&gt;</v>
      </c>
      <c r="AB73" s="260"/>
      <c r="AC73" s="260"/>
      <c r="AD73" s="260"/>
      <c r="AE73" s="261"/>
      <c r="AF73" s="262"/>
      <c r="AG73" s="262"/>
      <c r="AH73" s="262" t="str">
        <f t="shared" si="19"/>
        <v>slide1</v>
      </c>
      <c r="AI73" s="262" t="str">
        <f t="shared" si="20"/>
        <v xml:space="preserve"> id="slide1" </v>
      </c>
      <c r="AJ73" s="262" t="s">
        <v>192</v>
      </c>
      <c r="AK73" s="257" t="str">
        <f t="shared" si="21"/>
        <v>+++&amp;on=Map&amp;unoInfo=</v>
      </c>
      <c r="AL73" s="261"/>
      <c r="AM73" s="261" t="s">
        <v>197</v>
      </c>
      <c r="AN73" s="261" t="s">
        <v>193</v>
      </c>
      <c r="AO73" s="261" t="s">
        <v>194</v>
      </c>
      <c r="AP73" s="261" t="str">
        <f t="shared" si="12"/>
        <v>&lt;/span&gt; &lt;/a&gt;</v>
      </c>
      <c r="AQ73" s="258" t="str">
        <f t="shared" si="13"/>
        <v>&lt;br&gt;</v>
      </c>
    </row>
    <row r="74" spans="1:43">
      <c r="A74" s="257">
        <f>LEN(scriv!B72)-LEN(SUBSTITUTE(scriv!B72,".",""))</f>
        <v>0</v>
      </c>
      <c r="B74" s="258">
        <v>1</v>
      </c>
      <c r="C74" s="257">
        <f>scriv!D72</f>
        <v>0</v>
      </c>
      <c r="D74" s="257">
        <f t="shared" si="14"/>
        <v>0</v>
      </c>
      <c r="E74" s="257" t="str">
        <f t="shared" si="15"/>
        <v/>
      </c>
      <c r="F74" s="257" t="str">
        <f t="shared" si="16"/>
        <v/>
      </c>
      <c r="G74" s="259" t="s">
        <v>389</v>
      </c>
      <c r="H74" s="272" t="str">
        <f t="shared" si="17"/>
        <v/>
      </c>
      <c r="I74" s="257" t="str">
        <f>IF(scriv!W72&lt;&gt;"",scriv!W72,"")</f>
        <v/>
      </c>
      <c r="J74" s="257" t="str">
        <f t="shared" si="18"/>
        <v/>
      </c>
      <c r="K74" s="257" t="str">
        <f>"unoInfo="&amp;scriv!AL72</f>
        <v>unoInfo=</v>
      </c>
      <c r="L74" s="263"/>
      <c r="W74" s="257" t="str">
        <f>IF(scriv!X72&lt;&gt;"",scriv!X72,"")</f>
        <v/>
      </c>
      <c r="AA74" s="257" t="str">
        <f t="shared" si="11"/>
        <v>&lt;a href=    "#/?+++&amp;on=Map&amp;unoInfo="    class="slide"&gt;  &lt;span style="color:black; font-size:10px"&gt;1. 0&lt;/span&gt; &lt;/a&gt;&lt;br&gt;</v>
      </c>
      <c r="AB74" s="260"/>
      <c r="AC74" s="260"/>
      <c r="AD74" s="260"/>
      <c r="AE74" s="261"/>
      <c r="AF74" s="262"/>
      <c r="AG74" s="262"/>
      <c r="AH74" s="262" t="str">
        <f t="shared" si="19"/>
        <v>slide1</v>
      </c>
      <c r="AI74" s="262" t="str">
        <f t="shared" si="20"/>
        <v xml:space="preserve"> id="slide1" </v>
      </c>
      <c r="AJ74" s="262" t="s">
        <v>192</v>
      </c>
      <c r="AK74" s="257" t="str">
        <f t="shared" si="21"/>
        <v>+++&amp;on=Map&amp;unoInfo=</v>
      </c>
      <c r="AL74" s="261"/>
      <c r="AM74" s="261" t="s">
        <v>197</v>
      </c>
      <c r="AN74" s="261" t="s">
        <v>193</v>
      </c>
      <c r="AO74" s="261" t="s">
        <v>194</v>
      </c>
      <c r="AP74" s="261" t="str">
        <f t="shared" si="12"/>
        <v>&lt;/span&gt; &lt;/a&gt;</v>
      </c>
      <c r="AQ74" s="258" t="str">
        <f t="shared" si="13"/>
        <v>&lt;br&gt;</v>
      </c>
    </row>
    <row r="75" spans="1:43">
      <c r="A75" s="257">
        <f>LEN(scriv!B73)-LEN(SUBSTITUTE(scriv!B73,".",""))</f>
        <v>0</v>
      </c>
      <c r="B75" s="258">
        <v>1</v>
      </c>
      <c r="C75" s="257">
        <f>scriv!D73</f>
        <v>0</v>
      </c>
      <c r="D75" s="257">
        <f t="shared" si="14"/>
        <v>0</v>
      </c>
      <c r="E75" s="257" t="str">
        <f t="shared" si="15"/>
        <v/>
      </c>
      <c r="F75" s="257" t="str">
        <f t="shared" si="16"/>
        <v/>
      </c>
      <c r="G75" s="259" t="s">
        <v>389</v>
      </c>
      <c r="H75" s="272" t="str">
        <f t="shared" si="17"/>
        <v/>
      </c>
      <c r="I75" s="257" t="str">
        <f>IF(scriv!W73&lt;&gt;"",scriv!W73,"")</f>
        <v/>
      </c>
      <c r="J75" s="257" t="str">
        <f t="shared" si="18"/>
        <v/>
      </c>
      <c r="K75" s="257" t="str">
        <f>"unoInfo="&amp;scriv!AL73</f>
        <v>unoInfo=</v>
      </c>
      <c r="L75" s="263"/>
      <c r="W75" s="257" t="str">
        <f>IF(scriv!X73&lt;&gt;"",scriv!X73,"")</f>
        <v/>
      </c>
      <c r="AA75" s="257" t="str">
        <f t="shared" si="11"/>
        <v>&lt;a href=    "#/?+++&amp;on=Map&amp;unoInfo="    class="slide"&gt;  &lt;span style="color:black; font-size:10px"&gt;1. 0&lt;/span&gt; &lt;/a&gt;&lt;br&gt;</v>
      </c>
      <c r="AB75" s="260"/>
      <c r="AC75" s="260"/>
      <c r="AD75" s="260"/>
      <c r="AE75" s="261"/>
      <c r="AF75" s="262"/>
      <c r="AG75" s="262"/>
      <c r="AH75" s="262" t="str">
        <f t="shared" si="19"/>
        <v>slide1</v>
      </c>
      <c r="AI75" s="262" t="str">
        <f t="shared" si="20"/>
        <v xml:space="preserve"> id="slide1" </v>
      </c>
      <c r="AJ75" s="262" t="s">
        <v>192</v>
      </c>
      <c r="AK75" s="257" t="str">
        <f t="shared" si="21"/>
        <v>+++&amp;on=Map&amp;unoInfo=</v>
      </c>
      <c r="AL75" s="261"/>
      <c r="AM75" s="261" t="s">
        <v>197</v>
      </c>
      <c r="AN75" s="261" t="s">
        <v>193</v>
      </c>
      <c r="AO75" s="261" t="s">
        <v>194</v>
      </c>
      <c r="AP75" s="261" t="str">
        <f t="shared" si="12"/>
        <v>&lt;/span&gt; &lt;/a&gt;</v>
      </c>
      <c r="AQ75" s="258" t="str">
        <f t="shared" si="13"/>
        <v>&lt;br&gt;</v>
      </c>
    </row>
    <row r="76" spans="1:43" s="289" customFormat="1">
      <c r="A76" s="257">
        <f>LEN(scriv!B74)-LEN(SUBSTITUTE(scriv!B74,".",""))</f>
        <v>0</v>
      </c>
      <c r="B76" s="258">
        <v>1</v>
      </c>
      <c r="C76" s="257">
        <f>scriv!D74</f>
        <v>0</v>
      </c>
      <c r="D76" s="257">
        <f t="shared" si="14"/>
        <v>0</v>
      </c>
      <c r="E76" s="257" t="str">
        <f t="shared" si="15"/>
        <v/>
      </c>
      <c r="F76" s="257" t="str">
        <f t="shared" si="16"/>
        <v/>
      </c>
      <c r="G76" s="259" t="s">
        <v>389</v>
      </c>
      <c r="H76" s="290" t="str">
        <f t="shared" si="17"/>
        <v/>
      </c>
      <c r="I76" s="289" t="str">
        <f>IF(scriv!W74&lt;&gt;"",scriv!W74,"")</f>
        <v/>
      </c>
      <c r="J76" s="289" t="str">
        <f t="shared" si="18"/>
        <v/>
      </c>
      <c r="K76" s="289" t="str">
        <f>"unoInfo="&amp;scriv!AL74</f>
        <v>unoInfo=</v>
      </c>
      <c r="L76" s="291"/>
      <c r="W76" s="289" t="str">
        <f>IF(scriv!X74&lt;&gt;"",scriv!X74,"")</f>
        <v/>
      </c>
      <c r="AA76" s="289" t="str">
        <f t="shared" si="11"/>
        <v>&lt;a href=    "#/?+++&amp;on=Map&amp;unoInfo="    class="slide"&gt;  &lt;span style="color:black; font-size:10px"&gt;1. 0&lt;/span&gt; &lt;/a&gt;&lt;br&gt;</v>
      </c>
      <c r="AB76" s="292"/>
      <c r="AC76" s="292"/>
      <c r="AD76" s="292"/>
      <c r="AF76" s="293"/>
      <c r="AG76" s="293"/>
      <c r="AH76" s="293" t="str">
        <f t="shared" si="19"/>
        <v>slide1</v>
      </c>
      <c r="AI76" s="293" t="str">
        <f t="shared" si="20"/>
        <v xml:space="preserve"> id="slide1" </v>
      </c>
      <c r="AJ76" s="293" t="s">
        <v>192</v>
      </c>
      <c r="AK76" s="289" t="str">
        <f t="shared" si="21"/>
        <v>+++&amp;on=Map&amp;unoInfo=</v>
      </c>
      <c r="AM76" s="289" t="s">
        <v>197</v>
      </c>
      <c r="AN76" s="289" t="s">
        <v>193</v>
      </c>
      <c r="AO76" s="289" t="s">
        <v>194</v>
      </c>
      <c r="AP76" s="289" t="str">
        <f t="shared" si="12"/>
        <v>&lt;/span&gt; &lt;/a&gt;</v>
      </c>
      <c r="AQ76" s="288" t="str">
        <f t="shared" si="13"/>
        <v>&lt;br&gt;</v>
      </c>
    </row>
    <row r="77" spans="1:43">
      <c r="A77" s="257">
        <f>LEN(scriv!B75)-LEN(SUBSTITUTE(scriv!B75,".",""))</f>
        <v>0</v>
      </c>
      <c r="B77" s="258">
        <v>1</v>
      </c>
      <c r="C77" s="257">
        <f>scriv!D75</f>
        <v>0</v>
      </c>
      <c r="D77" s="257">
        <f t="shared" si="14"/>
        <v>0</v>
      </c>
      <c r="E77" s="257" t="str">
        <f t="shared" si="15"/>
        <v/>
      </c>
      <c r="F77" s="257" t="str">
        <f t="shared" si="16"/>
        <v/>
      </c>
      <c r="G77" s="259" t="s">
        <v>389</v>
      </c>
      <c r="H77" s="272" t="str">
        <f t="shared" si="17"/>
        <v/>
      </c>
      <c r="I77" s="257" t="str">
        <f>IF(scriv!W75&lt;&gt;"",scriv!W75,"")</f>
        <v/>
      </c>
      <c r="J77" s="257" t="str">
        <f t="shared" si="18"/>
        <v/>
      </c>
      <c r="K77" s="257" t="str">
        <f>"unoInfo="&amp;scriv!AL75</f>
        <v>unoInfo=</v>
      </c>
      <c r="L77" s="263"/>
      <c r="W77" s="257" t="str">
        <f>IF(scriv!X75&lt;&gt;"",scriv!X75,"")</f>
        <v/>
      </c>
      <c r="AA77" s="257" t="str">
        <f t="shared" si="11"/>
        <v>&lt;a href=    "#/?+++&amp;on=Map&amp;unoInfo="    class="slide"&gt;  &lt;span style="color:black; font-size:10px"&gt;1. 0&lt;/span&gt; &lt;/a&gt;&lt;br&gt;</v>
      </c>
      <c r="AB77" s="260"/>
      <c r="AC77" s="260"/>
      <c r="AD77" s="260"/>
      <c r="AE77" s="261"/>
      <c r="AF77" s="262"/>
      <c r="AG77" s="262"/>
      <c r="AH77" s="262" t="str">
        <f t="shared" si="19"/>
        <v>slide1</v>
      </c>
      <c r="AI77" s="262" t="str">
        <f t="shared" si="20"/>
        <v xml:space="preserve"> id="slide1" </v>
      </c>
      <c r="AJ77" s="262" t="s">
        <v>192</v>
      </c>
      <c r="AK77" s="257" t="str">
        <f t="shared" si="21"/>
        <v>+++&amp;on=Map&amp;unoInfo=</v>
      </c>
      <c r="AL77" s="261"/>
      <c r="AM77" s="261" t="s">
        <v>197</v>
      </c>
      <c r="AN77" s="261" t="s">
        <v>193</v>
      </c>
      <c r="AO77" s="261" t="s">
        <v>194</v>
      </c>
      <c r="AP77" s="261" t="str">
        <f t="shared" si="12"/>
        <v>&lt;/span&gt; &lt;/a&gt;</v>
      </c>
      <c r="AQ77" s="258" t="str">
        <f t="shared" si="13"/>
        <v>&lt;br&gt;</v>
      </c>
    </row>
    <row r="78" spans="1:43">
      <c r="A78" s="257">
        <f>LEN(scriv!B76)-LEN(SUBSTITUTE(scriv!B76,".",""))</f>
        <v>0</v>
      </c>
      <c r="B78" s="258">
        <v>1</v>
      </c>
      <c r="C78" s="257">
        <f>scriv!D76</f>
        <v>0</v>
      </c>
      <c r="D78" s="257">
        <f t="shared" si="14"/>
        <v>0</v>
      </c>
      <c r="E78" s="257" t="str">
        <f t="shared" si="15"/>
        <v/>
      </c>
      <c r="F78" s="257" t="str">
        <f t="shared" si="16"/>
        <v/>
      </c>
      <c r="G78" s="259" t="s">
        <v>389</v>
      </c>
      <c r="H78" s="272" t="str">
        <f t="shared" si="17"/>
        <v/>
      </c>
      <c r="I78" s="257" t="str">
        <f>IF(scriv!W76&lt;&gt;"",scriv!W76,"")</f>
        <v/>
      </c>
      <c r="J78" s="257" t="str">
        <f t="shared" si="18"/>
        <v/>
      </c>
      <c r="K78" s="257" t="str">
        <f>"unoInfo="&amp;scriv!AL76</f>
        <v>unoInfo=</v>
      </c>
      <c r="L78" s="263"/>
      <c r="W78" s="257" t="str">
        <f>IF(scriv!X76&lt;&gt;"",scriv!X76,"")</f>
        <v/>
      </c>
      <c r="AA78" s="257" t="str">
        <f t="shared" si="11"/>
        <v>&lt;a href=    "#/?+++&amp;on=Map&amp;unoInfo="    class="slide"&gt;  &lt;span style="color:black; font-size:10px"&gt;1. 0&lt;/span&gt; &lt;/a&gt;&lt;br&gt;</v>
      </c>
      <c r="AB78" s="260"/>
      <c r="AC78" s="260"/>
      <c r="AD78" s="260"/>
      <c r="AE78" s="261"/>
      <c r="AF78" s="262"/>
      <c r="AG78" s="262"/>
      <c r="AH78" s="262" t="str">
        <f t="shared" si="19"/>
        <v>slide1</v>
      </c>
      <c r="AI78" s="262" t="str">
        <f t="shared" si="20"/>
        <v xml:space="preserve"> id="slide1" </v>
      </c>
      <c r="AJ78" s="262" t="s">
        <v>192</v>
      </c>
      <c r="AK78" s="257" t="str">
        <f t="shared" si="21"/>
        <v>+++&amp;on=Map&amp;unoInfo=</v>
      </c>
      <c r="AL78" s="261"/>
      <c r="AM78" s="261" t="s">
        <v>197</v>
      </c>
      <c r="AN78" s="261" t="s">
        <v>193</v>
      </c>
      <c r="AO78" s="261" t="s">
        <v>194</v>
      </c>
      <c r="AP78" s="261" t="str">
        <f t="shared" si="12"/>
        <v>&lt;/span&gt; &lt;/a&gt;</v>
      </c>
      <c r="AQ78" s="258" t="str">
        <f t="shared" si="13"/>
        <v>&lt;br&gt;</v>
      </c>
    </row>
    <row r="79" spans="1:43">
      <c r="A79" s="257">
        <f>LEN(scriv!B77)-LEN(SUBSTITUTE(scriv!B77,".",""))</f>
        <v>0</v>
      </c>
      <c r="B79" s="258">
        <v>1</v>
      </c>
      <c r="C79" s="257">
        <f>scriv!D77</f>
        <v>0</v>
      </c>
      <c r="D79" s="257">
        <f t="shared" si="14"/>
        <v>0</v>
      </c>
      <c r="E79" s="257" t="str">
        <f t="shared" si="15"/>
        <v/>
      </c>
      <c r="F79" s="257" t="str">
        <f t="shared" si="16"/>
        <v/>
      </c>
      <c r="G79" s="259" t="s">
        <v>389</v>
      </c>
      <c r="H79" s="272" t="str">
        <f t="shared" si="17"/>
        <v/>
      </c>
      <c r="I79" s="257" t="str">
        <f>IF(scriv!W77&lt;&gt;"",scriv!W77,"")</f>
        <v/>
      </c>
      <c r="J79" s="257" t="str">
        <f t="shared" si="18"/>
        <v/>
      </c>
      <c r="K79" s="257" t="str">
        <f>"unoInfo="&amp;scriv!AL77</f>
        <v>unoInfo=</v>
      </c>
      <c r="L79" s="263"/>
      <c r="W79" s="257" t="str">
        <f>IF(scriv!X77&lt;&gt;"",scriv!X77,"")</f>
        <v/>
      </c>
      <c r="AA79" s="257" t="str">
        <f t="shared" si="11"/>
        <v>&lt;a href=    "#/?+++&amp;on=Map&amp;unoInfo="    class="slide"&gt;  &lt;span style="color:black; font-size:10px"&gt;1. 0&lt;/span&gt; &lt;/a&gt;&lt;br&gt;</v>
      </c>
      <c r="AB79" s="260"/>
      <c r="AC79" s="260"/>
      <c r="AD79" s="260"/>
      <c r="AE79" s="261"/>
      <c r="AF79" s="262"/>
      <c r="AG79" s="262"/>
      <c r="AH79" s="262" t="str">
        <f t="shared" si="19"/>
        <v>slide1</v>
      </c>
      <c r="AI79" s="262" t="str">
        <f t="shared" si="20"/>
        <v xml:space="preserve"> id="slide1" </v>
      </c>
      <c r="AJ79" s="262" t="s">
        <v>192</v>
      </c>
      <c r="AK79" s="257" t="str">
        <f t="shared" si="21"/>
        <v>+++&amp;on=Map&amp;unoInfo=</v>
      </c>
      <c r="AL79" s="261"/>
      <c r="AM79" s="261" t="s">
        <v>197</v>
      </c>
      <c r="AN79" s="261" t="s">
        <v>193</v>
      </c>
      <c r="AO79" s="261" t="s">
        <v>194</v>
      </c>
      <c r="AP79" s="261" t="str">
        <f t="shared" si="12"/>
        <v>&lt;/span&gt; &lt;/a&gt;</v>
      </c>
      <c r="AQ79" s="258" t="str">
        <f t="shared" si="13"/>
        <v>&lt;br&gt;</v>
      </c>
    </row>
    <row r="80" spans="1:43">
      <c r="A80" s="257">
        <f>LEN(scriv!B78)-LEN(SUBSTITUTE(scriv!B78,".",""))</f>
        <v>0</v>
      </c>
      <c r="B80" s="258">
        <v>1</v>
      </c>
      <c r="C80" s="257">
        <f>scriv!D78</f>
        <v>0</v>
      </c>
      <c r="D80" s="257">
        <f t="shared" si="14"/>
        <v>0</v>
      </c>
      <c r="E80" s="257" t="str">
        <f t="shared" si="15"/>
        <v/>
      </c>
      <c r="F80" s="257" t="str">
        <f t="shared" si="16"/>
        <v/>
      </c>
      <c r="G80" s="259" t="s">
        <v>389</v>
      </c>
      <c r="H80" s="272" t="str">
        <f t="shared" si="17"/>
        <v/>
      </c>
      <c r="I80" s="257" t="str">
        <f>IF(scriv!W78&lt;&gt;"",scriv!W78,"")</f>
        <v/>
      </c>
      <c r="J80" s="257" t="str">
        <f t="shared" si="18"/>
        <v/>
      </c>
      <c r="K80" s="257" t="str">
        <f>"unoInfo="&amp;scriv!AL78</f>
        <v>unoInfo=</v>
      </c>
      <c r="L80" s="263"/>
      <c r="W80" s="257" t="str">
        <f>IF(scriv!X78&lt;&gt;"",scriv!X78,"")</f>
        <v/>
      </c>
      <c r="AA80" s="257" t="str">
        <f t="shared" si="11"/>
        <v>&lt;a href=    "#/?+++&amp;on=Map&amp;unoInfo="    class="slide"&gt;  &lt;span style="color:black; font-size:10px"&gt;1. 0&lt;/span&gt; &lt;/a&gt;&lt;br&gt;</v>
      </c>
      <c r="AB80" s="260"/>
      <c r="AC80" s="260"/>
      <c r="AD80" s="260"/>
      <c r="AE80" s="261"/>
      <c r="AF80" s="262"/>
      <c r="AG80" s="262"/>
      <c r="AH80" s="262" t="str">
        <f t="shared" si="19"/>
        <v>slide1</v>
      </c>
      <c r="AI80" s="262" t="str">
        <f t="shared" si="20"/>
        <v xml:space="preserve"> id="slide1" </v>
      </c>
      <c r="AJ80" s="262" t="s">
        <v>192</v>
      </c>
      <c r="AK80" s="257" t="str">
        <f t="shared" si="21"/>
        <v>+++&amp;on=Map&amp;unoInfo=</v>
      </c>
      <c r="AL80" s="261"/>
      <c r="AM80" s="261" t="s">
        <v>197</v>
      </c>
      <c r="AN80" s="261" t="s">
        <v>193</v>
      </c>
      <c r="AO80" s="261" t="s">
        <v>194</v>
      </c>
      <c r="AP80" s="261" t="str">
        <f t="shared" si="12"/>
        <v>&lt;/span&gt; &lt;/a&gt;</v>
      </c>
      <c r="AQ80" s="258" t="str">
        <f t="shared" si="13"/>
        <v>&lt;br&gt;</v>
      </c>
    </row>
    <row r="81" spans="1:43">
      <c r="A81" s="257">
        <f>LEN(scriv!B79)-LEN(SUBSTITUTE(scriv!B79,".",""))</f>
        <v>0</v>
      </c>
      <c r="B81" s="258">
        <v>1</v>
      </c>
      <c r="C81" s="257">
        <f>scriv!D79</f>
        <v>0</v>
      </c>
      <c r="D81" s="257">
        <f t="shared" si="14"/>
        <v>0</v>
      </c>
      <c r="E81" s="257" t="str">
        <f t="shared" si="15"/>
        <v/>
      </c>
      <c r="F81" s="257" t="str">
        <f t="shared" si="16"/>
        <v/>
      </c>
      <c r="G81" s="259" t="s">
        <v>389</v>
      </c>
      <c r="H81" s="272" t="str">
        <f t="shared" ref="H81:H100" si="22">H80&amp;IF(I80&lt;&gt;"","&amp;"&amp;I80,"")</f>
        <v/>
      </c>
      <c r="I81" s="257" t="str">
        <f>IF(scriv!W79&lt;&gt;"",scriv!W79,"")</f>
        <v/>
      </c>
      <c r="J81" s="257" t="str">
        <f t="shared" ref="J81:J100" si="23">IF(I82&lt;&gt;"",
SUBSTITUTE(SUBSTITUTE(SUBSTITUTE(SUBSTITUTE(SUBSTITUTE(SUBSTITUTE(SUBSTITUTE(SUBSTITUTE(I82,"open","@@@"),"close","###"),"openall","$$$"),"closeall","%%%"),"@@@","close"),"###","open"),"$$$","closeall"),"%%%","openall"),"")</f>
        <v/>
      </c>
      <c r="K81" s="257" t="str">
        <f>"unoInfo="&amp;scriv!AL79</f>
        <v>unoInfo=</v>
      </c>
      <c r="L81" s="263"/>
      <c r="W81" s="257" t="str">
        <f>IF(scriv!X79&lt;&gt;"",scriv!X79,"")</f>
        <v/>
      </c>
      <c r="AA81" s="257" t="str">
        <f t="shared" si="11"/>
        <v>&lt;a href=    "#/?+++&amp;on=Map&amp;unoInfo="    class="slide"&gt;  &lt;span style="color:black; font-size:10px"&gt;1. 0&lt;/span&gt; &lt;/a&gt;&lt;br&gt;</v>
      </c>
      <c r="AB81" s="260"/>
      <c r="AC81" s="260"/>
      <c r="AD81" s="260"/>
      <c r="AE81" s="261"/>
      <c r="AF81" s="262"/>
      <c r="AG81" s="262"/>
      <c r="AH81" s="262" t="str">
        <f t="shared" ref="AH81:AH100" si="24">$AH$2&amp;B81</f>
        <v>slide1</v>
      </c>
      <c r="AI81" s="262" t="str">
        <f t="shared" ref="AI81:AI100" si="25">" id="""&amp;AH81&amp;""" "</f>
        <v xml:space="preserve"> id="slide1" </v>
      </c>
      <c r="AJ81" s="262" t="s">
        <v>192</v>
      </c>
      <c r="AK81" s="257" t="str">
        <f t="shared" ref="AK81:AK100" si="26">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+++&amp;on=Map&amp;unoInfo=</v>
      </c>
      <c r="AL81" s="261"/>
      <c r="AM81" s="261" t="s">
        <v>197</v>
      </c>
      <c r="AN81" s="261" t="s">
        <v>193</v>
      </c>
      <c r="AO81" s="261" t="s">
        <v>194</v>
      </c>
      <c r="AP81" s="261" t="str">
        <f t="shared" si="12"/>
        <v>&lt;/span&gt; &lt;/a&gt;</v>
      </c>
      <c r="AQ81" s="258" t="str">
        <f t="shared" si="13"/>
        <v>&lt;br&gt;</v>
      </c>
    </row>
    <row r="82" spans="1:43">
      <c r="A82" s="257">
        <f>LEN(scriv!B80)-LEN(SUBSTITUTE(scriv!B80,".",""))</f>
        <v>0</v>
      </c>
      <c r="B82" s="258">
        <v>1</v>
      </c>
      <c r="C82" s="257">
        <f>scriv!D80</f>
        <v>0</v>
      </c>
      <c r="D82" s="257">
        <f t="shared" si="14"/>
        <v>0</v>
      </c>
      <c r="E82" s="257" t="str">
        <f t="shared" si="15"/>
        <v/>
      </c>
      <c r="F82" s="257" t="str">
        <f t="shared" si="16"/>
        <v/>
      </c>
      <c r="G82" s="259" t="s">
        <v>389</v>
      </c>
      <c r="H82" s="272" t="str">
        <f t="shared" si="22"/>
        <v/>
      </c>
      <c r="I82" s="257" t="str">
        <f>IF(scriv!W80&lt;&gt;"",scriv!W80,"")</f>
        <v/>
      </c>
      <c r="J82" s="257" t="str">
        <f t="shared" si="23"/>
        <v/>
      </c>
      <c r="K82" s="257" t="str">
        <f>"unoInfo="&amp;scriv!AL80</f>
        <v>unoInfo=</v>
      </c>
      <c r="L82" s="263"/>
      <c r="W82" s="257" t="str">
        <f>IF(scriv!X80&lt;&gt;"",scriv!X80,"")</f>
        <v/>
      </c>
      <c r="AA82" s="257" t="str">
        <f t="shared" si="11"/>
        <v>&lt;a href=    "#/?+++&amp;on=Map&amp;unoInfo="    class="slide"&gt;  &lt;span style="color:black; font-size:10px"&gt;1. 0&lt;/span&gt; &lt;/a&gt;&lt;br&gt;</v>
      </c>
      <c r="AB82" s="260"/>
      <c r="AC82" s="260"/>
      <c r="AD82" s="260"/>
      <c r="AE82" s="261"/>
      <c r="AF82" s="262"/>
      <c r="AG82" s="262"/>
      <c r="AH82" s="262" t="str">
        <f t="shared" si="24"/>
        <v>slide1</v>
      </c>
      <c r="AI82" s="262" t="str">
        <f t="shared" si="25"/>
        <v xml:space="preserve"> id="slide1" </v>
      </c>
      <c r="AJ82" s="262" t="s">
        <v>192</v>
      </c>
      <c r="AK82" s="257" t="str">
        <f t="shared" si="26"/>
        <v>+++&amp;on=Map&amp;unoInfo=</v>
      </c>
      <c r="AL82" s="261"/>
      <c r="AM82" s="261" t="s">
        <v>197</v>
      </c>
      <c r="AN82" s="261" t="s">
        <v>193</v>
      </c>
      <c r="AO82" s="261" t="s">
        <v>194</v>
      </c>
      <c r="AP82" s="261" t="str">
        <f t="shared" si="12"/>
        <v>&lt;/span&gt; &lt;/a&gt;</v>
      </c>
      <c r="AQ82" s="258" t="str">
        <f t="shared" si="13"/>
        <v>&lt;br&gt;</v>
      </c>
    </row>
    <row r="83" spans="1:43">
      <c r="A83" s="257">
        <f>LEN(scriv!B81)-LEN(SUBSTITUTE(scriv!B81,".",""))</f>
        <v>0</v>
      </c>
      <c r="B83" s="258">
        <v>1</v>
      </c>
      <c r="C83" s="257">
        <f>scriv!D81</f>
        <v>0</v>
      </c>
      <c r="D83" s="257">
        <f t="shared" si="14"/>
        <v>0</v>
      </c>
      <c r="E83" s="257" t="str">
        <f t="shared" si="15"/>
        <v/>
      </c>
      <c r="F83" s="257" t="str">
        <f t="shared" si="16"/>
        <v/>
      </c>
      <c r="G83" s="259" t="s">
        <v>389</v>
      </c>
      <c r="H83" s="272" t="str">
        <f t="shared" si="22"/>
        <v/>
      </c>
      <c r="I83" s="257" t="str">
        <f>IF(scriv!W81&lt;&gt;"",scriv!W81,"")</f>
        <v/>
      </c>
      <c r="J83" s="257" t="str">
        <f t="shared" si="23"/>
        <v/>
      </c>
      <c r="K83" s="257" t="str">
        <f>"unoInfo="&amp;scriv!AL81</f>
        <v>unoInfo=</v>
      </c>
      <c r="L83" s="263"/>
      <c r="W83" s="257" t="str">
        <f>IF(scriv!X81&lt;&gt;"",scriv!X81,"")</f>
        <v/>
      </c>
      <c r="AA83" s="257" t="str">
        <f t="shared" si="11"/>
        <v>&lt;a href=    "#/?+++&amp;on=Map&amp;unoInfo="    class="slide"&gt;  &lt;span style="color:black; font-size:10px"&gt;1. 0&lt;/span&gt; &lt;/a&gt;&lt;br&gt;</v>
      </c>
      <c r="AB83" s="260"/>
      <c r="AC83" s="260"/>
      <c r="AD83" s="260"/>
      <c r="AE83" s="261"/>
      <c r="AF83" s="262"/>
      <c r="AG83" s="262"/>
      <c r="AH83" s="262" t="str">
        <f t="shared" si="24"/>
        <v>slide1</v>
      </c>
      <c r="AI83" s="262" t="str">
        <f t="shared" si="25"/>
        <v xml:space="preserve"> id="slide1" </v>
      </c>
      <c r="AJ83" s="262" t="s">
        <v>192</v>
      </c>
      <c r="AK83" s="257" t="str">
        <f t="shared" si="26"/>
        <v>+++&amp;on=Map&amp;unoInfo=</v>
      </c>
      <c r="AL83" s="261"/>
      <c r="AM83" s="261" t="s">
        <v>197</v>
      </c>
      <c r="AN83" s="261" t="s">
        <v>193</v>
      </c>
      <c r="AO83" s="261" t="s">
        <v>194</v>
      </c>
      <c r="AP83" s="261" t="str">
        <f t="shared" si="12"/>
        <v>&lt;/span&gt; &lt;/a&gt;</v>
      </c>
      <c r="AQ83" s="258" t="str">
        <f t="shared" si="13"/>
        <v>&lt;br&gt;</v>
      </c>
    </row>
    <row r="84" spans="1:43">
      <c r="A84" s="257">
        <f>LEN(scriv!B82)-LEN(SUBSTITUTE(scriv!B82,".",""))</f>
        <v>0</v>
      </c>
      <c r="B84" s="258">
        <v>1</v>
      </c>
      <c r="C84" s="257">
        <f>scriv!D82</f>
        <v>0</v>
      </c>
      <c r="D84" s="257">
        <f t="shared" si="14"/>
        <v>0</v>
      </c>
      <c r="E84" s="257" t="str">
        <f t="shared" si="15"/>
        <v/>
      </c>
      <c r="F84" s="257" t="str">
        <f t="shared" si="16"/>
        <v/>
      </c>
      <c r="G84" s="259" t="s">
        <v>389</v>
      </c>
      <c r="H84" s="272" t="str">
        <f t="shared" si="22"/>
        <v/>
      </c>
      <c r="I84" s="257" t="str">
        <f>IF(scriv!W82&lt;&gt;"",scriv!W82,"")</f>
        <v/>
      </c>
      <c r="J84" s="257" t="str">
        <f t="shared" si="23"/>
        <v/>
      </c>
      <c r="K84" s="257" t="str">
        <f>"unoInfo="&amp;scriv!AL82</f>
        <v>unoInfo=</v>
      </c>
      <c r="L84" s="263"/>
      <c r="W84" s="257" t="str">
        <f>IF(scriv!X82&lt;&gt;"",scriv!X82,"")</f>
        <v/>
      </c>
      <c r="AA84" s="257" t="str">
        <f t="shared" si="11"/>
        <v>&lt;a href=    "#/?+++&amp;on=Map&amp;unoInfo="    class="slide"&gt;  &lt;span style="color:black; font-size:10px"&gt;1. 0&lt;/span&gt; &lt;/a&gt;&lt;br&gt;</v>
      </c>
      <c r="AB84" s="260"/>
      <c r="AC84" s="260"/>
      <c r="AD84" s="260"/>
      <c r="AE84" s="261"/>
      <c r="AF84" s="262"/>
      <c r="AG84" s="262"/>
      <c r="AH84" s="262" t="str">
        <f t="shared" si="24"/>
        <v>slide1</v>
      </c>
      <c r="AI84" s="262" t="str">
        <f t="shared" si="25"/>
        <v xml:space="preserve"> id="slide1" </v>
      </c>
      <c r="AJ84" s="262" t="s">
        <v>192</v>
      </c>
      <c r="AK84" s="257" t="str">
        <f t="shared" si="26"/>
        <v>+++&amp;on=Map&amp;unoInfo=</v>
      </c>
      <c r="AL84" s="261"/>
      <c r="AM84" s="261" t="s">
        <v>197</v>
      </c>
      <c r="AN84" s="261" t="s">
        <v>193</v>
      </c>
      <c r="AO84" s="261" t="s">
        <v>194</v>
      </c>
      <c r="AP84" s="261" t="str">
        <f t="shared" si="12"/>
        <v>&lt;/span&gt; &lt;/a&gt;</v>
      </c>
      <c r="AQ84" s="258" t="str">
        <f t="shared" si="13"/>
        <v>&lt;br&gt;</v>
      </c>
    </row>
    <row r="85" spans="1:43">
      <c r="A85" s="257">
        <f>LEN(scriv!B83)-LEN(SUBSTITUTE(scriv!B83,".",""))</f>
        <v>0</v>
      </c>
      <c r="B85" s="258">
        <v>1</v>
      </c>
      <c r="C85" s="257">
        <f>scriv!D83</f>
        <v>0</v>
      </c>
      <c r="D85" s="257">
        <f t="shared" si="14"/>
        <v>0</v>
      </c>
      <c r="E85" s="257" t="str">
        <f t="shared" si="15"/>
        <v/>
      </c>
      <c r="F85" s="257" t="str">
        <f t="shared" si="16"/>
        <v/>
      </c>
      <c r="G85" s="259" t="s">
        <v>389</v>
      </c>
      <c r="H85" s="272" t="str">
        <f t="shared" si="22"/>
        <v/>
      </c>
      <c r="I85" s="257" t="str">
        <f>IF(scriv!W83&lt;&gt;"",scriv!W83,"")</f>
        <v/>
      </c>
      <c r="J85" s="257" t="str">
        <f t="shared" si="23"/>
        <v/>
      </c>
      <c r="K85" s="257" t="str">
        <f>"unoInfo="&amp;scriv!AL83</f>
        <v>unoInfo=</v>
      </c>
      <c r="L85" s="263"/>
      <c r="W85" s="257" t="str">
        <f>IF(scriv!X83&lt;&gt;"",scriv!X83,"")</f>
        <v/>
      </c>
      <c r="AA85" s="257" t="str">
        <f t="shared" si="11"/>
        <v>&lt;a href=    "#/?+++&amp;on=Map&amp;unoInfo="    class="slide"&gt;  &lt;span style="color:black; font-size:10px"&gt;1. 0&lt;/span&gt; &lt;/a&gt;&lt;br&gt;</v>
      </c>
      <c r="AB85" s="260"/>
      <c r="AC85" s="260"/>
      <c r="AD85" s="260"/>
      <c r="AE85" s="261"/>
      <c r="AF85" s="262"/>
      <c r="AG85" s="262"/>
      <c r="AH85" s="262" t="str">
        <f t="shared" si="24"/>
        <v>slide1</v>
      </c>
      <c r="AI85" s="262" t="str">
        <f t="shared" si="25"/>
        <v xml:space="preserve"> id="slide1" </v>
      </c>
      <c r="AJ85" s="262" t="s">
        <v>192</v>
      </c>
      <c r="AK85" s="257" t="str">
        <f t="shared" si="26"/>
        <v>+++&amp;on=Map&amp;unoInfo=</v>
      </c>
      <c r="AL85" s="261"/>
      <c r="AM85" s="261" t="s">
        <v>197</v>
      </c>
      <c r="AN85" s="261" t="s">
        <v>193</v>
      </c>
      <c r="AO85" s="261" t="s">
        <v>194</v>
      </c>
      <c r="AP85" s="261" t="str">
        <f t="shared" si="12"/>
        <v>&lt;/span&gt; &lt;/a&gt;</v>
      </c>
      <c r="AQ85" s="258" t="str">
        <f t="shared" si="13"/>
        <v>&lt;br&gt;</v>
      </c>
    </row>
    <row r="86" spans="1:43">
      <c r="A86" s="257">
        <f>LEN(scriv!B84)-LEN(SUBSTITUTE(scriv!B84,".",""))</f>
        <v>0</v>
      </c>
      <c r="B86" s="258">
        <v>1</v>
      </c>
      <c r="C86" s="257">
        <f>scriv!D84</f>
        <v>0</v>
      </c>
      <c r="D86" s="257">
        <f t="shared" si="14"/>
        <v>0</v>
      </c>
      <c r="E86" s="257" t="str">
        <f t="shared" si="15"/>
        <v/>
      </c>
      <c r="F86" s="257" t="str">
        <f t="shared" si="16"/>
        <v/>
      </c>
      <c r="G86" s="259" t="s">
        <v>389</v>
      </c>
      <c r="H86" s="272" t="str">
        <f t="shared" si="22"/>
        <v/>
      </c>
      <c r="I86" s="257" t="str">
        <f>IF(scriv!W84&lt;&gt;"",scriv!W84,"")</f>
        <v/>
      </c>
      <c r="J86" s="257" t="str">
        <f t="shared" si="23"/>
        <v/>
      </c>
      <c r="K86" s="257" t="str">
        <f>"unoInfo="&amp;scriv!AL84</f>
        <v>unoInfo=</v>
      </c>
      <c r="L86" s="263"/>
      <c r="W86" s="257" t="str">
        <f>IF(scriv!X84&lt;&gt;"",scriv!X84,"")</f>
        <v/>
      </c>
      <c r="AA86" s="257" t="str">
        <f t="shared" si="11"/>
        <v>&lt;a href=    "#/?+++&amp;on=Map&amp;unoInfo="    class="slide"&gt;  &lt;span style="color:black; font-size:10px"&gt;1. 0&lt;/span&gt; &lt;/a&gt;&lt;br&gt;</v>
      </c>
      <c r="AB86" s="260"/>
      <c r="AC86" s="260"/>
      <c r="AD86" s="260"/>
      <c r="AE86" s="261"/>
      <c r="AF86" s="262"/>
      <c r="AG86" s="262"/>
      <c r="AH86" s="262" t="str">
        <f t="shared" si="24"/>
        <v>slide1</v>
      </c>
      <c r="AI86" s="262" t="str">
        <f t="shared" si="25"/>
        <v xml:space="preserve"> id="slide1" </v>
      </c>
      <c r="AJ86" s="262" t="s">
        <v>192</v>
      </c>
      <c r="AK86" s="257" t="str">
        <f t="shared" si="26"/>
        <v>+++&amp;on=Map&amp;unoInfo=</v>
      </c>
      <c r="AL86" s="261"/>
      <c r="AM86" s="261" t="s">
        <v>197</v>
      </c>
      <c r="AN86" s="261" t="s">
        <v>193</v>
      </c>
      <c r="AO86" s="261" t="s">
        <v>194</v>
      </c>
      <c r="AP86" s="261" t="str">
        <f t="shared" si="12"/>
        <v>&lt;/span&gt; &lt;/a&gt;</v>
      </c>
      <c r="AQ86" s="258" t="str">
        <f t="shared" si="13"/>
        <v>&lt;br&gt;</v>
      </c>
    </row>
    <row r="87" spans="1:43">
      <c r="A87" s="257">
        <f>LEN(scriv!B85)-LEN(SUBSTITUTE(scriv!B85,".",""))</f>
        <v>0</v>
      </c>
      <c r="B87" s="258">
        <v>1</v>
      </c>
      <c r="C87" s="257">
        <f>scriv!D85</f>
        <v>0</v>
      </c>
      <c r="D87" s="257">
        <f t="shared" si="14"/>
        <v>0</v>
      </c>
      <c r="E87" s="257" t="str">
        <f t="shared" si="15"/>
        <v/>
      </c>
      <c r="F87" s="257" t="str">
        <f t="shared" si="16"/>
        <v/>
      </c>
      <c r="G87" s="259" t="s">
        <v>389</v>
      </c>
      <c r="H87" s="272" t="str">
        <f t="shared" si="22"/>
        <v/>
      </c>
      <c r="I87" s="257" t="str">
        <f>IF(scriv!W85&lt;&gt;"",scriv!W85,"")</f>
        <v/>
      </c>
      <c r="J87" s="257" t="str">
        <f t="shared" si="23"/>
        <v/>
      </c>
      <c r="K87" s="257" t="str">
        <f>"unoInfo="&amp;scriv!AL85</f>
        <v>unoInfo=</v>
      </c>
      <c r="L87" s="263"/>
      <c r="W87" s="257" t="str">
        <f>IF(scriv!X85&lt;&gt;"",scriv!X85,"")</f>
        <v/>
      </c>
      <c r="AA87" s="257" t="str">
        <f t="shared" si="11"/>
        <v>&lt;a href=    "#/?+++&amp;on=Map&amp;unoInfo="    class="slide"&gt;  &lt;span style="color:black; font-size:10px"&gt;1. 0&lt;/span&gt; &lt;/a&gt;&lt;br&gt;</v>
      </c>
      <c r="AB87" s="260"/>
      <c r="AC87" s="260"/>
      <c r="AD87" s="260"/>
      <c r="AE87" s="261"/>
      <c r="AF87" s="262"/>
      <c r="AG87" s="262"/>
      <c r="AH87" s="262" t="str">
        <f t="shared" si="24"/>
        <v>slide1</v>
      </c>
      <c r="AI87" s="262" t="str">
        <f t="shared" si="25"/>
        <v xml:space="preserve"> id="slide1" </v>
      </c>
      <c r="AJ87" s="262" t="s">
        <v>192</v>
      </c>
      <c r="AK87" s="257" t="str">
        <f t="shared" si="26"/>
        <v>+++&amp;on=Map&amp;unoInfo=</v>
      </c>
      <c r="AL87" s="261"/>
      <c r="AM87" s="261" t="s">
        <v>197</v>
      </c>
      <c r="AN87" s="261" t="s">
        <v>193</v>
      </c>
      <c r="AO87" s="261" t="s">
        <v>194</v>
      </c>
      <c r="AP87" s="261" t="str">
        <f t="shared" si="12"/>
        <v>&lt;/span&gt; &lt;/a&gt;</v>
      </c>
      <c r="AQ87" s="258" t="str">
        <f t="shared" si="13"/>
        <v>&lt;br&gt;</v>
      </c>
    </row>
    <row r="88" spans="1:43">
      <c r="A88" s="257">
        <f>LEN(scriv!B86)-LEN(SUBSTITUTE(scriv!B86,".",""))</f>
        <v>0</v>
      </c>
      <c r="B88" s="258">
        <v>1</v>
      </c>
      <c r="C88" s="257">
        <f>scriv!D86</f>
        <v>0</v>
      </c>
      <c r="D88" s="257">
        <f t="shared" si="14"/>
        <v>0</v>
      </c>
      <c r="E88" s="257" t="str">
        <f t="shared" si="15"/>
        <v/>
      </c>
      <c r="F88" s="257" t="str">
        <f t="shared" si="16"/>
        <v/>
      </c>
      <c r="G88" s="259" t="s">
        <v>389</v>
      </c>
      <c r="H88" s="272" t="str">
        <f t="shared" si="22"/>
        <v/>
      </c>
      <c r="I88" s="257" t="str">
        <f>IF(scriv!W86&lt;&gt;"",scriv!W86,"")</f>
        <v/>
      </c>
      <c r="J88" s="257" t="str">
        <f t="shared" si="23"/>
        <v/>
      </c>
      <c r="K88" s="257" t="str">
        <f>"unoInfo="&amp;scriv!AL86</f>
        <v>unoInfo=</v>
      </c>
      <c r="L88" s="263"/>
      <c r="W88" s="257" t="str">
        <f>IF(scriv!X86&lt;&gt;"",scriv!X86,"")</f>
        <v/>
      </c>
      <c r="AA88" s="257" t="str">
        <f t="shared" si="11"/>
        <v>&lt;a href=    "#/?+++&amp;on=Map&amp;unoInfo="    class="slide"&gt;  &lt;span style="color:black; font-size:10px"&gt;1. 0&lt;/span&gt; &lt;/a&gt;&lt;br&gt;</v>
      </c>
      <c r="AB88" s="260"/>
      <c r="AC88" s="260"/>
      <c r="AD88" s="260"/>
      <c r="AE88" s="261"/>
      <c r="AF88" s="262"/>
      <c r="AG88" s="262"/>
      <c r="AH88" s="262" t="str">
        <f t="shared" si="24"/>
        <v>slide1</v>
      </c>
      <c r="AI88" s="262" t="str">
        <f t="shared" si="25"/>
        <v xml:space="preserve"> id="slide1" </v>
      </c>
      <c r="AJ88" s="262" t="s">
        <v>192</v>
      </c>
      <c r="AK88" s="257" t="str">
        <f t="shared" si="26"/>
        <v>+++&amp;on=Map&amp;unoInfo=</v>
      </c>
      <c r="AL88" s="261"/>
      <c r="AM88" s="261" t="s">
        <v>197</v>
      </c>
      <c r="AN88" s="261" t="s">
        <v>193</v>
      </c>
      <c r="AO88" s="261" t="s">
        <v>194</v>
      </c>
      <c r="AP88" s="261" t="str">
        <f t="shared" si="12"/>
        <v>&lt;/span&gt; &lt;/a&gt;</v>
      </c>
      <c r="AQ88" s="258" t="str">
        <f t="shared" si="13"/>
        <v>&lt;br&gt;</v>
      </c>
    </row>
    <row r="89" spans="1:43">
      <c r="A89" s="257">
        <f>LEN(scriv!B87)-LEN(SUBSTITUTE(scriv!B87,".",""))</f>
        <v>0</v>
      </c>
      <c r="B89" s="258">
        <v>1</v>
      </c>
      <c r="C89" s="257">
        <f>scriv!D87</f>
        <v>0</v>
      </c>
      <c r="D89" s="257">
        <f t="shared" si="14"/>
        <v>0</v>
      </c>
      <c r="E89" s="257" t="str">
        <f t="shared" si="15"/>
        <v/>
      </c>
      <c r="F89" s="257" t="str">
        <f t="shared" si="16"/>
        <v/>
      </c>
      <c r="G89" s="259" t="s">
        <v>389</v>
      </c>
      <c r="H89" s="272" t="str">
        <f t="shared" si="22"/>
        <v/>
      </c>
      <c r="I89" s="257" t="str">
        <f>IF(scriv!W87&lt;&gt;"",scriv!W87,"")</f>
        <v/>
      </c>
      <c r="J89" s="257" t="str">
        <f t="shared" si="23"/>
        <v/>
      </c>
      <c r="K89" s="257" t="str">
        <f>"unoInfo="&amp;scriv!AL87</f>
        <v>unoInfo=</v>
      </c>
      <c r="L89" s="263"/>
      <c r="W89" s="257" t="str">
        <f>IF(scriv!X87&lt;&gt;"",scriv!X87,"")</f>
        <v/>
      </c>
      <c r="AA89" s="257" t="str">
        <f t="shared" si="11"/>
        <v>&lt;a href=    "#/?+++&amp;on=Map&amp;unoInfo="    class="slide"&gt;  &lt;span style="color:black; font-size:10px"&gt;1. 0&lt;/span&gt; &lt;/a&gt;&lt;br&gt;</v>
      </c>
      <c r="AB89" s="260"/>
      <c r="AC89" s="260"/>
      <c r="AD89" s="260"/>
      <c r="AE89" s="261"/>
      <c r="AF89" s="262"/>
      <c r="AG89" s="262"/>
      <c r="AH89" s="262" t="str">
        <f t="shared" si="24"/>
        <v>slide1</v>
      </c>
      <c r="AI89" s="262" t="str">
        <f t="shared" si="25"/>
        <v xml:space="preserve"> id="slide1" </v>
      </c>
      <c r="AJ89" s="262" t="s">
        <v>192</v>
      </c>
      <c r="AK89" s="257" t="str">
        <f t="shared" si="26"/>
        <v>+++&amp;on=Map&amp;unoInfo=</v>
      </c>
      <c r="AL89" s="261"/>
      <c r="AM89" s="261" t="s">
        <v>197</v>
      </c>
      <c r="AN89" s="261" t="s">
        <v>193</v>
      </c>
      <c r="AO89" s="261" t="s">
        <v>194</v>
      </c>
      <c r="AP89" s="261" t="str">
        <f t="shared" si="12"/>
        <v>&lt;/span&gt; &lt;/a&gt;</v>
      </c>
      <c r="AQ89" s="258" t="str">
        <f t="shared" si="13"/>
        <v>&lt;br&gt;</v>
      </c>
    </row>
    <row r="90" spans="1:43">
      <c r="A90" s="257">
        <f>LEN(scriv!B88)-LEN(SUBSTITUTE(scriv!B88,".",""))</f>
        <v>0</v>
      </c>
      <c r="B90" s="258">
        <v>1</v>
      </c>
      <c r="C90" s="257">
        <f>scriv!D88</f>
        <v>0</v>
      </c>
      <c r="D90" s="257">
        <f t="shared" si="14"/>
        <v>0</v>
      </c>
      <c r="E90" s="257" t="str">
        <f t="shared" si="15"/>
        <v/>
      </c>
      <c r="F90" s="257" t="str">
        <f t="shared" si="16"/>
        <v/>
      </c>
      <c r="G90" s="259" t="s">
        <v>389</v>
      </c>
      <c r="H90" s="272" t="str">
        <f t="shared" si="22"/>
        <v/>
      </c>
      <c r="I90" s="257" t="str">
        <f>IF(scriv!W88&lt;&gt;"",scriv!W88,"")</f>
        <v/>
      </c>
      <c r="J90" s="257" t="str">
        <f t="shared" si="23"/>
        <v/>
      </c>
      <c r="K90" s="257" t="str">
        <f>"unoInfo="&amp;scriv!AL88</f>
        <v>unoInfo=</v>
      </c>
      <c r="L90" s="263"/>
      <c r="W90" s="257" t="str">
        <f>IF(scriv!X88&lt;&gt;"",scriv!X88,"")</f>
        <v/>
      </c>
      <c r="AA90" s="257" t="str">
        <f t="shared" si="11"/>
        <v>&lt;a href=    "#/?+++&amp;on=Map&amp;unoInfo="    class="slide"&gt;  &lt;span style="color:black; font-size:10px"&gt;1. 0&lt;/span&gt; &lt;/a&gt;&lt;br&gt;</v>
      </c>
      <c r="AB90" s="260"/>
      <c r="AC90" s="260"/>
      <c r="AD90" s="260"/>
      <c r="AE90" s="261"/>
      <c r="AF90" s="262"/>
      <c r="AG90" s="262"/>
      <c r="AH90" s="262" t="str">
        <f t="shared" si="24"/>
        <v>slide1</v>
      </c>
      <c r="AI90" s="262" t="str">
        <f t="shared" si="25"/>
        <v xml:space="preserve"> id="slide1" </v>
      </c>
      <c r="AJ90" s="262" t="s">
        <v>192</v>
      </c>
      <c r="AK90" s="257" t="str">
        <f t="shared" si="26"/>
        <v>+++&amp;on=Map&amp;unoInfo=</v>
      </c>
      <c r="AL90" s="261"/>
      <c r="AM90" s="261" t="s">
        <v>197</v>
      </c>
      <c r="AN90" s="261" t="s">
        <v>193</v>
      </c>
      <c r="AO90" s="261" t="s">
        <v>194</v>
      </c>
      <c r="AP90" s="261" t="str">
        <f t="shared" si="12"/>
        <v>&lt;/span&gt; &lt;/a&gt;</v>
      </c>
      <c r="AQ90" s="258" t="str">
        <f t="shared" si="13"/>
        <v>&lt;br&gt;</v>
      </c>
    </row>
    <row r="91" spans="1:43">
      <c r="A91" s="257">
        <f>LEN(scriv!B89)-LEN(SUBSTITUTE(scriv!B89,".",""))</f>
        <v>0</v>
      </c>
      <c r="B91" s="258">
        <v>1</v>
      </c>
      <c r="C91" s="257">
        <f>scriv!D89</f>
        <v>0</v>
      </c>
      <c r="D91" s="257">
        <f t="shared" si="14"/>
        <v>0</v>
      </c>
      <c r="E91" s="257" t="str">
        <f t="shared" si="15"/>
        <v/>
      </c>
      <c r="F91" s="257" t="str">
        <f t="shared" si="16"/>
        <v/>
      </c>
      <c r="G91" s="259" t="s">
        <v>389</v>
      </c>
      <c r="H91" s="272" t="str">
        <f t="shared" si="22"/>
        <v/>
      </c>
      <c r="I91" s="257" t="str">
        <f>IF(scriv!W89&lt;&gt;"",scriv!W89,"")</f>
        <v/>
      </c>
      <c r="J91" s="257" t="str">
        <f t="shared" si="23"/>
        <v/>
      </c>
      <c r="K91" s="257" t="str">
        <f>"unoInfo="&amp;scriv!AL89</f>
        <v>unoInfo=</v>
      </c>
      <c r="L91" s="263"/>
      <c r="W91" s="257" t="str">
        <f>IF(scriv!X89&lt;&gt;"",scriv!X89,"")</f>
        <v/>
      </c>
      <c r="AA91" s="257" t="str">
        <f t="shared" si="11"/>
        <v>&lt;a href=    "#/?+++&amp;on=Map&amp;unoInfo="    class="slide"&gt;  &lt;span style="color:black; font-size:10px"&gt;1. 0&lt;/span&gt; &lt;/a&gt;&lt;br&gt;</v>
      </c>
      <c r="AB91" s="260"/>
      <c r="AC91" s="260"/>
      <c r="AD91" s="260"/>
      <c r="AE91" s="261"/>
      <c r="AF91" s="262"/>
      <c r="AG91" s="262"/>
      <c r="AH91" s="262" t="str">
        <f t="shared" si="24"/>
        <v>slide1</v>
      </c>
      <c r="AI91" s="262" t="str">
        <f t="shared" si="25"/>
        <v xml:space="preserve"> id="slide1" </v>
      </c>
      <c r="AJ91" s="262" t="s">
        <v>192</v>
      </c>
      <c r="AK91" s="257" t="str">
        <f t="shared" si="26"/>
        <v>+++&amp;on=Map&amp;unoInfo=</v>
      </c>
      <c r="AL91" s="261"/>
      <c r="AM91" s="261" t="s">
        <v>197</v>
      </c>
      <c r="AN91" s="261" t="s">
        <v>193</v>
      </c>
      <c r="AO91" s="261" t="s">
        <v>194</v>
      </c>
      <c r="AP91" s="261" t="str">
        <f t="shared" si="12"/>
        <v>&lt;/span&gt; &lt;/a&gt;</v>
      </c>
      <c r="AQ91" s="258" t="str">
        <f t="shared" si="13"/>
        <v>&lt;br&gt;</v>
      </c>
    </row>
    <row r="92" spans="1:43">
      <c r="A92" s="257">
        <f>LEN(scriv!B90)-LEN(SUBSTITUTE(scriv!B90,".",""))</f>
        <v>0</v>
      </c>
      <c r="B92" s="258">
        <v>1</v>
      </c>
      <c r="C92" s="257">
        <f>scriv!D90</f>
        <v>0</v>
      </c>
      <c r="D92" s="257">
        <f t="shared" si="14"/>
        <v>0</v>
      </c>
      <c r="E92" s="257" t="str">
        <f t="shared" si="15"/>
        <v/>
      </c>
      <c r="F92" s="257" t="str">
        <f t="shared" si="16"/>
        <v/>
      </c>
      <c r="G92" s="259" t="s">
        <v>389</v>
      </c>
      <c r="H92" s="272" t="str">
        <f t="shared" si="22"/>
        <v/>
      </c>
      <c r="I92" s="257" t="str">
        <f>IF(scriv!W90&lt;&gt;"",scriv!W90,"")</f>
        <v/>
      </c>
      <c r="J92" s="257" t="str">
        <f t="shared" si="23"/>
        <v/>
      </c>
      <c r="K92" s="257" t="str">
        <f>"unoInfo="&amp;scriv!AL90</f>
        <v>unoInfo=</v>
      </c>
      <c r="L92" s="263"/>
      <c r="W92" s="257" t="str">
        <f>IF(scriv!X90&lt;&gt;"",scriv!X90,"")</f>
        <v/>
      </c>
      <c r="AA92" s="257" t="str">
        <f t="shared" si="11"/>
        <v>&lt;a href=    "#/?+++&amp;on=Map&amp;unoInfo="    class="slide"&gt;  &lt;span style="color:black; font-size:10px"&gt;1. 0&lt;/span&gt; &lt;/a&gt;&lt;br&gt;</v>
      </c>
      <c r="AB92" s="260"/>
      <c r="AC92" s="260"/>
      <c r="AD92" s="260"/>
      <c r="AE92" s="261"/>
      <c r="AF92" s="262"/>
      <c r="AG92" s="262"/>
      <c r="AH92" s="262" t="str">
        <f t="shared" si="24"/>
        <v>slide1</v>
      </c>
      <c r="AI92" s="262" t="str">
        <f t="shared" si="25"/>
        <v xml:space="preserve"> id="slide1" </v>
      </c>
      <c r="AJ92" s="262" t="s">
        <v>192</v>
      </c>
      <c r="AK92" s="257" t="str">
        <f t="shared" si="26"/>
        <v>+++&amp;on=Map&amp;unoInfo=</v>
      </c>
      <c r="AL92" s="261"/>
      <c r="AM92" s="261" t="s">
        <v>197</v>
      </c>
      <c r="AN92" s="261" t="s">
        <v>193</v>
      </c>
      <c r="AO92" s="261" t="s">
        <v>194</v>
      </c>
      <c r="AP92" s="261" t="str">
        <f t="shared" si="12"/>
        <v>&lt;/span&gt; &lt;/a&gt;</v>
      </c>
      <c r="AQ92" s="258" t="str">
        <f t="shared" si="13"/>
        <v>&lt;br&gt;</v>
      </c>
    </row>
    <row r="93" spans="1:43">
      <c r="A93" s="257">
        <f>LEN(scriv!B91)-LEN(SUBSTITUTE(scriv!B91,".",""))</f>
        <v>0</v>
      </c>
      <c r="B93" s="258">
        <v>1</v>
      </c>
      <c r="C93" s="257">
        <f>scriv!D91</f>
        <v>0</v>
      </c>
      <c r="D93" s="257">
        <f t="shared" si="14"/>
        <v>0</v>
      </c>
      <c r="E93" s="257" t="str">
        <f t="shared" si="15"/>
        <v/>
      </c>
      <c r="F93" s="257" t="str">
        <f t="shared" si="16"/>
        <v/>
      </c>
      <c r="G93" s="259" t="s">
        <v>389</v>
      </c>
      <c r="H93" s="272" t="str">
        <f t="shared" si="22"/>
        <v/>
      </c>
      <c r="I93" s="257" t="str">
        <f>IF(scriv!W91&lt;&gt;"",scriv!W91,"")</f>
        <v/>
      </c>
      <c r="J93" s="257" t="str">
        <f t="shared" si="23"/>
        <v/>
      </c>
      <c r="K93" s="257" t="str">
        <f>"unoInfo="&amp;scriv!AL91</f>
        <v>unoInfo=</v>
      </c>
      <c r="L93" s="263"/>
      <c r="W93" s="257" t="str">
        <f>IF(scriv!X91&lt;&gt;"",scriv!X91,"")</f>
        <v/>
      </c>
      <c r="AA93" s="257" t="str">
        <f t="shared" si="11"/>
        <v>&lt;a href=    "#/?+++&amp;on=Map&amp;unoInfo="    class="slide"&gt;  &lt;span style="color:black; font-size:10px"&gt;1. 0&lt;/span&gt; &lt;/a&gt;&lt;br&gt;</v>
      </c>
      <c r="AB93" s="260"/>
      <c r="AC93" s="260"/>
      <c r="AD93" s="260"/>
      <c r="AE93" s="261"/>
      <c r="AF93" s="262"/>
      <c r="AG93" s="262"/>
      <c r="AH93" s="262" t="str">
        <f t="shared" si="24"/>
        <v>slide1</v>
      </c>
      <c r="AI93" s="262" t="str">
        <f t="shared" si="25"/>
        <v xml:space="preserve"> id="slide1" </v>
      </c>
      <c r="AJ93" s="262" t="s">
        <v>192</v>
      </c>
      <c r="AK93" s="257" t="str">
        <f t="shared" si="26"/>
        <v>+++&amp;on=Map&amp;unoInfo=</v>
      </c>
      <c r="AL93" s="261"/>
      <c r="AM93" s="261" t="s">
        <v>197</v>
      </c>
      <c r="AN93" s="261" t="s">
        <v>193</v>
      </c>
      <c r="AO93" s="261" t="s">
        <v>194</v>
      </c>
      <c r="AP93" s="261" t="str">
        <f t="shared" si="12"/>
        <v>&lt;/span&gt; &lt;/a&gt;</v>
      </c>
      <c r="AQ93" s="258" t="str">
        <f t="shared" si="13"/>
        <v>&lt;br&gt;</v>
      </c>
    </row>
    <row r="94" spans="1:43">
      <c r="A94" s="257">
        <f>LEN(scriv!B92)-LEN(SUBSTITUTE(scriv!B92,".",""))</f>
        <v>0</v>
      </c>
      <c r="B94" s="258">
        <v>1</v>
      </c>
      <c r="C94" s="257">
        <f>scriv!D92</f>
        <v>0</v>
      </c>
      <c r="D94" s="257">
        <f t="shared" si="14"/>
        <v>0</v>
      </c>
      <c r="E94" s="257" t="str">
        <f t="shared" si="15"/>
        <v/>
      </c>
      <c r="F94" s="257" t="str">
        <f t="shared" si="16"/>
        <v/>
      </c>
      <c r="G94" s="259" t="s">
        <v>389</v>
      </c>
      <c r="H94" s="284" t="str">
        <f t="shared" si="22"/>
        <v/>
      </c>
      <c r="I94" s="257" t="str">
        <f>IF(scriv!W92&lt;&gt;"",scriv!W92,"")</f>
        <v/>
      </c>
      <c r="J94" s="257" t="str">
        <f t="shared" si="23"/>
        <v/>
      </c>
      <c r="K94" s="257" t="str">
        <f>"unoInfo="&amp;scriv!AL92</f>
        <v>unoInfo=</v>
      </c>
      <c r="L94" s="285"/>
      <c r="W94" s="257" t="str">
        <f>IF(scriv!X92&lt;&gt;"",scriv!X92,"")</f>
        <v/>
      </c>
      <c r="AA94" s="257" t="str">
        <f t="shared" si="11"/>
        <v>&lt;a href=    "#/?+++&amp;on=Map&amp;unoInfo="    class="slide"&gt;  &lt;span style="color:black; font-size:10px"&gt;1. 0&lt;/span&gt; &lt;/a&gt;&lt;br&gt;</v>
      </c>
      <c r="AB94" s="286"/>
      <c r="AC94" s="286"/>
      <c r="AD94" s="286"/>
      <c r="AF94" s="287"/>
      <c r="AG94" s="287"/>
      <c r="AH94" s="287" t="str">
        <f t="shared" si="24"/>
        <v>slide1</v>
      </c>
      <c r="AI94" s="287" t="str">
        <f t="shared" si="25"/>
        <v xml:space="preserve"> id="slide1" </v>
      </c>
      <c r="AJ94" s="287" t="s">
        <v>192</v>
      </c>
      <c r="AK94" s="257" t="str">
        <f t="shared" si="26"/>
        <v>+++&amp;on=Map&amp;unoInfo=</v>
      </c>
      <c r="AM94" s="257" t="s">
        <v>197</v>
      </c>
      <c r="AN94" s="257" t="s">
        <v>193</v>
      </c>
      <c r="AO94" s="257" t="s">
        <v>194</v>
      </c>
      <c r="AP94" s="257" t="str">
        <f t="shared" si="12"/>
        <v>&lt;/span&gt; &lt;/a&gt;</v>
      </c>
      <c r="AQ94" s="258" t="str">
        <f t="shared" si="13"/>
        <v>&lt;br&gt;</v>
      </c>
    </row>
    <row r="95" spans="1:43">
      <c r="A95" s="257">
        <f>LEN(scriv!B93)-LEN(SUBSTITUTE(scriv!B93,".",""))</f>
        <v>0</v>
      </c>
      <c r="B95" s="258">
        <v>1</v>
      </c>
      <c r="C95" s="257">
        <f>scriv!D93</f>
        <v>0</v>
      </c>
      <c r="D95" s="257">
        <f t="shared" si="14"/>
        <v>0</v>
      </c>
      <c r="E95" s="257" t="str">
        <f t="shared" si="15"/>
        <v/>
      </c>
      <c r="F95" s="257" t="str">
        <f t="shared" si="16"/>
        <v/>
      </c>
      <c r="G95" s="259" t="s">
        <v>389</v>
      </c>
      <c r="H95" s="272" t="str">
        <f t="shared" si="22"/>
        <v/>
      </c>
      <c r="I95" s="257" t="str">
        <f>IF(scriv!W93&lt;&gt;"",scriv!W93,"")</f>
        <v/>
      </c>
      <c r="J95" s="257" t="str">
        <f t="shared" si="23"/>
        <v/>
      </c>
      <c r="K95" s="257" t="str">
        <f>"unoInfo="&amp;scriv!AL93</f>
        <v>unoInfo=</v>
      </c>
      <c r="L95" s="263"/>
      <c r="W95" s="257" t="str">
        <f>IF(scriv!X93&lt;&gt;"",scriv!X93,"")</f>
        <v/>
      </c>
      <c r="AA95" s="257" t="str">
        <f t="shared" si="11"/>
        <v>&lt;a href=    "#/?+++&amp;on=Map&amp;unoInfo="    class="slide"&gt;  &lt;span style="color:black; font-size:10px"&gt;1. 0&lt;/span&gt; &lt;/a&gt;&lt;br&gt;</v>
      </c>
      <c r="AB95" s="260"/>
      <c r="AC95" s="260"/>
      <c r="AD95" s="260"/>
      <c r="AE95" s="261"/>
      <c r="AF95" s="262"/>
      <c r="AG95" s="262"/>
      <c r="AH95" s="262" t="str">
        <f t="shared" si="24"/>
        <v>slide1</v>
      </c>
      <c r="AI95" s="262" t="str">
        <f t="shared" si="25"/>
        <v xml:space="preserve"> id="slide1" </v>
      </c>
      <c r="AJ95" s="262" t="s">
        <v>192</v>
      </c>
      <c r="AK95" s="257" t="str">
        <f t="shared" si="26"/>
        <v>+++&amp;on=Map&amp;unoInfo=</v>
      </c>
      <c r="AL95" s="261"/>
      <c r="AM95" s="261" t="s">
        <v>197</v>
      </c>
      <c r="AN95" s="261" t="s">
        <v>193</v>
      </c>
      <c r="AO95" s="261" t="s">
        <v>194</v>
      </c>
      <c r="AP95" s="261" t="str">
        <f t="shared" si="12"/>
        <v>&lt;/span&gt; &lt;/a&gt;</v>
      </c>
      <c r="AQ95" s="258" t="str">
        <f t="shared" si="13"/>
        <v>&lt;br&gt;</v>
      </c>
    </row>
    <row r="96" spans="1:43">
      <c r="A96" s="257">
        <f>LEN(scriv!B94)-LEN(SUBSTITUTE(scriv!B94,".",""))</f>
        <v>0</v>
      </c>
      <c r="B96" s="258">
        <v>1</v>
      </c>
      <c r="C96" s="257">
        <f>scriv!D94</f>
        <v>0</v>
      </c>
      <c r="D96" s="257">
        <f t="shared" si="14"/>
        <v>0</v>
      </c>
      <c r="E96" s="257" t="str">
        <f t="shared" si="15"/>
        <v/>
      </c>
      <c r="F96" s="257" t="str">
        <f t="shared" si="16"/>
        <v/>
      </c>
      <c r="G96" s="259" t="s">
        <v>389</v>
      </c>
      <c r="H96" s="272" t="str">
        <f t="shared" si="22"/>
        <v/>
      </c>
      <c r="I96" s="257" t="str">
        <f>IF(scriv!W94&lt;&gt;"",scriv!W94,"")</f>
        <v/>
      </c>
      <c r="J96" s="257" t="str">
        <f t="shared" si="23"/>
        <v/>
      </c>
      <c r="K96" s="257" t="str">
        <f>"unoInfo="&amp;scriv!AL94</f>
        <v>unoInfo=</v>
      </c>
      <c r="L96" s="263"/>
      <c r="W96" s="257" t="str">
        <f>IF(scriv!X94&lt;&gt;"",scriv!X94,"")</f>
        <v/>
      </c>
      <c r="AA96" s="257" t="str">
        <f t="shared" si="11"/>
        <v>&lt;a href=    "#/?+++&amp;on=Map&amp;unoInfo="    class="slide"&gt;  &lt;span style="color:black; font-size:10px"&gt;1. 0&lt;/span&gt; &lt;/a&gt;&lt;br&gt;</v>
      </c>
      <c r="AB96" s="260"/>
      <c r="AC96" s="260"/>
      <c r="AD96" s="260"/>
      <c r="AE96" s="261"/>
      <c r="AF96" s="262"/>
      <c r="AG96" s="262"/>
      <c r="AH96" s="262" t="str">
        <f t="shared" si="24"/>
        <v>slide1</v>
      </c>
      <c r="AI96" s="262" t="str">
        <f t="shared" si="25"/>
        <v xml:space="preserve"> id="slide1" </v>
      </c>
      <c r="AJ96" s="262" t="s">
        <v>192</v>
      </c>
      <c r="AK96" s="257" t="str">
        <f t="shared" si="26"/>
        <v>+++&amp;on=Map&amp;unoInfo=</v>
      </c>
      <c r="AL96" s="261"/>
      <c r="AM96" s="261" t="s">
        <v>197</v>
      </c>
      <c r="AN96" s="261" t="s">
        <v>193</v>
      </c>
      <c r="AO96" s="261" t="s">
        <v>194</v>
      </c>
      <c r="AP96" s="261" t="str">
        <f t="shared" si="12"/>
        <v>&lt;/span&gt; &lt;/a&gt;</v>
      </c>
      <c r="AQ96" s="258" t="str">
        <f t="shared" si="13"/>
        <v>&lt;br&gt;</v>
      </c>
    </row>
    <row r="97" spans="1:43">
      <c r="A97" s="257">
        <f>LEN(scriv!B95)-LEN(SUBSTITUTE(scriv!B95,".",""))</f>
        <v>0</v>
      </c>
      <c r="B97" s="258">
        <v>1</v>
      </c>
      <c r="C97" s="257">
        <f>scriv!D95</f>
        <v>0</v>
      </c>
      <c r="D97" s="257">
        <f t="shared" si="14"/>
        <v>0</v>
      </c>
      <c r="E97" s="257" t="str">
        <f t="shared" si="15"/>
        <v/>
      </c>
      <c r="F97" s="257" t="str">
        <f t="shared" si="16"/>
        <v/>
      </c>
      <c r="G97" s="259" t="s">
        <v>389</v>
      </c>
      <c r="H97" s="272" t="str">
        <f t="shared" si="22"/>
        <v/>
      </c>
      <c r="I97" s="257" t="str">
        <f>IF(scriv!W95&lt;&gt;"",scriv!W95,"")</f>
        <v/>
      </c>
      <c r="J97" s="257" t="str">
        <f t="shared" si="23"/>
        <v/>
      </c>
      <c r="K97" s="257" t="str">
        <f>"unoInfo="&amp;scriv!AL95</f>
        <v>unoInfo=</v>
      </c>
      <c r="L97" s="263"/>
      <c r="W97" s="257" t="str">
        <f>IF(scriv!X95&lt;&gt;"",scriv!X95,"")</f>
        <v/>
      </c>
      <c r="AA97" s="257" t="str">
        <f t="shared" si="11"/>
        <v>&lt;a href=    "#/?+++&amp;on=Map&amp;unoInfo="    class="slide"&gt;  &lt;span style="color:black; font-size:10px"&gt;1. 0&lt;/span&gt; &lt;/a&gt;&lt;br&gt;</v>
      </c>
      <c r="AB97" s="260"/>
      <c r="AC97" s="260"/>
      <c r="AD97" s="260"/>
      <c r="AE97" s="261"/>
      <c r="AF97" s="262"/>
      <c r="AG97" s="262"/>
      <c r="AH97" s="262" t="str">
        <f t="shared" si="24"/>
        <v>slide1</v>
      </c>
      <c r="AI97" s="262" t="str">
        <f t="shared" si="25"/>
        <v xml:space="preserve"> id="slide1" </v>
      </c>
      <c r="AJ97" s="262" t="s">
        <v>192</v>
      </c>
      <c r="AK97" s="257" t="str">
        <f t="shared" si="26"/>
        <v>+++&amp;on=Map&amp;unoInfo=</v>
      </c>
      <c r="AL97" s="261"/>
      <c r="AM97" s="261" t="s">
        <v>197</v>
      </c>
      <c r="AN97" s="261" t="s">
        <v>193</v>
      </c>
      <c r="AO97" s="261" t="s">
        <v>194</v>
      </c>
      <c r="AP97" s="261" t="str">
        <f t="shared" si="12"/>
        <v>&lt;/span&gt; &lt;/a&gt;</v>
      </c>
      <c r="AQ97" s="258" t="str">
        <f t="shared" si="13"/>
        <v>&lt;br&gt;</v>
      </c>
    </row>
    <row r="98" spans="1:43">
      <c r="A98" s="257">
        <f>LEN(scriv!B96)-LEN(SUBSTITUTE(scriv!B96,".",""))</f>
        <v>0</v>
      </c>
      <c r="B98" s="258">
        <v>1</v>
      </c>
      <c r="C98" s="257">
        <f>scriv!D96</f>
        <v>0</v>
      </c>
      <c r="D98" s="257">
        <f t="shared" si="14"/>
        <v>0</v>
      </c>
      <c r="E98" s="257" t="str">
        <f t="shared" si="15"/>
        <v/>
      </c>
      <c r="F98" s="257" t="str">
        <f t="shared" si="16"/>
        <v/>
      </c>
      <c r="G98" s="259" t="s">
        <v>389</v>
      </c>
      <c r="H98" s="272" t="str">
        <f t="shared" si="22"/>
        <v/>
      </c>
      <c r="I98" s="257" t="str">
        <f>IF(scriv!W96&lt;&gt;"",scriv!W96,"")</f>
        <v/>
      </c>
      <c r="J98" s="257" t="str">
        <f t="shared" si="23"/>
        <v/>
      </c>
      <c r="K98" s="257" t="str">
        <f>"unoInfo="&amp;scriv!AL96</f>
        <v>unoInfo=</v>
      </c>
      <c r="L98" s="263"/>
      <c r="W98" s="257" t="str">
        <f>IF(scriv!X96&lt;&gt;"",scriv!X96,"")</f>
        <v/>
      </c>
      <c r="AA98" s="257" t="str">
        <f t="shared" si="11"/>
        <v>&lt;a href=    "#/?+++&amp;on=Map&amp;unoInfo="    class="slide"&gt;  &lt;span style="color:black; font-size:10px"&gt;1. 0&lt;/span&gt; &lt;/a&gt;&lt;br&gt;</v>
      </c>
      <c r="AB98" s="260"/>
      <c r="AC98" s="260"/>
      <c r="AD98" s="260"/>
      <c r="AE98" s="261"/>
      <c r="AF98" s="262"/>
      <c r="AG98" s="262"/>
      <c r="AH98" s="262" t="str">
        <f t="shared" si="24"/>
        <v>slide1</v>
      </c>
      <c r="AI98" s="262" t="str">
        <f t="shared" si="25"/>
        <v xml:space="preserve"> id="slide1" </v>
      </c>
      <c r="AJ98" s="262" t="s">
        <v>192</v>
      </c>
      <c r="AK98" s="257" t="str">
        <f t="shared" si="26"/>
        <v>+++&amp;on=Map&amp;unoInfo=</v>
      </c>
      <c r="AL98" s="261"/>
      <c r="AM98" s="261" t="s">
        <v>197</v>
      </c>
      <c r="AN98" s="261" t="s">
        <v>193</v>
      </c>
      <c r="AO98" s="261" t="s">
        <v>194</v>
      </c>
      <c r="AP98" s="261" t="str">
        <f t="shared" si="12"/>
        <v>&lt;/span&gt; &lt;/a&gt;</v>
      </c>
      <c r="AQ98" s="258" t="str">
        <f t="shared" si="13"/>
        <v>&lt;br&gt;</v>
      </c>
    </row>
    <row r="99" spans="1:43">
      <c r="A99" s="257">
        <f>LEN(scriv!B97)-LEN(SUBSTITUTE(scriv!B97,".",""))</f>
        <v>0</v>
      </c>
      <c r="B99" s="258">
        <v>1</v>
      </c>
      <c r="C99" s="257">
        <f>scriv!D97</f>
        <v>0</v>
      </c>
      <c r="D99" s="257">
        <f t="shared" si="14"/>
        <v>0</v>
      </c>
      <c r="E99" s="257" t="str">
        <f t="shared" si="15"/>
        <v/>
      </c>
      <c r="F99" s="257" t="str">
        <f t="shared" si="16"/>
        <v/>
      </c>
      <c r="G99" s="259" t="s">
        <v>389</v>
      </c>
      <c r="H99" s="272" t="str">
        <f t="shared" si="22"/>
        <v/>
      </c>
      <c r="I99" s="257" t="str">
        <f>IF(scriv!W97&lt;&gt;"",scriv!W97,"")</f>
        <v/>
      </c>
      <c r="J99" s="257" t="str">
        <f t="shared" si="23"/>
        <v/>
      </c>
      <c r="K99" s="257" t="str">
        <f>"unoInfo="&amp;scriv!AL97</f>
        <v>unoInfo=</v>
      </c>
      <c r="L99" s="263"/>
      <c r="W99" s="257" t="str">
        <f>IF(scriv!X97&lt;&gt;"",scriv!X97,"")</f>
        <v/>
      </c>
      <c r="AA99" s="257" t="str">
        <f t="shared" si="11"/>
        <v>&lt;a href=    "#/?+++&amp;on=Map&amp;unoInfo="    class="slide"&gt;  &lt;span style="color:black; font-size:10px"&gt;1. 0&lt;/span&gt; &lt;/a&gt;&lt;br&gt;</v>
      </c>
      <c r="AB99" s="260"/>
      <c r="AC99" s="260"/>
      <c r="AD99" s="260"/>
      <c r="AE99" s="261"/>
      <c r="AF99" s="262"/>
      <c r="AG99" s="262"/>
      <c r="AH99" s="262" t="str">
        <f t="shared" si="24"/>
        <v>slide1</v>
      </c>
      <c r="AI99" s="262" t="str">
        <f t="shared" si="25"/>
        <v xml:space="preserve"> id="slide1" </v>
      </c>
      <c r="AJ99" s="262" t="s">
        <v>192</v>
      </c>
      <c r="AK99" s="257" t="str">
        <f t="shared" si="26"/>
        <v>+++&amp;on=Map&amp;unoInfo=</v>
      </c>
      <c r="AL99" s="261"/>
      <c r="AM99" s="261" t="s">
        <v>197</v>
      </c>
      <c r="AN99" s="261" t="s">
        <v>193</v>
      </c>
      <c r="AO99" s="261" t="s">
        <v>194</v>
      </c>
      <c r="AP99" s="261" t="str">
        <f t="shared" si="12"/>
        <v>&lt;/span&gt; &lt;/a&gt;</v>
      </c>
      <c r="AQ99" s="258" t="str">
        <f t="shared" si="13"/>
        <v>&lt;br&gt;</v>
      </c>
    </row>
    <row r="100" spans="1:43">
      <c r="A100" s="257">
        <f>LEN(scriv!B98)-LEN(SUBSTITUTE(scriv!B98,".",""))</f>
        <v>0</v>
      </c>
      <c r="B100" s="258">
        <v>1</v>
      </c>
      <c r="C100" s="257">
        <f>scriv!D98</f>
        <v>0</v>
      </c>
      <c r="D100" s="257">
        <f t="shared" si="14"/>
        <v>0</v>
      </c>
      <c r="E100" s="257" t="str">
        <f t="shared" si="15"/>
        <v/>
      </c>
      <c r="F100" s="257" t="str">
        <f t="shared" si="16"/>
        <v/>
      </c>
      <c r="G100" s="259" t="s">
        <v>389</v>
      </c>
      <c r="H100" s="272" t="str">
        <f t="shared" si="22"/>
        <v/>
      </c>
      <c r="I100" s="257" t="str">
        <f>IF(scriv!W98&lt;&gt;"",scriv!W98,"")</f>
        <v/>
      </c>
      <c r="J100" s="257" t="str">
        <f t="shared" si="23"/>
        <v/>
      </c>
      <c r="K100" s="257" t="str">
        <f>"unoInfo="&amp;scriv!AL98</f>
        <v>unoInfo=</v>
      </c>
      <c r="L100" s="263"/>
      <c r="W100" s="257" t="str">
        <f>IF(scriv!X98&lt;&gt;"",scriv!X98,"")</f>
        <v/>
      </c>
      <c r="AA100" s="257" t="str">
        <f t="shared" si="11"/>
        <v>&lt;a href=    "#/?+++&amp;on=Map&amp;unoInfo="    class="slide"&gt;  &lt;span style="color:black; font-size:10px"&gt;1. 0&lt;/span&gt; &lt;/a&gt;&lt;br&gt;</v>
      </c>
      <c r="AB100" s="260"/>
      <c r="AC100" s="260"/>
      <c r="AD100" s="260"/>
      <c r="AE100" s="261"/>
      <c r="AF100" s="262"/>
      <c r="AG100" s="262"/>
      <c r="AH100" s="262" t="str">
        <f t="shared" si="24"/>
        <v>slide1</v>
      </c>
      <c r="AI100" s="262" t="str">
        <f t="shared" si="25"/>
        <v xml:space="preserve"> id="slide1" </v>
      </c>
      <c r="AJ100" s="262" t="s">
        <v>192</v>
      </c>
      <c r="AK100" s="257" t="str">
        <f t="shared" si="26"/>
        <v>+++&amp;on=Map&amp;unoInfo=</v>
      </c>
      <c r="AL100" s="261"/>
      <c r="AM100" s="261" t="s">
        <v>197</v>
      </c>
      <c r="AN100" s="261" t="s">
        <v>193</v>
      </c>
      <c r="AO100" s="261" t="s">
        <v>194</v>
      </c>
      <c r="AP100" s="261" t="str">
        <f t="shared" si="12"/>
        <v>&lt;/span&gt; &lt;/a&gt;</v>
      </c>
      <c r="AQ100" s="258" t="str">
        <f t="shared" si="13"/>
        <v>&lt;br&gt;</v>
      </c>
    </row>
    <row r="101" spans="1:43">
      <c r="G101" s="259"/>
      <c r="AB101" s="260"/>
      <c r="AC101" s="260"/>
      <c r="AD101" s="260"/>
      <c r="AE101" s="261"/>
      <c r="AF101" s="262"/>
      <c r="AG101" s="262"/>
      <c r="AH101" s="262"/>
      <c r="AI101" s="262"/>
      <c r="AJ101" s="262"/>
      <c r="AL101" s="261"/>
      <c r="AM101" s="261"/>
      <c r="AN101" s="261"/>
      <c r="AO101" s="261"/>
      <c r="AP101" s="261"/>
    </row>
    <row r="102" spans="1:43">
      <c r="G102" s="259"/>
      <c r="AB102" s="260"/>
      <c r="AC102" s="260"/>
      <c r="AD102" s="260"/>
      <c r="AE102" s="261"/>
      <c r="AF102" s="262"/>
      <c r="AG102" s="262"/>
      <c r="AH102" s="262"/>
      <c r="AI102" s="262"/>
      <c r="AJ102" s="262"/>
      <c r="AL102" s="261"/>
      <c r="AM102" s="261"/>
      <c r="AN102" s="261"/>
      <c r="AO102" s="261"/>
      <c r="AP102" s="261"/>
    </row>
    <row r="103" spans="1:43">
      <c r="G103" s="259"/>
      <c r="AB103" s="260"/>
      <c r="AC103" s="260"/>
      <c r="AD103" s="260"/>
      <c r="AE103" s="261"/>
      <c r="AF103" s="262"/>
      <c r="AG103" s="262"/>
      <c r="AH103" s="262"/>
      <c r="AI103" s="262"/>
      <c r="AJ103" s="262"/>
      <c r="AL103" s="261"/>
      <c r="AM103" s="261"/>
      <c r="AN103" s="261"/>
      <c r="AO103" s="261"/>
      <c r="AP103" s="261"/>
    </row>
    <row r="104" spans="1:43">
      <c r="G104" s="259"/>
      <c r="AB104" s="260"/>
      <c r="AC104" s="260"/>
      <c r="AD104" s="260"/>
      <c r="AE104" s="261"/>
      <c r="AF104" s="262"/>
      <c r="AG104" s="262"/>
      <c r="AH104" s="262"/>
      <c r="AI104" s="262"/>
      <c r="AJ104" s="262"/>
      <c r="AL104" s="261"/>
      <c r="AM104" s="261"/>
      <c r="AN104" s="261"/>
      <c r="AO104" s="261"/>
      <c r="AP104" s="261"/>
    </row>
    <row r="105" spans="1:43">
      <c r="G105" s="259"/>
      <c r="AB105" s="260"/>
      <c r="AC105" s="260"/>
      <c r="AD105" s="260"/>
      <c r="AE105" s="261"/>
      <c r="AF105" s="262"/>
      <c r="AG105" s="262"/>
      <c r="AH105" s="262"/>
      <c r="AI105" s="262"/>
      <c r="AJ105" s="262"/>
      <c r="AL105" s="261"/>
      <c r="AM105" s="261"/>
      <c r="AN105" s="261"/>
      <c r="AO105" s="261"/>
      <c r="AP105" s="261"/>
    </row>
    <row r="106" spans="1:43">
      <c r="G106" s="259"/>
      <c r="AB106" s="260"/>
      <c r="AC106" s="260"/>
      <c r="AD106" s="260"/>
      <c r="AE106" s="261"/>
      <c r="AF106" s="262"/>
      <c r="AG106" s="262"/>
      <c r="AH106" s="262"/>
      <c r="AI106" s="262"/>
      <c r="AJ106" s="262"/>
      <c r="AL106" s="261"/>
      <c r="AM106" s="261"/>
      <c r="AN106" s="261"/>
      <c r="AO106" s="261"/>
      <c r="AP106" s="261"/>
    </row>
    <row r="107" spans="1:43">
      <c r="G107" s="259"/>
      <c r="AB107" s="260"/>
      <c r="AC107" s="260"/>
      <c r="AD107" s="260"/>
      <c r="AE107" s="261"/>
      <c r="AF107" s="262"/>
      <c r="AG107" s="262"/>
      <c r="AH107" s="262"/>
      <c r="AI107" s="262"/>
      <c r="AJ107" s="262"/>
      <c r="AL107" s="261"/>
      <c r="AM107" s="261"/>
      <c r="AN107" s="261"/>
      <c r="AO107" s="261"/>
      <c r="AP107" s="261"/>
    </row>
    <row r="108" spans="1:43">
      <c r="G108" s="259"/>
      <c r="AB108" s="260"/>
      <c r="AC108" s="260"/>
      <c r="AD108" s="260"/>
      <c r="AE108" s="261"/>
      <c r="AF108" s="262"/>
      <c r="AG108" s="262"/>
      <c r="AH108" s="262"/>
      <c r="AI108" s="262"/>
      <c r="AJ108" s="262"/>
      <c r="AL108" s="261"/>
      <c r="AM108" s="261"/>
      <c r="AN108" s="261"/>
      <c r="AO108" s="261"/>
      <c r="AP108" s="261"/>
    </row>
    <row r="109" spans="1:43">
      <c r="G109" s="259"/>
      <c r="AB109" s="260"/>
      <c r="AC109" s="260"/>
      <c r="AD109" s="260"/>
      <c r="AE109" s="261"/>
      <c r="AF109" s="262"/>
      <c r="AG109" s="262"/>
      <c r="AH109" s="262"/>
      <c r="AI109" s="262"/>
      <c r="AJ109" s="262"/>
      <c r="AL109" s="261"/>
      <c r="AM109" s="261"/>
      <c r="AN109" s="261"/>
      <c r="AO109" s="261"/>
      <c r="AP109" s="261"/>
    </row>
    <row r="110" spans="1:43">
      <c r="G110" s="259"/>
      <c r="AB110" s="260"/>
      <c r="AC110" s="260"/>
      <c r="AD110" s="260"/>
      <c r="AE110" s="261"/>
      <c r="AF110" s="262"/>
      <c r="AG110" s="262"/>
      <c r="AH110" s="262"/>
      <c r="AI110" s="262"/>
      <c r="AJ110" s="262"/>
      <c r="AL110" s="261"/>
      <c r="AM110" s="261"/>
      <c r="AN110" s="261"/>
      <c r="AO110" s="261"/>
      <c r="AP110" s="261"/>
    </row>
    <row r="111" spans="1:43">
      <c r="G111" s="259"/>
      <c r="AB111" s="260"/>
      <c r="AC111" s="260"/>
      <c r="AD111" s="260"/>
      <c r="AE111" s="261"/>
      <c r="AF111" s="262"/>
      <c r="AG111" s="262"/>
      <c r="AH111" s="262"/>
      <c r="AI111" s="262"/>
      <c r="AJ111" s="262"/>
      <c r="AL111" s="261"/>
      <c r="AM111" s="261"/>
      <c r="AN111" s="261"/>
      <c r="AO111" s="261"/>
      <c r="AP111" s="261"/>
    </row>
    <row r="112" spans="1:43">
      <c r="G112" s="259"/>
      <c r="AB112" s="260"/>
      <c r="AC112" s="260"/>
      <c r="AD112" s="260"/>
      <c r="AE112" s="261"/>
      <c r="AF112" s="262"/>
      <c r="AG112" s="262"/>
      <c r="AH112" s="262"/>
      <c r="AI112" s="262"/>
      <c r="AJ112" s="262"/>
      <c r="AL112" s="261"/>
      <c r="AM112" s="261"/>
      <c r="AN112" s="261"/>
      <c r="AO112" s="261"/>
      <c r="AP112" s="261"/>
    </row>
    <row r="113" spans="7:42">
      <c r="G113" s="259"/>
      <c r="AB113" s="260"/>
      <c r="AC113" s="260"/>
      <c r="AD113" s="260"/>
      <c r="AE113" s="261"/>
      <c r="AF113" s="262"/>
      <c r="AG113" s="262"/>
      <c r="AH113" s="262"/>
      <c r="AI113" s="262"/>
      <c r="AJ113" s="262"/>
      <c r="AL113" s="261"/>
      <c r="AM113" s="261"/>
      <c r="AN113" s="261"/>
      <c r="AO113" s="261"/>
      <c r="AP113" s="261"/>
    </row>
    <row r="114" spans="7:42">
      <c r="G114" s="259"/>
      <c r="AB114" s="260"/>
      <c r="AC114" s="260"/>
      <c r="AD114" s="260"/>
      <c r="AE114" s="261"/>
      <c r="AF114" s="262"/>
      <c r="AG114" s="262"/>
      <c r="AH114" s="262"/>
      <c r="AI114" s="262"/>
      <c r="AJ114" s="262"/>
      <c r="AL114" s="261"/>
      <c r="AM114" s="261"/>
      <c r="AN114" s="261"/>
      <c r="AO114" s="261"/>
      <c r="AP114" s="261"/>
    </row>
    <row r="115" spans="7:42">
      <c r="G115" s="259"/>
      <c r="AB115" s="260"/>
      <c r="AC115" s="260"/>
      <c r="AD115" s="260"/>
      <c r="AE115" s="261"/>
      <c r="AF115" s="262"/>
      <c r="AG115" s="262"/>
      <c r="AH115" s="262"/>
      <c r="AI115" s="262"/>
      <c r="AJ115" s="262"/>
      <c r="AL115" s="261"/>
      <c r="AM115" s="261"/>
      <c r="AN115" s="261"/>
      <c r="AO115" s="261"/>
      <c r="AP115" s="261"/>
    </row>
    <row r="116" spans="7:42">
      <c r="G116" s="259"/>
      <c r="AB116" s="260"/>
      <c r="AC116" s="260"/>
      <c r="AD116" s="260"/>
      <c r="AE116" s="261"/>
      <c r="AF116" s="262"/>
      <c r="AG116" s="262"/>
      <c r="AH116" s="262"/>
      <c r="AI116" s="262"/>
      <c r="AJ116" s="262"/>
      <c r="AL116" s="261"/>
      <c r="AM116" s="261"/>
      <c r="AN116" s="261"/>
      <c r="AO116" s="261"/>
      <c r="AP116" s="261"/>
    </row>
    <row r="117" spans="7:42">
      <c r="G117" s="259"/>
      <c r="AB117" s="260"/>
      <c r="AC117" s="260"/>
      <c r="AD117" s="260"/>
      <c r="AE117" s="261"/>
      <c r="AF117" s="262"/>
      <c r="AG117" s="262"/>
      <c r="AH117" s="262"/>
      <c r="AI117" s="262"/>
      <c r="AJ117" s="262"/>
      <c r="AL117" s="261"/>
      <c r="AM117" s="261"/>
      <c r="AN117" s="261"/>
      <c r="AO117" s="261"/>
      <c r="AP117" s="261"/>
    </row>
    <row r="118" spans="7:42">
      <c r="G118" s="259"/>
      <c r="AB118" s="260"/>
      <c r="AC118" s="260"/>
      <c r="AD118" s="260"/>
      <c r="AE118" s="261"/>
      <c r="AF118" s="262"/>
      <c r="AG118" s="262"/>
      <c r="AH118" s="262"/>
      <c r="AI118" s="262"/>
      <c r="AJ118" s="262"/>
      <c r="AL118" s="261"/>
      <c r="AM118" s="261"/>
      <c r="AN118" s="261"/>
      <c r="AO118" s="261"/>
      <c r="AP118" s="261"/>
    </row>
    <row r="119" spans="7:42">
      <c r="G119" s="259"/>
      <c r="AB119" s="260"/>
      <c r="AC119" s="260"/>
      <c r="AD119" s="260"/>
      <c r="AE119" s="261"/>
      <c r="AF119" s="262"/>
      <c r="AG119" s="262"/>
      <c r="AH119" s="262"/>
      <c r="AI119" s="262"/>
      <c r="AJ119" s="262"/>
      <c r="AL119" s="261"/>
      <c r="AM119" s="261"/>
      <c r="AN119" s="261"/>
      <c r="AO119" s="261"/>
      <c r="AP119" s="261"/>
    </row>
    <row r="120" spans="7:42">
      <c r="G120" s="259"/>
      <c r="AB120" s="260"/>
      <c r="AC120" s="260"/>
      <c r="AD120" s="260"/>
      <c r="AE120" s="261"/>
      <c r="AF120" s="262"/>
      <c r="AG120" s="262"/>
      <c r="AH120" s="262"/>
      <c r="AI120" s="262"/>
      <c r="AJ120" s="262"/>
      <c r="AL120" s="261"/>
      <c r="AM120" s="261"/>
      <c r="AN120" s="261"/>
      <c r="AO120" s="261"/>
      <c r="AP120" s="261"/>
    </row>
    <row r="121" spans="7:42">
      <c r="G121" s="259"/>
      <c r="AB121" s="260"/>
      <c r="AC121" s="260"/>
      <c r="AD121" s="260"/>
      <c r="AE121" s="261"/>
      <c r="AF121" s="262"/>
      <c r="AG121" s="262"/>
      <c r="AH121" s="262"/>
      <c r="AI121" s="262"/>
      <c r="AJ121" s="262"/>
      <c r="AL121" s="261"/>
      <c r="AM121" s="261"/>
      <c r="AN121" s="261"/>
      <c r="AO121" s="261"/>
      <c r="AP121" s="261"/>
    </row>
    <row r="122" spans="7:42">
      <c r="G122" s="259"/>
      <c r="AB122" s="260"/>
      <c r="AC122" s="260"/>
      <c r="AD122" s="260"/>
      <c r="AE122" s="261"/>
      <c r="AF122" s="262"/>
      <c r="AG122" s="262"/>
      <c r="AH122" s="262"/>
      <c r="AI122" s="262"/>
      <c r="AJ122" s="262"/>
      <c r="AL122" s="261"/>
      <c r="AM122" s="261"/>
      <c r="AN122" s="261"/>
      <c r="AO122" s="261"/>
      <c r="AP122" s="261"/>
    </row>
    <row r="123" spans="7:42">
      <c r="G123" s="259"/>
      <c r="AB123" s="260"/>
      <c r="AC123" s="260"/>
      <c r="AD123" s="260"/>
      <c r="AE123" s="261"/>
      <c r="AF123" s="262"/>
      <c r="AG123" s="262"/>
      <c r="AH123" s="262"/>
      <c r="AI123" s="262"/>
      <c r="AJ123" s="262"/>
      <c r="AL123" s="261"/>
      <c r="AM123" s="261"/>
      <c r="AN123" s="261"/>
      <c r="AO123" s="261"/>
      <c r="AP123" s="261"/>
    </row>
    <row r="124" spans="7:42">
      <c r="G124" s="259"/>
      <c r="AB124" s="260"/>
      <c r="AC124" s="260"/>
      <c r="AD124" s="260"/>
      <c r="AE124" s="261"/>
      <c r="AF124" s="262"/>
      <c r="AG124" s="262"/>
      <c r="AH124" s="262"/>
      <c r="AI124" s="262"/>
      <c r="AJ124" s="262"/>
      <c r="AL124" s="261"/>
      <c r="AM124" s="261"/>
      <c r="AN124" s="261"/>
      <c r="AO124" s="261"/>
      <c r="AP124" s="261"/>
    </row>
    <row r="125" spans="7:42">
      <c r="G125" s="259"/>
      <c r="AB125" s="260"/>
      <c r="AC125" s="260"/>
      <c r="AD125" s="260"/>
      <c r="AE125" s="261"/>
      <c r="AF125" s="262"/>
      <c r="AG125" s="262"/>
      <c r="AH125" s="262"/>
      <c r="AI125" s="262"/>
      <c r="AJ125" s="262"/>
      <c r="AL125" s="261"/>
      <c r="AM125" s="261"/>
      <c r="AN125" s="261"/>
      <c r="AO125" s="261"/>
      <c r="AP125" s="261"/>
    </row>
    <row r="126" spans="7:42">
      <c r="G126" s="259"/>
      <c r="AB126" s="260"/>
      <c r="AC126" s="260"/>
      <c r="AD126" s="260"/>
      <c r="AE126" s="261"/>
      <c r="AF126" s="262"/>
      <c r="AG126" s="262"/>
      <c r="AH126" s="262"/>
      <c r="AI126" s="262"/>
      <c r="AJ126" s="262"/>
      <c r="AL126" s="261"/>
      <c r="AM126" s="261"/>
      <c r="AN126" s="261"/>
      <c r="AO126" s="261"/>
      <c r="AP126" s="261"/>
    </row>
    <row r="127" spans="7:42">
      <c r="G127" s="259"/>
      <c r="AB127" s="260"/>
      <c r="AC127" s="260"/>
      <c r="AD127" s="260"/>
      <c r="AE127" s="261"/>
      <c r="AF127" s="262"/>
      <c r="AG127" s="262"/>
      <c r="AH127" s="262"/>
      <c r="AI127" s="262"/>
      <c r="AJ127" s="262"/>
      <c r="AL127" s="261"/>
      <c r="AM127" s="261"/>
      <c r="AN127" s="261"/>
      <c r="AO127" s="261"/>
      <c r="AP127" s="261"/>
    </row>
    <row r="128" spans="7:42">
      <c r="G128" s="259"/>
      <c r="AB128" s="260"/>
      <c r="AC128" s="260"/>
      <c r="AD128" s="260"/>
      <c r="AE128" s="261"/>
      <c r="AF128" s="262"/>
      <c r="AG128" s="262"/>
      <c r="AH128" s="262"/>
      <c r="AI128" s="262"/>
      <c r="AJ128" s="262"/>
      <c r="AL128" s="261"/>
      <c r="AM128" s="261"/>
      <c r="AN128" s="261"/>
      <c r="AO128" s="261"/>
      <c r="AP128" s="261"/>
    </row>
    <row r="129" spans="7:42">
      <c r="G129" s="259"/>
      <c r="AB129" s="260"/>
      <c r="AC129" s="260"/>
      <c r="AD129" s="260"/>
      <c r="AE129" s="261"/>
      <c r="AF129" s="262"/>
      <c r="AG129" s="262"/>
      <c r="AH129" s="262"/>
      <c r="AI129" s="262"/>
      <c r="AJ129" s="262"/>
      <c r="AL129" s="261"/>
      <c r="AM129" s="261"/>
      <c r="AN129" s="261"/>
      <c r="AO129" s="261"/>
      <c r="AP129" s="261"/>
    </row>
    <row r="130" spans="7:42">
      <c r="G130" s="259"/>
      <c r="AB130" s="260"/>
      <c r="AC130" s="260"/>
      <c r="AD130" s="260"/>
      <c r="AE130" s="261"/>
      <c r="AF130" s="262"/>
      <c r="AG130" s="262"/>
      <c r="AH130" s="262"/>
      <c r="AI130" s="262"/>
      <c r="AJ130" s="262"/>
      <c r="AL130" s="261"/>
      <c r="AM130" s="261"/>
      <c r="AN130" s="261"/>
      <c r="AO130" s="261"/>
      <c r="AP130" s="261"/>
    </row>
    <row r="131" spans="7:42">
      <c r="G131" s="259"/>
      <c r="AB131" s="260"/>
      <c r="AC131" s="260"/>
      <c r="AD131" s="260"/>
      <c r="AE131" s="261"/>
      <c r="AF131" s="262"/>
      <c r="AG131" s="262"/>
      <c r="AH131" s="262"/>
      <c r="AI131" s="262"/>
      <c r="AJ131" s="262"/>
      <c r="AL131" s="261"/>
      <c r="AM131" s="261"/>
      <c r="AN131" s="261"/>
      <c r="AO131" s="261"/>
      <c r="AP131" s="261"/>
    </row>
    <row r="132" spans="7:42">
      <c r="G132" s="259"/>
      <c r="AB132" s="260"/>
      <c r="AC132" s="260"/>
      <c r="AD132" s="260"/>
      <c r="AE132" s="261"/>
      <c r="AF132" s="262"/>
      <c r="AG132" s="262"/>
      <c r="AH132" s="262"/>
      <c r="AI132" s="262"/>
      <c r="AJ132" s="262"/>
      <c r="AL132" s="261"/>
      <c r="AM132" s="261"/>
      <c r="AN132" s="261"/>
      <c r="AO132" s="261"/>
      <c r="AP132" s="261"/>
    </row>
    <row r="133" spans="7:42">
      <c r="G133" s="259"/>
      <c r="AB133" s="260"/>
      <c r="AC133" s="260"/>
      <c r="AD133" s="260"/>
      <c r="AE133" s="261"/>
      <c r="AF133" s="262"/>
      <c r="AG133" s="262"/>
      <c r="AH133" s="262"/>
      <c r="AI133" s="262"/>
      <c r="AJ133" s="262"/>
      <c r="AL133" s="261"/>
      <c r="AM133" s="261"/>
      <c r="AN133" s="261"/>
      <c r="AO133" s="261"/>
      <c r="AP133" s="261"/>
    </row>
    <row r="134" spans="7:42">
      <c r="G134" s="259"/>
      <c r="AB134" s="260"/>
      <c r="AC134" s="260"/>
      <c r="AD134" s="260"/>
      <c r="AE134" s="261"/>
      <c r="AF134" s="262"/>
      <c r="AG134" s="262"/>
      <c r="AH134" s="262"/>
      <c r="AI134" s="262"/>
      <c r="AJ134" s="262"/>
      <c r="AL134" s="261"/>
      <c r="AM134" s="261"/>
      <c r="AN134" s="261"/>
      <c r="AO134" s="261"/>
      <c r="AP134" s="261"/>
    </row>
    <row r="135" spans="7:42">
      <c r="G135" s="259"/>
      <c r="AB135" s="260"/>
      <c r="AC135" s="260"/>
      <c r="AD135" s="260"/>
      <c r="AE135" s="261"/>
      <c r="AF135" s="262"/>
      <c r="AG135" s="262"/>
      <c r="AH135" s="262"/>
      <c r="AI135" s="262"/>
      <c r="AJ135" s="262"/>
      <c r="AL135" s="261"/>
      <c r="AM135" s="261"/>
      <c r="AN135" s="261"/>
      <c r="AO135" s="261"/>
      <c r="AP135" s="261"/>
    </row>
    <row r="136" spans="7:42">
      <c r="G136" s="259"/>
      <c r="AB136" s="260"/>
      <c r="AC136" s="260"/>
      <c r="AD136" s="260"/>
      <c r="AE136" s="261"/>
      <c r="AF136" s="262"/>
      <c r="AG136" s="262"/>
      <c r="AH136" s="262"/>
      <c r="AI136" s="262"/>
      <c r="AJ136" s="262"/>
      <c r="AL136" s="261"/>
      <c r="AM136" s="261"/>
      <c r="AN136" s="261"/>
      <c r="AO136" s="261"/>
      <c r="AP136" s="261"/>
    </row>
    <row r="137" spans="7:42">
      <c r="G137" s="259"/>
      <c r="AB137" s="260"/>
      <c r="AC137" s="260"/>
      <c r="AD137" s="260"/>
      <c r="AE137" s="261"/>
      <c r="AF137" s="262"/>
      <c r="AG137" s="262"/>
      <c r="AH137" s="262"/>
      <c r="AI137" s="262"/>
      <c r="AJ137" s="262"/>
      <c r="AL137" s="261"/>
      <c r="AM137" s="261"/>
      <c r="AN137" s="261"/>
      <c r="AO137" s="261"/>
      <c r="AP137" s="261"/>
    </row>
    <row r="138" spans="7:42">
      <c r="G138" s="259"/>
      <c r="AB138" s="260"/>
      <c r="AC138" s="260"/>
      <c r="AD138" s="260"/>
      <c r="AE138" s="261"/>
      <c r="AF138" s="262"/>
      <c r="AG138" s="262"/>
      <c r="AH138" s="262"/>
      <c r="AI138" s="262"/>
      <c r="AJ138" s="262"/>
      <c r="AL138" s="261"/>
      <c r="AM138" s="261"/>
      <c r="AN138" s="261"/>
      <c r="AO138" s="261"/>
      <c r="AP138" s="261"/>
    </row>
    <row r="139" spans="7:42">
      <c r="G139" s="259"/>
      <c r="AB139" s="260"/>
      <c r="AC139" s="260"/>
      <c r="AD139" s="260"/>
      <c r="AE139" s="261"/>
      <c r="AF139" s="262"/>
      <c r="AG139" s="262"/>
      <c r="AH139" s="262"/>
      <c r="AI139" s="262"/>
      <c r="AJ139" s="262"/>
      <c r="AL139" s="261"/>
      <c r="AM139" s="261"/>
      <c r="AN139" s="261"/>
      <c r="AO139" s="261"/>
      <c r="AP139" s="261"/>
    </row>
    <row r="140" spans="7:42">
      <c r="G140" s="259"/>
      <c r="AB140" s="260"/>
      <c r="AC140" s="260"/>
      <c r="AD140" s="260"/>
      <c r="AE140" s="261"/>
      <c r="AF140" s="262"/>
      <c r="AG140" s="262"/>
      <c r="AH140" s="262"/>
      <c r="AI140" s="262"/>
      <c r="AJ140" s="262"/>
      <c r="AL140" s="261"/>
      <c r="AM140" s="261"/>
      <c r="AN140" s="261"/>
      <c r="AO140" s="261"/>
      <c r="AP140" s="261"/>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0">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##On / Off / Open / Close</v>
      </c>
      <c r="C5" s="259"/>
      <c r="D5" s="257" t="s">
        <v>196</v>
      </c>
      <c r="K5" s="257" t="s">
        <v>349</v>
      </c>
      <c r="W5" s="257" t="str">
        <f t="shared" ref="W5" si="0">IF(B5&lt;&gt;"",
IF(D5&lt;&gt;"md","&lt;a href=    "&amp;CHAR(34)&amp;"#/"&amp;AI5&amp;AG5&amp;AH5&amp;""""&amp;"    "&amp;AJ5&amp;AF5&amp;AK5&amp;A5&amp;". "&amp;B5&amp;AL5,
B5),
"")</f>
        <v>##On / Off / Open / Close</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396</v>
      </c>
      <c r="C6" s="259" t="s">
        <v>288</v>
      </c>
      <c r="D6" s="257" t="s">
        <v>399</v>
      </c>
      <c r="E6" s="257" t="s">
        <v>399</v>
      </c>
      <c r="F6" s="257" t="str">
        <f t="shared" ref="F6:F10" si="2">IF(E7&lt;&gt;"",
SUBSTITUTE(SUBSTITUTE(SUBSTITUTE(SUBSTITUTE(SUBSTITUTE(SUBSTITUTE(SUBSTITUTE(SUBSTITUTE(E7,"open","@@@"),"close","###"),"openall","$$$"),"closeall","%%%"),"@@@","close"),"###","open"),"$$$","closeall"),"%%%","openall"),"")</f>
        <v>open=Agenda&amp;open=Structure</v>
      </c>
      <c r="S6" s="257" t="s">
        <v>437</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407</v>
      </c>
      <c r="C7" s="259" t="s">
        <v>288</v>
      </c>
      <c r="D7" s="257" t="s">
        <v>400</v>
      </c>
      <c r="E7" s="257" t="s">
        <v>400</v>
      </c>
      <c r="F7" s="257" t="str">
        <f t="shared" si="2"/>
        <v>---&amp;close=n0&amp;openall=n1&amp;close=n1&amp;panx=1000&amp;pany=630&amp;zoom=2.5</v>
      </c>
      <c r="H7" s="263"/>
      <c r="S7" s="257" t="s">
        <v>379</v>
      </c>
      <c r="W7" s="257" t="str">
        <f t="shared" ref="W7:W70" si="5">IF(B7&lt;&gt;"",
IF(D7&lt;&gt;"md","&lt;a href=    "&amp;CHAR(34)&amp;"#/"&amp;AI7&amp;AG7&amp;AH7&amp;""""&amp;"    "&amp;AE7&amp;AJ7&amp;AF7&amp;AK7&amp;A7&amp;".  "&amp;B7&amp;AL7&amp;AM7,
B7),
"")</f>
        <v>&lt;a href=    "#/?+++&amp;close=Agenda&amp;close=Structure&amp;close=Agenda&amp;close=Structure&amp;---&amp;close=n0&amp;openall=n1&amp;close=n1&amp;panx=1000&amp;pany=630&amp;zoom=2.5&amp;panx=2050.0&amp;pany=1200.0&amp;zoom=1.000"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+++&amp;close=Agenda&amp;close=Structure&amp;close=Agenda&amp;close=Structure&amp;---&amp;close=n0&amp;openall=n1&amp;close=n1&amp;panx=1000&amp;pany=630&amp;zoom=2.5&amp;panx=2050.0&amp;pany=1200.0&amp;zoom=1.000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408</v>
      </c>
      <c r="C8" s="259" t="s">
        <v>288</v>
      </c>
      <c r="D8" s="272" t="s">
        <v>406</v>
      </c>
      <c r="E8" s="257" t="str">
        <f>IF(scriv!W6&lt;&gt;"",scriv!W6,"")</f>
        <v>---&amp;open=n0&amp;closeall=n1&amp;open=n1&amp;panx=1000&amp;pany=630&amp;zoom=2.5</v>
      </c>
      <c r="F8" s="257" t="str">
        <f t="shared" si="2"/>
        <v>+++&amp;close=n0&amp;close=n1&amp;close=n1-1&amp;close=n1-2&amp;close=n1-3&amp;close=n1-4&amp;panx=1000&amp;pany=630&amp;zoom=2.5</v>
      </c>
      <c r="H8" s="263"/>
      <c r="S8" s="257" t="s">
        <v>379</v>
      </c>
      <c r="W8" s="257" t="str">
        <f t="shared" si="5"/>
        <v>&lt;a href=    "#/?+++&amp;open=Structure&amp;---&amp;open=n0&amp;closeall=n1&amp;open=n1&amp;panx=1000&amp;pany=630&amp;zoom=2.5&amp;+++&amp;close=n0&amp;close=n1&amp;close=n1-1&amp;close=n1-2&amp;close=n1-3&amp;close=n1-4&amp;panx=1000&amp;pany=630&amp;zoom=2.5&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amp;open=n0&amp;closeall=n1&amp;open=n1&amp;panx=1000&amp;pany=630&amp;zoom=2.5&amp;+++&amp;close=n0&amp;close=n1&amp;close=n1-1&amp;close=n1-2&amp;close=n1-3&amp;close=n1-4&amp;panx=1000&amp;pany=630&amp;zoom=2.5&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409</v>
      </c>
      <c r="C9" s="259" t="s">
        <v>288</v>
      </c>
      <c r="D9" s="272" t="s">
        <v>401</v>
      </c>
      <c r="E9" s="257" t="str">
        <f>IF(scriv!W7&lt;&gt;"",scriv!W7,"")</f>
        <v>+++&amp;open=n0&amp;open=n1&amp;open=n1-1&amp;open=n1-2&amp;open=n1-3&amp;open=n1-4&amp;panx=1000&amp;pany=630&amp;zoom=2.5</v>
      </c>
      <c r="F9" s="257" t="str">
        <f t="shared" si="2"/>
        <v>+++&amp;close=n0&amp;close=n1&amp;closeall=n1-1&amp;closeall=n1-2&amp;closeall=n1-3&amp;closeall=n1-4&amp;panx=1000&amp;pany=630&amp;zoom=2.5</v>
      </c>
      <c r="H9" s="263"/>
      <c r="S9" s="257" t="s">
        <v>379</v>
      </c>
      <c r="W9" s="257" t="str">
        <f t="shared" si="5"/>
        <v>&lt;a href=    "#/?+++&amp;open=Structure&amp;open=Finance&amp;open=GoodsServicesSupplyChain&amp;open=Communities&amp;+++&amp;open=n0&amp;open=n1&amp;open=n1-1&amp;open=n1-2&amp;open=n1-3&amp;open=n1-4&amp;panx=1000&amp;pany=630&amp;zoom=2.5&amp;+++&amp;close=n0&amp;close=n1&amp;closeall=n1-1&amp;closeall=n1-2&amp;closeall=n1-3&amp;closeall=n1-4&amp;panx=1000&amp;pany=630&amp;zoom=2.5&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amp;open=n0&amp;open=n1&amp;open=n1-1&amp;open=n1-2&amp;open=n1-3&amp;open=n1-4&amp;panx=1000&amp;pany=630&amp;zoom=2.5&amp;+++&amp;close=n0&amp;close=n1&amp;closeall=n1-1&amp;closeall=n1-2&amp;closeall=n1-3&amp;closeall=n1-4&amp;panx=1000&amp;pany=630&amp;zoom=2.5&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421</v>
      </c>
      <c r="C10" s="259" t="s">
        <v>288</v>
      </c>
      <c r="D10" s="272" t="s">
        <v>440</v>
      </c>
      <c r="E10" s="257" t="str">
        <f>IF(scriv!W8&lt;&gt;"",scriv!W8,"")</f>
        <v>+++&amp;open=n0&amp;open=n1&amp;openall=n1-1&amp;openall=n1-2&amp;openall=n1-3&amp;openall=n1-4&amp;panx=1000&amp;pany=630&amp;zoom=2.5</v>
      </c>
      <c r="F10" s="257" t="str">
        <f t="shared" si="2"/>
        <v/>
      </c>
      <c r="H10" s="263"/>
      <c r="S10" s="257" t="s">
        <v>379</v>
      </c>
      <c r="W10" s="257" t="str">
        <f t="shared" si="5"/>
        <v>&lt;a href=    "#/?+++&amp;on=Map&amp;+++&amp;open=n0&amp;open=n1&amp;openall=n1-1&amp;openall=n1-2&amp;openall=n1-3&amp;openall=n1-4&amp;panx=1000&amp;pany=630&amp;zoom=2.5&amp;panx=2050.0&amp;pany=1200.0&amp;zoom=1.000"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+++&amp;on=Map&amp;+++&amp;open=n0&amp;open=n1&amp;openall=n1-1&amp;openall=n1-2&amp;openall=n1-3&amp;openall=n1-4&amp;panx=1000&amp;pany=630&amp;zoom=2.5&amp;panx=2050.0&amp;pany=1200.0&amp;zoom=1.000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402</v>
      </c>
      <c r="C11" s="259" t="s">
        <v>288</v>
      </c>
      <c r="D11" s="272" t="s">
        <v>403</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387</v>
      </c>
      <c r="C12" s="259" t="s">
        <v>288</v>
      </c>
      <c r="D12" s="272" t="s">
        <v>410</v>
      </c>
      <c r="E12" s="257" t="str">
        <f>IF(scriv!W10&lt;&gt;"",scriv!W10,"")</f>
        <v/>
      </c>
      <c r="F12" s="257" t="str">
        <f t="shared" si="9"/>
        <v/>
      </c>
      <c r="H12" s="263"/>
      <c r="S12" s="257" t="s">
        <v>415</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411</v>
      </c>
      <c r="C13" s="259" t="s">
        <v>288</v>
      </c>
      <c r="D13" s="272" t="s">
        <v>414</v>
      </c>
      <c r="E13" s="257" t="str">
        <f>IF(scriv!W11&lt;&gt;"",scriv!W11,"")</f>
        <v/>
      </c>
      <c r="F13" s="257" t="str">
        <f t="shared" si="9"/>
        <v/>
      </c>
      <c r="H13" s="263"/>
      <c r="S13" s="257" t="s">
        <v>438</v>
      </c>
      <c r="W13" s="257" t="str">
        <f t="shared" si="5"/>
        <v>&lt;a href=    "#/?+++&amp;open=IndividualRoles&amp;panx=3606.8&amp;pany=1107.9&amp;zoom=4.4"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381</v>
      </c>
      <c r="C14" s="259" t="s">
        <v>288</v>
      </c>
      <c r="D14" s="272" t="s">
        <v>416</v>
      </c>
      <c r="E14" s="257" t="str">
        <f>IF(scriv!W12&lt;&gt;"",scriv!W12,"")</f>
        <v/>
      </c>
      <c r="F14" s="257" t="str">
        <f t="shared" si="9"/>
        <v/>
      </c>
      <c r="H14" s="263"/>
      <c r="S14" s="257" t="s">
        <v>439</v>
      </c>
      <c r="W14" s="257" t="str">
        <f t="shared" si="5"/>
        <v>&lt;a href=    "#/?+++&amp;open=Wellbeing&amp;panx=3937.9&amp;pany=1111.5&amp;zoom=3.1"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421</v>
      </c>
      <c r="C15" s="259" t="s">
        <v>288</v>
      </c>
      <c r="D15" s="272" t="s">
        <v>440</v>
      </c>
      <c r="E15" s="257" t="str">
        <f>IF(scriv!W13&lt;&gt;"",scriv!W13,"")</f>
        <v/>
      </c>
      <c r="F15" s="257" t="str">
        <f t="shared" si="9"/>
        <v/>
      </c>
      <c r="H15" s="263"/>
      <c r="S15" s="257" t="s">
        <v>379</v>
      </c>
      <c r="W15" s="257" t="str">
        <f t="shared" si="5"/>
        <v>&lt;a href=    "#/?+++&amp;on=Map&amp;panx=2050.0&amp;pany=1200.0&amp;zoom=1.000"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422</v>
      </c>
      <c r="C16" s="259" t="s">
        <v>288</v>
      </c>
      <c r="D16" s="272" t="s">
        <v>418</v>
      </c>
      <c r="E16" s="257" t="str">
        <f>IF(scriv!W14&lt;&gt;"",scriv!W14,"")</f>
        <v/>
      </c>
      <c r="F16" s="257" t="str">
        <f t="shared" si="9"/>
        <v/>
      </c>
      <c r="H16" s="263"/>
      <c r="S16" s="257" t="str">
        <f>IF(scriv!X14&lt;&gt;"",scriv!X14,"")</f>
        <v/>
      </c>
      <c r="W16" s="257" t="str">
        <f t="shared" si="5"/>
        <v>&lt;a href=    "#/?+++&amp;open=GenderLensInvesting"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v>
      </c>
      <c r="AH16" s="261"/>
      <c r="AI16" s="261" t="s">
        <v>197</v>
      </c>
      <c r="AJ16" s="261" t="s">
        <v>193</v>
      </c>
      <c r="AK16" s="261" t="s">
        <v>194</v>
      </c>
      <c r="AL16" s="261" t="str">
        <f t="shared" si="3"/>
        <v>&lt;/span&gt; &lt;/a&gt;</v>
      </c>
      <c r="AM16" s="258" t="str">
        <f t="shared" si="1"/>
        <v>&lt;br&gt;</v>
      </c>
    </row>
    <row r="17" spans="1:39" ht="18" customHeight="1">
      <c r="A17" s="258">
        <f t="shared" si="4"/>
        <v>12</v>
      </c>
      <c r="B17" s="257" t="s">
        <v>423</v>
      </c>
      <c r="C17" s="259" t="s">
        <v>288</v>
      </c>
      <c r="D17" s="272" t="s">
        <v>419</v>
      </c>
      <c r="E17" s="257" t="str">
        <f>IF(scriv!W15&lt;&gt;"",scriv!W15,"")</f>
        <v/>
      </c>
      <c r="F17" s="257" t="str">
        <f t="shared" si="9"/>
        <v/>
      </c>
      <c r="H17" s="263"/>
      <c r="S17" s="257" t="str">
        <f>IF(scriv!X15&lt;&gt;"",scriv!X15,"")</f>
        <v/>
      </c>
      <c r="W17" s="257" t="str">
        <f t="shared" si="5"/>
        <v>&lt;a href=    "#/?+++&amp;open=GenderLensInvestors"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v>
      </c>
      <c r="AH17" s="261"/>
      <c r="AI17" s="261" t="s">
        <v>197</v>
      </c>
      <c r="AJ17" s="261" t="s">
        <v>193</v>
      </c>
      <c r="AK17" s="261" t="s">
        <v>194</v>
      </c>
      <c r="AL17" s="261" t="str">
        <f t="shared" si="3"/>
        <v>&lt;/span&gt; &lt;/a&gt;</v>
      </c>
      <c r="AM17" s="258" t="str">
        <f t="shared" si="1"/>
        <v>&lt;br&gt;</v>
      </c>
    </row>
    <row r="18" spans="1:39" ht="18" customHeight="1">
      <c r="A18" s="258">
        <f t="shared" si="4"/>
        <v>13</v>
      </c>
      <c r="B18" s="257" t="s">
        <v>424</v>
      </c>
      <c r="C18" s="259" t="s">
        <v>288</v>
      </c>
      <c r="D18" s="272" t="s">
        <v>420</v>
      </c>
      <c r="E18" s="257" t="str">
        <f>IF(scriv!W16&lt;&gt;"",scriv!W16,"")</f>
        <v/>
      </c>
      <c r="F18" s="257" t="str">
        <f t="shared" si="9"/>
        <v/>
      </c>
      <c r="H18" s="263"/>
      <c r="S18" s="257" t="s">
        <v>417</v>
      </c>
      <c r="W18" s="257" t="str">
        <f t="shared" si="5"/>
        <v>&lt;a href=    "#/?+++&amp;open=GLIDevelopmentPerspective&amp;panx=2348.5&amp;pany=1290.6&amp;zoom=0.91"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398</v>
      </c>
      <c r="C19" s="259" t="s">
        <v>288</v>
      </c>
      <c r="D19" s="272" t="s">
        <v>426</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425</v>
      </c>
      <c r="C20" s="259" t="s">
        <v>288</v>
      </c>
      <c r="D20" s="272" t="s">
        <v>428</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427</v>
      </c>
      <c r="C21" s="259" t="s">
        <v>288</v>
      </c>
      <c r="D21" s="272" t="s">
        <v>429</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412</v>
      </c>
      <c r="C22" s="259" t="s">
        <v>288</v>
      </c>
      <c r="D22" s="272" t="str">
        <f t="shared" ref="D22:D23" si="10">D21&amp;IF(E21&lt;&gt;"","&amp;"&amp;E21,"")</f>
        <v>close=WinWinPathways&amp;close=WinWinPathways</v>
      </c>
      <c r="E22" s="257" t="str">
        <f>IF(scriv!W20&lt;&gt;"",scriv!W20,"")</f>
        <v/>
      </c>
      <c r="F22" s="257" t="str">
        <f t="shared" si="9"/>
        <v/>
      </c>
      <c r="H22" s="263"/>
      <c r="S22" s="257" t="s">
        <v>441</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430</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404</v>
      </c>
      <c r="C24" s="259" t="s">
        <v>288</v>
      </c>
      <c r="D24" s="272" t="s">
        <v>431</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413</v>
      </c>
      <c r="C25" s="259" t="s">
        <v>288</v>
      </c>
      <c r="D25" s="272" t="s">
        <v>432</v>
      </c>
      <c r="E25" s="257" t="str">
        <f>IF(scriv!W23&lt;&gt;"",scriv!W23,"")</f>
        <v/>
      </c>
      <c r="F25" s="257" t="str">
        <f t="shared" si="9"/>
        <v/>
      </c>
      <c r="H25" s="263"/>
      <c r="S25" s="257" t="s">
        <v>405</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440</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440</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433</v>
      </c>
      <c r="C28" s="259" t="s">
        <v>288</v>
      </c>
      <c r="D28" s="272" t="s">
        <v>434</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435</v>
      </c>
      <c r="C29" s="259" t="s">
        <v>288</v>
      </c>
      <c r="D29" s="272" t="s">
        <v>436</v>
      </c>
      <c r="E29" s="257" t="str">
        <f>IF(scriv!W27&lt;&gt;"",scriv!W27,"")</f>
        <v/>
      </c>
      <c r="F29" s="257" t="str">
        <f t="shared" si="9"/>
        <v/>
      </c>
      <c r="H29" s="263"/>
      <c r="S29" s="257" t="s">
        <v>437</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28">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t="str">
        <f>scriv!AL2</f>
        <v>Map</v>
      </c>
      <c r="U5" s="257" t="str">
        <f>scriv!AL2</f>
        <v>Map</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On / Off / Open / Close</v>
      </c>
      <c r="C6" s="259"/>
      <c r="D6" s="272" t="s">
        <v>351</v>
      </c>
      <c r="S6" s="257" t="s">
        <v>352</v>
      </c>
      <c r="T6" s="257" t="str">
        <f>scriv!AL3</f>
        <v>OnOffOpenClose</v>
      </c>
      <c r="U6" s="257" t="str">
        <f>scriv!AL3</f>
        <v>OnOffOpenClose</v>
      </c>
      <c r="X6" s="257" t="str">
        <f t="shared" si="0"/>
        <v>&lt;a href=    "#/?open=Map&amp;wpane=180&amp;epane=320&amp;panx=2600.0&amp;pany=1600.0&amp;zoom=1.0&amp;gotoz=OnOffOpenClose&amp;unoInfo=OnOffOpenClose"    class="slide"&gt;  &lt;span style="color:black; font-size:10px"&gt;1. On / Off / Open / Close&lt;/span&gt;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open=Map&amp;wpane=180&amp;epane=320&amp;panx=2600.0&amp;pany=1600.0&amp;zoom=1.0&amp;gotoz=OnOffOpenClose&amp;unoInfo=OnOffOpenClose</v>
      </c>
      <c r="AI6" s="261" t="str">
        <f t="shared" si="1"/>
        <v/>
      </c>
      <c r="AJ6" s="261" t="s">
        <v>197</v>
      </c>
      <c r="AK6" s="261" t="s">
        <v>193</v>
      </c>
      <c r="AL6" s="261" t="s">
        <v>194</v>
      </c>
      <c r="AM6" s="261" t="s">
        <v>195</v>
      </c>
    </row>
    <row r="7" spans="1:39" ht="18" customHeight="1">
      <c r="A7" s="257">
        <f>A6+1</f>
        <v>2</v>
      </c>
      <c r="B7" s="257" t="str">
        <f>scriv!D4</f>
        <v>Open Level A</v>
      </c>
      <c r="C7" s="259" t="s">
        <v>288</v>
      </c>
      <c r="D7" s="272" t="s">
        <v>351</v>
      </c>
      <c r="E7" s="257" t="s">
        <v>358</v>
      </c>
      <c r="H7" s="263"/>
      <c r="T7" s="257" t="str">
        <f>scriv!AL4</f>
        <v>OpenLevelA</v>
      </c>
      <c r="U7" s="257" t="str">
        <f>scriv!AL4</f>
        <v>OpenLevelA</v>
      </c>
      <c r="X7" s="257" t="str">
        <f t="shared" si="0"/>
        <v>&lt;a href=    "#/?+++&amp;open=Map&amp;open=Pupose&amp;gotoz=OpenLevelA&amp;unoInfo=OpenLevelA"    class="slide"&gt;  &lt;span style="color:black; font-size:10px"&gt;2. Open Level A&lt;/span&gt;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+++&amp;open=Map&amp;open=Pupose&amp;gotoz=OpenLevelA&amp;unoInfo=OpenLevelA</v>
      </c>
      <c r="AI7" s="261" t="str">
        <f t="shared" si="1"/>
        <v/>
      </c>
      <c r="AJ7" s="261" t="s">
        <v>197</v>
      </c>
      <c r="AK7" s="261" t="s">
        <v>193</v>
      </c>
      <c r="AL7" s="261" t="s">
        <v>194</v>
      </c>
      <c r="AM7" s="261" t="s">
        <v>195</v>
      </c>
    </row>
    <row r="8" spans="1:39" ht="18" customHeight="1">
      <c r="A8" s="257">
        <f t="shared" ref="A8:A71" si="3">A7+1</f>
        <v>3</v>
      </c>
      <c r="B8" s="257" t="str">
        <f>scriv!D5</f>
        <v>Open Level B</v>
      </c>
      <c r="C8" s="259" t="s">
        <v>288</v>
      </c>
      <c r="D8" s="272" t="s">
        <v>351</v>
      </c>
      <c r="T8" s="257" t="str">
        <f>scriv!AL5</f>
        <v>OpenLevelB</v>
      </c>
      <c r="U8" s="257" t="str">
        <f>scriv!AL5</f>
        <v>OpenLevelB</v>
      </c>
      <c r="X8" s="257" t="str">
        <f t="shared" si="0"/>
        <v>&lt;a href=    "#/?+++&amp;open=Map&amp;gotoz=OpenLevelB&amp;unoInfo=OpenLevelB"    class="slide"&gt;  &lt;span style="color:black; font-size:10px"&gt;3. Open Level B&lt;/span&gt; &lt;/a&gt;     &lt;br&gt;</v>
      </c>
      <c r="Y8" s="260"/>
      <c r="Z8" s="260"/>
      <c r="AA8" s="260"/>
      <c r="AB8" s="261"/>
      <c r="AC8" s="262"/>
      <c r="AD8" s="262"/>
      <c r="AE8" s="262"/>
      <c r="AF8" s="262"/>
      <c r="AG8" s="262" t="s">
        <v>192</v>
      </c>
      <c r="AH8" s="257" t="str">
        <f t="shared" si="2"/>
        <v>+++&amp;open=Map&amp;gotoz=OpenLevelB&amp;unoInfo=OpenLevelB</v>
      </c>
      <c r="AI8" s="261" t="str">
        <f t="shared" si="1"/>
        <v/>
      </c>
      <c r="AJ8" s="261" t="s">
        <v>197</v>
      </c>
      <c r="AK8" s="261" t="s">
        <v>193</v>
      </c>
      <c r="AL8" s="261" t="s">
        <v>194</v>
      </c>
      <c r="AM8" s="261" t="s">
        <v>195</v>
      </c>
    </row>
    <row r="9" spans="1:39" ht="18" customHeight="1">
      <c r="A9" s="257">
        <f t="shared" si="3"/>
        <v>4</v>
      </c>
      <c r="B9" s="257" t="str">
        <f>scriv!D6</f>
        <v>Open Level C</v>
      </c>
      <c r="C9" s="259" t="s">
        <v>288</v>
      </c>
      <c r="D9" s="272" t="s">
        <v>351</v>
      </c>
      <c r="F9" s="263"/>
      <c r="T9" s="257" t="str">
        <f>scriv!AL6</f>
        <v>OpenLevelC</v>
      </c>
      <c r="U9" s="257" t="str">
        <f>scriv!AL6</f>
        <v>OpenLevelC</v>
      </c>
      <c r="X9" s="257" t="str">
        <f t="shared" si="0"/>
        <v>&lt;a href=    "#/?+++&amp;open=Map&amp;gotoz=OpenLevelC&amp;unoInfo=OpenLevelC"    class="slide"&gt;  &lt;span style="color:black; font-size:10px"&gt;4. Open Level C&lt;/span&gt; &lt;/a&gt;     &lt;br&gt;</v>
      </c>
      <c r="Y9" s="260"/>
      <c r="Z9" s="260"/>
      <c r="AA9" s="260"/>
      <c r="AB9" s="261"/>
      <c r="AC9" s="262"/>
      <c r="AD9" s="262"/>
      <c r="AE9" s="262"/>
      <c r="AF9" s="262"/>
      <c r="AG9" s="262" t="s">
        <v>192</v>
      </c>
      <c r="AH9" s="257" t="str">
        <f t="shared" si="2"/>
        <v>+++&amp;open=Map&amp;gotoz=OpenLevelC&amp;unoInfo=OpenLevelC</v>
      </c>
      <c r="AI9" s="261" t="str">
        <f t="shared" si="1"/>
        <v/>
      </c>
      <c r="AJ9" s="261" t="s">
        <v>197</v>
      </c>
      <c r="AK9" s="261" t="s">
        <v>193</v>
      </c>
      <c r="AL9" s="261" t="s">
        <v>194</v>
      </c>
      <c r="AM9" s="261" t="s">
        <v>195</v>
      </c>
    </row>
    <row r="10" spans="1:39" ht="18" customHeight="1">
      <c r="A10" s="257">
        <f t="shared" si="3"/>
        <v>5</v>
      </c>
      <c r="B10" s="257" t="str">
        <f>scriv!D7</f>
        <v>Open Level D</v>
      </c>
      <c r="C10" s="259" t="s">
        <v>288</v>
      </c>
      <c r="D10" s="272" t="s">
        <v>351</v>
      </c>
      <c r="F10" s="263"/>
      <c r="T10" s="257" t="str">
        <f>scriv!AL7</f>
        <v>OpenLevelD</v>
      </c>
      <c r="U10" s="257" t="str">
        <f>scriv!AL7</f>
        <v>OpenLevelD</v>
      </c>
      <c r="X10" s="257" t="str">
        <f t="shared" si="0"/>
        <v>&lt;a href=    "#/?+++&amp;open=Map&amp;gotoz=OpenLevelD&amp;unoInfo=OpenLevelD"    class="slide"&gt;  &lt;span style="color:black; font-size:10px"&gt;5. Open Level D&lt;/span&gt; &lt;/a&gt;     &lt;br&gt;</v>
      </c>
      <c r="Y10" s="260"/>
      <c r="Z10" s="260"/>
      <c r="AA10" s="260"/>
      <c r="AB10" s="261"/>
      <c r="AC10" s="262"/>
      <c r="AD10" s="262"/>
      <c r="AE10" s="262"/>
      <c r="AF10" s="262"/>
      <c r="AG10" s="262" t="s">
        <v>192</v>
      </c>
      <c r="AH10" s="257" t="str">
        <f t="shared" si="2"/>
        <v>+++&amp;open=Map&amp;gotoz=OpenLevelD&amp;unoInfo=OpenLevelD</v>
      </c>
      <c r="AI10" s="261" t="str">
        <f t="shared" si="1"/>
        <v/>
      </c>
      <c r="AJ10" s="261" t="s">
        <v>197</v>
      </c>
      <c r="AK10" s="261" t="s">
        <v>193</v>
      </c>
      <c r="AL10" s="261" t="s">
        <v>194</v>
      </c>
      <c r="AM10" s="261" t="s">
        <v>195</v>
      </c>
    </row>
    <row r="11" spans="1:39" ht="18" customHeight="1">
      <c r="A11" s="257">
        <f t="shared" si="3"/>
        <v>6</v>
      </c>
      <c r="B11" s="257" t="str">
        <f>scriv!D8</f>
        <v>Open Level E</v>
      </c>
      <c r="C11" s="259" t="s">
        <v>288</v>
      </c>
      <c r="D11" s="272" t="s">
        <v>351</v>
      </c>
      <c r="F11" s="263"/>
      <c r="T11" s="257" t="str">
        <f>scriv!AL8</f>
        <v>OpenLevelE</v>
      </c>
      <c r="U11" s="257" t="str">
        <f>scriv!AL8</f>
        <v>OpenLevelE</v>
      </c>
      <c r="X11" s="257" t="str">
        <f t="shared" si="0"/>
        <v>&lt;a href=    "#/?+++&amp;open=Map&amp;gotoz=OpenLevelE&amp;unoInfo=OpenLevelE"    class="slide"&gt;  &lt;span style="color:black; font-size:10px"&gt;6. Open Level E&lt;/span&gt; &lt;/a&gt;     &lt;br&gt;</v>
      </c>
      <c r="Y11" s="260"/>
      <c r="Z11" s="260"/>
      <c r="AA11" s="260"/>
      <c r="AB11" s="261"/>
      <c r="AC11" s="262"/>
      <c r="AD11" s="262"/>
      <c r="AE11" s="262"/>
      <c r="AF11" s="262"/>
      <c r="AG11" s="262" t="s">
        <v>192</v>
      </c>
      <c r="AH11" s="257" t="str">
        <f t="shared" si="2"/>
        <v>+++&amp;open=Map&amp;gotoz=OpenLevelE&amp;unoInfo=OpenLevelE</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Custom Functions</v>
      </c>
      <c r="C12" s="259" t="s">
        <v>288</v>
      </c>
      <c r="D12" s="272" t="s">
        <v>351</v>
      </c>
      <c r="F12" s="263"/>
      <c r="T12" s="257" t="str">
        <f>scriv!AL9</f>
        <v>CustomFunctions</v>
      </c>
      <c r="U12" s="257" t="str">
        <f>scriv!AL9</f>
        <v>CustomFunctions</v>
      </c>
      <c r="X12" s="257" t="str">
        <f t="shared" si="0"/>
        <v>&lt;a href=    "#/?+++&amp;open=Map&amp;gotoz=CustomFunctions&amp;unoInfo=CustomFunctions"    class="slide"&gt;  &lt;span style="color:black; font-size:10px"&gt;7. Custom Functions&lt;/span&gt; &lt;/a&gt;     &lt;br&gt;</v>
      </c>
      <c r="Y12" s="260"/>
      <c r="Z12" s="260"/>
      <c r="AA12" s="260"/>
      <c r="AB12" s="261"/>
      <c r="AC12" s="262"/>
      <c r="AD12" s="262"/>
      <c r="AE12" s="262"/>
      <c r="AF12" s="262"/>
      <c r="AG12" s="262" t="s">
        <v>192</v>
      </c>
      <c r="AH12" s="257" t="str">
        <f t="shared" si="2"/>
        <v>+++&amp;open=Map&amp;gotoz=CustomFunctions&amp;unoInfo=CustomFunctions</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Tracing</v>
      </c>
      <c r="C13" s="259" t="s">
        <v>288</v>
      </c>
      <c r="D13" s="272" t="s">
        <v>351</v>
      </c>
      <c r="F13" s="263"/>
      <c r="T13" s="257" t="str">
        <f>scriv!AL10</f>
        <v>Tracing</v>
      </c>
      <c r="U13" s="257" t="str">
        <f>scriv!AL10</f>
        <v>Tracing</v>
      </c>
      <c r="X13" s="257" t="str">
        <f t="shared" si="0"/>
        <v>&lt;a href=    "#/?+++&amp;open=Map&amp;gotoz=Tracing&amp;unoInfo=Tracing"    class="slide"&gt;  &lt;span style="color:black; font-size:10px"&gt;8. Tracing&lt;/span&gt; &lt;/a&gt;     &lt;br&gt;</v>
      </c>
      <c r="Y13" s="260"/>
      <c r="Z13" s="260"/>
      <c r="AA13" s="260"/>
      <c r="AB13" s="261"/>
      <c r="AC13" s="262"/>
      <c r="AD13" s="262"/>
      <c r="AE13" s="262"/>
      <c r="AF13" s="262"/>
      <c r="AG13" s="262" t="s">
        <v>192</v>
      </c>
      <c r="AH13" s="257" t="str">
        <f t="shared" si="2"/>
        <v>+++&amp;open=Map&amp;gotoz=Tracing&amp;unoInfo=Tracing</v>
      </c>
      <c r="AI13" s="261" t="str">
        <f t="shared" si="4"/>
        <v/>
      </c>
      <c r="AJ13" s="261" t="s">
        <v>197</v>
      </c>
      <c r="AK13" s="261" t="s">
        <v>193</v>
      </c>
      <c r="AL13" s="261" t="s">
        <v>194</v>
      </c>
      <c r="AM13" s="261" t="s">
        <v>195</v>
      </c>
    </row>
    <row r="14" spans="1:39" ht="18" customHeight="1">
      <c r="A14" s="257">
        <f t="shared" si="3"/>
        <v>9</v>
      </c>
      <c r="B14" s="257" t="str">
        <f>scriv!D11</f>
        <v>Zooming &amp; Highlighting</v>
      </c>
      <c r="C14" s="259" t="s">
        <v>288</v>
      </c>
      <c r="D14" s="272" t="s">
        <v>351</v>
      </c>
      <c r="F14" s="263"/>
      <c r="T14" s="257" t="str">
        <f>scriv!AL11</f>
        <v>ZoomingHighlighting</v>
      </c>
      <c r="U14" s="257" t="str">
        <f>scriv!AL11</f>
        <v>ZoomingHighlighting</v>
      </c>
      <c r="X14" s="257" t="str">
        <f t="shared" si="0"/>
        <v>&lt;a href=    "#/?+++&amp;open=Map&amp;gotoz=ZoomingHighlighting&amp;unoInfo=ZoomingHighlighting"    class="slide"&gt;  &lt;span style="color:black; font-size:10px"&gt;9. Zooming &amp; Highlighting&lt;/span&gt; &lt;/a&gt;     &lt;br&gt;</v>
      </c>
      <c r="Y14" s="260"/>
      <c r="Z14" s="260"/>
      <c r="AA14" s="260"/>
      <c r="AB14" s="261"/>
      <c r="AC14" s="262"/>
      <c r="AD14" s="262"/>
      <c r="AE14" s="262"/>
      <c r="AF14" s="262"/>
      <c r="AG14" s="262" t="s">
        <v>192</v>
      </c>
      <c r="AH14" s="257" t="str">
        <f t="shared" si="2"/>
        <v>+++&amp;open=Map&amp;gotoz=ZoomingHighlighting&amp;unoInfo=ZoomingHighlighting</v>
      </c>
      <c r="AI14" s="261" t="str">
        <f t="shared" si="4"/>
        <v/>
      </c>
      <c r="AJ14" s="261" t="s">
        <v>197</v>
      </c>
      <c r="AK14" s="261" t="s">
        <v>193</v>
      </c>
      <c r="AL14" s="261" t="s">
        <v>194</v>
      </c>
      <c r="AM14" s="261" t="s">
        <v>195</v>
      </c>
    </row>
    <row r="15" spans="1:39" ht="18" customHeight="1">
      <c r="A15" s="257">
        <f t="shared" si="3"/>
        <v>10</v>
      </c>
      <c r="B15" s="257" t="str">
        <f>scriv!D12</f>
        <v>Class Selectors</v>
      </c>
      <c r="C15" s="259" t="s">
        <v>288</v>
      </c>
      <c r="D15" s="272" t="s">
        <v>351</v>
      </c>
      <c r="F15" s="263"/>
      <c r="T15" s="257" t="str">
        <f>scriv!AL12</f>
        <v>ClassSelectors</v>
      </c>
      <c r="U15" s="257" t="str">
        <f>scriv!AL12</f>
        <v>ClassSelectors</v>
      </c>
      <c r="X15" s="257" t="str">
        <f t="shared" si="0"/>
        <v>&lt;a href=    "#/?+++&amp;open=Map&amp;gotoz=ClassSelectors&amp;unoInfo=ClassSelectors"    class="slide"&gt;  &lt;span style="color:black; font-size:10px"&gt;10. Class Selectors&lt;/span&gt; &lt;/a&gt;     &lt;br&gt;</v>
      </c>
      <c r="Y15" s="260"/>
      <c r="Z15" s="260"/>
      <c r="AA15" s="260"/>
      <c r="AB15" s="261"/>
      <c r="AC15" s="262"/>
      <c r="AD15" s="262"/>
      <c r="AE15" s="262"/>
      <c r="AF15" s="262"/>
      <c r="AG15" s="262" t="s">
        <v>192</v>
      </c>
      <c r="AH15" s="257" t="str">
        <f t="shared" si="2"/>
        <v>+++&amp;open=Map&amp;gotoz=ClassSelectors&amp;unoInfo=ClassSelectors</v>
      </c>
      <c r="AI15" s="261" t="str">
        <f t="shared" si="4"/>
        <v/>
      </c>
      <c r="AJ15" s="261" t="s">
        <v>197</v>
      </c>
      <c r="AK15" s="261" t="s">
        <v>193</v>
      </c>
      <c r="AL15" s="261" t="s">
        <v>194</v>
      </c>
      <c r="AM15" s="261" t="s">
        <v>195</v>
      </c>
    </row>
    <row r="16" spans="1:39" ht="18" customHeight="1">
      <c r="A16" s="257">
        <f t="shared" si="3"/>
        <v>11</v>
      </c>
      <c r="B16" s="257" t="str">
        <f>scriv!D13</f>
        <v>Scaling</v>
      </c>
      <c r="C16" s="259" t="s">
        <v>288</v>
      </c>
      <c r="D16" s="272" t="s">
        <v>351</v>
      </c>
      <c r="F16" s="263"/>
      <c r="T16" s="257" t="str">
        <f>scriv!AL13</f>
        <v>Scaling</v>
      </c>
      <c r="U16" s="257" t="str">
        <f>scriv!AL13</f>
        <v>Scaling</v>
      </c>
      <c r="X16" s="257" t="str">
        <f t="shared" si="0"/>
        <v>&lt;a href=    "#/?+++&amp;open=Map&amp;gotoz=Scaling&amp;unoInfo=Scaling"    class="slide"&gt;  &lt;span style="color:black; font-size:10px"&gt;11. Scaling&lt;/span&gt; &lt;/a&gt;     &lt;br&gt;</v>
      </c>
      <c r="Y16" s="260"/>
      <c r="Z16" s="260"/>
      <c r="AA16" s="260"/>
      <c r="AB16" s="261"/>
      <c r="AC16" s="262"/>
      <c r="AD16" s="262"/>
      <c r="AE16" s="262"/>
      <c r="AF16" s="262"/>
      <c r="AG16" s="262" t="s">
        <v>192</v>
      </c>
      <c r="AH16" s="257" t="str">
        <f t="shared" si="2"/>
        <v>+++&amp;open=Map&amp;gotoz=Scaling&amp;unoInfo=Scaling</v>
      </c>
      <c r="AI16" s="261" t="str">
        <f t="shared" si="4"/>
        <v/>
      </c>
      <c r="AJ16" s="261" t="s">
        <v>197</v>
      </c>
      <c r="AK16" s="261" t="s">
        <v>193</v>
      </c>
      <c r="AL16" s="261" t="s">
        <v>194</v>
      </c>
      <c r="AM16" s="261" t="s">
        <v>195</v>
      </c>
    </row>
    <row r="17" spans="1:39" ht="18" customHeight="1">
      <c r="A17" s="257">
        <f t="shared" si="3"/>
        <v>12</v>
      </c>
      <c r="B17" s="257" t="str">
        <f>scriv!D14</f>
        <v>Video</v>
      </c>
      <c r="C17" s="259" t="s">
        <v>288</v>
      </c>
      <c r="D17" s="272" t="s">
        <v>351</v>
      </c>
      <c r="F17" s="263"/>
      <c r="T17" s="257" t="str">
        <f>scriv!AL14</f>
        <v>Video</v>
      </c>
      <c r="U17" s="257" t="str">
        <f>scriv!AL14</f>
        <v>Video</v>
      </c>
      <c r="X17" s="257" t="str">
        <f t="shared" si="0"/>
        <v>&lt;a href=    "#/?+++&amp;open=Map&amp;gotoz=Video&amp;unoInfo=Video"    class="slide"&gt;  &lt;span style="color:black; font-size:10px"&gt;12. Video&lt;/span&gt; &lt;/a&gt;     &lt;br&gt;</v>
      </c>
      <c r="Y17" s="260"/>
      <c r="Z17" s="260"/>
      <c r="AA17" s="260"/>
      <c r="AB17" s="261"/>
      <c r="AC17" s="262"/>
      <c r="AD17" s="262"/>
      <c r="AE17" s="262"/>
      <c r="AF17" s="262"/>
      <c r="AG17" s="262" t="s">
        <v>192</v>
      </c>
      <c r="AH17" s="257" t="str">
        <f t="shared" si="2"/>
        <v>+++&amp;open=Map&amp;gotoz=Video&amp;unoInfo=Video</v>
      </c>
      <c r="AI17" s="261" t="str">
        <f t="shared" si="4"/>
        <v/>
      </c>
      <c r="AJ17" s="261" t="s">
        <v>197</v>
      </c>
      <c r="AK17" s="261" t="s">
        <v>193</v>
      </c>
      <c r="AL17" s="261" t="s">
        <v>194</v>
      </c>
      <c r="AM17" s="261" t="s">
        <v>195</v>
      </c>
    </row>
    <row r="18" spans="1:39" ht="18" customHeight="1">
      <c r="A18" s="257">
        <f t="shared" si="3"/>
        <v>13</v>
      </c>
      <c r="B18" s="257" t="str">
        <f>scriv!D15</f>
        <v>Animations</v>
      </c>
      <c r="C18" s="259" t="s">
        <v>288</v>
      </c>
      <c r="D18" s="272" t="s">
        <v>351</v>
      </c>
      <c r="F18" s="263"/>
      <c r="T18" s="257" t="str">
        <f>scriv!AL15</f>
        <v>Animations</v>
      </c>
      <c r="U18" s="257" t="str">
        <f>scriv!AL15</f>
        <v>Animations</v>
      </c>
      <c r="X18" s="257" t="str">
        <f t="shared" si="0"/>
        <v>&lt;a href=    "#/?+++&amp;open=Map&amp;gotoz=Animations&amp;unoInfo=Animations"    class="slide"&gt;  &lt;span style="color:black; font-size:10px"&gt;13. Animations&lt;/span&gt; &lt;/a&gt;     &lt;br&gt;</v>
      </c>
      <c r="Y18" s="260"/>
      <c r="Z18" s="260"/>
      <c r="AA18" s="260"/>
      <c r="AB18" s="261"/>
      <c r="AC18" s="262"/>
      <c r="AD18" s="262"/>
      <c r="AE18" s="262"/>
      <c r="AF18" s="262"/>
      <c r="AG18" s="262" t="s">
        <v>192</v>
      </c>
      <c r="AH18" s="257" t="str">
        <f t="shared" si="2"/>
        <v>+++&amp;open=Map&amp;gotoz=Animations&amp;unoInfo=Animations</v>
      </c>
      <c r="AI18" s="261" t="str">
        <f t="shared" si="4"/>
        <v/>
      </c>
      <c r="AJ18" s="261" t="s">
        <v>197</v>
      </c>
      <c r="AK18" s="261" t="s">
        <v>193</v>
      </c>
      <c r="AL18" s="261" t="s">
        <v>194</v>
      </c>
      <c r="AM18" s="261" t="s">
        <v>195</v>
      </c>
    </row>
    <row r="19" spans="1:39" ht="18" customHeight="1">
      <c r="A19" s="257">
        <f t="shared" si="3"/>
        <v>14</v>
      </c>
      <c r="B19" s="257" t="str">
        <f>scriv!D16</f>
        <v>Forms</v>
      </c>
      <c r="C19" s="259" t="s">
        <v>288</v>
      </c>
      <c r="D19" s="272" t="s">
        <v>351</v>
      </c>
      <c r="T19" s="257" t="str">
        <f>scriv!AL16</f>
        <v>Forms</v>
      </c>
      <c r="U19" s="257" t="str">
        <f>scriv!AL16</f>
        <v>Forms</v>
      </c>
      <c r="X19" s="257" t="str">
        <f t="shared" si="0"/>
        <v>&lt;a href=    "#/?+++&amp;open=Map&amp;gotoz=Forms&amp;unoInfo=Forms"    class="slide"&gt;  &lt;span style="color:black; font-size:10px"&gt;14. Forms&lt;/span&gt; &lt;/a&gt;     &lt;br&gt;</v>
      </c>
      <c r="Y19" s="260"/>
      <c r="Z19" s="260"/>
      <c r="AA19" s="260"/>
      <c r="AB19" s="261"/>
      <c r="AC19" s="262"/>
      <c r="AD19" s="262"/>
      <c r="AE19" s="262"/>
      <c r="AF19" s="262"/>
      <c r="AG19" s="262" t="s">
        <v>192</v>
      </c>
      <c r="AH19" s="257" t="str">
        <f t="shared" si="2"/>
        <v>+++&amp;open=Map&amp;gotoz=Forms&amp;unoInfo=Forms</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OnOffOpenClose</v>
      </c>
      <c r="C5" t="str">
        <f>CHAR(34)&amp;B5&amp;CHAR(34)&amp;E5</f>
        <v>"OnOffOpenClose":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"content":"?slide=slide1"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"content":"?slide=slide1"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"content":"?slide=slide1"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"content":"?slide=slide1"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"content":"?slide=slide1"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"content":"?slide=slide1"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"content":"?slide=slide1"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"content":"?slide=slide1"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"content":"?slide=slide1"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"content":"?slide=slide1"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"content":"?slide=slide1"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"content":"?slide=slide1"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"content":"?slide=slide1"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"content":"?slide=slide1"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"content":"?slide=slide1"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19">
      <c r="A34" s="13" t="s">
        <v>203</v>
      </c>
      <c r="C34" s="14" t="str">
        <f>"] }"</f>
        <v>] }</v>
      </c>
      <c r="J34" t="e">
        <v>#REF!</v>
      </c>
      <c r="K34" t="e">
        <v>#REF!</v>
      </c>
      <c r="Q34" t="e">
        <v>#REF!</v>
      </c>
      <c r="AF34" t="s">
        <v>197</v>
      </c>
    </row>
    <row r="35" spans="1:32" ht="19">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2018-07-20T17:27:40Z</dcterms:modified>
</cp:coreProperties>
</file>