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clemens/Dropbox/Systems Agency/SMP dev/dev-site/sa/"/>
    </mc:Choice>
  </mc:AlternateContent>
  <bookViews>
    <workbookView xWindow="8320" yWindow="7160" windowWidth="33260" windowHeight="23080" tabRatio="500"/>
  </bookViews>
  <sheets>
    <sheet name="Structure" sheetId="2" r:id="rId1"/>
    <sheet name="Render" sheetId="7" r:id="rId2"/>
    <sheet name="Presentation" sheetId="4" r:id="rId3"/>
    <sheet name="Animation" sheetId="3" r:id="rId4"/>
  </sheets>
  <externalReferences>
    <externalReference r:id="rId5"/>
  </externalReferences>
  <definedNames>
    <definedName name="_xlnm._FilterDatabase" localSheetId="1" hidden="1">Render!$N$1:$N$7</definedName>
    <definedName name="_xlnm._FilterDatabase" localSheetId="0" hidden="1">Structure!$A$1:$O$1</definedName>
    <definedName name="csvdata" localSheetId="1">Render!$D$1:$BG$131</definedName>
    <definedName name="csvdata">#REF!</definedName>
    <definedName name="csvname" localSheetId="1">Render!$E$19</definedName>
    <definedName name="csvname">#REF!</definedName>
    <definedName name="ew" localSheetId="1">Render!#REF!</definedName>
    <definedName name="ew">#REF!</definedName>
    <definedName name="NewStep" localSheetId="1">Render!#REF!</definedName>
    <definedName name="NewStep">#REF!</definedName>
    <definedName name="OLE_LINK1" localSheetId="0">Structure!$A$20</definedName>
    <definedName name="OLE_LINK2" localSheetId="0">Structure!$A$20</definedName>
    <definedName name="render" localSheetId="1">Render!$D$1:$BG$20</definedName>
    <definedName name="render">#REF!</definedName>
    <definedName name="unused">[1]Render!$D$20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43" i="2" l="1"/>
  <c r="A167" i="2"/>
  <c r="A166" i="2"/>
  <c r="A165" i="2"/>
  <c r="A164" i="2"/>
  <c r="A163" i="2"/>
  <c r="A162" i="2"/>
  <c r="A161" i="2"/>
  <c r="A160" i="2"/>
  <c r="A159" i="2"/>
  <c r="A158" i="2"/>
  <c r="A157" i="2"/>
  <c r="A156" i="2"/>
  <c r="A148" i="2"/>
  <c r="A147" i="2"/>
  <c r="A194" i="2"/>
  <c r="A193" i="2"/>
  <c r="A192" i="2"/>
  <c r="A191" i="2"/>
  <c r="A190" i="2"/>
  <c r="A189" i="2"/>
  <c r="A188" i="2"/>
  <c r="A187" i="2"/>
  <c r="A186" i="2"/>
  <c r="A185" i="2"/>
  <c r="A184" i="2"/>
  <c r="A183" i="2"/>
  <c r="A182" i="2"/>
  <c r="A181" i="2"/>
  <c r="A155" i="2"/>
  <c r="A151" i="2"/>
  <c r="A150" i="2"/>
  <c r="A149" i="2"/>
  <c r="A153" i="2"/>
  <c r="G72" i="2"/>
  <c r="A145" i="2"/>
  <c r="A144" i="2"/>
  <c r="A146" i="2"/>
  <c r="A142" i="2"/>
  <c r="A139" i="2"/>
  <c r="G71" i="2"/>
  <c r="A124" i="2"/>
  <c r="A109" i="2"/>
  <c r="F131" i="7"/>
  <c r="A141" i="2"/>
  <c r="E131" i="7"/>
  <c r="F130" i="7"/>
  <c r="A138" i="2"/>
  <c r="E130" i="7"/>
  <c r="F129" i="7"/>
  <c r="A137" i="2"/>
  <c r="E129" i="7"/>
  <c r="F128" i="7"/>
  <c r="A136" i="2"/>
  <c r="E128" i="7"/>
  <c r="F127" i="7"/>
  <c r="A135" i="2"/>
  <c r="E127" i="7"/>
  <c r="F126" i="7"/>
  <c r="A134" i="2"/>
  <c r="E126"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G125" i="7"/>
  <c r="AF125" i="7"/>
  <c r="AG124" i="7"/>
  <c r="AF124" i="7"/>
  <c r="AG123" i="7"/>
  <c r="AF123" i="7"/>
  <c r="AG122" i="7"/>
  <c r="AF122" i="7"/>
  <c r="AG121" i="7"/>
  <c r="AF121" i="7"/>
  <c r="AG120" i="7"/>
  <c r="AF120" i="7"/>
  <c r="AG119" i="7"/>
  <c r="AF119" i="7"/>
  <c r="AG118" i="7"/>
  <c r="AF118" i="7"/>
  <c r="AG117" i="7"/>
  <c r="AF117" i="7"/>
  <c r="AG116" i="7"/>
  <c r="AF116" i="7"/>
  <c r="AG115" i="7"/>
  <c r="AF115" i="7"/>
  <c r="AG114" i="7"/>
  <c r="AF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F125" i="7"/>
  <c r="A133" i="2"/>
  <c r="E125" i="7"/>
  <c r="F124" i="7"/>
  <c r="A132" i="2"/>
  <c r="E124" i="7"/>
  <c r="F123" i="7"/>
  <c r="A131" i="2"/>
  <c r="E123" i="7"/>
  <c r="F122" i="7"/>
  <c r="A130" i="2"/>
  <c r="E122" i="7"/>
  <c r="F121" i="7"/>
  <c r="A129" i="2"/>
  <c r="E121" i="7"/>
  <c r="F120" i="7"/>
  <c r="A128" i="2"/>
  <c r="E120" i="7"/>
  <c r="F119" i="7"/>
  <c r="A127" i="2"/>
  <c r="E119" i="7"/>
  <c r="F118" i="7"/>
  <c r="A126" i="2"/>
  <c r="E118" i="7"/>
  <c r="F117" i="7"/>
  <c r="A125" i="2"/>
  <c r="E117" i="7"/>
  <c r="F116" i="7"/>
  <c r="E116" i="7"/>
  <c r="F115" i="7"/>
  <c r="A123" i="2"/>
  <c r="E115" i="7"/>
  <c r="F114" i="7"/>
  <c r="A122" i="2"/>
  <c r="E114" i="7"/>
  <c r="F113" i="7"/>
  <c r="A121" i="2"/>
  <c r="E113" i="7"/>
  <c r="F112" i="7"/>
  <c r="A120" i="2"/>
  <c r="E112" i="7"/>
  <c r="F111" i="7"/>
  <c r="A119" i="2"/>
  <c r="E111" i="7"/>
  <c r="F110" i="7"/>
  <c r="A118" i="2"/>
  <c r="E110" i="7"/>
  <c r="F109" i="7"/>
  <c r="A117" i="2"/>
  <c r="E109" i="7"/>
  <c r="F108" i="7"/>
  <c r="A116" i="2"/>
  <c r="E108" i="7"/>
  <c r="F107" i="7"/>
  <c r="A115" i="2"/>
  <c r="E107" i="7"/>
  <c r="F106" i="7"/>
  <c r="A114" i="2"/>
  <c r="E106" i="7"/>
  <c r="F105" i="7"/>
  <c r="A113" i="2"/>
  <c r="E105" i="7"/>
  <c r="F104" i="7"/>
  <c r="A112" i="2"/>
  <c r="E104" i="7"/>
  <c r="F103" i="7"/>
  <c r="A111" i="2"/>
  <c r="E103" i="7"/>
  <c r="F102" i="7"/>
  <c r="A110" i="2"/>
  <c r="E102" i="7"/>
  <c r="F101" i="7"/>
  <c r="E101" i="7"/>
  <c r="F100" i="7"/>
  <c r="A108" i="2"/>
  <c r="E100" i="7"/>
  <c r="F99" i="7"/>
  <c r="A107" i="2"/>
  <c r="E99" i="7"/>
  <c r="F98" i="7"/>
  <c r="A106" i="2"/>
  <c r="E98" i="7"/>
  <c r="F97" i="7"/>
  <c r="A105" i="2"/>
  <c r="E97" i="7"/>
  <c r="BG107" i="7"/>
  <c r="BF107" i="7"/>
  <c r="BE107" i="7"/>
  <c r="BD107" i="7"/>
  <c r="BB107" i="7"/>
  <c r="BA107" i="7"/>
  <c r="AZ107" i="7"/>
  <c r="AY107" i="7"/>
  <c r="AW107" i="7"/>
  <c r="AV107" i="7"/>
  <c r="AU107" i="7"/>
  <c r="AT107" i="7"/>
  <c r="AM107" i="7"/>
  <c r="AL107" i="7"/>
  <c r="AI107" i="7"/>
  <c r="AH107" i="7"/>
  <c r="S107" i="7"/>
  <c r="E29" i="7"/>
  <c r="D29" i="7"/>
  <c r="E28" i="7"/>
  <c r="D28" i="7"/>
  <c r="F201" i="7"/>
  <c r="E201" i="7"/>
  <c r="F200" i="7"/>
  <c r="E200" i="7"/>
  <c r="F199" i="7"/>
  <c r="E199" i="7"/>
  <c r="F198" i="7"/>
  <c r="E198" i="7"/>
  <c r="F197" i="7"/>
  <c r="E197" i="7"/>
  <c r="F196" i="7"/>
  <c r="E196" i="7"/>
  <c r="F195" i="7"/>
  <c r="E195" i="7"/>
  <c r="F194" i="7"/>
  <c r="E194" i="7"/>
  <c r="F193" i="7"/>
  <c r="E193" i="7"/>
  <c r="F192" i="7"/>
  <c r="E192" i="7"/>
  <c r="F191" i="7"/>
  <c r="E191" i="7"/>
  <c r="F190" i="7"/>
  <c r="E190" i="7"/>
  <c r="F189" i="7"/>
  <c r="E189" i="7"/>
  <c r="F188" i="7"/>
  <c r="E188" i="7"/>
  <c r="F187" i="7"/>
  <c r="E187" i="7"/>
  <c r="F186" i="7"/>
  <c r="E186" i="7"/>
  <c r="F185" i="7"/>
  <c r="E185" i="7"/>
  <c r="F184" i="7"/>
  <c r="E184" i="7"/>
  <c r="F183" i="7"/>
  <c r="E183" i="7"/>
  <c r="F182" i="7"/>
  <c r="E182" i="7"/>
  <c r="F181" i="7"/>
  <c r="E181" i="7"/>
  <c r="F180" i="7"/>
  <c r="E180" i="7"/>
  <c r="F179" i="7"/>
  <c r="E179" i="7"/>
  <c r="F178" i="7"/>
  <c r="E178" i="7"/>
  <c r="F177" i="7"/>
  <c r="E177" i="7"/>
  <c r="F176" i="7"/>
  <c r="E176" i="7"/>
  <c r="F175" i="7"/>
  <c r="E175" i="7"/>
  <c r="F174" i="7"/>
  <c r="E174" i="7"/>
  <c r="F173" i="7"/>
  <c r="E173" i="7"/>
  <c r="F172" i="7"/>
  <c r="E172" i="7"/>
  <c r="F171" i="7"/>
  <c r="E171" i="7"/>
  <c r="F170" i="7"/>
  <c r="E170" i="7"/>
  <c r="F169" i="7"/>
  <c r="E169" i="7"/>
  <c r="F168" i="7"/>
  <c r="E168" i="7"/>
  <c r="F167" i="7"/>
  <c r="E167" i="7"/>
  <c r="F166" i="7"/>
  <c r="E166" i="7"/>
  <c r="F165" i="7"/>
  <c r="E165" i="7"/>
  <c r="F164" i="7"/>
  <c r="E164" i="7"/>
  <c r="F163" i="7"/>
  <c r="E163" i="7"/>
  <c r="F162" i="7"/>
  <c r="E162" i="7"/>
  <c r="F161" i="7"/>
  <c r="E161" i="7"/>
  <c r="F160" i="7"/>
  <c r="E160" i="7"/>
  <c r="F159" i="7"/>
  <c r="E159" i="7"/>
  <c r="F158" i="7"/>
  <c r="E158" i="7"/>
  <c r="F157" i="7"/>
  <c r="E157" i="7"/>
  <c r="F156" i="7"/>
  <c r="E156" i="7"/>
  <c r="F155" i="7"/>
  <c r="E155" i="7"/>
  <c r="F154" i="7"/>
  <c r="E154" i="7"/>
  <c r="F153" i="7"/>
  <c r="E153" i="7"/>
  <c r="F152" i="7"/>
  <c r="E152" i="7"/>
  <c r="F151" i="7"/>
  <c r="E151" i="7"/>
  <c r="F150" i="7"/>
  <c r="E150" i="7"/>
  <c r="F149" i="7"/>
  <c r="E149" i="7"/>
  <c r="F148" i="7"/>
  <c r="E148" i="7"/>
  <c r="F147" i="7"/>
  <c r="E147" i="7"/>
  <c r="F146" i="7"/>
  <c r="E146" i="7"/>
  <c r="F145" i="7"/>
  <c r="E145" i="7"/>
  <c r="F144" i="7"/>
  <c r="E144" i="7"/>
  <c r="F143" i="7"/>
  <c r="E143" i="7"/>
  <c r="F142" i="7"/>
  <c r="E142" i="7"/>
  <c r="F141" i="7"/>
  <c r="E141" i="7"/>
  <c r="F140" i="7"/>
  <c r="E140" i="7"/>
  <c r="F139" i="7"/>
  <c r="E139" i="7"/>
  <c r="F138" i="7"/>
  <c r="E138" i="7"/>
  <c r="F137" i="7"/>
  <c r="E137" i="7"/>
  <c r="F136" i="7"/>
  <c r="E136" i="7"/>
  <c r="F135" i="7"/>
  <c r="E135" i="7"/>
  <c r="F134" i="7"/>
  <c r="E134" i="7"/>
  <c r="F133" i="7"/>
  <c r="A173" i="2"/>
  <c r="E133" i="7"/>
  <c r="F132" i="7"/>
  <c r="E132" i="7"/>
  <c r="F96" i="7"/>
  <c r="A104" i="2"/>
  <c r="E96" i="7"/>
  <c r="F95" i="7"/>
  <c r="E95" i="7"/>
  <c r="F94" i="7"/>
  <c r="A102" i="2"/>
  <c r="E94" i="7"/>
  <c r="F93" i="7"/>
  <c r="E93" i="7"/>
  <c r="F92" i="7"/>
  <c r="E92" i="7"/>
  <c r="F91" i="7"/>
  <c r="E91" i="7"/>
  <c r="F90" i="7"/>
  <c r="E90" i="7"/>
  <c r="F89" i="7"/>
  <c r="E89" i="7"/>
  <c r="F88" i="7"/>
  <c r="E88" i="7"/>
  <c r="F87" i="7"/>
  <c r="E87" i="7"/>
  <c r="F86" i="7"/>
  <c r="E86" i="7"/>
  <c r="F85" i="7"/>
  <c r="E85" i="7"/>
  <c r="F84" i="7"/>
  <c r="E84" i="7"/>
  <c r="F83" i="7"/>
  <c r="E83" i="7"/>
  <c r="F82" i="7"/>
  <c r="E82" i="7"/>
  <c r="F81" i="7"/>
  <c r="E81" i="7"/>
  <c r="F80" i="7"/>
  <c r="E80" i="7"/>
  <c r="F79" i="7"/>
  <c r="E79" i="7"/>
  <c r="F78" i="7"/>
  <c r="E78" i="7"/>
  <c r="F77" i="7"/>
  <c r="E77" i="7"/>
  <c r="F76" i="7"/>
  <c r="E76" i="7"/>
  <c r="F75" i="7"/>
  <c r="E75" i="7"/>
  <c r="F74" i="7"/>
  <c r="E74" i="7"/>
  <c r="F73" i="7"/>
  <c r="E73" i="7"/>
  <c r="F72" i="7"/>
  <c r="E72" i="7"/>
  <c r="F71" i="7"/>
  <c r="E71" i="7"/>
  <c r="F70" i="7"/>
  <c r="E70" i="7"/>
  <c r="F69" i="7"/>
  <c r="E69" i="7"/>
  <c r="F68" i="7"/>
  <c r="E68" i="7"/>
  <c r="F67" i="7"/>
  <c r="E67" i="7"/>
  <c r="F66" i="7"/>
  <c r="E66" i="7"/>
  <c r="F65" i="7"/>
  <c r="E65" i="7"/>
  <c r="F64" i="7"/>
  <c r="E64" i="7"/>
  <c r="F63" i="7"/>
  <c r="E63" i="7"/>
  <c r="F62" i="7"/>
  <c r="E62" i="7"/>
  <c r="F61" i="7"/>
  <c r="E61" i="7"/>
  <c r="F60" i="7"/>
  <c r="E60" i="7"/>
  <c r="F59" i="7"/>
  <c r="E59" i="7"/>
  <c r="F58" i="7"/>
  <c r="E58" i="7"/>
  <c r="F57" i="7"/>
  <c r="E57" i="7"/>
  <c r="F56" i="7"/>
  <c r="E56" i="7"/>
  <c r="F55" i="7"/>
  <c r="E55" i="7"/>
  <c r="F54" i="7"/>
  <c r="E54" i="7"/>
  <c r="F53" i="7"/>
  <c r="E53" i="7"/>
  <c r="F52" i="7"/>
  <c r="E52" i="7"/>
  <c r="F51" i="7"/>
  <c r="E51" i="7"/>
  <c r="F50" i="7"/>
  <c r="E50" i="7"/>
  <c r="F49" i="7"/>
  <c r="E49" i="7"/>
  <c r="F48" i="7"/>
  <c r="E48" i="7"/>
  <c r="F47" i="7"/>
  <c r="E47" i="7"/>
  <c r="F46" i="7"/>
  <c r="E46" i="7"/>
  <c r="F45" i="7"/>
  <c r="E45" i="7"/>
  <c r="F44" i="7"/>
  <c r="E44" i="7"/>
  <c r="F43" i="7"/>
  <c r="E43" i="7"/>
  <c r="F42" i="7"/>
  <c r="E42" i="7"/>
  <c r="F41" i="7"/>
  <c r="E41" i="7"/>
  <c r="F40" i="7"/>
  <c r="E40" i="7"/>
  <c r="F39" i="7"/>
  <c r="E39" i="7"/>
  <c r="F38" i="7"/>
  <c r="E38" i="7"/>
  <c r="F37" i="7"/>
  <c r="E37" i="7"/>
  <c r="F36" i="7"/>
  <c r="E36" i="7"/>
  <c r="F35" i="7"/>
  <c r="E35" i="7"/>
  <c r="F34" i="7"/>
  <c r="E34" i="7"/>
  <c r="F33" i="7"/>
  <c r="E33" i="7"/>
  <c r="F32" i="7"/>
  <c r="E32" i="7"/>
  <c r="F31" i="7"/>
  <c r="E31" i="7"/>
  <c r="F30" i="7"/>
  <c r="E30" i="7"/>
  <c r="F29" i="7"/>
  <c r="F28" i="7"/>
  <c r="F27" i="7"/>
  <c r="E27" i="7"/>
  <c r="F26" i="7"/>
  <c r="E26" i="7"/>
  <c r="F25" i="7"/>
  <c r="E25" i="7"/>
  <c r="F24" i="7"/>
  <c r="E24" i="7"/>
  <c r="F23" i="7"/>
  <c r="E23" i="7"/>
  <c r="F22" i="7"/>
  <c r="E22" i="7"/>
  <c r="F21" i="7"/>
  <c r="E21" i="7"/>
  <c r="F20" i="7"/>
  <c r="E20" i="7"/>
  <c r="BG131" i="7"/>
  <c r="BF131" i="7"/>
  <c r="BE131" i="7"/>
  <c r="BD131" i="7"/>
  <c r="BB131" i="7"/>
  <c r="BA131" i="7"/>
  <c r="AZ131" i="7"/>
  <c r="AY131" i="7"/>
  <c r="AW131" i="7"/>
  <c r="AV131" i="7"/>
  <c r="AU131" i="7"/>
  <c r="AT131" i="7"/>
  <c r="AM131" i="7"/>
  <c r="AL131" i="7"/>
  <c r="AI131" i="7"/>
  <c r="AH131" i="7"/>
  <c r="AG131" i="7"/>
  <c r="AF131" i="7"/>
  <c r="AE131" i="7"/>
  <c r="S131" i="7"/>
  <c r="BG130" i="7"/>
  <c r="BF130" i="7"/>
  <c r="BE130" i="7"/>
  <c r="BD130" i="7"/>
  <c r="BB130" i="7"/>
  <c r="BA130" i="7"/>
  <c r="AZ130" i="7"/>
  <c r="AY130" i="7"/>
  <c r="AW130" i="7"/>
  <c r="AV130" i="7"/>
  <c r="AU130" i="7"/>
  <c r="AT130" i="7"/>
  <c r="AM130" i="7"/>
  <c r="AL130" i="7"/>
  <c r="AI130" i="7"/>
  <c r="AH130" i="7"/>
  <c r="AG130" i="7"/>
  <c r="AF130" i="7"/>
  <c r="AE130" i="7"/>
  <c r="S130" i="7"/>
  <c r="BG129" i="7"/>
  <c r="BF129" i="7"/>
  <c r="BE129" i="7"/>
  <c r="BD129" i="7"/>
  <c r="BB129" i="7"/>
  <c r="BA129" i="7"/>
  <c r="AZ129" i="7"/>
  <c r="AY129" i="7"/>
  <c r="AW129" i="7"/>
  <c r="AV129" i="7"/>
  <c r="AU129" i="7"/>
  <c r="AT129" i="7"/>
  <c r="AM129" i="7"/>
  <c r="AL129" i="7"/>
  <c r="AI129" i="7"/>
  <c r="AH129" i="7"/>
  <c r="AG129" i="7"/>
  <c r="AF129" i="7"/>
  <c r="AE129" i="7"/>
  <c r="S129" i="7"/>
  <c r="BG128" i="7"/>
  <c r="BF128" i="7"/>
  <c r="BE128" i="7"/>
  <c r="BD128" i="7"/>
  <c r="BB128" i="7"/>
  <c r="BA128" i="7"/>
  <c r="AZ128" i="7"/>
  <c r="AY128" i="7"/>
  <c r="AW128" i="7"/>
  <c r="AV128" i="7"/>
  <c r="AU128" i="7"/>
  <c r="AT128" i="7"/>
  <c r="AM128" i="7"/>
  <c r="AL128" i="7"/>
  <c r="AI128" i="7"/>
  <c r="AH128" i="7"/>
  <c r="AG128" i="7"/>
  <c r="AF128" i="7"/>
  <c r="AE128" i="7"/>
  <c r="S128" i="7"/>
  <c r="BG127" i="7"/>
  <c r="BF127" i="7"/>
  <c r="BE127" i="7"/>
  <c r="BD127" i="7"/>
  <c r="BB127" i="7"/>
  <c r="BA127" i="7"/>
  <c r="AZ127" i="7"/>
  <c r="AY127" i="7"/>
  <c r="AW127" i="7"/>
  <c r="AV127" i="7"/>
  <c r="AU127" i="7"/>
  <c r="AT127" i="7"/>
  <c r="AM127" i="7"/>
  <c r="AL127" i="7"/>
  <c r="AI127" i="7"/>
  <c r="AH127" i="7"/>
  <c r="AG127" i="7"/>
  <c r="AF127" i="7"/>
  <c r="AE127" i="7"/>
  <c r="S127" i="7"/>
  <c r="BG126" i="7"/>
  <c r="BF126" i="7"/>
  <c r="BE126" i="7"/>
  <c r="BD126" i="7"/>
  <c r="BB126" i="7"/>
  <c r="BA126" i="7"/>
  <c r="AZ126" i="7"/>
  <c r="AY126" i="7"/>
  <c r="AW126" i="7"/>
  <c r="AV126" i="7"/>
  <c r="AU126" i="7"/>
  <c r="AT126" i="7"/>
  <c r="AM126" i="7"/>
  <c r="AL126" i="7"/>
  <c r="AI126" i="7"/>
  <c r="AH126" i="7"/>
  <c r="AG126" i="7"/>
  <c r="AF126" i="7"/>
  <c r="AE126" i="7"/>
  <c r="S126" i="7"/>
  <c r="BG125" i="7"/>
  <c r="BF125" i="7"/>
  <c r="BE125" i="7"/>
  <c r="BD125" i="7"/>
  <c r="BB125" i="7"/>
  <c r="BA125" i="7"/>
  <c r="AZ125" i="7"/>
  <c r="AY125" i="7"/>
  <c r="AW125" i="7"/>
  <c r="AV125" i="7"/>
  <c r="AU125" i="7"/>
  <c r="AT125" i="7"/>
  <c r="AM125" i="7"/>
  <c r="AL125" i="7"/>
  <c r="AI125" i="7"/>
  <c r="AH125" i="7"/>
  <c r="S125" i="7"/>
  <c r="BG124" i="7"/>
  <c r="BF124" i="7"/>
  <c r="BE124" i="7"/>
  <c r="BD124" i="7"/>
  <c r="BB124" i="7"/>
  <c r="BA124" i="7"/>
  <c r="AZ124" i="7"/>
  <c r="AY124" i="7"/>
  <c r="AW124" i="7"/>
  <c r="AV124" i="7"/>
  <c r="AU124" i="7"/>
  <c r="AT124" i="7"/>
  <c r="AM124" i="7"/>
  <c r="AL124" i="7"/>
  <c r="AI124" i="7"/>
  <c r="AH124" i="7"/>
  <c r="S124" i="7"/>
  <c r="BG123" i="7"/>
  <c r="BF123" i="7"/>
  <c r="BE123" i="7"/>
  <c r="BD123" i="7"/>
  <c r="BB123" i="7"/>
  <c r="BA123" i="7"/>
  <c r="AZ123" i="7"/>
  <c r="AY123" i="7"/>
  <c r="AW123" i="7"/>
  <c r="AV123" i="7"/>
  <c r="AU123" i="7"/>
  <c r="AT123" i="7"/>
  <c r="AM123" i="7"/>
  <c r="AL123" i="7"/>
  <c r="AI123" i="7"/>
  <c r="AH123" i="7"/>
  <c r="S123" i="7"/>
  <c r="BG122" i="7"/>
  <c r="BF122" i="7"/>
  <c r="BE122" i="7"/>
  <c r="BD122" i="7"/>
  <c r="BB122" i="7"/>
  <c r="BA122" i="7"/>
  <c r="AZ122" i="7"/>
  <c r="AY122" i="7"/>
  <c r="AW122" i="7"/>
  <c r="AV122" i="7"/>
  <c r="AU122" i="7"/>
  <c r="AT122" i="7"/>
  <c r="AM122" i="7"/>
  <c r="AL122" i="7"/>
  <c r="AI122" i="7"/>
  <c r="AH122" i="7"/>
  <c r="S122" i="7"/>
  <c r="BG121" i="7"/>
  <c r="BF121" i="7"/>
  <c r="BE121" i="7"/>
  <c r="BD121" i="7"/>
  <c r="BB121" i="7"/>
  <c r="BA121" i="7"/>
  <c r="AZ121" i="7"/>
  <c r="AY121" i="7"/>
  <c r="AW121" i="7"/>
  <c r="AV121" i="7"/>
  <c r="AU121" i="7"/>
  <c r="AT121" i="7"/>
  <c r="AM121" i="7"/>
  <c r="AL121" i="7"/>
  <c r="AI121" i="7"/>
  <c r="AH121" i="7"/>
  <c r="S121" i="7"/>
  <c r="BG120" i="7"/>
  <c r="BF120" i="7"/>
  <c r="BE120" i="7"/>
  <c r="BD120" i="7"/>
  <c r="BB120" i="7"/>
  <c r="BA120" i="7"/>
  <c r="AZ120" i="7"/>
  <c r="AY120" i="7"/>
  <c r="AW120" i="7"/>
  <c r="AV120" i="7"/>
  <c r="AU120" i="7"/>
  <c r="AT120" i="7"/>
  <c r="AM120" i="7"/>
  <c r="AL120" i="7"/>
  <c r="AI120" i="7"/>
  <c r="AH120" i="7"/>
  <c r="S120" i="7"/>
  <c r="BG119" i="7"/>
  <c r="BF119" i="7"/>
  <c r="BE119" i="7"/>
  <c r="BD119" i="7"/>
  <c r="BB119" i="7"/>
  <c r="BA119" i="7"/>
  <c r="AZ119" i="7"/>
  <c r="AY119" i="7"/>
  <c r="AW119" i="7"/>
  <c r="AV119" i="7"/>
  <c r="AU119" i="7"/>
  <c r="AT119" i="7"/>
  <c r="AM119" i="7"/>
  <c r="AL119" i="7"/>
  <c r="AI119" i="7"/>
  <c r="AH119" i="7"/>
  <c r="S119" i="7"/>
  <c r="BG118" i="7"/>
  <c r="BF118" i="7"/>
  <c r="BE118" i="7"/>
  <c r="BD118" i="7"/>
  <c r="BB118" i="7"/>
  <c r="BA118" i="7"/>
  <c r="AZ118" i="7"/>
  <c r="AY118" i="7"/>
  <c r="AW118" i="7"/>
  <c r="AV118" i="7"/>
  <c r="AU118" i="7"/>
  <c r="AT118" i="7"/>
  <c r="AM118" i="7"/>
  <c r="AL118" i="7"/>
  <c r="AI118" i="7"/>
  <c r="AH118" i="7"/>
  <c r="S118" i="7"/>
  <c r="BG117" i="7"/>
  <c r="BF117" i="7"/>
  <c r="BE117" i="7"/>
  <c r="BD117" i="7"/>
  <c r="BB117" i="7"/>
  <c r="BA117" i="7"/>
  <c r="AZ117" i="7"/>
  <c r="AY117" i="7"/>
  <c r="AW117" i="7"/>
  <c r="AV117" i="7"/>
  <c r="AU117" i="7"/>
  <c r="AT117" i="7"/>
  <c r="AM117" i="7"/>
  <c r="AL117" i="7"/>
  <c r="AI117" i="7"/>
  <c r="AH117" i="7"/>
  <c r="S117" i="7"/>
  <c r="BG116" i="7"/>
  <c r="BF116" i="7"/>
  <c r="BE116" i="7"/>
  <c r="BD116" i="7"/>
  <c r="BB116" i="7"/>
  <c r="BA116" i="7"/>
  <c r="AZ116" i="7"/>
  <c r="AY116" i="7"/>
  <c r="AW116" i="7"/>
  <c r="AV116" i="7"/>
  <c r="AU116" i="7"/>
  <c r="AT116" i="7"/>
  <c r="AM116" i="7"/>
  <c r="AL116" i="7"/>
  <c r="AI116" i="7"/>
  <c r="AH116" i="7"/>
  <c r="S116" i="7"/>
  <c r="BG115" i="7"/>
  <c r="BF115" i="7"/>
  <c r="BE115" i="7"/>
  <c r="BD115" i="7"/>
  <c r="BB115" i="7"/>
  <c r="BA115" i="7"/>
  <c r="AZ115" i="7"/>
  <c r="AY115" i="7"/>
  <c r="AW115" i="7"/>
  <c r="AV115" i="7"/>
  <c r="AU115" i="7"/>
  <c r="AT115" i="7"/>
  <c r="AM115" i="7"/>
  <c r="AL115" i="7"/>
  <c r="AI115" i="7"/>
  <c r="AH115" i="7"/>
  <c r="S115" i="7"/>
  <c r="BG113" i="7"/>
  <c r="BF113" i="7"/>
  <c r="BE113" i="7"/>
  <c r="BD113" i="7"/>
  <c r="BB113" i="7"/>
  <c r="BA113" i="7"/>
  <c r="AZ113" i="7"/>
  <c r="AY113" i="7"/>
  <c r="AW113" i="7"/>
  <c r="AV113" i="7"/>
  <c r="AU113" i="7"/>
  <c r="AT113" i="7"/>
  <c r="AM113" i="7"/>
  <c r="AL113" i="7"/>
  <c r="AI113" i="7"/>
  <c r="AH113" i="7"/>
  <c r="S113" i="7"/>
  <c r="BG114" i="7"/>
  <c r="BF114" i="7"/>
  <c r="BE114" i="7"/>
  <c r="BD114" i="7"/>
  <c r="BB114" i="7"/>
  <c r="BA114" i="7"/>
  <c r="AZ114" i="7"/>
  <c r="AY114" i="7"/>
  <c r="AW114" i="7"/>
  <c r="AV114" i="7"/>
  <c r="AU114" i="7"/>
  <c r="AT114" i="7"/>
  <c r="AM114" i="7"/>
  <c r="AL114" i="7"/>
  <c r="AI114" i="7"/>
  <c r="AH114" i="7"/>
  <c r="S114" i="7"/>
  <c r="BG112" i="7"/>
  <c r="BF112" i="7"/>
  <c r="BE112" i="7"/>
  <c r="BD112" i="7"/>
  <c r="BB112" i="7"/>
  <c r="BA112" i="7"/>
  <c r="AZ112" i="7"/>
  <c r="AY112" i="7"/>
  <c r="AW112" i="7"/>
  <c r="AV112" i="7"/>
  <c r="AU112" i="7"/>
  <c r="AT112" i="7"/>
  <c r="AM112" i="7"/>
  <c r="AL112" i="7"/>
  <c r="AI112" i="7"/>
  <c r="AH112" i="7"/>
  <c r="S112" i="7"/>
  <c r="BG111" i="7"/>
  <c r="BF111" i="7"/>
  <c r="BE111" i="7"/>
  <c r="BD111" i="7"/>
  <c r="BB111" i="7"/>
  <c r="BA111" i="7"/>
  <c r="AZ111" i="7"/>
  <c r="AY111" i="7"/>
  <c r="AW111" i="7"/>
  <c r="AV111" i="7"/>
  <c r="AU111" i="7"/>
  <c r="AT111" i="7"/>
  <c r="AM111" i="7"/>
  <c r="AL111" i="7"/>
  <c r="AI111" i="7"/>
  <c r="AH111" i="7"/>
  <c r="S111" i="7"/>
  <c r="BG110" i="7"/>
  <c r="BF110" i="7"/>
  <c r="BE110" i="7"/>
  <c r="BD110" i="7"/>
  <c r="BB110" i="7"/>
  <c r="BA110" i="7"/>
  <c r="AZ110" i="7"/>
  <c r="AY110" i="7"/>
  <c r="AW110" i="7"/>
  <c r="AV110" i="7"/>
  <c r="AU110" i="7"/>
  <c r="AT110" i="7"/>
  <c r="AM110" i="7"/>
  <c r="AL110" i="7"/>
  <c r="AI110" i="7"/>
  <c r="AH110" i="7"/>
  <c r="S110" i="7"/>
  <c r="BG109" i="7"/>
  <c r="BF109" i="7"/>
  <c r="BE109" i="7"/>
  <c r="BD109" i="7"/>
  <c r="BB109" i="7"/>
  <c r="BA109" i="7"/>
  <c r="AZ109" i="7"/>
  <c r="AY109" i="7"/>
  <c r="AW109" i="7"/>
  <c r="AV109" i="7"/>
  <c r="AU109" i="7"/>
  <c r="AT109" i="7"/>
  <c r="AM109" i="7"/>
  <c r="AL109" i="7"/>
  <c r="AI109" i="7"/>
  <c r="AH109" i="7"/>
  <c r="S109" i="7"/>
  <c r="BG108" i="7"/>
  <c r="BF108" i="7"/>
  <c r="BE108" i="7"/>
  <c r="BD108" i="7"/>
  <c r="BB108" i="7"/>
  <c r="BA108" i="7"/>
  <c r="AZ108" i="7"/>
  <c r="AY108" i="7"/>
  <c r="AW108" i="7"/>
  <c r="AV108" i="7"/>
  <c r="AU108" i="7"/>
  <c r="AT108" i="7"/>
  <c r="AM108" i="7"/>
  <c r="AL108" i="7"/>
  <c r="AI108" i="7"/>
  <c r="AH108" i="7"/>
  <c r="S108" i="7"/>
  <c r="BG106" i="7"/>
  <c r="BF106" i="7"/>
  <c r="BE106" i="7"/>
  <c r="BD106" i="7"/>
  <c r="BB106" i="7"/>
  <c r="BA106" i="7"/>
  <c r="AZ106" i="7"/>
  <c r="AY106" i="7"/>
  <c r="AW106" i="7"/>
  <c r="AV106" i="7"/>
  <c r="AU106" i="7"/>
  <c r="AT106" i="7"/>
  <c r="AM106" i="7"/>
  <c r="AL106" i="7"/>
  <c r="AI106" i="7"/>
  <c r="AH106" i="7"/>
  <c r="S106" i="7"/>
  <c r="BG105" i="7"/>
  <c r="BF105" i="7"/>
  <c r="BE105" i="7"/>
  <c r="BD105" i="7"/>
  <c r="BB105" i="7"/>
  <c r="BA105" i="7"/>
  <c r="AZ105" i="7"/>
  <c r="AY105" i="7"/>
  <c r="AW105" i="7"/>
  <c r="AV105" i="7"/>
  <c r="AU105" i="7"/>
  <c r="AT105" i="7"/>
  <c r="AM105" i="7"/>
  <c r="AL105" i="7"/>
  <c r="AI105" i="7"/>
  <c r="AH105" i="7"/>
  <c r="S105" i="7"/>
  <c r="BG104" i="7"/>
  <c r="BF104" i="7"/>
  <c r="BE104" i="7"/>
  <c r="BD104" i="7"/>
  <c r="BB104" i="7"/>
  <c r="BA104" i="7"/>
  <c r="AZ104" i="7"/>
  <c r="AY104" i="7"/>
  <c r="AW104" i="7"/>
  <c r="AV104" i="7"/>
  <c r="AU104" i="7"/>
  <c r="AT104" i="7"/>
  <c r="AM104" i="7"/>
  <c r="AL104" i="7"/>
  <c r="AI104" i="7"/>
  <c r="AH104" i="7"/>
  <c r="S104" i="7"/>
  <c r="BG103" i="7"/>
  <c r="BF103" i="7"/>
  <c r="BE103" i="7"/>
  <c r="BD103" i="7"/>
  <c r="BB103" i="7"/>
  <c r="BA103" i="7"/>
  <c r="AZ103" i="7"/>
  <c r="AY103" i="7"/>
  <c r="AW103" i="7"/>
  <c r="AV103" i="7"/>
  <c r="AU103" i="7"/>
  <c r="AT103" i="7"/>
  <c r="AM103" i="7"/>
  <c r="AL103" i="7"/>
  <c r="AI103" i="7"/>
  <c r="AH103" i="7"/>
  <c r="S103" i="7"/>
  <c r="BG102" i="7"/>
  <c r="BF102" i="7"/>
  <c r="BE102" i="7"/>
  <c r="BD102" i="7"/>
  <c r="BB102" i="7"/>
  <c r="BA102" i="7"/>
  <c r="AZ102" i="7"/>
  <c r="AY102" i="7"/>
  <c r="AW102" i="7"/>
  <c r="AV102" i="7"/>
  <c r="AU102" i="7"/>
  <c r="AT102" i="7"/>
  <c r="AM102" i="7"/>
  <c r="AL102" i="7"/>
  <c r="AI102" i="7"/>
  <c r="AH102" i="7"/>
  <c r="S102" i="7"/>
  <c r="BG101" i="7"/>
  <c r="BF101" i="7"/>
  <c r="BE101" i="7"/>
  <c r="BD101" i="7"/>
  <c r="BB101" i="7"/>
  <c r="BA101" i="7"/>
  <c r="AZ101" i="7"/>
  <c r="AY101" i="7"/>
  <c r="AW101" i="7"/>
  <c r="AV101" i="7"/>
  <c r="AU101" i="7"/>
  <c r="AT101" i="7"/>
  <c r="AM101" i="7"/>
  <c r="AL101" i="7"/>
  <c r="AI101" i="7"/>
  <c r="AH101" i="7"/>
  <c r="S101" i="7"/>
  <c r="BG100" i="7"/>
  <c r="BF100" i="7"/>
  <c r="BE100" i="7"/>
  <c r="BD100" i="7"/>
  <c r="BB100" i="7"/>
  <c r="BA100" i="7"/>
  <c r="AZ100" i="7"/>
  <c r="AY100" i="7"/>
  <c r="AW100" i="7"/>
  <c r="AV100" i="7"/>
  <c r="AU100" i="7"/>
  <c r="AT100" i="7"/>
  <c r="AM100" i="7"/>
  <c r="AL100" i="7"/>
  <c r="AI100" i="7"/>
  <c r="AH100" i="7"/>
  <c r="S100" i="7"/>
  <c r="BG99" i="7"/>
  <c r="BF99" i="7"/>
  <c r="BE99" i="7"/>
  <c r="BD99" i="7"/>
  <c r="BB99" i="7"/>
  <c r="BA99" i="7"/>
  <c r="AZ99" i="7"/>
  <c r="AY99" i="7"/>
  <c r="AW99" i="7"/>
  <c r="AV99" i="7"/>
  <c r="AU99" i="7"/>
  <c r="AT99" i="7"/>
  <c r="AM99" i="7"/>
  <c r="AL99" i="7"/>
  <c r="AI99" i="7"/>
  <c r="AH99" i="7"/>
  <c r="S99" i="7"/>
  <c r="BG98" i="7"/>
  <c r="BF98" i="7"/>
  <c r="BE98" i="7"/>
  <c r="BD98" i="7"/>
  <c r="BB98" i="7"/>
  <c r="BA98" i="7"/>
  <c r="AZ98" i="7"/>
  <c r="AY98" i="7"/>
  <c r="AW98" i="7"/>
  <c r="AV98" i="7"/>
  <c r="AU98" i="7"/>
  <c r="AT98" i="7"/>
  <c r="AM98" i="7"/>
  <c r="AL98" i="7"/>
  <c r="AI98" i="7"/>
  <c r="AH98" i="7"/>
  <c r="S98" i="7"/>
  <c r="BG97" i="7"/>
  <c r="BF97" i="7"/>
  <c r="BE97" i="7"/>
  <c r="BD97" i="7"/>
  <c r="BB97" i="7"/>
  <c r="BA97" i="7"/>
  <c r="AZ97" i="7"/>
  <c r="AY97" i="7"/>
  <c r="AW97" i="7"/>
  <c r="AV97" i="7"/>
  <c r="AU97" i="7"/>
  <c r="AT97" i="7"/>
  <c r="AM97" i="7"/>
  <c r="AL97" i="7"/>
  <c r="AI97" i="7"/>
  <c r="AH97" i="7"/>
  <c r="S97" i="7"/>
  <c r="BG96" i="7"/>
  <c r="BF96" i="7"/>
  <c r="BE96" i="7"/>
  <c r="BD96" i="7"/>
  <c r="BB96" i="7"/>
  <c r="BA96" i="7"/>
  <c r="AZ96" i="7"/>
  <c r="AY96" i="7"/>
  <c r="AW96" i="7"/>
  <c r="AV96" i="7"/>
  <c r="AU96" i="7"/>
  <c r="AT96" i="7"/>
  <c r="AM96" i="7"/>
  <c r="AL96" i="7"/>
  <c r="AI96" i="7"/>
  <c r="AH96" i="7"/>
  <c r="S96" i="7"/>
  <c r="BG95" i="7"/>
  <c r="BF95" i="7"/>
  <c r="BE95" i="7"/>
  <c r="BD95" i="7"/>
  <c r="BB95" i="7"/>
  <c r="BA95" i="7"/>
  <c r="AZ95" i="7"/>
  <c r="AY95" i="7"/>
  <c r="AW95" i="7"/>
  <c r="AV95" i="7"/>
  <c r="AU95" i="7"/>
  <c r="AT95" i="7"/>
  <c r="AM95" i="7"/>
  <c r="AL95" i="7"/>
  <c r="AI95" i="7"/>
  <c r="AH95" i="7"/>
  <c r="S95" i="7"/>
  <c r="BG94" i="7"/>
  <c r="BF94" i="7"/>
  <c r="BE94" i="7"/>
  <c r="BD94" i="7"/>
  <c r="BB94" i="7"/>
  <c r="BA94" i="7"/>
  <c r="AZ94" i="7"/>
  <c r="AY94" i="7"/>
  <c r="AW94" i="7"/>
  <c r="AV94" i="7"/>
  <c r="AU94" i="7"/>
  <c r="AT94" i="7"/>
  <c r="AM94" i="7"/>
  <c r="AL94" i="7"/>
  <c r="AI94" i="7"/>
  <c r="AH94" i="7"/>
  <c r="AG94" i="7"/>
  <c r="AF94" i="7"/>
  <c r="AE94" i="7"/>
  <c r="S94" i="7"/>
  <c r="BG93" i="7"/>
  <c r="BF93" i="7"/>
  <c r="BE93" i="7"/>
  <c r="BD93" i="7"/>
  <c r="BB93" i="7"/>
  <c r="BA93" i="7"/>
  <c r="AZ93" i="7"/>
  <c r="AY93" i="7"/>
  <c r="AW93" i="7"/>
  <c r="AV93" i="7"/>
  <c r="AU93" i="7"/>
  <c r="AT93" i="7"/>
  <c r="AM93" i="7"/>
  <c r="AL93" i="7"/>
  <c r="AI93" i="7"/>
  <c r="AH93" i="7"/>
  <c r="AG93" i="7"/>
  <c r="AF93" i="7"/>
  <c r="AE93" i="7"/>
  <c r="S93" i="7"/>
  <c r="BG92" i="7"/>
  <c r="BF92" i="7"/>
  <c r="BE92" i="7"/>
  <c r="BD92" i="7"/>
  <c r="BB92" i="7"/>
  <c r="BA92" i="7"/>
  <c r="AZ92" i="7"/>
  <c r="AY92" i="7"/>
  <c r="AW92" i="7"/>
  <c r="AV92" i="7"/>
  <c r="AU92" i="7"/>
  <c r="AT92" i="7"/>
  <c r="AM92" i="7"/>
  <c r="AL92" i="7"/>
  <c r="AI92" i="7"/>
  <c r="AH92" i="7"/>
  <c r="AG92" i="7"/>
  <c r="AF92" i="7"/>
  <c r="AE92" i="7"/>
  <c r="S92" i="7"/>
  <c r="BG91" i="7"/>
  <c r="BF91" i="7"/>
  <c r="BE91" i="7"/>
  <c r="BD91" i="7"/>
  <c r="BB91" i="7"/>
  <c r="BA91" i="7"/>
  <c r="AZ91" i="7"/>
  <c r="AY91" i="7"/>
  <c r="AW91" i="7"/>
  <c r="AV91" i="7"/>
  <c r="AU91" i="7"/>
  <c r="AT91" i="7"/>
  <c r="AM91" i="7"/>
  <c r="AL91" i="7"/>
  <c r="AI91" i="7"/>
  <c r="AH91" i="7"/>
  <c r="AG91" i="7"/>
  <c r="AF91" i="7"/>
  <c r="AE91" i="7"/>
  <c r="S91" i="7"/>
  <c r="BG90" i="7"/>
  <c r="BF90" i="7"/>
  <c r="BE90" i="7"/>
  <c r="BD90" i="7"/>
  <c r="BB90" i="7"/>
  <c r="BA90" i="7"/>
  <c r="AZ90" i="7"/>
  <c r="AY90" i="7"/>
  <c r="AW90" i="7"/>
  <c r="AV90" i="7"/>
  <c r="AU90" i="7"/>
  <c r="AT90" i="7"/>
  <c r="AM90" i="7"/>
  <c r="AL90" i="7"/>
  <c r="AI90" i="7"/>
  <c r="AH90" i="7"/>
  <c r="AG90" i="7"/>
  <c r="AF90" i="7"/>
  <c r="AE90" i="7"/>
  <c r="S90" i="7"/>
  <c r="BG89" i="7"/>
  <c r="BF89" i="7"/>
  <c r="BE89" i="7"/>
  <c r="BD89" i="7"/>
  <c r="BB89" i="7"/>
  <c r="BA89" i="7"/>
  <c r="AZ89" i="7"/>
  <c r="AY89" i="7"/>
  <c r="AW89" i="7"/>
  <c r="AV89" i="7"/>
  <c r="AU89" i="7"/>
  <c r="AT89" i="7"/>
  <c r="AM89" i="7"/>
  <c r="AL89" i="7"/>
  <c r="AI89" i="7"/>
  <c r="AH89" i="7"/>
  <c r="AG89" i="7"/>
  <c r="AF89" i="7"/>
  <c r="AE89" i="7"/>
  <c r="S89" i="7"/>
  <c r="BG88" i="7"/>
  <c r="BF88" i="7"/>
  <c r="BE88" i="7"/>
  <c r="BD88" i="7"/>
  <c r="BB88" i="7"/>
  <c r="BA88" i="7"/>
  <c r="AZ88" i="7"/>
  <c r="AY88" i="7"/>
  <c r="AW88" i="7"/>
  <c r="AV88" i="7"/>
  <c r="AU88" i="7"/>
  <c r="AT88" i="7"/>
  <c r="AM88" i="7"/>
  <c r="AL88" i="7"/>
  <c r="AI88" i="7"/>
  <c r="AH88" i="7"/>
  <c r="AG88" i="7"/>
  <c r="AF88" i="7"/>
  <c r="AE88" i="7"/>
  <c r="S88" i="7"/>
  <c r="BG87" i="7"/>
  <c r="BF87" i="7"/>
  <c r="BE87" i="7"/>
  <c r="BD87" i="7"/>
  <c r="BB87" i="7"/>
  <c r="BA87" i="7"/>
  <c r="AZ87" i="7"/>
  <c r="AY87" i="7"/>
  <c r="AW87" i="7"/>
  <c r="AV87" i="7"/>
  <c r="AU87" i="7"/>
  <c r="AT87" i="7"/>
  <c r="AM87" i="7"/>
  <c r="AL87" i="7"/>
  <c r="AI87" i="7"/>
  <c r="AH87" i="7"/>
  <c r="AG87" i="7"/>
  <c r="AF87" i="7"/>
  <c r="AE87" i="7"/>
  <c r="S87" i="7"/>
  <c r="BG86" i="7"/>
  <c r="BF86" i="7"/>
  <c r="BE86" i="7"/>
  <c r="BD86" i="7"/>
  <c r="BB86" i="7"/>
  <c r="BA86" i="7"/>
  <c r="AZ86" i="7"/>
  <c r="AY86" i="7"/>
  <c r="AW86" i="7"/>
  <c r="AV86" i="7"/>
  <c r="AU86" i="7"/>
  <c r="AT86" i="7"/>
  <c r="AM86" i="7"/>
  <c r="AL86" i="7"/>
  <c r="AI86" i="7"/>
  <c r="AH86" i="7"/>
  <c r="AG86" i="7"/>
  <c r="AF86" i="7"/>
  <c r="AE86" i="7"/>
  <c r="S86" i="7"/>
  <c r="BG85" i="7"/>
  <c r="BF85" i="7"/>
  <c r="BE85" i="7"/>
  <c r="BD85" i="7"/>
  <c r="BB85" i="7"/>
  <c r="BA85" i="7"/>
  <c r="AZ85" i="7"/>
  <c r="AY85" i="7"/>
  <c r="AW85" i="7"/>
  <c r="AV85" i="7"/>
  <c r="AU85" i="7"/>
  <c r="AT85" i="7"/>
  <c r="AM85" i="7"/>
  <c r="AL85" i="7"/>
  <c r="AI85" i="7"/>
  <c r="AH85" i="7"/>
  <c r="AG85" i="7"/>
  <c r="AF85" i="7"/>
  <c r="AE85" i="7"/>
  <c r="S85" i="7"/>
  <c r="BG84" i="7"/>
  <c r="BF84" i="7"/>
  <c r="BE84" i="7"/>
  <c r="BD84" i="7"/>
  <c r="BB84" i="7"/>
  <c r="BA84" i="7"/>
  <c r="AZ84" i="7"/>
  <c r="AY84" i="7"/>
  <c r="AW84" i="7"/>
  <c r="AV84" i="7"/>
  <c r="AU84" i="7"/>
  <c r="AT84" i="7"/>
  <c r="AM84" i="7"/>
  <c r="AL84" i="7"/>
  <c r="AI84" i="7"/>
  <c r="AH84" i="7"/>
  <c r="AG84" i="7"/>
  <c r="AF84" i="7"/>
  <c r="AE84" i="7"/>
  <c r="S84" i="7"/>
  <c r="BG83" i="7"/>
  <c r="BF83" i="7"/>
  <c r="BE83" i="7"/>
  <c r="BD83" i="7"/>
  <c r="BB83" i="7"/>
  <c r="BA83" i="7"/>
  <c r="AZ83" i="7"/>
  <c r="AY83" i="7"/>
  <c r="AW83" i="7"/>
  <c r="AV83" i="7"/>
  <c r="AU83" i="7"/>
  <c r="AT83" i="7"/>
  <c r="AM83" i="7"/>
  <c r="AL83" i="7"/>
  <c r="AI83" i="7"/>
  <c r="AH83" i="7"/>
  <c r="AG83" i="7"/>
  <c r="AF83" i="7"/>
  <c r="AE83" i="7"/>
  <c r="S83" i="7"/>
  <c r="BG82" i="7"/>
  <c r="BF82" i="7"/>
  <c r="BE82" i="7"/>
  <c r="BD82" i="7"/>
  <c r="BB82" i="7"/>
  <c r="BA82" i="7"/>
  <c r="AZ82" i="7"/>
  <c r="AY82" i="7"/>
  <c r="AW82" i="7"/>
  <c r="AV82" i="7"/>
  <c r="AU82" i="7"/>
  <c r="AT82" i="7"/>
  <c r="AM82" i="7"/>
  <c r="AL82" i="7"/>
  <c r="AI82" i="7"/>
  <c r="AH82" i="7"/>
  <c r="AG82" i="7"/>
  <c r="AF82" i="7"/>
  <c r="AE82" i="7"/>
  <c r="S82" i="7"/>
  <c r="BG81" i="7"/>
  <c r="BF81" i="7"/>
  <c r="BE81" i="7"/>
  <c r="BD81" i="7"/>
  <c r="BB81" i="7"/>
  <c r="BA81" i="7"/>
  <c r="AZ81" i="7"/>
  <c r="AY81" i="7"/>
  <c r="AW81" i="7"/>
  <c r="AV81" i="7"/>
  <c r="AU81" i="7"/>
  <c r="AT81" i="7"/>
  <c r="AM81" i="7"/>
  <c r="AL81" i="7"/>
  <c r="AI81" i="7"/>
  <c r="AH81" i="7"/>
  <c r="AG81" i="7"/>
  <c r="AF81" i="7"/>
  <c r="AE81" i="7"/>
  <c r="S81" i="7"/>
  <c r="BG80" i="7"/>
  <c r="BF80" i="7"/>
  <c r="BE80" i="7"/>
  <c r="BD80" i="7"/>
  <c r="BB80" i="7"/>
  <c r="BA80" i="7"/>
  <c r="AZ80" i="7"/>
  <c r="AY80" i="7"/>
  <c r="AW80" i="7"/>
  <c r="AV80" i="7"/>
  <c r="AU80" i="7"/>
  <c r="AT80" i="7"/>
  <c r="AM80" i="7"/>
  <c r="AL80" i="7"/>
  <c r="AI80" i="7"/>
  <c r="AH80" i="7"/>
  <c r="AG80" i="7"/>
  <c r="AF80" i="7"/>
  <c r="AE80" i="7"/>
  <c r="S80" i="7"/>
  <c r="BG79" i="7"/>
  <c r="BF79" i="7"/>
  <c r="BE79" i="7"/>
  <c r="BD79" i="7"/>
  <c r="BB79" i="7"/>
  <c r="BA79" i="7"/>
  <c r="AZ79" i="7"/>
  <c r="AY79" i="7"/>
  <c r="AW79" i="7"/>
  <c r="AV79" i="7"/>
  <c r="AU79" i="7"/>
  <c r="AT79" i="7"/>
  <c r="AM79" i="7"/>
  <c r="AL79" i="7"/>
  <c r="AI79" i="7"/>
  <c r="AH79" i="7"/>
  <c r="AG79" i="7"/>
  <c r="AF79" i="7"/>
  <c r="AE79" i="7"/>
  <c r="S79" i="7"/>
  <c r="BG78" i="7"/>
  <c r="BF78" i="7"/>
  <c r="BE78" i="7"/>
  <c r="BD78" i="7"/>
  <c r="BB78" i="7"/>
  <c r="BA78" i="7"/>
  <c r="AZ78" i="7"/>
  <c r="AY78" i="7"/>
  <c r="AW78" i="7"/>
  <c r="AV78" i="7"/>
  <c r="AU78" i="7"/>
  <c r="AT78" i="7"/>
  <c r="AM78" i="7"/>
  <c r="AL78" i="7"/>
  <c r="AI78" i="7"/>
  <c r="AH78" i="7"/>
  <c r="AG78" i="7"/>
  <c r="AF78" i="7"/>
  <c r="AE78" i="7"/>
  <c r="S78" i="7"/>
  <c r="BG77" i="7"/>
  <c r="BF77" i="7"/>
  <c r="BE77" i="7"/>
  <c r="BD77" i="7"/>
  <c r="BB77" i="7"/>
  <c r="BA77" i="7"/>
  <c r="AZ77" i="7"/>
  <c r="AY77" i="7"/>
  <c r="AW77" i="7"/>
  <c r="AV77" i="7"/>
  <c r="AU77" i="7"/>
  <c r="AT77" i="7"/>
  <c r="AM77" i="7"/>
  <c r="AL77" i="7"/>
  <c r="AI77" i="7"/>
  <c r="AH77" i="7"/>
  <c r="AG77" i="7"/>
  <c r="AF77" i="7"/>
  <c r="AE77" i="7"/>
  <c r="S77" i="7"/>
  <c r="BG76" i="7"/>
  <c r="BF76" i="7"/>
  <c r="BE76" i="7"/>
  <c r="BD76" i="7"/>
  <c r="BB76" i="7"/>
  <c r="BA76" i="7"/>
  <c r="AZ76" i="7"/>
  <c r="AY76" i="7"/>
  <c r="AW76" i="7"/>
  <c r="AV76" i="7"/>
  <c r="AU76" i="7"/>
  <c r="AT76" i="7"/>
  <c r="AM76" i="7"/>
  <c r="AL76" i="7"/>
  <c r="AI76" i="7"/>
  <c r="AH76" i="7"/>
  <c r="AG76" i="7"/>
  <c r="AF76" i="7"/>
  <c r="AE76" i="7"/>
  <c r="S76" i="7"/>
  <c r="BG75" i="7"/>
  <c r="BF75" i="7"/>
  <c r="BE75" i="7"/>
  <c r="BD75" i="7"/>
  <c r="BB75" i="7"/>
  <c r="BA75" i="7"/>
  <c r="AZ75" i="7"/>
  <c r="AY75" i="7"/>
  <c r="AW75" i="7"/>
  <c r="AV75" i="7"/>
  <c r="AU75" i="7"/>
  <c r="AT75" i="7"/>
  <c r="AM75" i="7"/>
  <c r="AL75" i="7"/>
  <c r="AI75" i="7"/>
  <c r="AH75" i="7"/>
  <c r="AG75" i="7"/>
  <c r="AF75" i="7"/>
  <c r="AE75" i="7"/>
  <c r="S75" i="7"/>
  <c r="BG74" i="7"/>
  <c r="BF74" i="7"/>
  <c r="BE74" i="7"/>
  <c r="BD74" i="7"/>
  <c r="BB74" i="7"/>
  <c r="BA74" i="7"/>
  <c r="AZ74" i="7"/>
  <c r="AY74" i="7"/>
  <c r="AW74" i="7"/>
  <c r="AV74" i="7"/>
  <c r="AU74" i="7"/>
  <c r="AT74" i="7"/>
  <c r="AM74" i="7"/>
  <c r="AL74" i="7"/>
  <c r="AI74" i="7"/>
  <c r="AH74" i="7"/>
  <c r="AG74" i="7"/>
  <c r="AF74" i="7"/>
  <c r="AE74" i="7"/>
  <c r="S74" i="7"/>
  <c r="BG73" i="7"/>
  <c r="BF73" i="7"/>
  <c r="BE73" i="7"/>
  <c r="BD73" i="7"/>
  <c r="BB73" i="7"/>
  <c r="BA73" i="7"/>
  <c r="AZ73" i="7"/>
  <c r="AY73" i="7"/>
  <c r="AW73" i="7"/>
  <c r="AV73" i="7"/>
  <c r="AU73" i="7"/>
  <c r="AT73" i="7"/>
  <c r="AM73" i="7"/>
  <c r="AL73" i="7"/>
  <c r="AI73" i="7"/>
  <c r="AH73" i="7"/>
  <c r="AG73" i="7"/>
  <c r="AF73" i="7"/>
  <c r="AE73" i="7"/>
  <c r="S73" i="7"/>
  <c r="BG72" i="7"/>
  <c r="BF72" i="7"/>
  <c r="BE72" i="7"/>
  <c r="BD72" i="7"/>
  <c r="BB72" i="7"/>
  <c r="BA72" i="7"/>
  <c r="AZ72" i="7"/>
  <c r="AY72" i="7"/>
  <c r="AW72" i="7"/>
  <c r="AV72" i="7"/>
  <c r="AU72" i="7"/>
  <c r="AT72" i="7"/>
  <c r="AM72" i="7"/>
  <c r="AL72" i="7"/>
  <c r="AI72" i="7"/>
  <c r="AH72" i="7"/>
  <c r="AG72" i="7"/>
  <c r="AF72" i="7"/>
  <c r="AE72" i="7"/>
  <c r="S72" i="7"/>
  <c r="BG71" i="7"/>
  <c r="BF71" i="7"/>
  <c r="BE71" i="7"/>
  <c r="BD71" i="7"/>
  <c r="BB71" i="7"/>
  <c r="BA71" i="7"/>
  <c r="AZ71" i="7"/>
  <c r="AY71" i="7"/>
  <c r="AW71" i="7"/>
  <c r="AV71" i="7"/>
  <c r="AU71" i="7"/>
  <c r="AT71" i="7"/>
  <c r="AM71" i="7"/>
  <c r="AL71" i="7"/>
  <c r="AI71" i="7"/>
  <c r="AH71" i="7"/>
  <c r="AG71" i="7"/>
  <c r="AF71" i="7"/>
  <c r="AE71" i="7"/>
  <c r="S71" i="7"/>
  <c r="BG70" i="7"/>
  <c r="BF70" i="7"/>
  <c r="BE70" i="7"/>
  <c r="BD70" i="7"/>
  <c r="BB70" i="7"/>
  <c r="BA70" i="7"/>
  <c r="AZ70" i="7"/>
  <c r="AY70" i="7"/>
  <c r="AW70" i="7"/>
  <c r="AV70" i="7"/>
  <c r="AU70" i="7"/>
  <c r="AT70" i="7"/>
  <c r="AM70" i="7"/>
  <c r="AL70" i="7"/>
  <c r="AI70" i="7"/>
  <c r="AH70" i="7"/>
  <c r="AG70" i="7"/>
  <c r="AF70" i="7"/>
  <c r="AE70" i="7"/>
  <c r="S70" i="7"/>
  <c r="BG69" i="7"/>
  <c r="BF69" i="7"/>
  <c r="BE69" i="7"/>
  <c r="BD69" i="7"/>
  <c r="BB69" i="7"/>
  <c r="BA69" i="7"/>
  <c r="AZ69" i="7"/>
  <c r="AY69" i="7"/>
  <c r="AW69" i="7"/>
  <c r="AV69" i="7"/>
  <c r="AU69" i="7"/>
  <c r="AT69" i="7"/>
  <c r="AM69" i="7"/>
  <c r="AL69" i="7"/>
  <c r="AI69" i="7"/>
  <c r="AH69" i="7"/>
  <c r="AG69" i="7"/>
  <c r="AF69" i="7"/>
  <c r="AE69" i="7"/>
  <c r="S69" i="7"/>
  <c r="BG68" i="7"/>
  <c r="BF68" i="7"/>
  <c r="BE68" i="7"/>
  <c r="BD68" i="7"/>
  <c r="BB68" i="7"/>
  <c r="BA68" i="7"/>
  <c r="AZ68" i="7"/>
  <c r="AY68" i="7"/>
  <c r="AW68" i="7"/>
  <c r="AV68" i="7"/>
  <c r="AU68" i="7"/>
  <c r="AT68" i="7"/>
  <c r="AM68" i="7"/>
  <c r="AL68" i="7"/>
  <c r="AI68" i="7"/>
  <c r="AH68" i="7"/>
  <c r="AG68" i="7"/>
  <c r="AF68" i="7"/>
  <c r="AE68" i="7"/>
  <c r="S68" i="7"/>
  <c r="BG67" i="7"/>
  <c r="BF67" i="7"/>
  <c r="BE67" i="7"/>
  <c r="BD67" i="7"/>
  <c r="BB67" i="7"/>
  <c r="BA67" i="7"/>
  <c r="AZ67" i="7"/>
  <c r="AY67" i="7"/>
  <c r="AW67" i="7"/>
  <c r="AV67" i="7"/>
  <c r="AU67" i="7"/>
  <c r="AT67" i="7"/>
  <c r="AM67" i="7"/>
  <c r="AL67" i="7"/>
  <c r="AI67" i="7"/>
  <c r="AH67" i="7"/>
  <c r="AG67" i="7"/>
  <c r="AF67" i="7"/>
  <c r="AE67" i="7"/>
  <c r="S67" i="7"/>
  <c r="BG66" i="7"/>
  <c r="BF66" i="7"/>
  <c r="BE66" i="7"/>
  <c r="BD66" i="7"/>
  <c r="BB66" i="7"/>
  <c r="BA66" i="7"/>
  <c r="AZ66" i="7"/>
  <c r="AY66" i="7"/>
  <c r="AW66" i="7"/>
  <c r="AV66" i="7"/>
  <c r="AU66" i="7"/>
  <c r="AT66" i="7"/>
  <c r="AM66" i="7"/>
  <c r="AL66" i="7"/>
  <c r="AI66" i="7"/>
  <c r="AH66" i="7"/>
  <c r="AG66" i="7"/>
  <c r="AF66" i="7"/>
  <c r="AE66" i="7"/>
  <c r="S66" i="7"/>
  <c r="BG65" i="7"/>
  <c r="BF65" i="7"/>
  <c r="BE65" i="7"/>
  <c r="BD65" i="7"/>
  <c r="BB65" i="7"/>
  <c r="BA65" i="7"/>
  <c r="AZ65" i="7"/>
  <c r="AY65" i="7"/>
  <c r="AW65" i="7"/>
  <c r="AV65" i="7"/>
  <c r="AU65" i="7"/>
  <c r="AT65" i="7"/>
  <c r="AM65" i="7"/>
  <c r="AL65" i="7"/>
  <c r="AI65" i="7"/>
  <c r="AH65" i="7"/>
  <c r="AG65" i="7"/>
  <c r="AF65" i="7"/>
  <c r="AE65" i="7"/>
  <c r="S65" i="7"/>
  <c r="BG64" i="7"/>
  <c r="BF64" i="7"/>
  <c r="BE64" i="7"/>
  <c r="BD64" i="7"/>
  <c r="BB64" i="7"/>
  <c r="BA64" i="7"/>
  <c r="AZ64" i="7"/>
  <c r="AY64" i="7"/>
  <c r="AW64" i="7"/>
  <c r="AV64" i="7"/>
  <c r="AU64" i="7"/>
  <c r="AT64" i="7"/>
  <c r="AM64" i="7"/>
  <c r="AL64" i="7"/>
  <c r="AI64" i="7"/>
  <c r="AH64" i="7"/>
  <c r="AG64" i="7"/>
  <c r="AF64" i="7"/>
  <c r="AE64" i="7"/>
  <c r="S64" i="7"/>
  <c r="BG63" i="7"/>
  <c r="BF63" i="7"/>
  <c r="BE63" i="7"/>
  <c r="BD63" i="7"/>
  <c r="BB63" i="7"/>
  <c r="BA63" i="7"/>
  <c r="AZ63" i="7"/>
  <c r="AY63" i="7"/>
  <c r="AW63" i="7"/>
  <c r="AV63" i="7"/>
  <c r="AU63" i="7"/>
  <c r="AT63" i="7"/>
  <c r="AM63" i="7"/>
  <c r="AL63" i="7"/>
  <c r="AI63" i="7"/>
  <c r="AH63" i="7"/>
  <c r="AG63" i="7"/>
  <c r="AF63" i="7"/>
  <c r="AE63" i="7"/>
  <c r="S63" i="7"/>
  <c r="BG62" i="7"/>
  <c r="BF62" i="7"/>
  <c r="BE62" i="7"/>
  <c r="BD62" i="7"/>
  <c r="BB62" i="7"/>
  <c r="BA62" i="7"/>
  <c r="AZ62" i="7"/>
  <c r="AY62" i="7"/>
  <c r="AW62" i="7"/>
  <c r="AV62" i="7"/>
  <c r="AU62" i="7"/>
  <c r="AT62" i="7"/>
  <c r="AM62" i="7"/>
  <c r="AL62" i="7"/>
  <c r="AI62" i="7"/>
  <c r="AH62" i="7"/>
  <c r="AG62" i="7"/>
  <c r="AF62" i="7"/>
  <c r="AE62" i="7"/>
  <c r="S62" i="7"/>
  <c r="BG61" i="7"/>
  <c r="BF61" i="7"/>
  <c r="BE61" i="7"/>
  <c r="BD61" i="7"/>
  <c r="BB61" i="7"/>
  <c r="BA61" i="7"/>
  <c r="AZ61" i="7"/>
  <c r="AY61" i="7"/>
  <c r="AW61" i="7"/>
  <c r="AV61" i="7"/>
  <c r="AU61" i="7"/>
  <c r="AT61" i="7"/>
  <c r="AM61" i="7"/>
  <c r="AL61" i="7"/>
  <c r="AI61" i="7"/>
  <c r="AH61" i="7"/>
  <c r="AG61" i="7"/>
  <c r="AF61" i="7"/>
  <c r="AE61" i="7"/>
  <c r="S61" i="7"/>
  <c r="BG60" i="7"/>
  <c r="BF60" i="7"/>
  <c r="BE60" i="7"/>
  <c r="BD60" i="7"/>
  <c r="BB60" i="7"/>
  <c r="BA60" i="7"/>
  <c r="AZ60" i="7"/>
  <c r="AY60" i="7"/>
  <c r="AW60" i="7"/>
  <c r="AV60" i="7"/>
  <c r="AU60" i="7"/>
  <c r="AT60" i="7"/>
  <c r="AM60" i="7"/>
  <c r="AL60" i="7"/>
  <c r="AI60" i="7"/>
  <c r="AH60" i="7"/>
  <c r="AG60" i="7"/>
  <c r="AF60" i="7"/>
  <c r="AE60" i="7"/>
  <c r="S60" i="7"/>
  <c r="BG59" i="7"/>
  <c r="BF59" i="7"/>
  <c r="BE59" i="7"/>
  <c r="BD59" i="7"/>
  <c r="BB59" i="7"/>
  <c r="BA59" i="7"/>
  <c r="AZ59" i="7"/>
  <c r="AY59" i="7"/>
  <c r="AW59" i="7"/>
  <c r="AV59" i="7"/>
  <c r="AU59" i="7"/>
  <c r="AT59" i="7"/>
  <c r="AM59" i="7"/>
  <c r="AL59" i="7"/>
  <c r="AI59" i="7"/>
  <c r="AH59" i="7"/>
  <c r="AG59" i="7"/>
  <c r="AF59" i="7"/>
  <c r="AE59" i="7"/>
  <c r="S59" i="7"/>
  <c r="BG58" i="7"/>
  <c r="BF58" i="7"/>
  <c r="BE58" i="7"/>
  <c r="BD58" i="7"/>
  <c r="BB58" i="7"/>
  <c r="BA58" i="7"/>
  <c r="AZ58" i="7"/>
  <c r="AY58" i="7"/>
  <c r="AW58" i="7"/>
  <c r="AV58" i="7"/>
  <c r="AU58" i="7"/>
  <c r="AT58" i="7"/>
  <c r="AM58" i="7"/>
  <c r="AL58" i="7"/>
  <c r="AI58" i="7"/>
  <c r="AH58" i="7"/>
  <c r="AG58" i="7"/>
  <c r="AF58" i="7"/>
  <c r="AE58" i="7"/>
  <c r="S58" i="7"/>
  <c r="BG57" i="7"/>
  <c r="BF57" i="7"/>
  <c r="BE57" i="7"/>
  <c r="BD57" i="7"/>
  <c r="BB57" i="7"/>
  <c r="BA57" i="7"/>
  <c r="AZ57" i="7"/>
  <c r="AY57" i="7"/>
  <c r="AW57" i="7"/>
  <c r="AV57" i="7"/>
  <c r="AU57" i="7"/>
  <c r="AT57" i="7"/>
  <c r="AM57" i="7"/>
  <c r="AL57" i="7"/>
  <c r="AI57" i="7"/>
  <c r="AH57" i="7"/>
  <c r="AG57" i="7"/>
  <c r="AF57" i="7"/>
  <c r="AE57" i="7"/>
  <c r="S57" i="7"/>
  <c r="BG56" i="7"/>
  <c r="BF56" i="7"/>
  <c r="BE56" i="7"/>
  <c r="BD56" i="7"/>
  <c r="BB56" i="7"/>
  <c r="BA56" i="7"/>
  <c r="AZ56" i="7"/>
  <c r="AY56" i="7"/>
  <c r="AW56" i="7"/>
  <c r="AV56" i="7"/>
  <c r="AU56" i="7"/>
  <c r="AT56" i="7"/>
  <c r="AM56" i="7"/>
  <c r="AL56" i="7"/>
  <c r="AI56" i="7"/>
  <c r="AH56" i="7"/>
  <c r="AG56" i="7"/>
  <c r="AF56" i="7"/>
  <c r="AE56" i="7"/>
  <c r="S56" i="7"/>
  <c r="BG55" i="7"/>
  <c r="BF55" i="7"/>
  <c r="BE55" i="7"/>
  <c r="BD55" i="7"/>
  <c r="BB55" i="7"/>
  <c r="BA55" i="7"/>
  <c r="AZ55" i="7"/>
  <c r="AY55" i="7"/>
  <c r="AW55" i="7"/>
  <c r="AV55" i="7"/>
  <c r="AU55" i="7"/>
  <c r="AT55" i="7"/>
  <c r="AM55" i="7"/>
  <c r="AL55" i="7"/>
  <c r="AI55" i="7"/>
  <c r="AH55" i="7"/>
  <c r="AG55" i="7"/>
  <c r="AF55" i="7"/>
  <c r="AE55" i="7"/>
  <c r="S55" i="7"/>
  <c r="BG54" i="7"/>
  <c r="BF54" i="7"/>
  <c r="BE54" i="7"/>
  <c r="BD54" i="7"/>
  <c r="BB54" i="7"/>
  <c r="BA54" i="7"/>
  <c r="AZ54" i="7"/>
  <c r="AY54" i="7"/>
  <c r="AW54" i="7"/>
  <c r="AV54" i="7"/>
  <c r="AU54" i="7"/>
  <c r="AT54" i="7"/>
  <c r="AM54" i="7"/>
  <c r="AL54" i="7"/>
  <c r="AI54" i="7"/>
  <c r="AH54" i="7"/>
  <c r="AG54" i="7"/>
  <c r="AF54" i="7"/>
  <c r="AE54" i="7"/>
  <c r="S54" i="7"/>
  <c r="BG53" i="7"/>
  <c r="BF53" i="7"/>
  <c r="BE53" i="7"/>
  <c r="BD53" i="7"/>
  <c r="BB53" i="7"/>
  <c r="BA53" i="7"/>
  <c r="AZ53" i="7"/>
  <c r="AY53" i="7"/>
  <c r="AW53" i="7"/>
  <c r="AV53" i="7"/>
  <c r="AU53" i="7"/>
  <c r="AT53" i="7"/>
  <c r="AM53" i="7"/>
  <c r="AL53" i="7"/>
  <c r="AI53" i="7"/>
  <c r="AH53" i="7"/>
  <c r="AG53" i="7"/>
  <c r="AF53" i="7"/>
  <c r="AE53" i="7"/>
  <c r="S53" i="7"/>
  <c r="BG52" i="7"/>
  <c r="BF52" i="7"/>
  <c r="BE52" i="7"/>
  <c r="BD52" i="7"/>
  <c r="BB52" i="7"/>
  <c r="BA52" i="7"/>
  <c r="AZ52" i="7"/>
  <c r="AY52" i="7"/>
  <c r="AW52" i="7"/>
  <c r="AV52" i="7"/>
  <c r="AU52" i="7"/>
  <c r="AT52" i="7"/>
  <c r="AM52" i="7"/>
  <c r="AL52" i="7"/>
  <c r="AI52" i="7"/>
  <c r="AH52" i="7"/>
  <c r="AG52" i="7"/>
  <c r="AF52" i="7"/>
  <c r="AE52" i="7"/>
  <c r="S52" i="7"/>
  <c r="BG51" i="7"/>
  <c r="BF51" i="7"/>
  <c r="BE51" i="7"/>
  <c r="BD51" i="7"/>
  <c r="BB51" i="7"/>
  <c r="BA51" i="7"/>
  <c r="AZ51" i="7"/>
  <c r="AY51" i="7"/>
  <c r="AW51" i="7"/>
  <c r="AV51" i="7"/>
  <c r="AU51" i="7"/>
  <c r="AT51" i="7"/>
  <c r="AM51" i="7"/>
  <c r="AL51" i="7"/>
  <c r="AI51" i="7"/>
  <c r="AH51" i="7"/>
  <c r="AG51" i="7"/>
  <c r="AF51" i="7"/>
  <c r="AE51" i="7"/>
  <c r="S51" i="7"/>
  <c r="BG50" i="7"/>
  <c r="BF50" i="7"/>
  <c r="BE50" i="7"/>
  <c r="BD50" i="7"/>
  <c r="BB50" i="7"/>
  <c r="BA50" i="7"/>
  <c r="AZ50" i="7"/>
  <c r="AY50" i="7"/>
  <c r="AW50" i="7"/>
  <c r="AV50" i="7"/>
  <c r="AU50" i="7"/>
  <c r="AT50" i="7"/>
  <c r="AM50" i="7"/>
  <c r="AL50" i="7"/>
  <c r="AI50" i="7"/>
  <c r="AH50" i="7"/>
  <c r="AG50" i="7"/>
  <c r="AF50" i="7"/>
  <c r="AE50" i="7"/>
  <c r="S50" i="7"/>
  <c r="BG49" i="7"/>
  <c r="BF49" i="7"/>
  <c r="BE49" i="7"/>
  <c r="BD49" i="7"/>
  <c r="BB49" i="7"/>
  <c r="BA49" i="7"/>
  <c r="AZ49" i="7"/>
  <c r="AY49" i="7"/>
  <c r="AW49" i="7"/>
  <c r="AV49" i="7"/>
  <c r="AU49" i="7"/>
  <c r="AT49" i="7"/>
  <c r="AM49" i="7"/>
  <c r="AL49" i="7"/>
  <c r="AI49" i="7"/>
  <c r="AH49" i="7"/>
  <c r="AG49" i="7"/>
  <c r="AF49" i="7"/>
  <c r="AE49" i="7"/>
  <c r="S49" i="7"/>
  <c r="BG48" i="7"/>
  <c r="BF48" i="7"/>
  <c r="BE48" i="7"/>
  <c r="BD48" i="7"/>
  <c r="BB48" i="7"/>
  <c r="BA48" i="7"/>
  <c r="AZ48" i="7"/>
  <c r="AY48" i="7"/>
  <c r="AW48" i="7"/>
  <c r="AV48" i="7"/>
  <c r="AU48" i="7"/>
  <c r="AT48" i="7"/>
  <c r="AM48" i="7"/>
  <c r="AL48" i="7"/>
  <c r="AI48" i="7"/>
  <c r="AH48" i="7"/>
  <c r="AG48" i="7"/>
  <c r="AF48" i="7"/>
  <c r="AE48" i="7"/>
  <c r="S48" i="7"/>
  <c r="BG47" i="7"/>
  <c r="BF47" i="7"/>
  <c r="BE47" i="7"/>
  <c r="BD47" i="7"/>
  <c r="BB47" i="7"/>
  <c r="BA47" i="7"/>
  <c r="AZ47" i="7"/>
  <c r="AY47" i="7"/>
  <c r="AW47" i="7"/>
  <c r="AV47" i="7"/>
  <c r="AU47" i="7"/>
  <c r="AT47" i="7"/>
  <c r="AM47" i="7"/>
  <c r="AL47" i="7"/>
  <c r="AI47" i="7"/>
  <c r="AH47" i="7"/>
  <c r="AG47" i="7"/>
  <c r="AF47" i="7"/>
  <c r="AE47" i="7"/>
  <c r="S47" i="7"/>
  <c r="BG46" i="7"/>
  <c r="BF46" i="7"/>
  <c r="BE46" i="7"/>
  <c r="BD46" i="7"/>
  <c r="BB46" i="7"/>
  <c r="BA46" i="7"/>
  <c r="AZ46" i="7"/>
  <c r="AY46" i="7"/>
  <c r="AW46" i="7"/>
  <c r="AV46" i="7"/>
  <c r="AU46" i="7"/>
  <c r="AT46" i="7"/>
  <c r="AM46" i="7"/>
  <c r="AL46" i="7"/>
  <c r="AI46" i="7"/>
  <c r="AH46" i="7"/>
  <c r="AG46" i="7"/>
  <c r="AF46" i="7"/>
  <c r="AE46" i="7"/>
  <c r="S46" i="7"/>
  <c r="BG45" i="7"/>
  <c r="BF45" i="7"/>
  <c r="BE45" i="7"/>
  <c r="BD45" i="7"/>
  <c r="BB45" i="7"/>
  <c r="BA45" i="7"/>
  <c r="AZ45" i="7"/>
  <c r="AY45" i="7"/>
  <c r="AW45" i="7"/>
  <c r="AV45" i="7"/>
  <c r="AU45" i="7"/>
  <c r="AT45" i="7"/>
  <c r="AM45" i="7"/>
  <c r="AL45" i="7"/>
  <c r="AI45" i="7"/>
  <c r="AH45" i="7"/>
  <c r="AG45" i="7"/>
  <c r="AF45" i="7"/>
  <c r="AE45" i="7"/>
  <c r="S45" i="7"/>
  <c r="BG44" i="7"/>
  <c r="BF44" i="7"/>
  <c r="BE44" i="7"/>
  <c r="BD44" i="7"/>
  <c r="BB44" i="7"/>
  <c r="BA44" i="7"/>
  <c r="AZ44" i="7"/>
  <c r="AY44" i="7"/>
  <c r="AW44" i="7"/>
  <c r="AV44" i="7"/>
  <c r="AU44" i="7"/>
  <c r="AT44" i="7"/>
  <c r="AM44" i="7"/>
  <c r="AL44" i="7"/>
  <c r="AI44" i="7"/>
  <c r="AH44" i="7"/>
  <c r="AG44" i="7"/>
  <c r="AF44" i="7"/>
  <c r="AE44" i="7"/>
  <c r="S44" i="7"/>
  <c r="BG43" i="7"/>
  <c r="BF43" i="7"/>
  <c r="BE43" i="7"/>
  <c r="BD43" i="7"/>
  <c r="BB43" i="7"/>
  <c r="BA43" i="7"/>
  <c r="AZ43" i="7"/>
  <c r="AY43" i="7"/>
  <c r="AW43" i="7"/>
  <c r="AV43" i="7"/>
  <c r="AU43" i="7"/>
  <c r="AT43" i="7"/>
  <c r="AM43" i="7"/>
  <c r="AL43" i="7"/>
  <c r="AI43" i="7"/>
  <c r="AH43" i="7"/>
  <c r="AG43" i="7"/>
  <c r="AF43" i="7"/>
  <c r="AE43" i="7"/>
  <c r="S43" i="7"/>
  <c r="BG42" i="7"/>
  <c r="BF42" i="7"/>
  <c r="BE42" i="7"/>
  <c r="BD42" i="7"/>
  <c r="BB42" i="7"/>
  <c r="BA42" i="7"/>
  <c r="AZ42" i="7"/>
  <c r="AY42" i="7"/>
  <c r="AW42" i="7"/>
  <c r="AV42" i="7"/>
  <c r="AU42" i="7"/>
  <c r="AT42" i="7"/>
  <c r="AM42" i="7"/>
  <c r="AL42" i="7"/>
  <c r="AI42" i="7"/>
  <c r="AH42" i="7"/>
  <c r="AG42" i="7"/>
  <c r="AF42" i="7"/>
  <c r="AE42" i="7"/>
  <c r="S42" i="7"/>
  <c r="BG41" i="7"/>
  <c r="BF41" i="7"/>
  <c r="BE41" i="7"/>
  <c r="BD41" i="7"/>
  <c r="BB41" i="7"/>
  <c r="BA41" i="7"/>
  <c r="AZ41" i="7"/>
  <c r="AY41" i="7"/>
  <c r="AW41" i="7"/>
  <c r="AV41" i="7"/>
  <c r="AU41" i="7"/>
  <c r="AT41" i="7"/>
  <c r="AM41" i="7"/>
  <c r="AL41" i="7"/>
  <c r="AI41" i="7"/>
  <c r="AH41" i="7"/>
  <c r="AG41" i="7"/>
  <c r="AF41" i="7"/>
  <c r="AE41" i="7"/>
  <c r="S41" i="7"/>
  <c r="BG40" i="7"/>
  <c r="BF40" i="7"/>
  <c r="BE40" i="7"/>
  <c r="BD40" i="7"/>
  <c r="BB40" i="7"/>
  <c r="BA40" i="7"/>
  <c r="AZ40" i="7"/>
  <c r="AY40" i="7"/>
  <c r="AW40" i="7"/>
  <c r="AV40" i="7"/>
  <c r="AU40" i="7"/>
  <c r="AT40" i="7"/>
  <c r="AM40" i="7"/>
  <c r="AL40" i="7"/>
  <c r="AI40" i="7"/>
  <c r="AH40" i="7"/>
  <c r="AG40" i="7"/>
  <c r="AF40" i="7"/>
  <c r="AE40" i="7"/>
  <c r="S40" i="7"/>
  <c r="BG39" i="7"/>
  <c r="BF39" i="7"/>
  <c r="BE39" i="7"/>
  <c r="BD39" i="7"/>
  <c r="BB39" i="7"/>
  <c r="BA39" i="7"/>
  <c r="AZ39" i="7"/>
  <c r="AY39" i="7"/>
  <c r="AW39" i="7"/>
  <c r="AV39" i="7"/>
  <c r="AU39" i="7"/>
  <c r="AT39" i="7"/>
  <c r="AM39" i="7"/>
  <c r="AL39" i="7"/>
  <c r="AI39" i="7"/>
  <c r="AH39" i="7"/>
  <c r="AG39" i="7"/>
  <c r="AF39" i="7"/>
  <c r="AE39" i="7"/>
  <c r="S39" i="7"/>
  <c r="BG38" i="7"/>
  <c r="BF38" i="7"/>
  <c r="BE38" i="7"/>
  <c r="BD38" i="7"/>
  <c r="BB38" i="7"/>
  <c r="BA38" i="7"/>
  <c r="AZ38" i="7"/>
  <c r="AY38" i="7"/>
  <c r="AW38" i="7"/>
  <c r="AV38" i="7"/>
  <c r="AU38" i="7"/>
  <c r="AT38" i="7"/>
  <c r="AM38" i="7"/>
  <c r="AL38" i="7"/>
  <c r="AI38" i="7"/>
  <c r="AH38" i="7"/>
  <c r="AG38" i="7"/>
  <c r="AF38" i="7"/>
  <c r="AE38" i="7"/>
  <c r="S38" i="7"/>
  <c r="BG37" i="7"/>
  <c r="BF37" i="7"/>
  <c r="BE37" i="7"/>
  <c r="BD37" i="7"/>
  <c r="BB37" i="7"/>
  <c r="BA37" i="7"/>
  <c r="AZ37" i="7"/>
  <c r="AY37" i="7"/>
  <c r="AW37" i="7"/>
  <c r="AV37" i="7"/>
  <c r="AU37" i="7"/>
  <c r="AT37" i="7"/>
  <c r="AM37" i="7"/>
  <c r="AL37" i="7"/>
  <c r="AI37" i="7"/>
  <c r="AH37" i="7"/>
  <c r="AG37" i="7"/>
  <c r="AF37" i="7"/>
  <c r="AE37" i="7"/>
  <c r="S37" i="7"/>
  <c r="BG36" i="7"/>
  <c r="BF36" i="7"/>
  <c r="BE36" i="7"/>
  <c r="BD36" i="7"/>
  <c r="BB36" i="7"/>
  <c r="BA36" i="7"/>
  <c r="AZ36" i="7"/>
  <c r="AY36" i="7"/>
  <c r="AW36" i="7"/>
  <c r="AV36" i="7"/>
  <c r="AU36" i="7"/>
  <c r="AT36" i="7"/>
  <c r="AM36" i="7"/>
  <c r="AL36" i="7"/>
  <c r="AI36" i="7"/>
  <c r="AH36" i="7"/>
  <c r="AG36" i="7"/>
  <c r="AF36" i="7"/>
  <c r="AE36" i="7"/>
  <c r="S36" i="7"/>
  <c r="BG35" i="7"/>
  <c r="BF35" i="7"/>
  <c r="BE35" i="7"/>
  <c r="BD35" i="7"/>
  <c r="BB35" i="7"/>
  <c r="BA35" i="7"/>
  <c r="AZ35" i="7"/>
  <c r="AY35" i="7"/>
  <c r="AW35" i="7"/>
  <c r="AV35" i="7"/>
  <c r="AU35" i="7"/>
  <c r="AT35" i="7"/>
  <c r="AM35" i="7"/>
  <c r="AL35" i="7"/>
  <c r="AI35" i="7"/>
  <c r="AH35" i="7"/>
  <c r="AG35" i="7"/>
  <c r="AF35" i="7"/>
  <c r="AE35" i="7"/>
  <c r="S35" i="7"/>
  <c r="BG34" i="7"/>
  <c r="BF34" i="7"/>
  <c r="BE34" i="7"/>
  <c r="BD34" i="7"/>
  <c r="BB34" i="7"/>
  <c r="BA34" i="7"/>
  <c r="AZ34" i="7"/>
  <c r="AY34" i="7"/>
  <c r="AW34" i="7"/>
  <c r="AV34" i="7"/>
  <c r="AU34" i="7"/>
  <c r="AT34" i="7"/>
  <c r="AM34" i="7"/>
  <c r="AL34" i="7"/>
  <c r="AI34" i="7"/>
  <c r="AH34" i="7"/>
  <c r="AG34" i="7"/>
  <c r="AF34" i="7"/>
  <c r="AE34" i="7"/>
  <c r="S34" i="7"/>
  <c r="BG33" i="7"/>
  <c r="BF33" i="7"/>
  <c r="BE33" i="7"/>
  <c r="BD33" i="7"/>
  <c r="BB33" i="7"/>
  <c r="BA33" i="7"/>
  <c r="AZ33" i="7"/>
  <c r="AY33" i="7"/>
  <c r="AW33" i="7"/>
  <c r="AV33" i="7"/>
  <c r="AU33" i="7"/>
  <c r="AT33" i="7"/>
  <c r="AM33" i="7"/>
  <c r="AL33" i="7"/>
  <c r="AI33" i="7"/>
  <c r="AH33" i="7"/>
  <c r="AG33" i="7"/>
  <c r="AF33" i="7"/>
  <c r="AE33" i="7"/>
  <c r="S33" i="7"/>
  <c r="BG32" i="7"/>
  <c r="BF32" i="7"/>
  <c r="BE32" i="7"/>
  <c r="BD32" i="7"/>
  <c r="BB32" i="7"/>
  <c r="BA32" i="7"/>
  <c r="AZ32" i="7"/>
  <c r="AY32" i="7"/>
  <c r="AW32" i="7"/>
  <c r="AV32" i="7"/>
  <c r="AU32" i="7"/>
  <c r="AT32" i="7"/>
  <c r="AM32" i="7"/>
  <c r="AL32" i="7"/>
  <c r="AI32" i="7"/>
  <c r="AH32" i="7"/>
  <c r="AG32" i="7"/>
  <c r="AF32" i="7"/>
  <c r="AE32" i="7"/>
  <c r="S32" i="7"/>
  <c r="BG31" i="7"/>
  <c r="BF31" i="7"/>
  <c r="BE31" i="7"/>
  <c r="BD31" i="7"/>
  <c r="BB31" i="7"/>
  <c r="BA31" i="7"/>
  <c r="AZ31" i="7"/>
  <c r="AY31" i="7"/>
  <c r="AW31" i="7"/>
  <c r="AV31" i="7"/>
  <c r="AU31" i="7"/>
  <c r="AT31" i="7"/>
  <c r="AM31" i="7"/>
  <c r="AL31" i="7"/>
  <c r="AI31" i="7"/>
  <c r="AH31" i="7"/>
  <c r="AG31" i="7"/>
  <c r="AF31" i="7"/>
  <c r="AE31" i="7"/>
  <c r="S31" i="7"/>
  <c r="BG30" i="7"/>
  <c r="BF30" i="7"/>
  <c r="BE30" i="7"/>
  <c r="BD30" i="7"/>
  <c r="BB30" i="7"/>
  <c r="BA30" i="7"/>
  <c r="AZ30" i="7"/>
  <c r="AY30" i="7"/>
  <c r="AW30" i="7"/>
  <c r="AV30" i="7"/>
  <c r="AU30" i="7"/>
  <c r="AT30" i="7"/>
  <c r="AM30" i="7"/>
  <c r="AL30" i="7"/>
  <c r="AI30" i="7"/>
  <c r="AH30" i="7"/>
  <c r="AG30" i="7"/>
  <c r="AF30" i="7"/>
  <c r="AE30" i="7"/>
  <c r="S30" i="7"/>
  <c r="BG29" i="7"/>
  <c r="BF29" i="7"/>
  <c r="BE29" i="7"/>
  <c r="BD29" i="7"/>
  <c r="BB29" i="7"/>
  <c r="BA29" i="7"/>
  <c r="AZ29" i="7"/>
  <c r="AY29" i="7"/>
  <c r="AW29" i="7"/>
  <c r="AV29" i="7"/>
  <c r="AU29" i="7"/>
  <c r="AT29" i="7"/>
  <c r="AM29" i="7"/>
  <c r="AL29" i="7"/>
  <c r="AI29" i="7"/>
  <c r="AH29" i="7"/>
  <c r="AG29" i="7"/>
  <c r="AF29" i="7"/>
  <c r="AE29" i="7"/>
  <c r="S29" i="7"/>
  <c r="BG28" i="7"/>
  <c r="BF28" i="7"/>
  <c r="BE28" i="7"/>
  <c r="BD28" i="7"/>
  <c r="BB28" i="7"/>
  <c r="BA28" i="7"/>
  <c r="AZ28" i="7"/>
  <c r="AY28" i="7"/>
  <c r="AW28" i="7"/>
  <c r="AV28" i="7"/>
  <c r="AU28" i="7"/>
  <c r="AT28" i="7"/>
  <c r="AM28" i="7"/>
  <c r="AL28" i="7"/>
  <c r="AI28" i="7"/>
  <c r="AH28" i="7"/>
  <c r="AG28" i="7"/>
  <c r="AF28" i="7"/>
  <c r="AE28" i="7"/>
  <c r="S28" i="7"/>
  <c r="BG27" i="7"/>
  <c r="BF27" i="7"/>
  <c r="BE27" i="7"/>
  <c r="BD27" i="7"/>
  <c r="BB27" i="7"/>
  <c r="BA27" i="7"/>
  <c r="AZ27" i="7"/>
  <c r="AY27" i="7"/>
  <c r="AW27" i="7"/>
  <c r="AV27" i="7"/>
  <c r="AU27" i="7"/>
  <c r="AT27" i="7"/>
  <c r="AM27" i="7"/>
  <c r="AL27" i="7"/>
  <c r="AI27" i="7"/>
  <c r="AH27" i="7"/>
  <c r="AG27" i="7"/>
  <c r="AF27" i="7"/>
  <c r="AE27" i="7"/>
  <c r="S27" i="7"/>
  <c r="BG26" i="7"/>
  <c r="BF26" i="7"/>
  <c r="BE26" i="7"/>
  <c r="BD26" i="7"/>
  <c r="BB26" i="7"/>
  <c r="BA26" i="7"/>
  <c r="AZ26" i="7"/>
  <c r="AY26" i="7"/>
  <c r="AW26" i="7"/>
  <c r="AV26" i="7"/>
  <c r="AU26" i="7"/>
  <c r="AT26" i="7"/>
  <c r="AM26" i="7"/>
  <c r="AL26" i="7"/>
  <c r="AI26" i="7"/>
  <c r="AH26" i="7"/>
  <c r="AG26" i="7"/>
  <c r="AF26" i="7"/>
  <c r="AE26" i="7"/>
  <c r="S26" i="7"/>
  <c r="BG25" i="7"/>
  <c r="BF25" i="7"/>
  <c r="BE25" i="7"/>
  <c r="BD25" i="7"/>
  <c r="BB25" i="7"/>
  <c r="BA25" i="7"/>
  <c r="AZ25" i="7"/>
  <c r="AY25" i="7"/>
  <c r="AW25" i="7"/>
  <c r="AV25" i="7"/>
  <c r="AU25" i="7"/>
  <c r="AT25" i="7"/>
  <c r="AM25" i="7"/>
  <c r="AL25" i="7"/>
  <c r="AI25" i="7"/>
  <c r="AH25" i="7"/>
  <c r="AG25" i="7"/>
  <c r="AF25" i="7"/>
  <c r="AE25" i="7"/>
  <c r="S25" i="7"/>
  <c r="BG24" i="7"/>
  <c r="BF24" i="7"/>
  <c r="BE24" i="7"/>
  <c r="BD24" i="7"/>
  <c r="BB24" i="7"/>
  <c r="BA24" i="7"/>
  <c r="AZ24" i="7"/>
  <c r="AY24" i="7"/>
  <c r="AW24" i="7"/>
  <c r="AV24" i="7"/>
  <c r="AU24" i="7"/>
  <c r="AT24" i="7"/>
  <c r="AM24" i="7"/>
  <c r="AL24" i="7"/>
  <c r="AI24" i="7"/>
  <c r="AH24" i="7"/>
  <c r="AG24" i="7"/>
  <c r="AF24" i="7"/>
  <c r="AE24" i="7"/>
  <c r="S24" i="7"/>
  <c r="BG23" i="7"/>
  <c r="BF23" i="7"/>
  <c r="BE23" i="7"/>
  <c r="BD23" i="7"/>
  <c r="BB23" i="7"/>
  <c r="BA23" i="7"/>
  <c r="AZ23" i="7"/>
  <c r="AY23" i="7"/>
  <c r="AW23" i="7"/>
  <c r="AV23" i="7"/>
  <c r="AU23" i="7"/>
  <c r="AT23" i="7"/>
  <c r="AM23" i="7"/>
  <c r="AL23" i="7"/>
  <c r="AI23" i="7"/>
  <c r="AH23" i="7"/>
  <c r="AG23" i="7"/>
  <c r="AF23" i="7"/>
  <c r="AE23" i="7"/>
  <c r="S23" i="7"/>
  <c r="BG22" i="7"/>
  <c r="BF22" i="7"/>
  <c r="BE22" i="7"/>
  <c r="BD22" i="7"/>
  <c r="BB22" i="7"/>
  <c r="BA22" i="7"/>
  <c r="AZ22" i="7"/>
  <c r="AY22" i="7"/>
  <c r="AW22" i="7"/>
  <c r="AV22" i="7"/>
  <c r="AU22" i="7"/>
  <c r="AT22" i="7"/>
  <c r="AM22" i="7"/>
  <c r="AL22" i="7"/>
  <c r="AI22" i="7"/>
  <c r="AH22" i="7"/>
  <c r="AG22" i="7"/>
  <c r="AF22" i="7"/>
  <c r="AE22" i="7"/>
  <c r="S22" i="7"/>
  <c r="BG21" i="7"/>
  <c r="BF21" i="7"/>
  <c r="BE21" i="7"/>
  <c r="BD21" i="7"/>
  <c r="BB21" i="7"/>
  <c r="BA21" i="7"/>
  <c r="AZ21" i="7"/>
  <c r="AY21" i="7"/>
  <c r="AW21" i="7"/>
  <c r="AV21" i="7"/>
  <c r="AU21" i="7"/>
  <c r="AT21" i="7"/>
  <c r="AM21" i="7"/>
  <c r="AL21" i="7"/>
  <c r="AI21" i="7"/>
  <c r="AH21" i="7"/>
  <c r="AG21" i="7"/>
  <c r="AF21" i="7"/>
  <c r="AE21" i="7"/>
  <c r="S21" i="7"/>
  <c r="BG20" i="7"/>
  <c r="BF20" i="7"/>
  <c r="BE20" i="7"/>
  <c r="BD20" i="7"/>
  <c r="BB20" i="7"/>
  <c r="BA20" i="7"/>
  <c r="AZ20" i="7"/>
  <c r="AY20" i="7"/>
  <c r="AW20" i="7"/>
  <c r="AV20" i="7"/>
  <c r="AU20" i="7"/>
  <c r="AT20" i="7"/>
  <c r="AM20" i="7"/>
  <c r="AL20" i="7"/>
  <c r="AI20" i="7"/>
  <c r="AH20" i="7"/>
  <c r="AG20" i="7"/>
  <c r="AF20" i="7"/>
  <c r="AE20" i="7"/>
  <c r="S20" i="7"/>
  <c r="BG2" i="7"/>
  <c r="BF2" i="7"/>
  <c r="BE2" i="7"/>
  <c r="BD2" i="7"/>
  <c r="BC2"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V2" i="7"/>
  <c r="U2" i="7"/>
  <c r="T2" i="7"/>
  <c r="S2" i="7"/>
  <c r="R2" i="7"/>
  <c r="Q2" i="7"/>
  <c r="P2" i="7"/>
  <c r="O2" i="7"/>
  <c r="N2" i="7"/>
  <c r="M2" i="7"/>
  <c r="L2" i="7"/>
  <c r="K2" i="7"/>
  <c r="J2" i="7"/>
  <c r="I2" i="7"/>
  <c r="H2" i="7"/>
  <c r="G2" i="7"/>
  <c r="F2" i="7"/>
  <c r="E2" i="7"/>
  <c r="D2" i="7"/>
  <c r="C2" i="7"/>
  <c r="B2" i="7"/>
  <c r="S42" i="4"/>
  <c r="S43" i="4"/>
  <c r="S44" i="4"/>
  <c r="S45" i="4"/>
  <c r="S46" i="4"/>
  <c r="S47" i="4"/>
  <c r="S48" i="4"/>
  <c r="S49" i="4"/>
  <c r="S50" i="4"/>
  <c r="S51" i="4"/>
  <c r="K39" i="3"/>
  <c r="D39" i="3"/>
  <c r="K38" i="3"/>
  <c r="D38" i="3"/>
  <c r="K37" i="3"/>
  <c r="D37" i="3"/>
  <c r="K36" i="3"/>
  <c r="D36" i="3"/>
  <c r="K35" i="3"/>
  <c r="D35" i="3"/>
  <c r="K34" i="3"/>
  <c r="D34" i="3"/>
  <c r="K33" i="3"/>
  <c r="D33" i="3"/>
  <c r="C52" i="4"/>
  <c r="X52" i="4"/>
  <c r="Y52" i="4"/>
  <c r="F52" i="4"/>
  <c r="I52" i="4"/>
  <c r="L52" i="4"/>
  <c r="K32" i="3"/>
  <c r="D32" i="3"/>
  <c r="T42" i="4"/>
  <c r="T43" i="4"/>
  <c r="T44" i="4"/>
  <c r="T45" i="4"/>
  <c r="T46" i="4"/>
  <c r="T47" i="4"/>
  <c r="T49" i="4"/>
  <c r="T50" i="4"/>
  <c r="T51" i="4"/>
  <c r="U42" i="4"/>
  <c r="U43" i="4"/>
  <c r="U44" i="4"/>
  <c r="U45" i="4"/>
  <c r="U46" i="4"/>
  <c r="U47" i="4"/>
  <c r="U49" i="4"/>
  <c r="U50" i="4"/>
  <c r="U51" i="4"/>
  <c r="Y51" i="4"/>
  <c r="F51" i="4"/>
  <c r="C51" i="4"/>
  <c r="X51" i="4"/>
  <c r="I51" i="4"/>
  <c r="L51" i="4"/>
  <c r="K31" i="3"/>
  <c r="D31" i="3"/>
  <c r="Y50" i="4"/>
  <c r="C50" i="4"/>
  <c r="X50" i="4"/>
  <c r="F50" i="4"/>
  <c r="I50" i="4"/>
  <c r="L50" i="4"/>
  <c r="A22" i="3"/>
  <c r="A23" i="3"/>
  <c r="A24" i="3"/>
  <c r="A25" i="3"/>
  <c r="A26" i="3"/>
  <c r="A27" i="3"/>
  <c r="A28" i="3"/>
  <c r="A29" i="3"/>
  <c r="A30" i="3"/>
  <c r="K30" i="3"/>
  <c r="D30" i="3"/>
  <c r="Y49" i="4"/>
  <c r="C49" i="4"/>
  <c r="X49" i="4"/>
  <c r="F49" i="4"/>
  <c r="I49" i="4"/>
  <c r="L49" i="4"/>
  <c r="K29" i="3"/>
  <c r="D29" i="3"/>
  <c r="T48" i="4"/>
  <c r="U48" i="4"/>
  <c r="Y48" i="4"/>
  <c r="F48" i="4"/>
  <c r="C48" i="4"/>
  <c r="X48" i="4"/>
  <c r="I48" i="4"/>
  <c r="L48" i="4"/>
  <c r="K28" i="3"/>
  <c r="D28" i="3"/>
  <c r="Y47" i="4"/>
  <c r="C47" i="4"/>
  <c r="X47" i="4"/>
  <c r="F47" i="4"/>
  <c r="I47" i="4"/>
  <c r="L47" i="4"/>
  <c r="K27" i="3"/>
  <c r="D27" i="3"/>
  <c r="Y46" i="4"/>
  <c r="C46" i="4"/>
  <c r="X46" i="4"/>
  <c r="F46" i="4"/>
  <c r="I46" i="4"/>
  <c r="L46" i="4"/>
  <c r="K26" i="3"/>
  <c r="D26" i="3"/>
  <c r="C45" i="4"/>
  <c r="X45" i="4"/>
  <c r="F45" i="4"/>
  <c r="I45" i="4"/>
  <c r="Y45" i="4"/>
  <c r="L45" i="4"/>
  <c r="K25" i="3"/>
  <c r="D25" i="3"/>
  <c r="C44" i="4"/>
  <c r="X44" i="4"/>
  <c r="F44" i="4"/>
  <c r="I44" i="4"/>
  <c r="Y44" i="4"/>
  <c r="L44" i="4"/>
  <c r="K24" i="3"/>
  <c r="D24" i="3"/>
  <c r="C43" i="4"/>
  <c r="X43" i="4"/>
  <c r="F43" i="4"/>
  <c r="I43" i="4"/>
  <c r="Y43" i="4"/>
  <c r="L43" i="4"/>
  <c r="K23" i="3"/>
  <c r="D23" i="3"/>
  <c r="C42" i="4"/>
  <c r="X42" i="4"/>
  <c r="F42" i="4"/>
  <c r="I42" i="4"/>
  <c r="Y42" i="4"/>
  <c r="L42" i="4"/>
  <c r="K22" i="3"/>
  <c r="D22" i="3"/>
  <c r="C41" i="4"/>
  <c r="X41" i="4"/>
  <c r="F41" i="4"/>
  <c r="I41" i="4"/>
  <c r="Y41" i="4"/>
  <c r="L41" i="4"/>
  <c r="K21" i="3"/>
  <c r="D21" i="3"/>
  <c r="Y14" i="4"/>
  <c r="X14" i="4"/>
  <c r="R14" i="4"/>
  <c r="F14" i="4"/>
  <c r="I14" i="4"/>
  <c r="L14" i="4"/>
  <c r="Y13" i="4"/>
  <c r="X13" i="4"/>
  <c r="R13" i="4"/>
  <c r="F13" i="4"/>
  <c r="I13" i="4"/>
  <c r="L13" i="4"/>
  <c r="Y12" i="4"/>
  <c r="X12" i="4"/>
  <c r="R12" i="4"/>
  <c r="F12" i="4"/>
  <c r="I12" i="4"/>
  <c r="L12" i="4"/>
  <c r="Y11" i="4"/>
  <c r="X11" i="4"/>
  <c r="R11" i="4"/>
  <c r="F11" i="4"/>
  <c r="I11" i="4"/>
  <c r="L11" i="4"/>
  <c r="Y10" i="4"/>
  <c r="X10" i="4"/>
  <c r="R10" i="4"/>
  <c r="F10" i="4"/>
  <c r="I10" i="4"/>
  <c r="L10" i="4"/>
  <c r="Y9" i="4"/>
  <c r="X9" i="4"/>
  <c r="R9" i="4"/>
  <c r="F9" i="4"/>
  <c r="I9" i="4"/>
  <c r="L9" i="4"/>
  <c r="Y8" i="4"/>
  <c r="X8" i="4"/>
  <c r="R8" i="4"/>
  <c r="F8" i="4"/>
  <c r="I8" i="4"/>
  <c r="L8" i="4"/>
  <c r="X7" i="4"/>
  <c r="F7" i="4"/>
  <c r="I7" i="4"/>
  <c r="Y7" i="4"/>
  <c r="L7" i="4"/>
  <c r="R7" i="4"/>
  <c r="F40" i="4"/>
  <c r="F39" i="4"/>
  <c r="F38" i="4"/>
  <c r="F37" i="4"/>
  <c r="F36" i="4"/>
  <c r="C40" i="4"/>
  <c r="I40" i="4"/>
  <c r="X40" i="4"/>
  <c r="Y40" i="4"/>
  <c r="L40" i="4"/>
  <c r="R40" i="4"/>
  <c r="I38" i="4"/>
  <c r="I39" i="4"/>
  <c r="I37" i="4"/>
  <c r="I36" i="4"/>
  <c r="Y38" i="4"/>
  <c r="C38" i="4"/>
  <c r="X38" i="4"/>
  <c r="R38" i="4"/>
  <c r="L38" i="4"/>
  <c r="I35" i="4"/>
  <c r="I34" i="4"/>
  <c r="I33" i="4"/>
  <c r="I32" i="4"/>
  <c r="I31" i="4"/>
  <c r="I30" i="4"/>
  <c r="I29" i="4"/>
  <c r="I28" i="4"/>
  <c r="I27" i="4"/>
  <c r="I26" i="4"/>
  <c r="I25" i="4"/>
  <c r="I24" i="4"/>
  <c r="I23" i="4"/>
  <c r="I22" i="4"/>
  <c r="I21" i="4"/>
  <c r="I20" i="4"/>
  <c r="F35" i="4"/>
  <c r="F34" i="4"/>
  <c r="F33" i="4"/>
  <c r="F32" i="4"/>
  <c r="F31" i="4"/>
  <c r="F30" i="4"/>
  <c r="F29" i="4"/>
  <c r="F28" i="4"/>
  <c r="F27" i="4"/>
  <c r="F26" i="4"/>
  <c r="F25" i="4"/>
  <c r="F24" i="4"/>
  <c r="F23" i="4"/>
  <c r="F22" i="4"/>
  <c r="F21" i="4"/>
  <c r="F20" i="4"/>
  <c r="C28" i="4"/>
  <c r="C39" i="4"/>
  <c r="X39" i="4"/>
  <c r="C37" i="4"/>
  <c r="X37" i="4"/>
  <c r="C36" i="4"/>
  <c r="X36" i="4"/>
  <c r="C35" i="4"/>
  <c r="X35" i="4"/>
  <c r="C34" i="4"/>
  <c r="X34" i="4"/>
  <c r="C33" i="4"/>
  <c r="X33" i="4"/>
  <c r="C32" i="4"/>
  <c r="X32" i="4"/>
  <c r="C31" i="4"/>
  <c r="X31" i="4"/>
  <c r="C30" i="4"/>
  <c r="X30" i="4"/>
  <c r="C29" i="4"/>
  <c r="X29" i="4"/>
  <c r="C27" i="4"/>
  <c r="X27" i="4"/>
  <c r="C26" i="4"/>
  <c r="X26" i="4"/>
  <c r="C25" i="4"/>
  <c r="X25" i="4"/>
  <c r="C24" i="4"/>
  <c r="X24" i="4"/>
  <c r="C23" i="4"/>
  <c r="X23" i="4"/>
  <c r="C22" i="4"/>
  <c r="X22" i="4"/>
  <c r="C21" i="4"/>
  <c r="X21" i="4"/>
  <c r="C20" i="4"/>
  <c r="X20" i="4"/>
  <c r="C19" i="4"/>
  <c r="X19" i="4"/>
  <c r="X28" i="4"/>
  <c r="R52" i="4"/>
  <c r="Y39" i="4"/>
  <c r="L39" i="4"/>
  <c r="Y37" i="4"/>
  <c r="L37" i="4"/>
  <c r="Y36" i="4"/>
  <c r="L36" i="4"/>
  <c r="Y35" i="4"/>
  <c r="L35" i="4"/>
  <c r="Y34" i="4"/>
  <c r="L34" i="4"/>
  <c r="Y33" i="4"/>
  <c r="L33" i="4"/>
  <c r="Y32" i="4"/>
  <c r="L32" i="4"/>
  <c r="Y31" i="4"/>
  <c r="L31" i="4"/>
  <c r="Y30" i="4"/>
  <c r="L30" i="4"/>
  <c r="Y29" i="4"/>
  <c r="L29" i="4"/>
  <c r="Y28" i="4"/>
  <c r="L28" i="4"/>
  <c r="Y27" i="4"/>
  <c r="L27" i="4"/>
  <c r="Y26" i="4"/>
  <c r="L26" i="4"/>
  <c r="Y25" i="4"/>
  <c r="L25" i="4"/>
  <c r="Y23" i="4"/>
  <c r="L23" i="4"/>
  <c r="Y22" i="4"/>
  <c r="L22" i="4"/>
  <c r="Y21" i="4"/>
  <c r="L21" i="4"/>
  <c r="Y20" i="4"/>
  <c r="L20" i="4"/>
  <c r="Y19" i="4"/>
  <c r="F19" i="4"/>
  <c r="I19" i="4"/>
  <c r="L19" i="4"/>
  <c r="Y24" i="4"/>
  <c r="L24" i="4"/>
  <c r="R19" i="4"/>
  <c r="R20" i="4"/>
  <c r="R21" i="4"/>
  <c r="R22" i="4"/>
  <c r="R23" i="4"/>
  <c r="R24" i="4"/>
  <c r="R25" i="4"/>
  <c r="R26" i="4"/>
  <c r="R27" i="4"/>
  <c r="R28" i="4"/>
  <c r="R29" i="4"/>
  <c r="R30" i="4"/>
  <c r="R31" i="4"/>
  <c r="R32" i="4"/>
  <c r="R33" i="4"/>
  <c r="R34" i="4"/>
  <c r="R35" i="4"/>
  <c r="R36" i="4"/>
  <c r="R37" i="4"/>
  <c r="R39" i="4"/>
  <c r="R41" i="4"/>
  <c r="R42" i="4"/>
  <c r="R43" i="4"/>
  <c r="R44" i="4"/>
  <c r="R45" i="4"/>
  <c r="R46" i="4"/>
  <c r="R47" i="4"/>
  <c r="R48" i="4"/>
  <c r="R51" i="4"/>
  <c r="R50" i="4"/>
  <c r="R49" i="4"/>
  <c r="G45" i="3"/>
  <c r="G46" i="3"/>
  <c r="G47" i="3"/>
  <c r="G48" i="3"/>
  <c r="G49" i="3"/>
  <c r="G50" i="3"/>
  <c r="G51" i="3"/>
  <c r="G52" i="3"/>
  <c r="G53" i="3"/>
  <c r="F45" i="3"/>
  <c r="F46" i="3"/>
  <c r="F47" i="3"/>
  <c r="F48" i="3"/>
  <c r="F49" i="3"/>
  <c r="F50" i="3"/>
  <c r="F51" i="3"/>
  <c r="F52" i="3"/>
  <c r="F53" i="3"/>
  <c r="E45" i="3"/>
  <c r="E46" i="3"/>
  <c r="E47" i="3"/>
  <c r="E48" i="3"/>
  <c r="E49" i="3"/>
  <c r="E50" i="3"/>
  <c r="E51" i="3"/>
  <c r="E52" i="3"/>
  <c r="E53" i="3"/>
  <c r="I53" i="3"/>
  <c r="I52" i="3"/>
  <c r="I51" i="3"/>
  <c r="I50" i="3"/>
  <c r="I49" i="3"/>
  <c r="I48" i="3"/>
  <c r="I47" i="3"/>
  <c r="I46" i="3"/>
  <c r="I45" i="3"/>
  <c r="I44" i="3"/>
  <c r="D53" i="3"/>
  <c r="D52" i="3"/>
  <c r="D51" i="3"/>
  <c r="D50" i="3"/>
  <c r="D49" i="3"/>
  <c r="D48" i="3"/>
  <c r="D47" i="3"/>
  <c r="D46" i="3"/>
  <c r="D45" i="3"/>
  <c r="D44" i="3"/>
  <c r="D67" i="3"/>
  <c r="D66" i="3"/>
  <c r="D65" i="3"/>
  <c r="D64" i="3"/>
  <c r="D63" i="3"/>
  <c r="D62" i="3"/>
  <c r="D61" i="3"/>
  <c r="D60" i="3"/>
  <c r="D59" i="3"/>
  <c r="D58" i="3"/>
  <c r="D57" i="3"/>
  <c r="D43" i="3"/>
  <c r="D20" i="3"/>
  <c r="G44" i="2"/>
  <c r="G38" i="2"/>
  <c r="G42" i="2"/>
  <c r="G43" i="2"/>
  <c r="G41" i="2"/>
  <c r="G40" i="2"/>
  <c r="G37" i="2"/>
  <c r="G39" i="2"/>
  <c r="G95" i="2"/>
  <c r="G35" i="2"/>
  <c r="G36" i="2"/>
  <c r="G34" i="2"/>
  <c r="G53" i="2"/>
  <c r="G47" i="2"/>
  <c r="G50" i="2"/>
  <c r="G31" i="2"/>
  <c r="G29" i="2"/>
  <c r="G94" i="2"/>
  <c r="G93" i="2"/>
  <c r="G92" i="2"/>
  <c r="G91" i="2"/>
  <c r="G90" i="2"/>
  <c r="G89" i="2"/>
  <c r="G88" i="2"/>
  <c r="G87" i="2"/>
  <c r="G86" i="2"/>
  <c r="G85" i="2"/>
  <c r="G84" i="2"/>
  <c r="G28" i="2"/>
  <c r="G83" i="2"/>
  <c r="G82" i="2"/>
  <c r="G81" i="2"/>
  <c r="G80" i="2"/>
  <c r="G79" i="2"/>
  <c r="G78" i="2"/>
  <c r="G77" i="2"/>
  <c r="G76" i="2"/>
  <c r="G75" i="2"/>
  <c r="G74" i="2"/>
  <c r="G73" i="2"/>
  <c r="G67" i="2"/>
  <c r="G63" i="2"/>
  <c r="G62" i="2"/>
  <c r="G61" i="2"/>
  <c r="G60" i="2"/>
  <c r="G59" i="2"/>
  <c r="G58" i="2"/>
  <c r="G57" i="2"/>
  <c r="G56" i="2"/>
  <c r="G55" i="2"/>
  <c r="G54" i="2"/>
  <c r="G52" i="2"/>
  <c r="G51" i="2"/>
  <c r="G49" i="2"/>
  <c r="G48" i="2"/>
  <c r="G46" i="2"/>
  <c r="G20" i="2"/>
</calcChain>
</file>

<file path=xl/sharedStrings.xml><?xml version="1.0" encoding="utf-8"?>
<sst xmlns="http://schemas.openxmlformats.org/spreadsheetml/2006/main" count="1583" uniqueCount="453">
  <si>
    <t>id</t>
  </si>
  <si>
    <t>label</t>
  </si>
  <si>
    <t>synonyms</t>
  </si>
  <si>
    <t>kind</t>
  </si>
  <si>
    <t>level</t>
  </si>
  <si>
    <t>value</t>
  </si>
  <si>
    <t>shortDescription</t>
  </si>
  <si>
    <t>longDescription</t>
  </si>
  <si>
    <t>webLinks</t>
  </si>
  <si>
    <t>references</t>
  </si>
  <si>
    <t>connections</t>
  </si>
  <si>
    <t>notes</t>
  </si>
  <si>
    <t>onhover</t>
  </si>
  <si>
    <t>onclick</t>
  </si>
  <si>
    <t>ondoubleclick</t>
  </si>
  <si>
    <t>onDimming</t>
  </si>
  <si>
    <t>css</t>
  </si>
  <si>
    <t>tooltip</t>
  </si>
  <si>
    <t>infopane</t>
  </si>
  <si>
    <t>target</t>
  </si>
  <si>
    <t>ttPosition</t>
  </si>
  <si>
    <t>ttTopOffset</t>
  </si>
  <si>
    <t>ttLeftOffset</t>
  </si>
  <si>
    <t>Research</t>
  </si>
  <si>
    <t>SystemsAgency</t>
  </si>
  <si>
    <t>Global Problems</t>
  </si>
  <si>
    <t>Development</t>
  </si>
  <si>
    <t>Implementation</t>
  </si>
  <si>
    <t>Amplification</t>
  </si>
  <si>
    <t>Continuous Improvement</t>
  </si>
  <si>
    <t>ImplementationStrands</t>
  </si>
  <si>
    <t>FundingForSolutions</t>
  </si>
  <si>
    <t>SupplyOfSolutions</t>
  </si>
  <si>
    <t>PlayingFieldForSolutions</t>
  </si>
  <si>
    <t>DemandForSolutions</t>
  </si>
  <si>
    <t>GlobalProblems</t>
  </si>
  <si>
    <t>SheetInfo</t>
  </si>
  <si>
    <t>SIProcess</t>
  </si>
  <si>
    <t>SystemicProblems</t>
  </si>
  <si>
    <t>ContinuousImprovement</t>
  </si>
  <si>
    <t>HumanDriven</t>
  </si>
  <si>
    <t>DataDriven</t>
  </si>
  <si>
    <t>SharedUnderstanding</t>
  </si>
  <si>
    <t>SIPlatform</t>
  </si>
  <si>
    <t>TechnologyPlatform</t>
  </si>
  <si>
    <t>SAFunding</t>
  </si>
  <si>
    <t>SAPartners</t>
  </si>
  <si>
    <t>FeaturesBenefits</t>
  </si>
  <si>
    <t>DataIdeaDriven</t>
  </si>
  <si>
    <t>ThingsWeCanDo</t>
  </si>
  <si>
    <t>ETB</t>
  </si>
  <si>
    <t>Evidence</t>
  </si>
  <si>
    <t>Users</t>
  </si>
  <si>
    <t>Stakeholders</t>
  </si>
  <si>
    <t>ForProfitEnd</t>
  </si>
  <si>
    <t>Clients</t>
  </si>
  <si>
    <t>BarriersGaps</t>
  </si>
  <si>
    <t>CapabilitieSkills</t>
  </si>
  <si>
    <t>Motivations</t>
  </si>
  <si>
    <t>ValueProposition</t>
  </si>
  <si>
    <t>Notes</t>
  </si>
  <si>
    <t>SystemMaps</t>
  </si>
  <si>
    <t>ComplexProblem</t>
  </si>
  <si>
    <t>SystemicSolution</t>
  </si>
  <si>
    <t>The fundemental elements of mapping complex problems.</t>
  </si>
  <si>
    <t>Basics</t>
  </si>
  <si>
    <t>SIPT</t>
  </si>
  <si>
    <t>#System Maps</t>
  </si>
  <si>
    <t>http://systemsagency.org</t>
  </si>
  <si>
    <t>Measurement</t>
  </si>
  <si>
    <t>Tasks</t>
  </si>
  <si>
    <t>Synthesis</t>
  </si>
  <si>
    <t>Mapping</t>
  </si>
  <si>
    <t>Synthisis</t>
  </si>
  <si>
    <t>SimpleSIP</t>
  </si>
  <si>
    <t>SystemsAgencyLogo</t>
  </si>
  <si>
    <t>###Characteristics of Complex
Systemic Problems
####Common Characteristics
####Common Difficulties &amp; Barriers
* Collective Action Problem
* Knowledge sharing imperative
* Engagement &amp; Ownership
* Alignment of Interests, Incentives, Motivations
* Open loops - lack of feedback
* Ideology
* Identity
* Self-Righteousness
* Lack of Self-Reflection
* Discomfort with change
* Entrenched Interests - real and perceived
* Protection of the status-quo
* Socio-Political &amp; Cultural
* Invisibility
* Disconnection in space and time
* Systemic Lock-In
* Systemic Irrationality / Tragedy of the Commons
* Can’t do it alone: Multiple Sectors &amp; Stakeholders
* No one is in charge</t>
  </si>
  <si>
    <t>SIUnderstand</t>
  </si>
  <si>
    <t>SIVisualize</t>
  </si>
  <si>
    <t>SIChange</t>
  </si>
  <si>
    <t>Understand</t>
  </si>
  <si>
    <t>Visualize</t>
  </si>
  <si>
    <t>Change</t>
  </si>
  <si>
    <t>Collaboration</t>
  </si>
  <si>
    <t>* Rationale &amp; Narratives  
* Creative assets  
* Meme creation  
* Social-Network activation  
* Campaigning
&lt;br&gt;
* Media
* Presentations
* Reports
* Online / Interactive
* Videos
* Events</t>
  </si>
  <si>
    <t>* Coalition building
* Community management
* Governance / Backbone org.
* Shared resources
* Reinforcing activities
&lt;br&gt;
* Agreements, road-maps
* Metrics, Goals, KPIs
* Measurement systems
* Standards
* Advocacy
* Policy, Regulation, Legal review
* Market creation</t>
  </si>
  <si>
    <t>Innovation in:  
* Technology
* Business Models
* Funding
* Policy &amp; Regulation
* Collaboration &amp; Partnerships
&lt;br&gt;
* Pre-competitive R&amp;D
* Open source innovation
* Hackathons
* Contests &amp; prizes
* Incubators, accelerators
* Empower entrepreneurs
* Engage industrial players</t>
  </si>
  <si>
    <t>onURL</t>
  </si>
  <si>
    <t>offURL</t>
  </si>
  <si>
    <t>openURL</t>
  </si>
  <si>
    <t>closeURL</t>
  </si>
  <si>
    <t>?+++&amp;on=SIProcess</t>
  </si>
  <si>
    <t>?+++&amp;off=SIProcess</t>
  </si>
  <si>
    <t>?+++&amp;open=FundingForSolutions&amp;open=SupplyOfSolutions&amp;open=PlayingFieldForSolutions&amp;open=DemandForSolutions</t>
  </si>
  <si>
    <t>?+++&amp;close=FundingForSolutions&amp;close=SupplyOfSolutions&amp;close=PlayingFieldForSolutions&amp;close=DemandForSolutions</t>
  </si>
  <si>
    <t xml:space="preserve">onCSS </t>
  </si>
  <si>
    <t>offCSS</t>
  </si>
  <si>
    <t>openCSS</t>
  </si>
  <si>
    <t>closeCSS</t>
  </si>
  <si>
    <t>MapNone</t>
  </si>
  <si>
    <t>.map{ display: none }</t>
  </si>
  <si>
    <t>.map{ display: inherit }</t>
  </si>
  <si>
    <t>Presentation</t>
  </si>
  <si>
    <t>Agenda</t>
  </si>
  <si>
    <t>WhyMapping</t>
  </si>
  <si>
    <t>SDG1Poverty</t>
  </si>
  <si>
    <t>SDG 1: Poverty</t>
  </si>
  <si>
    <t xml:space="preserve"> End poverty in all its forms everywhere</t>
  </si>
  <si>
    <t>&lt;br&gt;
####1.1
By 2030, eradicate extreme poverty for all people everywhere, currently measured as people living on less than $1.25 a day 
####1.2
By 2030, reduce at least by half the proportion of men, women and children of all ages living in poverty in all its dimensions according to national definitions
####1.3
Implement nationally appropriate social protection systems and measures for all, including floors, and by 2030 achieve substantial coverage of the poor and the vulnerable
####1.4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####1.5
By 2030, build the resilience of the poor and those in vulnerable situations and reduce their exposure and vulnerability to climate-related extreme events and other economic, social and environmental shocks and disasters
####1.a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####1.b
Create sound policy frameworks at the national, regional and international levels, based on pro-poor and gender-sensitive development strategies, to support accelerated investment in poverty eradication actions
&lt;br&gt;
&lt;a href="http://corporate-citizenship.com/2015/06/05/sdg-number-1-end-poverty-in-all-its-forms-everywhere/" target="_blank" &gt;See also Corporate Citizenship blog&lt;/a&gt;  
&lt;br&gt;</t>
  </si>
  <si>
    <t>https://sustainabledevelopment.un.org/sdg1</t>
  </si>
  <si>
    <t>SIBarriers</t>
  </si>
  <si>
    <t>?+++&amp;on=SystemMaps</t>
  </si>
  <si>
    <t>?+++&amp;off=SystemMaps</t>
  </si>
  <si>
    <t>Barriers</t>
  </si>
  <si>
    <t>SICognitiveComplexity</t>
  </si>
  <si>
    <t>SIKnowledgeIntegration</t>
  </si>
  <si>
    <t>SICollaboration</t>
  </si>
  <si>
    <t>SIParticipation</t>
  </si>
  <si>
    <t>SIProblemSolving</t>
  </si>
  <si>
    <t>SINotVisualize</t>
  </si>
  <si>
    <t>Systems Agency</t>
  </si>
  <si>
    <t>Systems Agency supports systemic problem-solvers with systems-mapping tools, content, and processes to enable systemic understanding and collective action.</t>
  </si>
  <si>
    <t>http://www.systemsagency.org</t>
  </si>
  <si>
    <t>_blank</t>
  </si>
  <si>
    <t>UNO</t>
  </si>
  <si>
    <t>Segement Elements</t>
  </si>
  <si>
    <t>The last row has no comma on the end</t>
  </si>
  <si>
    <t>Close off the segment and the segment file</t>
  </si>
  <si>
    <t>Start of the segment FILE</t>
  </si>
  <si>
    <t>{</t>
  </si>
  <si>
    <t>Start of the segment - the segement name/ID</t>
  </si>
  <si>
    <t>"</t>
  </si>
  <si>
    <t xml:space="preserve">": {  "elements": [ </t>
  </si>
  <si>
    <t>.mp3" } ] },</t>
  </si>
  <si>
    <t>Close off the FILE</t>
  </si>
  <si>
    <t>}</t>
  </si>
  <si>
    <t xml:space="preserve">] } </t>
  </si>
  <si>
    <t>steps</t>
  </si>
  <si>
    <t>&amp;gotoz=</t>
  </si>
  <si>
    <t>},</t>
  </si>
  <si>
    <t>{ "type": "url", "content": "?+++&amp;open=</t>
  </si>
  <si>
    <t>" , "postdelay": 1.0</t>
  </si>
  <si>
    <t>zoom</t>
  </si>
  <si>
    <t>panx</t>
  </si>
  <si>
    <t>pany</t>
  </si>
  <si>
    <t>silentSteps</t>
  </si>
  <si>
    <t>Other Commands</t>
  </si>
  <si>
    <t>gotoz</t>
  </si>
  <si>
    <t>classes</t>
  </si>
  <si>
    <t>slide</t>
  </si>
  <si>
    <t>class="</t>
  </si>
  <si>
    <t>&lt;/span&gt; &lt;/a&gt;     &lt;br&gt;</t>
  </si>
  <si>
    <t>Action</t>
  </si>
  <si>
    <t>prefix</t>
  </si>
  <si>
    <t>open</t>
  </si>
  <si>
    <t>on</t>
  </si>
  <si>
    <t>off</t>
  </si>
  <si>
    <t>close</t>
  </si>
  <si>
    <t>UNO 1</t>
  </si>
  <si>
    <t>UNO 2</t>
  </si>
  <si>
    <t>Reverse 1</t>
  </si>
  <si>
    <t>Reverse 2</t>
  </si>
  <si>
    <t>Used to specific if this should be a +++ command or full command</t>
  </si>
  <si>
    <t>The action to for UNO 1</t>
  </si>
  <si>
    <t>This is currently set up to handle actions for 2 UNOs</t>
  </si>
  <si>
    <t>Backs out the subsequent command</t>
  </si>
  <si>
    <t>Other things to add - or a full URL</t>
  </si>
  <si>
    <t>Link style and label</t>
  </si>
  <si>
    <t>"&gt;  &lt;span style="color:black; font-size:10px"&gt;</t>
  </si>
  <si>
    <t>Link style</t>
  </si>
  <si>
    <t>closing</t>
  </si>
  <si>
    <t>pan/zoom bit</t>
  </si>
  <si>
    <t>UNO link bit</t>
  </si>
  <si>
    <t>class bit</t>
  </si>
  <si>
    <t>The link - also the bit we want for animations</t>
  </si>
  <si>
    <t>href bit - for presentations</t>
  </si>
  <si>
    <t>&lt;a href=</t>
  </si>
  <si>
    <t>begin link bit</t>
  </si>
  <si>
    <t>"#/?</t>
  </si>
  <si>
    <t>on=Map</t>
  </si>
  <si>
    <t>Map</t>
  </si>
  <si>
    <t>Audio file name</t>
  </si>
  <si>
    <t>Index</t>
  </si>
  <si>
    <t xml:space="preserve">{ "type": "synchronous", "elements": [ { "type": "url", "content": </t>
  </si>
  <si>
    <t xml:space="preserve"> } , { "type": "audio", "content": "audio/</t>
  </si>
  <si>
    <t>ttStyle</t>
  </si>
  <si>
    <t>myQtipStyle</t>
  </si>
  <si>
    <t>This setup uses the links from the Presentation tab - don’t' forget to delete the '#/"  from the beginning of the URL string  - the animation file links start with '?'</t>
  </si>
  <si>
    <t>Map Size</t>
  </si>
  <si>
    <t>Other</t>
  </si>
  <si>
    <t>Num</t>
  </si>
  <si>
    <t>render</t>
  </si>
  <si>
    <t>labelPlace</t>
  </si>
  <si>
    <t>imchildof</t>
  </si>
  <si>
    <t>childof</t>
  </si>
  <si>
    <t>type</t>
  </si>
  <si>
    <t>unoa</t>
  </si>
  <si>
    <t>unob</t>
  </si>
  <si>
    <t>direction</t>
  </si>
  <si>
    <t>lineoffsetkind</t>
  </si>
  <si>
    <t>lineoffset</t>
  </si>
  <si>
    <t>routing</t>
  </si>
  <si>
    <t>classifier</t>
  </si>
  <si>
    <t>library</t>
  </si>
  <si>
    <t>scale</t>
  </si>
  <si>
    <t>opacity</t>
  </si>
  <si>
    <t>ooosymbol</t>
  </si>
  <si>
    <t>offsetAngle</t>
  </si>
  <si>
    <t>radius</t>
  </si>
  <si>
    <t>xOffset</t>
  </si>
  <si>
    <t>yOffset</t>
  </si>
  <si>
    <t>ooox</t>
  </si>
  <si>
    <t>oooy</t>
  </si>
  <si>
    <t>ooow</t>
  </si>
  <si>
    <t>oooh</t>
  </si>
  <si>
    <t>cccsymbol</t>
  </si>
  <si>
    <t>cccx</t>
  </si>
  <si>
    <t>cccy</t>
  </si>
  <si>
    <t>cccw</t>
  </si>
  <si>
    <t>ccch</t>
  </si>
  <si>
    <t>labeloffsetx</t>
  </si>
  <si>
    <t>labeloffsety</t>
  </si>
  <si>
    <t>labelx</t>
  </si>
  <si>
    <t>labely</t>
  </si>
  <si>
    <t>labelw</t>
  </si>
  <si>
    <t>labelh</t>
  </si>
  <si>
    <t>labelpstyle</t>
  </si>
  <si>
    <t>labelgstyle</t>
  </si>
  <si>
    <t>fontsize</t>
  </si>
  <si>
    <t>foresymbol</t>
  </si>
  <si>
    <t>fsssx</t>
  </si>
  <si>
    <t>fsssy</t>
  </si>
  <si>
    <t>fsssw</t>
  </si>
  <si>
    <t>fsssh</t>
  </si>
  <si>
    <t>backsymbol</t>
  </si>
  <si>
    <t>bsssx</t>
  </si>
  <si>
    <t>bsssy</t>
  </si>
  <si>
    <t>bsssw</t>
  </si>
  <si>
    <t>bsssh</t>
  </si>
  <si>
    <t>vvvsymbol</t>
  </si>
  <si>
    <t>vvvx</t>
  </si>
  <si>
    <t>vvvy</t>
  </si>
  <si>
    <t>vvvw</t>
  </si>
  <si>
    <t>vvvh</t>
  </si>
  <si>
    <t>Column Number</t>
  </si>
  <si>
    <t>What</t>
  </si>
  <si>
    <t>ID fo DB</t>
  </si>
  <si>
    <t>Label/Name of the UNO</t>
  </si>
  <si>
    <t xml:space="preserve">Immediatre child of parent UNO </t>
  </si>
  <si>
    <t>Child of parent UNO</t>
  </si>
  <si>
    <t>Category of the UNO</t>
  </si>
  <si>
    <t>Sub-cantegory of the UNO</t>
  </si>
  <si>
    <t>First UNO of the connection</t>
  </si>
  <si>
    <t>Second UNO of the connection</t>
  </si>
  <si>
    <t>Direction of the Connection</t>
  </si>
  <si>
    <t>Kind of line offset</t>
  </si>
  <si>
    <t>Amount of offset</t>
  </si>
  <si>
    <t>UNO's CSS Class(es)</t>
  </si>
  <si>
    <t>Illustrator file name</t>
  </si>
  <si>
    <t>A multiplier to be applied to all symbols and Connection stroke values.</t>
  </si>
  <si>
    <t>Opacity</t>
  </si>
  <si>
    <t>Symbol Height</t>
  </si>
  <si>
    <t>close symbol or graphic style for the ccc</t>
  </si>
  <si>
    <t>Symbol X position</t>
  </si>
  <si>
    <t>Symbol y position</t>
  </si>
  <si>
    <t>Symbol Width</t>
  </si>
  <si>
    <t>Label X offset</t>
  </si>
  <si>
    <t>Label Y offset</t>
  </si>
  <si>
    <t>Label X position</t>
  </si>
  <si>
    <t>Label Y position</t>
  </si>
  <si>
    <t>Label width</t>
  </si>
  <si>
    <t>Label height</t>
  </si>
  <si>
    <t>Paragraph Style to apply to the label.</t>
  </si>
  <si>
    <t>Graphic Style to apply to the label.</t>
  </si>
  <si>
    <t>The font size to set the label to</t>
  </si>
  <si>
    <t>A symbol or graphic style for the foreground / label sss</t>
  </si>
  <si>
    <t>A symbol or graphic style for the background sss</t>
  </si>
  <si>
    <t>A symbol or graphic style for the vvv's sss.</t>
  </si>
  <si>
    <t>Description</t>
  </si>
  <si>
    <t>Scratch column - can be used for calculations or numberign things as needed.</t>
  </si>
  <si>
    <t>An X to mark rows that should be rendered.</t>
  </si>
  <si>
    <t>Unique object ID used as the ID in the database.</t>
  </si>
  <si>
    <t>Text label for the UNO</t>
  </si>
  <si>
    <t>0 = do not place the label 
1 = put the label in the static foreground sss  group - as point text
2 = the label should be interactive and is put into both the ooo and ccc groups - as point text.  Text that is to be used as a ooo/ccc trigger object should have an stroked graphic style applied to make a more solid mouse target (although this add more vectors and has a performance hit).
3 = place the label text in a text box - sized to oooh oooy - at labelx labely</t>
  </si>
  <si>
    <t>The parent UNO whose body should contain this UNO</t>
  </si>
  <si>
    <t>The parent UNO whose vvv should contain this UNO</t>
  </si>
  <si>
    <t>Things (the default) - Connections (must be specified) - radialSubstep, or radialLevel</t>
  </si>
  <si>
    <t>only used by connection kind.</t>
  </si>
  <si>
    <t>Specifies if the connection is generic- to- from- or both (bi-directionsl)</t>
  </si>
  <si>
    <t>Type of line offet from the ooo permimeter to use</t>
  </si>
  <si>
    <t>The extra offset to add to the permiter around the UNO's ooo</t>
  </si>
  <si>
    <t>Sets CSS class(es) for the UNO.</t>
  </si>
  <si>
    <t>Optional.  Import a symbol library that contains the symbols- graphic styles- and paragraph styles specfied in the rendering.</t>
  </si>
  <si>
    <t>Transparency setting for the Symbol.</t>
  </si>
  <si>
    <t>Specifies the Illustrator symbol that provides the visual representation of the object- OR a graphic style to use for a Connection.  If blank nothing will be put in the ooo group.</t>
  </si>
  <si>
    <t>Used for 'kind' Radial or Tree to specify an offset from the 0.  For the kind 'angular' - it specifes the absolute angle - used in conjunction with radius - to plot the UNO.</t>
  </si>
  <si>
    <t>Used for 'kind' Radial or Tree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</si>
  <si>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</si>
  <si>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</si>
  <si>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Symbol width.  As a default- symbols are assumed to be square- 72 x 72 points.</t>
  </si>
  <si>
    <t>Specifies the Illustrator symbol that provides the visual representation of the object- or a graphic style to use for a Connetion.  If blank nothing will be put in the group.</t>
  </si>
  <si>
    <t>Horizontal position from the upper left corner of the artboard to the center point of the symbol.</t>
  </si>
  <si>
    <t>Vertical position from the upper left corner of the artboard to the center point of the symbol - in positive points (going down) from the upper left corner</t>
  </si>
  <si>
    <t>A  label offset (relative to the label x position) for point-type - or as a padding value for area-type</t>
  </si>
  <si>
    <t>Label x center position</t>
  </si>
  <si>
    <t>Label y center position</t>
  </si>
  <si>
    <t xml:space="preserve">Label offet relative to the symbol center. </t>
  </si>
  <si>
    <t>Label offet relative to the symbol center - in positive points (going down) from the upper left corner</t>
  </si>
  <si>
    <t>Name of the Illustrator Paragraph Style to apply to the lable.</t>
  </si>
  <si>
    <t xml:space="preserve">Name of the Illustrator Graphic Style to apply to the lable.  </t>
  </si>
  <si>
    <t>If labelpstyle starts with "VC" ( for Vertical Center) then the baseline shift of the label will be adjusted to center-height of the text</t>
  </si>
  <si>
    <t xml:space="preserve">Symbol width.  </t>
  </si>
  <si>
    <t xml:space="preserve">Symbol width. </t>
  </si>
  <si>
    <t>A capital 'X' or blank</t>
  </si>
  <si>
    <t>Only used by Connection kind.</t>
  </si>
  <si>
    <t>The ooo position - and often the size - are used as the key to which all other elements are either set equal to - of offset/calcualted from.</t>
  </si>
  <si>
    <t>Often just copied from the ooo coordinates and size.  The ooo coordinates are the default 'location' of the object.
If this is a symbol for a Connection- the x-y coordinates are not specified here- but are calculated from the line-routing algorithm.</t>
  </si>
  <si>
    <t>Used only by the spreadsheet</t>
  </si>
  <si>
    <t>Optional for connections - if blank the value will be calculated by the renderer.</t>
  </si>
  <si>
    <t>Used to size area type text frames</t>
  </si>
  <si>
    <t>Area text labels (labelPlace = 3) - if there is overflow text - their font size will be reduced until all the text fits in the text frame defined by labelw lebelh</t>
  </si>
  <si>
    <t>This would be used to create stroked text; to stand out from the background and/or as bigger mouse target for an active lable in the ooo/ccc.</t>
  </si>
  <si>
    <t>Often just copied from the ooo coordinates and size.  The ooo coordinates are the default 'location' of the object.</t>
  </si>
  <si>
    <t>UNO id</t>
  </si>
  <si>
    <t>keyword</t>
  </si>
  <si>
    <t>name of offset type</t>
  </si>
  <si>
    <t>points</t>
  </si>
  <si>
    <t>name of routing algorithm</t>
  </si>
  <si>
    <t>valid CSS class names- without the 'class:' prefix- multiple classes separated by a space.</t>
  </si>
  <si>
    <t>path/filename</t>
  </si>
  <si>
    <t>A multiple number</t>
  </si>
  <si>
    <t>0 to 1.0</t>
  </si>
  <si>
    <t>degrees</t>
  </si>
  <si>
    <t>points or degrees (for Radial Kinds)</t>
  </si>
  <si>
    <t>Valid symbol name</t>
  </si>
  <si>
    <t>name</t>
  </si>
  <si>
    <t xml:space="preserve">name </t>
  </si>
  <si>
    <t>csv file name</t>
  </si>
  <si>
    <t>Things</t>
  </si>
  <si>
    <t>VCWLabel</t>
  </si>
  <si>
    <t>VCLabel</t>
  </si>
  <si>
    <t>SIMap</t>
  </si>
  <si>
    <t>SIElements</t>
  </si>
  <si>
    <t>Core</t>
  </si>
  <si>
    <t>Internal</t>
  </si>
  <si>
    <t>Strategic Partners</t>
  </si>
  <si>
    <t>Network</t>
  </si>
  <si>
    <t>Project</t>
  </si>
  <si>
    <t>Domain Expertise</t>
  </si>
  <si>
    <t>Staff</t>
  </si>
  <si>
    <t>Budget</t>
  </si>
  <si>
    <t>Core Competencies</t>
  </si>
  <si>
    <t>Deliverables</t>
  </si>
  <si>
    <t>Leadership Brief</t>
  </si>
  <si>
    <t>Finance Brief</t>
  </si>
  <si>
    <t>Research Brief</t>
  </si>
  <si>
    <t>Systemic Analysis</t>
  </si>
  <si>
    <t>Stakeholder Brief</t>
  </si>
  <si>
    <t>Innovation  Brief</t>
  </si>
  <si>
    <t>Mobilization Brief</t>
  </si>
  <si>
    <t>Online Hub</t>
  </si>
  <si>
    <t>Facilitation</t>
  </si>
  <si>
    <t>Project Management</t>
  </si>
  <si>
    <t>Enablement</t>
  </si>
  <si>
    <t>X</t>
  </si>
  <si>
    <t>Funders</t>
  </si>
  <si>
    <t>OpenBox</t>
  </si>
  <si>
    <t>CloseBox</t>
  </si>
  <si>
    <t>Current System</t>
  </si>
  <si>
    <t>Future System</t>
  </si>
  <si>
    <t>&lt;br&gt;</t>
  </si>
  <si>
    <t>&lt;br&gt;
Contains the key internal functions of SIA that can not / should not be outsourced.</t>
  </si>
  <si>
    <t>Feedback</t>
  </si>
  <si>
    <t>&lt;br&gt;The *independent* motive force that gets things going, and the continuous feedback, tracking, and operational management to keep things moving along.</t>
  </si>
  <si>
    <t>&lt;br&gt;
The enabling center of the systems innovation process.</t>
  </si>
  <si>
    <t>Strands</t>
  </si>
  <si>
    <t>Collective Workplans</t>
  </si>
  <si>
    <t>Lead</t>
  </si>
  <si>
    <t>Collaborate</t>
  </si>
  <si>
    <t>Enable</t>
  </si>
  <si>
    <t xml:space="preserve">&lt;br&gt;Who supporat and participate in the process:  
* Busienss  
* Governement  
* NGOs  
* Foundations  
</t>
  </si>
  <si>
    <t>&lt;br&gt;Of people / organizations who can contribute to the process.</t>
  </si>
  <si>
    <t>&lt;br&gt;The people / organizations participating in the project.</t>
  </si>
  <si>
    <t>&lt;br&gt;The areas that:  
**A.** We're pasionate about working on.  
**B.** We have experience working in.  
E.g. sustainable production, innovation, new economics.</t>
  </si>
  <si>
    <t>&lt;br&gt;Who do we need to ensure that the internal functions are handled?</t>
  </si>
  <si>
    <t>&lt;br&gt;What kind of cash flow do we need to run projects and support business development (internal innovation).</t>
  </si>
  <si>
    <t>&lt;br&gt;The essential internal elements:    
* IP – theory and practive of systems innovation  
* Education, outreach, evangilism  
* Business Development – pitching, motivation/commitment, vetting, proposals, templates  
* Project Management – operations, facilitation, logistics, etc.  
* Project Comms - online hubs etc.     
* Research  
* Domain Expertise  
* (curator of) Big Ideas</t>
  </si>
  <si>
    <t>&lt;br&gt;What the group get through paticipation in the process.</t>
  </si>
  <si>
    <t>&lt;br&gt;Developing systems leadership skills and motivations - so that leaders are inspired, commited, and competent to drive systems change.  
* Peer commitment  
* Action Learning - academic case studies.  
* Online tools.</t>
  </si>
  <si>
    <t xml:space="preserve">&lt;br&gt; For the different SI elements:  
* Mapping  – Idiagram / Systems Agency  
* Innovation  – SecondMuse, LAUNCH  
* Leadership Development – Oxford Leadership  
* Experiences (means what?)  
* Comms  
* Design / Branding  
</t>
  </si>
  <si>
    <t>Toolkit1</t>
  </si>
  <si>
    <t>Collaboratory</t>
  </si>
  <si>
    <t>Strands2</t>
  </si>
  <si>
    <t>DemandForSolutions2</t>
  </si>
  <si>
    <t>PlayingFieldForSolutions2</t>
  </si>
  <si>
    <t>SupplyOfSolutions2</t>
  </si>
  <si>
    <t>FundingForSolutions2</t>
  </si>
  <si>
    <t>SIActivities</t>
  </si>
  <si>
    <t>Strategic Analysis</t>
  </si>
  <si>
    <t>System Innovation Activities</t>
  </si>
  <si>
    <t>SI Gap</t>
  </si>
  <si>
    <t>Idiagram</t>
  </si>
  <si>
    <t>IdiagramLogo</t>
  </si>
  <si>
    <t>http://www.idiagram.com</t>
  </si>
  <si>
    <t>Using system mapping as a tool to leverage our collective understanding, Idiagram works with teams facing complex problems to:
1 ) Think clearly and systemically about complex strategic challenges
2 ) Identify high-leverage opportunities for intervention
3 ) Engage effectively with the diverse stakeholders who must be part of defining and implementing the solutions</t>
  </si>
  <si>
    <t>Oxford Leadership</t>
  </si>
  <si>
    <t>OxfordLeadershipLogo</t>
  </si>
  <si>
    <t>http://www.oxfordleadership.com</t>
  </si>
  <si>
    <t>LaunchLogo</t>
  </si>
  <si>
    <t>Oxford Leadership designs and facilitates large scale leadership interventions across continents and cultures.  We specialise in aligning people and culture with strategy. We guide. We facilitate. We train. We coach. We mentor.</t>
  </si>
  <si>
    <t xml:space="preserve">LAUNCH is a network-centred innovation platform founded on the belief that the problems of today are too big to be solved by any one organization alone. Our unique approach is to convene and curate networks of individuals and organizations to forge pathways for change together. </t>
  </si>
  <si>
    <t>http://www.launch.org</t>
  </si>
  <si>
    <t>LAUNCH</t>
  </si>
  <si>
    <t>SecondMuse</t>
  </si>
  <si>
    <t>SecondMuseLogo</t>
  </si>
  <si>
    <t>SecondMuse helps organizations solve systems-level grand challenges, governments more effectively utilize their resources and connect with citizens, and corporations leverage their strengths and break silos to solve complex problems. Our work manifests itself in the development of innovation strategies, technologies and solutions that we design and execute in partnership with our clients.</t>
  </si>
  <si>
    <t>http://secondmuse.com</t>
  </si>
  <si>
    <t>&lt;br&gt;
Idiagram was founded in 1996 and has worked with an array of government, corporate, and non-profit organizations, including: Foresight (BIS, UK Government), US DOD, Unisys, BAE Systems, Monitor Group, Nike, the Nike Foundation, Tellus Mater Foundation.
We provide research, systems analysis &amp; mapping, and strategic consulting services to help our clients:  
* Build a sophisticated, evidence-based, systemic understanding of complex issues and opportunities.  
* Exploit knowledge visualization and systems mapping as tools for sense-making and communication.  
* Develop broad strategic insight and design more creative and consilient strategies.  
* Communicate effectively and build shared vision, ownership, and enthusiasm.  
We believe that doing these things well, and the synergy of doing them together, can have a profound impact on team understanding, coordination, and motivation.</t>
  </si>
  <si>
    <t>&lt;br&gt;
Systems Agency's mission is to develop tools and processes that will enable more effective systemic-understanding and collective-action. We are currently developing software, standards, and content for integrated, interactive, and continuously-evolving system maps.  Systems Agency will also promote the understanding and application of systemic thinking, mapping, and problem-solving through education, outreach, and facilitation, with a particular focus on facilitating multi-stakeholder strategies for complex global problems.</t>
  </si>
  <si>
    <t xml:space="preserve">&lt;br&gt;
* International leadership development and cultural transformation consulting firm.  
* Participated in the development of +200.000 executives around the world.  
* Presence in 28 countries and +20 year trajectory.  
* Senior team that combines leadership development, enterprise.   transformation, and strategic alignment capabilities. Multi-lingual delivery.  
</t>
  </si>
  <si>
    <t>&lt;br&gt;
Established in 2009, LAUNCH is a network-centred innovation platform founded on the belief that the problems of today are too big to be solved by any one organization alone. Our unique approach is to convene and curate networks of individuals and organizations to forge pathways for change together.  
LAUNCH was founded by NASA, the U.S. Agency for International Development, the U.S. Department of State and NIKE, Inc., who joined together to identify, showcase and support innovative approaches to sustainability challenges.</t>
  </si>
  <si>
    <t>&lt;br&gt;
Our work is deeply motivated by a belief that the key to human prosperity is the intersection of diverse thinking and coordinated action to solve tough challenges. At SecondMuse, we work hand-in-hand with our clients to develop solutions that have lasting impact and lead to shared human prosperity. We are doing this work in communities, cities and countries around the world.  
We help organizations solve systems-level grand challenges, governments more effectively utilize their resources and connect with citizens, and corporations leverage their strengths and break silos to solve complex problems. Our work manifests itself in the development of innovation strategies, technologies and solutions that we design and execute in partnership with our clients.
**Work like this requires a diverse range of expertise and experience**
We’ve gathered a team of strategists, designers, MBAs, PhDs, development professionals and entrepreneurs. We’re all driven by the belief that global systemic change is not only possible, it is essential. We’ve set out to change the world by applying the art and science of collaboration.</t>
  </si>
  <si>
    <t>Fresh Water Funds</t>
  </si>
  <si>
    <t>Leadership Development</t>
  </si>
  <si>
    <t>Innovation</t>
  </si>
  <si>
    <t>ProblemDefinition</t>
  </si>
  <si>
    <t>Problem Definition</t>
  </si>
  <si>
    <t>Agencies</t>
  </si>
  <si>
    <t>&lt;br&gt;
The Collaboratory brings together the best talent from of it's partner agencies to execute the set of required work-streams.</t>
  </si>
  <si>
    <t>WFTimeline</t>
  </si>
  <si>
    <t>Timeline</t>
  </si>
  <si>
    <t>Integrated Communications</t>
  </si>
  <si>
    <t>&lt;br&gt;
###Project Phases  
The project is envisioned as proceeding through 4 phases:  
####Phase 0  
**ALIGN TEAM AND INVESTORS**  
* Refine the project rationale and design.  
* Plan and attend meetings with key participants and funders (TNC team, Rockefeller, Moore, others tbd) to discuss the project plan.  
* Co-design governance, project management, and communication tasks with the TNC team.  
####Phase 1  
**TNC JANUARY SPKO**   
* Initial system map development  
* Develop narrative and presentation for TNC January SPKO  
* Create a detailed project proposal and align funding
####Phase 2  
**BUILD INITIAL SYSTEM MAPS**   
* Desk Research, Interviews and Workshops  
* System Dynamics, Leadership Players, Market and Citizen mapping, Innovation Opportunities and Players, Regulatory landscape, etc.   
####Phase 3
**LEADERSHIP SUMMITS**
* Create system change leadership framework and experience.  
* Build the movement and deploy at all 4 critical system layers:  (1) globally; (2) regionally; (3) nationally; (4) community  
* Launch full communications and engagement plan.</t>
  </si>
  <si>
    <t>Implementation Strands</t>
  </si>
  <si>
    <t>Demand for Solutions</t>
  </si>
  <si>
    <t>Playing Field for Solutions</t>
  </si>
  <si>
    <t>Supply of Solutions</t>
  </si>
  <si>
    <t>Funding for Solutions</t>
  </si>
  <si>
    <t xml:space="preserve">&lt;br&gt;
TNC has already done ground-breaking work in advancing the practice of water funds in Latin America.  Building on those successes, TNC is embarking on an ambitious plan to scale – in number and impact – the water fund approach:  growing from 19 to 40 funds in LM by 2020, and then looking to expand the water fund approach globally.  
In order to achieve this kind of growth, there are many elements that need to come together; elements that are typically considered in isolation rather than as a synergistic set of interlinked activities.  The purpose of the project outlined in this proposal is to assist TNC in executing the water fund expansion in an integrated and coordinated way.    
There are four critical work-streams that require alignment: **Strategy &amp; Operations, Leadership Development, and Integrated Communications, and Innovation.**
</t>
  </si>
  <si>
    <t>####– Systems Mapping, Work Plan Templates, Dashboard   
&lt;br&gt;
The Collaboratory’s approach to system change begins with a synthesized, but thorough and detailed, understanding of the system’s dynamics – an understanding that integrates the full range of critical factors: financial, business, political, economic, citizen, technological, and environmental.   
This multifaceted understanding is the key to bringing together the different actors and capabilities needed to change the system.  This broad systemic approach requires high levels of integration and coordination, and the interactive system mapping tools Idiagram has developed are poised to help with this critical task.  
####What is the problem to be solved?  
The main issue is dealing with the complexity of delivering collective-action for system change. System change requires an integrated multifaceted and multilayered plan. The plan’s strategy needs to be co-created, its execution coordinated, and the different capabilities of the project governed. We’ve seen time and time again how failure to execute this range of tasks results in fragmented and diluted impacts.  
####What are we going to deliver?  
* A collective understanding across all WF stakeholders about the system dynamics  – the role of natural infrastructure, the vision of a sustainable pathway, etc.   
* Project goals, the scientific, economic and political rationale, who needs to be involved, clarity on the theory of change, and a capital funding strategy with clear ROIC per stakeholder (the ‘business case’).  
* Tools and templates to facilitate the input from multiple leaders in the system.  
* A set of work-plans and a common dashboard for the all inter-related projects and actions.  
####How?  
* A set of interactive systems maps provide an integration of:  participatory strategy-making tool to build a shared vision, a communications tool for conveying that vision to others, a project management tool to assist the team in bringing new funds into existence.  
 * Facilitation of workshops involving key system players at global, regional and local levels.  
* The creation of a network of facilitators that are trained in using these tools locally and becoming project managers to aggregate and integrate data for results tracking and communications.</t>
  </si>
  <si>
    <t xml:space="preserve">####– Engagement, Alignment &amp; Execution  
&lt;br&gt;
The biggest lever for system change is leadership. Leaders, from every sector, need to understand how, by working together, they can deliver their organizations’ objectives more efficiently and effectively, mitigate risks, reduce costs, and leverage others to achieve their social, political, economic, and environmental goals.  In addition, leaders need to understand what’s stake for them personally: what are the difficulties, opportunities, responsibilities, of leading in these times of unprecedented change and interconnected, and what does this means for them, their organizations, and the world.   
####What is the problem to be solved?  
Success in taking WFs to scale will depend on a group of leaders working together. Organizations are not prepared to deliver cross-sector collective plans! This results in little action once we leave the common space and go back to our organizations. TNC will play a pivotal role to influence and inspire leadership and action.  
####What are we going to deliver?  
* Expand the capacity of WF leaders at global, regional and local levels, to overcome the natural resistance to change in the system through leadership development programs, consulting, training, coaching and special events.  
* Drive leadership development interventions, facilitate collective action meetings, support work plans development, create leadership assessment tools.  
####How?  
* Leadership development program  – “Self Managed Leadership (SML) used by +200,000 executives globally.
* Strategic Focusing – an (in-depth program to build shared strategic plans that everyone understands and feel passionate about). 
* Performance Accelerator – a tool to generate breakthrough results by focusing the team on co-creating solutions against the key barriers or leverage points in the system that can have the biggest impact for change.
* Learning journeys and transformative events – for top leadership team, at unique WF locations, provide leaders with the opportunity to engage the full system to gain the level of understanding and emotional connection to build a sense of collective community, team identity and the personal commitment needed to 10x ambition and action overcoming organizational and personal barriers. 
* Leadership Coaching and system plans assessment, measurement and tracking. </t>
  </si>
  <si>
    <t xml:space="preserve">####– Understanding, Campaigning, Mobilization  
&lt;br&gt;
Ideas live or die based on how well they’re communicated.  The messages conveyed must make logical sense, but, perhaps more importantly, they must make emotional sense.  People need to both understand the proposition as well as being emotionally connected to what’s a stake, and thus feel compelled to take action.  
System change is complex and environmental issues daunting. The strategic development of communication plans at all layers of the system is key at every step in the process.
####What is the problem to be solved?  
To break the clutter of infinite political, business, NGO, multilateral, media, and community issues, in a moment where the region is facing pervasive social and economic challenges, we need a masterfully integrated communications offense. We must find a common ground that transcends individual brands, ideologies, narratives, messaging and goals. The problem to be solved is finding the harmony that harnesses yet transcends individual voices, like a choir. Without it, the level of alignment and funding needed to scale up with speed will be seriously undermined. 
####What are we going to deliver?  
* The narrative and detailed explanation of the system as a backbone for all other communications.
* Ad hoc strategic integrated communications plan per audience – corporate leaders, politicians, funding partners, community leaders, NGOs and multilateral organizations, etc. – based on their own stake in the system, and tailored to their communication needs. 
* An audience-centric playbook to influence their own constituents; what’s in it for voters, for business partners and consumers, for philanthropists, for citizens, etc.
* A communications channel plan and roadmap to organize our collective voice against shared objectives and key moments with templates to apply at global, regional and local levels 
####How?  
* Integrated Communications and Public Relations framework: A B C D E:  Attention, Branding, Communication/messaging, Distribution in key channels, E-Comms and digital mobilization.  
* Combining a series of campaigning capabilities, in order to address each individual audience; from community neighbors and citizens, all the way to regulators, CEOs and academics. 
</t>
  </si>
  <si>
    <t xml:space="preserve">####– Science &amp; Technology Catalyzation, Incubation, Acceleration
&lt;br&gt;
Finally, Innovation needs to be called-out as not just a critical lever of the system in providing new solutions, technologies, business models, etc. but also as a capability that needs to be integrated throughout the plan and duly orchestrated in order to play its key role of creating a pipeline of new and better solutions to drive system change. 
####What is the problem to be solved?  
The foundational elements of how environmental services provided by natural infrastructure drive water security has been proven. However, these services need to be quantified at a WF level in every community and integrated at national, regional and global scale. A pipeline of technologies, solutions, business models, processes, services and ideas that elevates the role of natural infrastructure in social, economic and environmental sustainable development is a cornerstone of WF’s scaling strategy as well as other areas important to TNC. 
####What are we going to deliver?  
* An Innovation Strategy to catalyze innovation for system change of WFs – defining goals, mapping key actors, designing tools, managing processes.  
* A partnerships strategy to provide the authority, credibility, reputation and endorsement needed to unlock innovation funds and to amplify innovation challenges.  
* An accelerator that brings together the people who have the power to remove the barriers to scale with the entrepreneurs who have the proven solutions that can accelerate WFs deployment strategies.   
* The use of innovation methodologies to crowd source citizen ideas, participation, advocacy and co-creation.   
####How?  
* Leveraging LAUNCH (partnership with NASA, USAID, US State Department and NIKE) as a potential platform for TNC LAR with focus on the use of natural infrastructure for water funds, the creation of new business models, processes and mobilization campaigns (digital technology).  
* Creating a network of innovation hubs, networks, universities and science public and private institutions to embrace TNC’s vision and strategy for system change, and to collaborate in the catalyzation of innovation </t>
  </si>
  <si>
    <t>Phase 0</t>
  </si>
  <si>
    <t>Phase 1</t>
  </si>
  <si>
    <t>Phase 2</t>
  </si>
  <si>
    <t>Phase 3</t>
  </si>
  <si>
    <t>Mapping Plan</t>
  </si>
  <si>
    <t>Project Map</t>
  </si>
  <si>
    <t>&lt;br&gt;
####Goals  
Before proceeding to more detailed work, it will be important to get understanding and buy-in by the key TNC team members and other funders / supporters. These initial meetings will be used to communicate the project vision – how the Collboratory approach can make the job of scaling the water funds more effective and manageable – as well as co-designing the project plan for Phases 1, 2, and 3.  
####Tasks  
* **Map the Project** – Working from the existing materials, we will create a relatively simple ‘project map’ that blocks out the main workstreams we envision.  This visual plan will help us to describe the project, as well as providing a tool for soliciting ideas and refining the project plan.  
* **Discuss the Project** – Via conference calls and face-to-face meetings, review and refine the plan with the TNC core teams and lead funders.  We will help with presenting the project, deciding who to engage, and attending live meetings where possible.
####Outcomes   
* **Clarity &amp; Alignment** – among the team and supporters that lays a firm foundation for the following phases.  
* **Proposal Version 2** –based on the feedback we’ve received re project design and likely funding, we will create a refined project map, and a more detailed and accurate proposal and budget for Phases 1, 2, 3.  
* **Commitments** – for funding phase 1._x0000__x0000_</t>
  </si>
  <si>
    <t>&lt;br&gt;
###Goals  
Having secured in Phase 0 a general agreement on the way forward, in Phase 1 we can begin the real work of creating the initial versions of the system maps, wireframes of the project management tools, and making more detailed arrangements for the leadership and communication activities.  We can also begin to communicate the plan to a wider the circle of team members and supporters, culminating in a project presentation at the TNC January SPKO.   
###Tasks  
####System Mapping 
Working from the collected documents and interviews with team members, we will begin to build-out the following mapping tools:
Project Vision – A more refined version of the ‘project map’ that more elegantly conveys the project vision, including the 4 system layers and 4 system target audiences:  
* Water Security (global, LACC, regional leaders)
* Water Funds ToC (LAR and WF stakeholders)   
* My Country (National Stakeholders)
* My Community, My Family, Me: The stories of Francisco (farmer) and Sonia (city neighbor) 
In addition to showing how this approach to managing the commons can be expanded vertically to global water, and horizontally into other ecosystem service conservation &amp; utilization efforts.
**Water Fund Model** – Structure &amp; Process – An initial version of a the water fund creation process, and the fund’s structure or ‘business model’: the governance and funding structure, watershed management activities, stakeholders, and benefit streams.  This generic model will be developed into a template that can be filled-in with the particulars of actual water fund projects.
**Management Tools** – Create a wireframe design for the ‘project management map’ that will link the visual map of the funds to a database of more detailed information.  The management map will provide both an overview of all the funds, as well as zooming into the particulars of a specific fund.  The management tools will be designed through a iterative process in conjunction with the TNC team of project managers and scientists, so that we can find the most useful map structure and data content.  
**Research Gaps** – Identify missing information that will need to be collect from interviews and desk research in Phase 2.  
**Strategic Dialog** – plan the workshop(s) needed to verify and refine the both the project strategy and the map content (this may overlap the the Leadership Development strand).
####Leadership Development  
* **Stakeholder Mapping** – compile a list of the key stakeholders who must be engaged to scale the funds.
* **Messaging** – Outline the key messages and value proposition for each category of stakeholder.
* **Engagement** – Begin the design of leadership development activities, and planning for the leadership summit.
####Integrated Communications  
* **Stakeholder Mapping** – identify the key constituencies who must support the water fund solution.  
* **Messaging** – Outline the key messages and value proposition for each category of stakeholder.  
* **Engagement** – Begin design of the integrated communication plan: messages, channels, and delivery agencies.
####Outcomes   
* **Initial Versions** – of the set of systems maps, and of the leadership development and integrated communication plans.  
* **Timelines and Budgets** – a more detailed project plan and required funding for Phases 2 &amp; 3.
* **TNC January SPKO**  – Deliver a clear and detailed vision for Phases 2 and 3.  Provide internal and external funders with what they need to confidently commit resources to the Phase 2 and 3 work.</t>
  </si>
  <si>
    <t>SIWork</t>
  </si>
  <si>
    <t>Sectors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</si>
</sst>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u/>
      <sz val="12"/>
      <color theme="10"/>
      <name val="Calibri"/>
    </font>
    <font>
      <u/>
      <sz val="12"/>
      <color theme="11"/>
      <name val="Calibri"/>
    </font>
    <font>
      <sz val="12"/>
      <color theme="1"/>
      <name val="Calibri"/>
    </font>
    <font>
      <b/>
      <sz val="12"/>
      <color rgb="FF000000"/>
      <name val="Calibri"/>
    </font>
    <font>
      <b/>
      <sz val="12"/>
      <color rgb="FF000000"/>
      <name val="Helvetica"/>
    </font>
    <font>
      <b/>
      <sz val="14"/>
      <color rgb="FF000000"/>
      <name val="Calibri"/>
    </font>
    <font>
      <b/>
      <sz val="14"/>
      <name val="Calibri"/>
    </font>
    <font>
      <sz val="11"/>
      <color rgb="FF000000"/>
      <name val="Calibri"/>
    </font>
    <font>
      <sz val="12"/>
      <color rgb="FF000000"/>
      <name val="Calibri"/>
    </font>
    <font>
      <b/>
      <sz val="12"/>
      <color theme="1"/>
      <name val="Calibri"/>
      <family val="2"/>
      <scheme val="minor"/>
    </font>
    <font>
      <sz val="11"/>
      <color theme="1"/>
      <name val="Calibri"/>
      <scheme val="minor"/>
    </font>
    <font>
      <sz val="11"/>
      <color theme="1"/>
      <name val="Myriad Pro"/>
    </font>
    <font>
      <sz val="12"/>
      <color theme="1"/>
      <name val="Calibri"/>
      <family val="2"/>
      <scheme val="minor"/>
    </font>
    <font>
      <b/>
      <sz val="10"/>
      <color theme="1"/>
      <name val="Myriad Pro"/>
    </font>
    <font>
      <b/>
      <sz val="11"/>
      <color theme="1"/>
      <name val="Myriad Pro"/>
    </font>
    <font>
      <b/>
      <sz val="11"/>
      <color theme="1"/>
      <name val="Calibri"/>
      <family val="2"/>
      <scheme val="minor"/>
    </font>
    <font>
      <b/>
      <sz val="12"/>
      <color theme="1"/>
      <name val="Myriad Pro"/>
    </font>
  </fonts>
  <fills count="8">
    <fill>
      <patternFill patternType="none"/>
    </fill>
    <fill>
      <patternFill patternType="gray125"/>
    </fill>
    <fill>
      <patternFill patternType="solid">
        <fgColor theme="4" tint="0.79998168889431442"/>
        <bgColor indexed="64"/>
      </patternFill>
    </fill>
    <fill>
      <patternFill patternType="solid">
        <fgColor rgb="FFC0E3F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2" fillId="0" borderId="0" applyNumberFormat="0" applyFill="0" applyBorder="0" applyAlignment="0" applyProtection="0"/>
  </cellStyleXfs>
  <cellXfs count="94">
    <xf numFmtId="0" fontId="0" fillId="0" borderId="0" xfId="0" applyFont="1" applyAlignment="1"/>
    <xf numFmtId="0" fontId="0" fillId="0" borderId="0" xfId="0" applyFont="1" applyFill="1" applyBorder="1" applyAlignment="1">
      <alignment horizontal="left" vertical="top" wrapText="1"/>
    </xf>
    <xf numFmtId="0" fontId="0" fillId="0" borderId="0" xfId="0" applyFont="1" applyAlignment="1">
      <alignment vertical="center"/>
    </xf>
    <xf numFmtId="0" fontId="0" fillId="0" borderId="0" xfId="0" applyFont="1" applyFill="1" applyBorder="1" applyAlignment="1">
      <alignment vertical="top" wrapText="1"/>
    </xf>
    <xf numFmtId="0" fontId="9" fillId="0" borderId="0" xfId="35" applyFont="1" applyFill="1" applyBorder="1" applyAlignment="1">
      <alignment horizontal="left" vertical="top" wrapText="1"/>
    </xf>
    <xf numFmtId="0" fontId="6" fillId="0" borderId="0" xfId="0" applyFont="1" applyAlignment="1"/>
    <xf numFmtId="0" fontId="10" fillId="0" borderId="0" xfId="0" applyFont="1" applyAlignment="1">
      <alignment wrapText="1"/>
    </xf>
    <xf numFmtId="0" fontId="10" fillId="0" borderId="0" xfId="0" applyFont="1"/>
    <xf numFmtId="0" fontId="0" fillId="0" borderId="0" xfId="0" applyAlignment="1">
      <alignment wrapText="1"/>
    </xf>
    <xf numFmtId="0" fontId="0" fillId="0" borderId="0" xfId="0"/>
    <xf numFmtId="0" fontId="4" fillId="0" borderId="0" xfId="0" applyFont="1" applyAlignment="1"/>
    <xf numFmtId="0" fontId="4" fillId="0" borderId="0" xfId="0" applyFont="1" applyAlignment="1">
      <alignment wrapText="1"/>
    </xf>
    <xf numFmtId="0" fontId="10" fillId="0" borderId="0" xfId="0" applyFont="1" applyAlignment="1"/>
    <xf numFmtId="0" fontId="11" fillId="0" borderId="0" xfId="0" applyFont="1" applyAlignment="1"/>
    <xf numFmtId="0" fontId="12" fillId="0" borderId="0" xfId="0" applyFont="1" applyFill="1" applyBorder="1" applyProtection="1">
      <protection locked="0"/>
    </xf>
    <xf numFmtId="0" fontId="6" fillId="0" borderId="0" xfId="0" applyFont="1" applyBorder="1" applyAlignment="1">
      <alignment horizontal="center"/>
    </xf>
    <xf numFmtId="0" fontId="7" fillId="0" borderId="0" xfId="0" applyFont="1" applyBorder="1" applyAlignment="1">
      <alignment horizontal="center"/>
    </xf>
    <xf numFmtId="0" fontId="5" fillId="0" borderId="0" xfId="0" applyFont="1" applyBorder="1" applyAlignment="1">
      <alignment horizontal="center"/>
    </xf>
    <xf numFmtId="0" fontId="4" fillId="0" borderId="0" xfId="0" applyFont="1" applyBorder="1" applyAlignment="1">
      <alignment horizontal="center"/>
    </xf>
    <xf numFmtId="0" fontId="0" fillId="0" borderId="0" xfId="0" applyFont="1" applyBorder="1" applyAlignment="1">
      <alignment horizontal="center" vertical="center"/>
    </xf>
    <xf numFmtId="0" fontId="3" fillId="0" borderId="0" xfId="0" applyFont="1" applyFill="1" applyBorder="1" applyAlignment="1">
      <alignment vertical="top" wrapText="1"/>
    </xf>
    <xf numFmtId="0" fontId="3" fillId="0" borderId="0" xfId="0" applyFont="1" applyFill="1" applyBorder="1" applyAlignment="1">
      <alignment horizontal="left" vertical="top" wrapText="1"/>
    </xf>
    <xf numFmtId="0" fontId="6" fillId="0" borderId="0" xfId="0" applyFont="1" applyBorder="1" applyAlignment="1">
      <alignment vertical="center"/>
    </xf>
    <xf numFmtId="0" fontId="0" fillId="0" borderId="0" xfId="0" applyFont="1" applyBorder="1" applyAlignment="1">
      <alignment vertical="center"/>
    </xf>
    <xf numFmtId="0" fontId="9" fillId="0" borderId="0" xfId="35" applyFont="1" applyFill="1" applyBorder="1" applyAlignment="1">
      <alignment vertical="top" wrapText="1"/>
    </xf>
    <xf numFmtId="0" fontId="1" fillId="0" borderId="0" xfId="31" applyFill="1" applyBorder="1" applyAlignment="1">
      <alignment vertical="top" wrapText="1"/>
    </xf>
    <xf numFmtId="0" fontId="3" fillId="4" borderId="0" xfId="0" applyFont="1" applyFill="1" applyBorder="1" applyAlignment="1">
      <alignment vertical="top" wrapText="1"/>
    </xf>
    <xf numFmtId="0" fontId="6" fillId="5" borderId="0" xfId="0" applyFont="1" applyFill="1" applyBorder="1" applyAlignment="1">
      <alignment vertical="center"/>
    </xf>
    <xf numFmtId="0" fontId="3" fillId="5" borderId="0" xfId="0" applyFont="1" applyFill="1" applyBorder="1" applyAlignment="1">
      <alignment vertical="top" wrapText="1"/>
    </xf>
    <xf numFmtId="0" fontId="3" fillId="5" borderId="0" xfId="0" applyFont="1" applyFill="1" applyBorder="1" applyAlignment="1">
      <alignment horizontal="left" vertical="top" wrapText="1"/>
    </xf>
    <xf numFmtId="0" fontId="6" fillId="2" borderId="0" xfId="0" applyFont="1" applyFill="1" applyBorder="1" applyAlignment="1">
      <alignment vertical="center"/>
    </xf>
    <xf numFmtId="0" fontId="3" fillId="2" borderId="0" xfId="0" applyFont="1" applyFill="1" applyBorder="1" applyAlignment="1">
      <alignment vertical="top" wrapText="1"/>
    </xf>
    <xf numFmtId="0" fontId="3" fillId="2" borderId="0" xfId="0" applyFont="1" applyFill="1" applyBorder="1" applyAlignment="1">
      <alignment horizontal="left" vertical="top" wrapText="1"/>
    </xf>
    <xf numFmtId="0" fontId="4" fillId="0" borderId="0" xfId="0" applyFont="1"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2" borderId="0" xfId="0" applyFont="1" applyFill="1" applyBorder="1" applyAlignment="1">
      <alignment horizontal="left" vertical="top" wrapText="1"/>
    </xf>
    <xf numFmtId="0" fontId="0" fillId="3" borderId="0" xfId="0" applyFont="1" applyFill="1" applyBorder="1" applyAlignment="1">
      <alignment vertical="top" wrapText="1"/>
    </xf>
    <xf numFmtId="0" fontId="8" fillId="3" borderId="0" xfId="0" applyFont="1" applyFill="1" applyBorder="1" applyAlignment="1">
      <alignment vertical="top" wrapText="1"/>
    </xf>
    <xf numFmtId="0" fontId="1" fillId="3" borderId="0" xfId="31" applyFill="1" applyBorder="1" applyAlignment="1">
      <alignment vertical="top" wrapText="1"/>
    </xf>
    <xf numFmtId="0" fontId="0" fillId="3" borderId="0" xfId="0" applyFont="1" applyFill="1" applyBorder="1" applyAlignment="1">
      <alignment horizontal="left" vertical="top" wrapText="1"/>
    </xf>
    <xf numFmtId="0" fontId="1" fillId="0" borderId="0" xfId="31" applyFont="1" applyFill="1" applyBorder="1" applyAlignment="1">
      <alignment vertical="top" wrapText="1"/>
    </xf>
    <xf numFmtId="0" fontId="4" fillId="6" borderId="0" xfId="0" applyFont="1" applyFill="1" applyBorder="1" applyAlignment="1">
      <alignment vertical="top" wrapText="1"/>
    </xf>
    <xf numFmtId="0" fontId="0" fillId="6" borderId="0" xfId="0" applyFont="1" applyFill="1" applyBorder="1" applyAlignment="1">
      <alignment vertical="top" wrapText="1"/>
    </xf>
    <xf numFmtId="0" fontId="0" fillId="6" borderId="0" xfId="0" applyFont="1" applyFill="1" applyBorder="1" applyAlignment="1">
      <alignment horizontal="left" vertical="top" wrapText="1"/>
    </xf>
    <xf numFmtId="1" fontId="14" fillId="0" borderId="1" xfId="83" applyNumberFormat="1" applyFont="1" applyFill="1" applyBorder="1" applyAlignment="1">
      <alignment horizontal="left" wrapText="1"/>
    </xf>
    <xf numFmtId="1" fontId="14" fillId="0" borderId="1" xfId="83" applyNumberFormat="1" applyFont="1" applyFill="1" applyBorder="1" applyAlignment="1">
      <alignment horizontal="center" wrapText="1"/>
    </xf>
    <xf numFmtId="1" fontId="14" fillId="0" borderId="1" xfId="83" applyNumberFormat="1" applyFont="1" applyFill="1" applyBorder="1" applyAlignment="1">
      <alignment wrapText="1"/>
    </xf>
    <xf numFmtId="1" fontId="14" fillId="0" borderId="1" xfId="83" applyNumberFormat="1" applyFont="1" applyFill="1" applyBorder="1" applyAlignment="1">
      <alignment horizontal="center"/>
    </xf>
    <xf numFmtId="1" fontId="14" fillId="0" borderId="1" xfId="83" applyNumberFormat="1" applyFont="1" applyFill="1" applyBorder="1" applyAlignment="1">
      <alignment horizontal="left"/>
    </xf>
    <xf numFmtId="0" fontId="14" fillId="0" borderId="1" xfId="83" applyNumberFormat="1" applyFont="1" applyFill="1" applyBorder="1" applyAlignment="1">
      <alignment horizontal="left" wrapText="1"/>
    </xf>
    <xf numFmtId="1" fontId="12" fillId="0" borderId="1" xfId="83" applyNumberFormat="1" applyFont="1" applyFill="1" applyBorder="1" applyAlignment="1">
      <alignment horizontal="left" wrapText="1"/>
    </xf>
    <xf numFmtId="1" fontId="12" fillId="0" borderId="1" xfId="83" applyNumberFormat="1" applyFont="1" applyFill="1" applyBorder="1" applyAlignment="1">
      <alignment horizontal="center" wrapText="1"/>
    </xf>
    <xf numFmtId="1" fontId="12" fillId="0" borderId="1" xfId="83" applyNumberFormat="1" applyFont="1" applyFill="1" applyBorder="1" applyAlignment="1">
      <alignment wrapText="1"/>
    </xf>
    <xf numFmtId="1" fontId="12" fillId="0" borderId="1" xfId="83" applyNumberFormat="1" applyFont="1" applyFill="1" applyBorder="1" applyAlignment="1">
      <alignment horizontal="center"/>
    </xf>
    <xf numFmtId="1" fontId="12" fillId="0" borderId="1" xfId="83" applyNumberFormat="1" applyFont="1" applyFill="1" applyBorder="1" applyAlignment="1">
      <alignment horizontal="left"/>
    </xf>
    <xf numFmtId="0" fontId="12" fillId="0" borderId="1" xfId="83" applyNumberFormat="1" applyFont="1" applyFill="1" applyBorder="1" applyAlignment="1">
      <alignment horizontal="left" wrapText="1"/>
    </xf>
    <xf numFmtId="1" fontId="15" fillId="0" borderId="1" xfId="83" applyNumberFormat="1" applyFont="1" applyFill="1" applyBorder="1" applyAlignment="1">
      <alignment wrapText="1"/>
    </xf>
    <xf numFmtId="1" fontId="12" fillId="0" borderId="1" xfId="83" applyNumberFormat="1" applyFont="1" applyFill="1" applyBorder="1" applyAlignment="1"/>
    <xf numFmtId="0" fontId="12" fillId="0" borderId="1" xfId="83" applyNumberFormat="1" applyFont="1" applyFill="1" applyBorder="1" applyAlignment="1">
      <alignment wrapText="1"/>
    </xf>
    <xf numFmtId="1" fontId="12" fillId="0" borderId="1" xfId="83" applyNumberFormat="1" applyFont="1" applyFill="1" applyBorder="1" applyAlignment="1">
      <alignment wrapText="1"/>
    </xf>
    <xf numFmtId="1" fontId="16" fillId="0" borderId="0" xfId="83" applyNumberFormat="1" applyFont="1" applyFill="1" applyAlignment="1">
      <alignment horizontal="left" wrapText="1"/>
    </xf>
    <xf numFmtId="1" fontId="16" fillId="0" borderId="0" xfId="83" applyNumberFormat="1" applyFont="1" applyFill="1" applyAlignment="1">
      <alignment horizontal="center" wrapText="1"/>
    </xf>
    <xf numFmtId="1" fontId="16" fillId="0" borderId="0" xfId="83" applyNumberFormat="1" applyFont="1" applyFill="1" applyAlignment="1">
      <alignment horizontal="left"/>
    </xf>
    <xf numFmtId="1" fontId="15" fillId="0" borderId="1" xfId="83" applyNumberFormat="1" applyFont="1" applyFill="1" applyBorder="1" applyAlignment="1">
      <alignment horizontal="center" wrapText="1"/>
    </xf>
    <xf numFmtId="1" fontId="15" fillId="0" borderId="1" xfId="83" applyNumberFormat="1" applyFont="1" applyFill="1" applyBorder="1" applyAlignment="1">
      <alignment horizontal="left" wrapText="1"/>
    </xf>
    <xf numFmtId="1" fontId="11" fillId="0" borderId="0" xfId="83" applyNumberFormat="1" applyFont="1" applyFill="1" applyAlignment="1">
      <alignment horizontal="left" wrapText="1"/>
    </xf>
    <xf numFmtId="1" fontId="11" fillId="0" borderId="0" xfId="83" applyNumberFormat="1" applyFont="1" applyFill="1" applyAlignment="1">
      <alignment horizontal="center" wrapText="1"/>
    </xf>
    <xf numFmtId="1" fontId="11" fillId="0" borderId="0" xfId="83" applyNumberFormat="1" applyFont="1" applyFill="1" applyAlignment="1">
      <alignment horizontal="left"/>
    </xf>
    <xf numFmtId="1" fontId="15" fillId="0" borderId="1" xfId="83" applyNumberFormat="1" applyFont="1" applyFill="1" applyBorder="1" applyAlignment="1">
      <alignment horizontal="center"/>
    </xf>
    <xf numFmtId="1" fontId="12" fillId="0" borderId="1" xfId="83" applyNumberFormat="1" applyFont="1" applyFill="1" applyBorder="1" applyAlignment="1">
      <alignment horizontal="right" wrapText="1"/>
    </xf>
    <xf numFmtId="0" fontId="0" fillId="7" borderId="0" xfId="0" applyFont="1" applyFill="1" applyBorder="1" applyAlignment="1">
      <alignment vertical="top" wrapText="1"/>
    </xf>
    <xf numFmtId="0" fontId="0" fillId="7" borderId="0" xfId="0" applyFont="1" applyFill="1" applyBorder="1" applyAlignment="1">
      <alignment horizontal="left" vertical="top" wrapText="1"/>
    </xf>
    <xf numFmtId="0" fontId="17" fillId="7" borderId="0" xfId="0" applyFont="1" applyFill="1" applyBorder="1" applyProtection="1">
      <protection locked="0"/>
    </xf>
    <xf numFmtId="0" fontId="6" fillId="7" borderId="0" xfId="0" applyFont="1" applyFill="1" applyBorder="1" applyAlignment="1">
      <alignment vertical="center"/>
    </xf>
    <xf numFmtId="0" fontId="3" fillId="7" borderId="0" xfId="0" applyFont="1" applyFill="1" applyBorder="1" applyAlignment="1">
      <alignment vertical="top" wrapText="1"/>
    </xf>
    <xf numFmtId="49" fontId="14" fillId="0" borderId="1" xfId="83" applyNumberFormat="1" applyFont="1" applyFill="1" applyBorder="1" applyAlignment="1">
      <alignment horizontal="left" wrapText="1"/>
    </xf>
    <xf numFmtId="49" fontId="12" fillId="0" borderId="1" xfId="83" applyNumberFormat="1" applyFont="1" applyFill="1" applyBorder="1" applyAlignment="1">
      <alignment horizontal="left" wrapText="1"/>
    </xf>
    <xf numFmtId="49" fontId="12" fillId="0" borderId="1" xfId="83" applyNumberFormat="1" applyFont="1" applyFill="1" applyBorder="1" applyAlignment="1">
      <alignment wrapText="1"/>
    </xf>
    <xf numFmtId="49" fontId="16" fillId="0" borderId="0" xfId="83" applyNumberFormat="1" applyFont="1" applyFill="1" applyAlignment="1">
      <alignment horizontal="left"/>
    </xf>
    <xf numFmtId="49" fontId="12" fillId="0" borderId="1" xfId="83" applyNumberFormat="1" applyFont="1" applyFill="1" applyBorder="1" applyAlignment="1">
      <alignment horizontal="center" wrapText="1"/>
    </xf>
    <xf numFmtId="49" fontId="15" fillId="0" borderId="1" xfId="83" applyNumberFormat="1" applyFont="1" applyFill="1" applyBorder="1" applyAlignment="1">
      <alignment wrapText="1"/>
    </xf>
    <xf numFmtId="1" fontId="12" fillId="2" borderId="1" xfId="83" applyNumberFormat="1" applyFont="1" applyFill="1" applyBorder="1" applyAlignment="1">
      <alignment horizontal="left" wrapText="1"/>
    </xf>
    <xf numFmtId="1" fontId="12" fillId="2" borderId="1" xfId="83" applyNumberFormat="1" applyFont="1" applyFill="1" applyBorder="1" applyAlignment="1">
      <alignment horizontal="right" wrapText="1"/>
    </xf>
    <xf numFmtId="1" fontId="12" fillId="2" borderId="1" xfId="83" applyNumberFormat="1" applyFont="1" applyFill="1" applyBorder="1" applyAlignment="1">
      <alignment horizontal="center" wrapText="1"/>
    </xf>
    <xf numFmtId="49" fontId="12" fillId="2" borderId="1" xfId="83" applyNumberFormat="1" applyFont="1" applyFill="1" applyBorder="1" applyAlignment="1">
      <alignment wrapText="1"/>
    </xf>
    <xf numFmtId="1" fontId="12" fillId="2" borderId="1" xfId="83" applyNumberFormat="1" applyFont="1" applyFill="1" applyBorder="1" applyAlignment="1">
      <alignment wrapText="1"/>
    </xf>
    <xf numFmtId="1" fontId="12" fillId="2" borderId="1" xfId="83" applyNumberFormat="1" applyFont="1" applyFill="1" applyBorder="1" applyAlignment="1">
      <alignment horizontal="center"/>
    </xf>
    <xf numFmtId="1" fontId="12" fillId="2" borderId="1" xfId="83" applyNumberFormat="1" applyFont="1" applyFill="1" applyBorder="1" applyAlignment="1">
      <alignment horizontal="left"/>
    </xf>
    <xf numFmtId="0" fontId="12" fillId="2" borderId="1" xfId="83" applyNumberFormat="1" applyFont="1" applyFill="1" applyBorder="1" applyAlignment="1">
      <alignment horizontal="left" wrapText="1"/>
    </xf>
    <xf numFmtId="1" fontId="15" fillId="2" borderId="1" xfId="83" applyNumberFormat="1" applyFont="1" applyFill="1" applyBorder="1" applyAlignment="1">
      <alignment wrapText="1"/>
    </xf>
    <xf numFmtId="0" fontId="0" fillId="0" borderId="0" xfId="35" applyFont="1" applyFill="1" applyBorder="1" applyAlignment="1">
      <alignment vertical="top" wrapText="1"/>
    </xf>
    <xf numFmtId="1" fontId="12" fillId="0" borderId="1" xfId="83" applyNumberFormat="1" applyFont="1" applyFill="1" applyBorder="1" applyAlignment="1">
      <alignment wrapText="1"/>
    </xf>
    <xf numFmtId="1" fontId="12" fillId="0" borderId="1" xfId="83" applyNumberFormat="1" applyFont="1" applyFill="1" applyBorder="1" applyAlignment="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 name="Normal 2" xfId="35"/>
    <cellStyle name="Normal 3" xfId="83"/>
  </cellStyles>
  <dxfs count="0"/>
  <tableStyles count="0" defaultTableStyle="TableStyleMedium9" defaultPivotStyle="PivotStyleMedium7"/>
  <colors>
    <mruColors>
      <color rgb="FFEBEBD8"/>
      <color rgb="FFEBEBE9"/>
      <color rgb="FFECF0E2"/>
      <color rgb="FFC0E3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clemens/Desktop/C:\Users\mclemens\Dropbox\Projects\Arcadis\ArtcadisWayOth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d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diagram.com/" TargetMode="External"/><Relationship Id="rId4" Type="http://schemas.openxmlformats.org/officeDocument/2006/relationships/hyperlink" Target="http://www.systemsagency.org/" TargetMode="External"/><Relationship Id="rId5" Type="http://schemas.openxmlformats.org/officeDocument/2006/relationships/hyperlink" Target="http://www.oxfordleadership.com/" TargetMode="External"/><Relationship Id="rId6" Type="http://schemas.openxmlformats.org/officeDocument/2006/relationships/hyperlink" Target="http://www.launch.org/" TargetMode="External"/><Relationship Id="rId1" Type="http://schemas.openxmlformats.org/officeDocument/2006/relationships/hyperlink" Target="http://systemsagency.org/" TargetMode="External"/><Relationship Id="rId2" Type="http://schemas.openxmlformats.org/officeDocument/2006/relationships/hyperlink" Target="http://secondmu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0"/>
  <sheetViews>
    <sheetView tabSelected="1" zoomScale="90" zoomScaleNormal="90" zoomScalePageLayoutView="90" workbookViewId="0">
      <pane xSplit="6440" ySplit="860" topLeftCell="A132" activePane="bottomLeft"/>
      <selection sqref="A1:XFD1048576"/>
      <selection pane="topRight" activeCell="P1" sqref="P1:P1048576"/>
      <selection pane="bottomLeft" activeCell="B149" sqref="B149"/>
      <selection pane="bottomRight" activeCell="H157" sqref="H157"/>
    </sheetView>
  </sheetViews>
  <sheetFormatPr baseColWidth="10" defaultColWidth="13.5" defaultRowHeight="22" customHeight="1" x14ac:dyDescent="0.2"/>
  <cols>
    <col min="1" max="1" width="30" style="3" customWidth="1"/>
    <col min="2" max="2" width="25.5" style="3" customWidth="1"/>
    <col min="3" max="3" width="3.6640625" style="3" customWidth="1"/>
    <col min="4" max="4" width="22.1640625" style="3" hidden="1" customWidth="1"/>
    <col min="5" max="6" width="6.6640625" style="3" hidden="1" customWidth="1"/>
    <col min="7" max="8" width="31.6640625" style="3" customWidth="1"/>
    <col min="9" max="9" width="24.6640625" style="3" hidden="1" customWidth="1"/>
    <col min="10" max="10" width="23.33203125" style="3" hidden="1" customWidth="1"/>
    <col min="11" max="11" width="18.1640625" style="3" hidden="1" customWidth="1"/>
    <col min="12" max="12" width="19" style="3" hidden="1" customWidth="1"/>
    <col min="13" max="15" width="10.6640625" style="3" customWidth="1"/>
    <col min="16" max="16" width="3.1640625" style="3" customWidth="1"/>
    <col min="17" max="18" width="10.6640625" style="3" customWidth="1"/>
    <col min="19" max="19" width="1" style="3" customWidth="1"/>
    <col min="20" max="20" width="1" style="1" customWidth="1"/>
    <col min="21" max="25" width="1" style="3" customWidth="1"/>
    <col min="26" max="27" width="8.33203125" style="3" customWidth="1"/>
    <col min="28" max="31" width="1.6640625" style="3" customWidth="1"/>
    <col min="32" max="16384" width="13.5" style="3"/>
  </cols>
  <sheetData>
    <row r="1" spans="1:32" s="18" customFormat="1" ht="24" customHeight="1"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6" t="s">
        <v>15</v>
      </c>
      <c r="Q1" s="16" t="s">
        <v>17</v>
      </c>
      <c r="R1" s="16" t="s">
        <v>18</v>
      </c>
      <c r="S1" s="15" t="s">
        <v>16</v>
      </c>
      <c r="T1" s="17" t="s">
        <v>19</v>
      </c>
      <c r="U1" s="17" t="s">
        <v>20</v>
      </c>
      <c r="V1" s="17" t="s">
        <v>21</v>
      </c>
      <c r="W1" s="17" t="s">
        <v>22</v>
      </c>
      <c r="X1" s="18" t="s">
        <v>87</v>
      </c>
      <c r="Y1" s="18" t="s">
        <v>88</v>
      </c>
      <c r="Z1" s="18" t="s">
        <v>89</v>
      </c>
      <c r="AA1" s="18" t="s">
        <v>90</v>
      </c>
      <c r="AB1" s="19" t="s">
        <v>95</v>
      </c>
      <c r="AC1" s="19" t="s">
        <v>96</v>
      </c>
      <c r="AD1" s="19" t="s">
        <v>97</v>
      </c>
      <c r="AE1" s="19" t="s">
        <v>98</v>
      </c>
      <c r="AF1" s="18" t="s">
        <v>185</v>
      </c>
    </row>
    <row r="2" spans="1:32" s="18" customFormat="1" ht="24" customHeight="1" x14ac:dyDescent="0.25">
      <c r="A2" s="15"/>
      <c r="B2" s="15"/>
      <c r="C2" s="15"/>
      <c r="D2" s="15"/>
      <c r="E2" s="15"/>
      <c r="F2" s="15"/>
      <c r="G2" s="15"/>
      <c r="H2" s="15"/>
      <c r="I2" s="15"/>
      <c r="J2" s="15"/>
      <c r="K2" s="15"/>
      <c r="L2" s="15"/>
      <c r="M2" s="15"/>
      <c r="N2" s="15"/>
      <c r="O2" s="15"/>
      <c r="P2" s="16"/>
      <c r="Q2" s="16"/>
      <c r="R2" s="16"/>
      <c r="S2" s="15"/>
      <c r="T2" s="17"/>
      <c r="U2" s="17"/>
      <c r="V2" s="17"/>
      <c r="W2" s="17"/>
      <c r="AB2" s="19"/>
      <c r="AC2" s="19"/>
      <c r="AD2" s="19"/>
      <c r="AE2" s="19"/>
    </row>
    <row r="3" spans="1:32" s="18" customFormat="1" ht="24" customHeight="1" x14ac:dyDescent="0.25">
      <c r="A3" s="15"/>
      <c r="B3" s="15"/>
      <c r="C3" s="15"/>
      <c r="D3" s="15"/>
      <c r="E3" s="15"/>
      <c r="F3" s="15"/>
      <c r="G3" s="15"/>
      <c r="H3" s="15"/>
      <c r="I3" s="15"/>
      <c r="J3" s="15"/>
      <c r="K3" s="15"/>
      <c r="L3" s="15"/>
      <c r="M3" s="15"/>
      <c r="N3" s="15"/>
      <c r="O3" s="15"/>
      <c r="P3" s="16"/>
      <c r="Q3" s="16"/>
      <c r="R3" s="16"/>
      <c r="S3" s="15"/>
      <c r="T3" s="17"/>
      <c r="U3" s="17"/>
      <c r="V3" s="17"/>
      <c r="W3" s="17"/>
      <c r="AB3" s="19"/>
      <c r="AC3" s="19"/>
      <c r="AD3" s="19"/>
      <c r="AE3" s="19"/>
    </row>
    <row r="4" spans="1:32" s="18" customFormat="1" ht="24" customHeight="1" x14ac:dyDescent="0.25">
      <c r="A4" s="15"/>
      <c r="B4" s="15"/>
      <c r="C4" s="15"/>
      <c r="D4" s="15"/>
      <c r="E4" s="15"/>
      <c r="F4" s="15"/>
      <c r="G4" s="15"/>
      <c r="H4" s="15"/>
      <c r="I4" s="15"/>
      <c r="J4" s="15"/>
      <c r="K4" s="15"/>
      <c r="L4" s="15"/>
      <c r="M4" s="15"/>
      <c r="N4" s="15"/>
      <c r="O4" s="15"/>
      <c r="P4" s="16"/>
      <c r="Q4" s="16"/>
      <c r="R4" s="16"/>
      <c r="S4" s="15"/>
      <c r="T4" s="17"/>
      <c r="U4" s="17"/>
      <c r="V4" s="17"/>
      <c r="W4" s="17"/>
      <c r="AB4" s="19"/>
      <c r="AC4" s="19"/>
      <c r="AD4" s="19"/>
      <c r="AE4" s="19"/>
    </row>
    <row r="5" spans="1:32" s="18" customFormat="1" ht="24" customHeight="1" x14ac:dyDescent="0.25">
      <c r="A5" s="15"/>
      <c r="B5" s="15"/>
      <c r="C5" s="15"/>
      <c r="D5" s="15"/>
      <c r="E5" s="15"/>
      <c r="F5" s="15"/>
      <c r="G5" s="15"/>
      <c r="H5" s="15"/>
      <c r="I5" s="15"/>
      <c r="J5" s="15"/>
      <c r="K5" s="15"/>
      <c r="L5" s="15"/>
      <c r="M5" s="15"/>
      <c r="N5" s="15"/>
      <c r="O5" s="15"/>
      <c r="P5" s="16"/>
      <c r="Q5" s="16"/>
      <c r="R5" s="16"/>
      <c r="S5" s="15"/>
      <c r="T5" s="17"/>
      <c r="U5" s="17"/>
      <c r="V5" s="17"/>
      <c r="W5" s="17"/>
      <c r="AB5" s="19"/>
      <c r="AC5" s="19"/>
      <c r="AD5" s="19"/>
      <c r="AE5" s="19"/>
    </row>
    <row r="6" spans="1:32" s="18" customFormat="1" ht="24" customHeight="1" x14ac:dyDescent="0.25">
      <c r="A6" s="15"/>
      <c r="B6" s="15"/>
      <c r="C6" s="15"/>
      <c r="D6" s="15"/>
      <c r="E6" s="15"/>
      <c r="F6" s="15"/>
      <c r="G6" s="15"/>
      <c r="H6" s="15"/>
      <c r="I6" s="15"/>
      <c r="J6" s="15"/>
      <c r="K6" s="15"/>
      <c r="L6" s="15"/>
      <c r="M6" s="15"/>
      <c r="N6" s="15"/>
      <c r="O6" s="15"/>
      <c r="P6" s="16"/>
      <c r="Q6" s="16"/>
      <c r="R6" s="16"/>
      <c r="S6" s="15"/>
      <c r="T6" s="17"/>
      <c r="U6" s="17"/>
      <c r="V6" s="17"/>
      <c r="W6" s="17"/>
      <c r="AB6" s="19"/>
      <c r="AC6" s="19"/>
      <c r="AD6" s="19"/>
      <c r="AE6" s="19"/>
    </row>
    <row r="7" spans="1:32" s="18" customFormat="1" ht="24" customHeight="1" x14ac:dyDescent="0.25">
      <c r="A7" s="15"/>
      <c r="B7" s="15"/>
      <c r="C7" s="15"/>
      <c r="D7" s="15"/>
      <c r="E7" s="15"/>
      <c r="F7" s="15"/>
      <c r="G7" s="15"/>
      <c r="H7" s="15"/>
      <c r="I7" s="15"/>
      <c r="J7" s="15"/>
      <c r="K7" s="15"/>
      <c r="L7" s="15"/>
      <c r="M7" s="15"/>
      <c r="N7" s="15"/>
      <c r="O7" s="15"/>
      <c r="P7" s="16"/>
      <c r="Q7" s="16"/>
      <c r="R7" s="16"/>
      <c r="S7" s="15"/>
      <c r="T7" s="17"/>
      <c r="U7" s="17"/>
      <c r="V7" s="17"/>
      <c r="W7" s="17"/>
      <c r="AB7" s="19"/>
      <c r="AC7" s="19"/>
      <c r="AD7" s="19"/>
      <c r="AE7" s="19"/>
    </row>
    <row r="8" spans="1:32" s="18" customFormat="1" ht="24" customHeight="1" x14ac:dyDescent="0.25">
      <c r="A8" s="15"/>
      <c r="B8" s="15"/>
      <c r="C8" s="15"/>
      <c r="D8" s="15"/>
      <c r="E8" s="15"/>
      <c r="F8" s="15"/>
      <c r="G8" s="15"/>
      <c r="H8" s="15"/>
      <c r="I8" s="15"/>
      <c r="J8" s="15"/>
      <c r="K8" s="15"/>
      <c r="L8" s="15"/>
      <c r="M8" s="15"/>
      <c r="N8" s="15"/>
      <c r="O8" s="15"/>
      <c r="P8" s="16"/>
      <c r="Q8" s="16"/>
      <c r="R8" s="16"/>
      <c r="S8" s="15"/>
      <c r="T8" s="17"/>
      <c r="U8" s="17"/>
      <c r="V8" s="17"/>
      <c r="W8" s="17"/>
      <c r="AB8" s="19"/>
      <c r="AC8" s="19"/>
      <c r="AD8" s="19"/>
      <c r="AE8" s="19"/>
    </row>
    <row r="9" spans="1:32" s="18" customFormat="1" ht="24" customHeight="1" x14ac:dyDescent="0.25">
      <c r="A9" s="15"/>
      <c r="B9" s="15"/>
      <c r="C9" s="15"/>
      <c r="D9" s="15"/>
      <c r="E9" s="15"/>
      <c r="F9" s="15"/>
      <c r="G9" s="15"/>
      <c r="H9" s="15"/>
      <c r="I9" s="15"/>
      <c r="J9" s="15"/>
      <c r="K9" s="15"/>
      <c r="L9" s="15"/>
      <c r="M9" s="15"/>
      <c r="N9" s="15"/>
      <c r="O9" s="15"/>
      <c r="P9" s="16"/>
      <c r="Q9" s="16"/>
      <c r="R9" s="16"/>
      <c r="S9" s="15"/>
      <c r="T9" s="17"/>
      <c r="U9" s="17"/>
      <c r="V9" s="17"/>
      <c r="W9" s="17"/>
      <c r="AB9" s="19"/>
      <c r="AC9" s="19"/>
      <c r="AD9" s="19"/>
      <c r="AE9" s="19"/>
    </row>
    <row r="10" spans="1:32" s="18" customFormat="1" ht="24" customHeight="1" x14ac:dyDescent="0.25">
      <c r="A10" s="15"/>
      <c r="B10" s="15"/>
      <c r="C10" s="15"/>
      <c r="D10" s="15"/>
      <c r="E10" s="15"/>
      <c r="F10" s="15"/>
      <c r="G10" s="15"/>
      <c r="H10" s="15"/>
      <c r="I10" s="15"/>
      <c r="J10" s="15"/>
      <c r="K10" s="15"/>
      <c r="L10" s="15"/>
      <c r="M10" s="15"/>
      <c r="N10" s="15"/>
      <c r="O10" s="15"/>
      <c r="P10" s="16"/>
      <c r="Q10" s="16"/>
      <c r="R10" s="16"/>
      <c r="S10" s="15"/>
      <c r="T10" s="17"/>
      <c r="U10" s="17"/>
      <c r="V10" s="17"/>
      <c r="W10" s="17"/>
      <c r="AB10" s="19"/>
      <c r="AC10" s="19"/>
      <c r="AD10" s="19"/>
      <c r="AE10" s="19"/>
    </row>
    <row r="11" spans="1:32" s="18" customFormat="1" ht="24" customHeight="1" x14ac:dyDescent="0.25">
      <c r="A11" s="15"/>
      <c r="B11" s="15"/>
      <c r="C11" s="15"/>
      <c r="D11" s="15"/>
      <c r="E11" s="15"/>
      <c r="F11" s="15"/>
      <c r="G11" s="15"/>
      <c r="H11" s="15"/>
      <c r="I11" s="15"/>
      <c r="J11" s="15"/>
      <c r="K11" s="15"/>
      <c r="L11" s="15"/>
      <c r="M11" s="15"/>
      <c r="N11" s="15"/>
      <c r="O11" s="15"/>
      <c r="P11" s="16"/>
      <c r="Q11" s="16"/>
      <c r="R11" s="16"/>
      <c r="S11" s="15"/>
      <c r="T11" s="17"/>
      <c r="U11" s="17"/>
      <c r="V11" s="17"/>
      <c r="W11" s="17"/>
      <c r="AB11" s="19"/>
      <c r="AC11" s="19"/>
      <c r="AD11" s="19"/>
      <c r="AE11" s="19"/>
    </row>
    <row r="12" spans="1:32" s="18" customFormat="1" ht="24" customHeight="1" x14ac:dyDescent="0.25">
      <c r="A12" s="15"/>
      <c r="B12" s="15"/>
      <c r="C12" s="15"/>
      <c r="D12" s="15"/>
      <c r="E12" s="15"/>
      <c r="F12" s="15"/>
      <c r="G12" s="15"/>
      <c r="H12" s="15"/>
      <c r="I12" s="15"/>
      <c r="J12" s="15"/>
      <c r="K12" s="15"/>
      <c r="L12" s="15"/>
      <c r="M12" s="15"/>
      <c r="N12" s="15"/>
      <c r="O12" s="15"/>
      <c r="P12" s="16"/>
      <c r="Q12" s="16"/>
      <c r="R12" s="16"/>
      <c r="S12" s="15"/>
      <c r="T12" s="17"/>
      <c r="U12" s="17"/>
      <c r="V12" s="17"/>
      <c r="W12" s="17"/>
      <c r="AB12" s="19"/>
      <c r="AC12" s="19"/>
      <c r="AD12" s="19"/>
      <c r="AE12" s="19"/>
    </row>
    <row r="13" spans="1:32" s="18" customFormat="1" ht="24" customHeight="1" x14ac:dyDescent="0.25">
      <c r="A13" s="15"/>
      <c r="B13" s="15"/>
      <c r="C13" s="15"/>
      <c r="D13" s="15"/>
      <c r="E13" s="15"/>
      <c r="F13" s="15"/>
      <c r="G13" s="15"/>
      <c r="H13" s="15"/>
      <c r="I13" s="15"/>
      <c r="J13" s="15"/>
      <c r="K13" s="15"/>
      <c r="L13" s="15"/>
      <c r="M13" s="15"/>
      <c r="N13" s="15"/>
      <c r="O13" s="15"/>
      <c r="P13" s="16"/>
      <c r="Q13" s="16"/>
      <c r="R13" s="16"/>
      <c r="S13" s="15"/>
      <c r="T13" s="17"/>
      <c r="U13" s="17"/>
      <c r="V13" s="17"/>
      <c r="W13" s="17"/>
      <c r="AB13" s="19"/>
      <c r="AC13" s="19"/>
      <c r="AD13" s="19"/>
      <c r="AE13" s="19"/>
    </row>
    <row r="14" spans="1:32" s="18" customFormat="1" ht="24" customHeight="1" x14ac:dyDescent="0.25">
      <c r="A14" s="15"/>
      <c r="B14" s="15"/>
      <c r="C14" s="15"/>
      <c r="D14" s="15"/>
      <c r="E14" s="15"/>
      <c r="F14" s="15"/>
      <c r="G14" s="15"/>
      <c r="H14" s="15"/>
      <c r="I14" s="15"/>
      <c r="J14" s="15"/>
      <c r="K14" s="15"/>
      <c r="L14" s="15"/>
      <c r="M14" s="15"/>
      <c r="N14" s="15"/>
      <c r="O14" s="15"/>
      <c r="P14" s="16"/>
      <c r="Q14" s="16"/>
      <c r="R14" s="16"/>
      <c r="S14" s="15"/>
      <c r="T14" s="17"/>
      <c r="U14" s="17"/>
      <c r="V14" s="17"/>
      <c r="W14" s="17"/>
      <c r="AB14" s="19"/>
      <c r="AC14" s="19"/>
      <c r="AD14" s="19"/>
      <c r="AE14" s="19"/>
    </row>
    <row r="15" spans="1:32" s="18" customFormat="1" ht="24" customHeight="1" x14ac:dyDescent="0.25">
      <c r="A15" s="15"/>
      <c r="B15" s="15"/>
      <c r="C15" s="15"/>
      <c r="D15" s="15"/>
      <c r="E15" s="15"/>
      <c r="F15" s="15"/>
      <c r="G15" s="15"/>
      <c r="H15" s="15"/>
      <c r="I15" s="15"/>
      <c r="J15" s="15"/>
      <c r="K15" s="15"/>
      <c r="L15" s="15"/>
      <c r="M15" s="15"/>
      <c r="N15" s="15"/>
      <c r="O15" s="15"/>
      <c r="P15" s="16"/>
      <c r="Q15" s="16"/>
      <c r="R15" s="16"/>
      <c r="S15" s="15"/>
      <c r="T15" s="17"/>
      <c r="U15" s="17"/>
      <c r="V15" s="17"/>
      <c r="W15" s="17"/>
      <c r="AB15" s="19"/>
      <c r="AC15" s="19"/>
      <c r="AD15" s="19"/>
      <c r="AE15" s="19"/>
    </row>
    <row r="16" spans="1:32" s="18" customFormat="1" ht="24" customHeight="1" x14ac:dyDescent="0.25">
      <c r="A16" s="15"/>
      <c r="B16" s="15"/>
      <c r="C16" s="15"/>
      <c r="D16" s="15"/>
      <c r="E16" s="15"/>
      <c r="F16" s="15"/>
      <c r="G16" s="15"/>
      <c r="H16" s="15"/>
      <c r="I16" s="15"/>
      <c r="J16" s="15"/>
      <c r="K16" s="15"/>
      <c r="L16" s="15"/>
      <c r="M16" s="15"/>
      <c r="N16" s="15"/>
      <c r="O16" s="15"/>
      <c r="P16" s="16"/>
      <c r="Q16" s="16"/>
      <c r="R16" s="16"/>
      <c r="S16" s="15"/>
      <c r="T16" s="17"/>
      <c r="U16" s="17"/>
      <c r="V16" s="17"/>
      <c r="W16" s="17"/>
      <c r="AB16" s="19"/>
      <c r="AC16" s="19"/>
      <c r="AD16" s="19"/>
      <c r="AE16" s="19"/>
    </row>
    <row r="17" spans="1:32" s="18" customFormat="1" ht="24" customHeight="1" x14ac:dyDescent="0.25">
      <c r="A17" s="15"/>
      <c r="B17" s="15"/>
      <c r="C17" s="15"/>
      <c r="D17" s="15"/>
      <c r="E17" s="15"/>
      <c r="F17" s="15"/>
      <c r="G17" s="15"/>
      <c r="H17" s="15"/>
      <c r="I17" s="15"/>
      <c r="J17" s="15"/>
      <c r="K17" s="15"/>
      <c r="L17" s="15"/>
      <c r="M17" s="15"/>
      <c r="N17" s="15"/>
      <c r="O17" s="15"/>
      <c r="P17" s="16"/>
      <c r="Q17" s="16"/>
      <c r="R17" s="16"/>
      <c r="S17" s="15"/>
      <c r="T17" s="17"/>
      <c r="U17" s="17"/>
      <c r="V17" s="17"/>
      <c r="W17" s="17"/>
      <c r="AB17" s="19"/>
      <c r="AC17" s="19"/>
      <c r="AD17" s="19"/>
      <c r="AE17" s="19"/>
    </row>
    <row r="18" spans="1:32" s="18" customFormat="1" ht="24" customHeight="1" x14ac:dyDescent="0.25">
      <c r="A18" s="15"/>
      <c r="B18" s="15"/>
      <c r="C18" s="15"/>
      <c r="D18" s="15"/>
      <c r="E18" s="15"/>
      <c r="F18" s="15"/>
      <c r="G18" s="15"/>
      <c r="H18" s="15"/>
      <c r="I18" s="15"/>
      <c r="J18" s="15"/>
      <c r="K18" s="15"/>
      <c r="L18" s="15"/>
      <c r="M18" s="15"/>
      <c r="N18" s="15"/>
      <c r="O18" s="15"/>
      <c r="P18" s="16"/>
      <c r="Q18" s="16"/>
      <c r="R18" s="16"/>
      <c r="S18" s="15"/>
      <c r="T18" s="17"/>
      <c r="U18" s="17"/>
      <c r="V18" s="17"/>
      <c r="W18" s="17"/>
      <c r="AB18" s="19"/>
      <c r="AC18" s="19"/>
      <c r="AD18" s="19"/>
      <c r="AE18" s="19"/>
    </row>
    <row r="19" spans="1:32" s="20" customFormat="1" ht="22" customHeight="1" x14ac:dyDescent="0.2">
      <c r="T19" s="21"/>
      <c r="AF19" s="20" t="s">
        <v>186</v>
      </c>
    </row>
    <row r="20" spans="1:32" s="20" customFormat="1" ht="22" customHeight="1" x14ac:dyDescent="0.2">
      <c r="A20" s="22" t="s">
        <v>36</v>
      </c>
      <c r="G20" s="20" t="str">
        <f>A20</f>
        <v>SheetInfo</v>
      </c>
      <c r="M20" s="20">
        <v>1</v>
      </c>
      <c r="N20" s="20">
        <v>1</v>
      </c>
      <c r="T20" s="21"/>
      <c r="AF20" s="20" t="s">
        <v>186</v>
      </c>
    </row>
    <row r="21" spans="1:32" ht="22" customHeight="1" x14ac:dyDescent="0.2">
      <c r="A21" s="23" t="s">
        <v>402</v>
      </c>
      <c r="B21" s="91" t="s">
        <v>401</v>
      </c>
      <c r="C21" s="24"/>
      <c r="D21" s="24"/>
      <c r="E21" s="24"/>
      <c r="F21" s="24"/>
      <c r="G21" s="91" t="s">
        <v>404</v>
      </c>
      <c r="H21" s="91" t="s">
        <v>417</v>
      </c>
      <c r="I21" s="24"/>
      <c r="J21" s="24"/>
      <c r="K21" s="24"/>
      <c r="L21" s="24"/>
      <c r="M21" s="24">
        <v>1</v>
      </c>
      <c r="N21" s="24">
        <v>0</v>
      </c>
      <c r="O21" s="25" t="s">
        <v>403</v>
      </c>
      <c r="P21" s="24">
        <v>0</v>
      </c>
      <c r="Q21" s="24">
        <v>1</v>
      </c>
      <c r="R21" s="24">
        <v>1</v>
      </c>
      <c r="S21" s="24"/>
      <c r="T21" s="4" t="s">
        <v>123</v>
      </c>
      <c r="U21" s="26"/>
      <c r="V21" s="26"/>
      <c r="W21" s="26"/>
      <c r="AF21" s="3" t="s">
        <v>186</v>
      </c>
    </row>
    <row r="22" spans="1:32" ht="22" customHeight="1" x14ac:dyDescent="0.2">
      <c r="A22" s="23" t="s">
        <v>75</v>
      </c>
      <c r="B22" s="24" t="s">
        <v>120</v>
      </c>
      <c r="C22" s="24"/>
      <c r="D22" s="24"/>
      <c r="E22" s="24"/>
      <c r="F22" s="24"/>
      <c r="G22" s="24" t="s">
        <v>121</v>
      </c>
      <c r="H22" s="91" t="s">
        <v>418</v>
      </c>
      <c r="I22" s="24"/>
      <c r="J22" s="24"/>
      <c r="K22" s="24"/>
      <c r="L22" s="24"/>
      <c r="M22" s="24">
        <v>1</v>
      </c>
      <c r="N22" s="24">
        <v>0</v>
      </c>
      <c r="O22" s="25" t="s">
        <v>122</v>
      </c>
      <c r="P22" s="24">
        <v>0</v>
      </c>
      <c r="Q22" s="24">
        <v>1</v>
      </c>
      <c r="R22" s="24">
        <v>1</v>
      </c>
      <c r="S22" s="24"/>
      <c r="T22" s="4" t="s">
        <v>123</v>
      </c>
      <c r="U22" s="26"/>
      <c r="V22" s="26"/>
      <c r="W22" s="26"/>
      <c r="AF22" s="3" t="s">
        <v>186</v>
      </c>
    </row>
    <row r="23" spans="1:32" ht="22" customHeight="1" x14ac:dyDescent="0.2">
      <c r="A23" s="23" t="s">
        <v>406</v>
      </c>
      <c r="B23" s="91" t="s">
        <v>405</v>
      </c>
      <c r="C23" s="24"/>
      <c r="D23" s="24"/>
      <c r="E23" s="24"/>
      <c r="F23" s="24"/>
      <c r="G23" s="91" t="s">
        <v>409</v>
      </c>
      <c r="H23" s="91" t="s">
        <v>419</v>
      </c>
      <c r="I23" s="24"/>
      <c r="J23" s="24"/>
      <c r="K23" s="24"/>
      <c r="L23" s="24"/>
      <c r="M23" s="24">
        <v>1</v>
      </c>
      <c r="N23" s="24">
        <v>0</v>
      </c>
      <c r="O23" s="25" t="s">
        <v>407</v>
      </c>
      <c r="P23" s="24">
        <v>0</v>
      </c>
      <c r="Q23" s="24">
        <v>1</v>
      </c>
      <c r="R23" s="24">
        <v>1</v>
      </c>
      <c r="S23" s="24"/>
      <c r="T23" s="4" t="s">
        <v>123</v>
      </c>
      <c r="U23" s="26"/>
      <c r="V23" s="26"/>
      <c r="W23" s="26"/>
      <c r="AF23" s="3" t="s">
        <v>186</v>
      </c>
    </row>
    <row r="24" spans="1:32" ht="22" customHeight="1" x14ac:dyDescent="0.2">
      <c r="A24" s="23" t="s">
        <v>408</v>
      </c>
      <c r="B24" s="91" t="s">
        <v>412</v>
      </c>
      <c r="C24" s="24"/>
      <c r="D24" s="24"/>
      <c r="E24" s="24"/>
      <c r="F24" s="24"/>
      <c r="G24" s="91" t="s">
        <v>410</v>
      </c>
      <c r="H24" s="91" t="s">
        <v>420</v>
      </c>
      <c r="I24" s="24"/>
      <c r="J24" s="24"/>
      <c r="K24" s="24"/>
      <c r="L24" s="24"/>
      <c r="M24" s="24">
        <v>1</v>
      </c>
      <c r="N24" s="24">
        <v>0</v>
      </c>
      <c r="O24" s="25" t="s">
        <v>411</v>
      </c>
      <c r="P24" s="24">
        <v>0</v>
      </c>
      <c r="Q24" s="24">
        <v>1</v>
      </c>
      <c r="R24" s="24">
        <v>1</v>
      </c>
      <c r="S24" s="24"/>
      <c r="T24" s="4" t="s">
        <v>123</v>
      </c>
      <c r="U24" s="26"/>
      <c r="V24" s="26"/>
      <c r="W24" s="26"/>
      <c r="AF24" s="3" t="s">
        <v>186</v>
      </c>
    </row>
    <row r="25" spans="1:32" ht="22" customHeight="1" x14ac:dyDescent="0.2">
      <c r="A25" s="23" t="s">
        <v>414</v>
      </c>
      <c r="B25" s="91" t="s">
        <v>413</v>
      </c>
      <c r="C25" s="24"/>
      <c r="D25" s="24"/>
      <c r="E25" s="24"/>
      <c r="F25" s="24"/>
      <c r="G25" s="91" t="s">
        <v>415</v>
      </c>
      <c r="H25" s="91" t="s">
        <v>421</v>
      </c>
      <c r="I25" s="24"/>
      <c r="J25" s="24"/>
      <c r="K25" s="24"/>
      <c r="L25" s="24"/>
      <c r="M25" s="24">
        <v>1</v>
      </c>
      <c r="N25" s="24">
        <v>0</v>
      </c>
      <c r="O25" s="25" t="s">
        <v>416</v>
      </c>
      <c r="P25" s="24">
        <v>0</v>
      </c>
      <c r="Q25" s="24">
        <v>1</v>
      </c>
      <c r="R25" s="24">
        <v>1</v>
      </c>
      <c r="S25" s="24"/>
      <c r="T25" s="4" t="s">
        <v>123</v>
      </c>
      <c r="U25" s="26"/>
      <c r="V25" s="26"/>
      <c r="W25" s="26"/>
      <c r="AF25" s="3" t="s">
        <v>186</v>
      </c>
    </row>
    <row r="26" spans="1:32" s="20" customFormat="1" ht="22" customHeight="1" x14ac:dyDescent="0.2">
      <c r="A26" s="23"/>
      <c r="M26" s="20">
        <v>1</v>
      </c>
      <c r="N26" s="20">
        <v>1</v>
      </c>
      <c r="T26" s="21"/>
      <c r="AF26" s="20" t="s">
        <v>186</v>
      </c>
    </row>
    <row r="27" spans="1:32" s="20" customFormat="1" ht="22" customHeight="1" x14ac:dyDescent="0.2">
      <c r="A27" s="22" t="s">
        <v>65</v>
      </c>
      <c r="G27" s="20" t="s">
        <v>64</v>
      </c>
      <c r="M27" s="20">
        <v>1</v>
      </c>
      <c r="N27" s="20">
        <v>1</v>
      </c>
      <c r="T27" s="21"/>
      <c r="AF27" s="20" t="s">
        <v>186</v>
      </c>
    </row>
    <row r="28" spans="1:32" ht="22" customHeight="1" x14ac:dyDescent="0.2">
      <c r="A28" s="23" t="s">
        <v>62</v>
      </c>
      <c r="G28" s="20" t="str">
        <f>A28</f>
        <v>ComplexProblem</v>
      </c>
      <c r="H28" s="20" t="s">
        <v>76</v>
      </c>
      <c r="I28" s="20"/>
      <c r="J28" s="20"/>
      <c r="K28" s="20"/>
      <c r="L28" s="20"/>
      <c r="M28" s="20">
        <v>1</v>
      </c>
      <c r="N28" s="20">
        <v>1</v>
      </c>
      <c r="O28" s="20"/>
      <c r="P28" s="20"/>
      <c r="Q28" s="20"/>
      <c r="AF28" s="3" t="s">
        <v>186</v>
      </c>
    </row>
    <row r="29" spans="1:32" ht="22" customHeight="1" x14ac:dyDescent="0.2">
      <c r="A29" s="23" t="s">
        <v>63</v>
      </c>
      <c r="G29" s="20" t="str">
        <f t="shared" ref="G29" si="0">A29</f>
        <v>SystemicSolution</v>
      </c>
      <c r="H29" s="20"/>
      <c r="I29" s="20"/>
      <c r="J29" s="20"/>
      <c r="K29" s="20"/>
      <c r="L29" s="20"/>
      <c r="M29" s="20">
        <v>1</v>
      </c>
      <c r="N29" s="20">
        <v>1</v>
      </c>
      <c r="O29" s="20"/>
      <c r="P29" s="20"/>
      <c r="Q29" s="20"/>
      <c r="AF29" s="3" t="s">
        <v>186</v>
      </c>
    </row>
    <row r="30" spans="1:32" ht="22" customHeight="1" x14ac:dyDescent="0.2">
      <c r="A30" s="23" t="s">
        <v>61</v>
      </c>
      <c r="G30" s="20" t="s">
        <v>67</v>
      </c>
      <c r="H30" s="20"/>
      <c r="I30" s="20"/>
      <c r="J30" s="20"/>
      <c r="K30" s="20"/>
      <c r="L30" s="20"/>
      <c r="M30" s="20">
        <v>1</v>
      </c>
      <c r="N30" s="20">
        <v>1</v>
      </c>
      <c r="O30" s="20"/>
      <c r="P30" s="20"/>
      <c r="Q30" s="20"/>
      <c r="R30" s="3">
        <v>1</v>
      </c>
      <c r="AF30" s="3" t="s">
        <v>186</v>
      </c>
    </row>
    <row r="31" spans="1:32" s="20" customFormat="1" ht="22" customHeight="1" x14ac:dyDescent="0.2">
      <c r="A31" s="23" t="s">
        <v>66</v>
      </c>
      <c r="G31" s="20" t="str">
        <f>A31</f>
        <v>SIPT</v>
      </c>
      <c r="M31" s="20">
        <v>1</v>
      </c>
      <c r="N31" s="20">
        <v>1</v>
      </c>
      <c r="T31" s="21"/>
      <c r="Z31" s="20" t="s">
        <v>91</v>
      </c>
      <c r="AA31" s="20" t="s">
        <v>92</v>
      </c>
      <c r="AF31" s="20" t="s">
        <v>186</v>
      </c>
    </row>
    <row r="32" spans="1:32" s="20" customFormat="1" ht="22" customHeight="1" x14ac:dyDescent="0.2">
      <c r="A32" s="23"/>
      <c r="T32" s="21"/>
      <c r="AF32" s="20" t="s">
        <v>186</v>
      </c>
    </row>
    <row r="33" spans="1:32" s="20" customFormat="1" ht="22" customHeight="1" x14ac:dyDescent="0.2">
      <c r="A33" s="23"/>
      <c r="T33" s="21"/>
      <c r="AF33" s="20" t="s">
        <v>186</v>
      </c>
    </row>
    <row r="34" spans="1:32" s="28" customFormat="1" ht="22" customHeight="1" x14ac:dyDescent="0.2">
      <c r="A34" s="27" t="s">
        <v>74</v>
      </c>
      <c r="G34" s="28" t="str">
        <f>A34</f>
        <v>SimpleSIP</v>
      </c>
      <c r="M34" s="28">
        <v>1</v>
      </c>
      <c r="N34" s="28">
        <v>1</v>
      </c>
      <c r="P34" s="28">
        <v>0</v>
      </c>
      <c r="T34" s="29"/>
      <c r="AF34" s="28" t="s">
        <v>186</v>
      </c>
    </row>
    <row r="35" spans="1:32" s="20" customFormat="1" ht="22" customHeight="1" x14ac:dyDescent="0.2">
      <c r="A35" s="23" t="s">
        <v>77</v>
      </c>
      <c r="B35" s="23" t="s">
        <v>80</v>
      </c>
      <c r="G35" s="20" t="str">
        <f t="shared" ref="G35" si="1">A35</f>
        <v>SIUnderstand</v>
      </c>
      <c r="M35" s="20">
        <v>1</v>
      </c>
      <c r="N35" s="20">
        <v>1</v>
      </c>
      <c r="P35" s="20">
        <v>0</v>
      </c>
      <c r="T35" s="21"/>
      <c r="AF35" s="20" t="s">
        <v>186</v>
      </c>
    </row>
    <row r="36" spans="1:32" s="20" customFormat="1" ht="22" customHeight="1" x14ac:dyDescent="0.2">
      <c r="A36" s="23" t="s">
        <v>78</v>
      </c>
      <c r="B36" s="23" t="s">
        <v>81</v>
      </c>
      <c r="G36" s="20" t="str">
        <f t="shared" ref="G36" si="2">A36</f>
        <v>SIVisualize</v>
      </c>
      <c r="M36" s="20">
        <v>1</v>
      </c>
      <c r="N36" s="20">
        <v>1</v>
      </c>
      <c r="P36" s="20">
        <v>0</v>
      </c>
      <c r="T36" s="21"/>
      <c r="Z36" s="20" t="s">
        <v>111</v>
      </c>
      <c r="AF36" s="20" t="s">
        <v>186</v>
      </c>
    </row>
    <row r="37" spans="1:32" ht="22" customHeight="1" x14ac:dyDescent="0.2">
      <c r="A37" s="3" t="s">
        <v>118</v>
      </c>
      <c r="B37" s="3" t="s">
        <v>113</v>
      </c>
      <c r="G37" s="20" t="str">
        <f>A37</f>
        <v>SIProblemSolving</v>
      </c>
      <c r="M37" s="3">
        <v>1</v>
      </c>
      <c r="N37" s="3">
        <v>1</v>
      </c>
      <c r="O37" s="3">
        <v>0</v>
      </c>
      <c r="P37" s="3">
        <v>0</v>
      </c>
      <c r="Q37" s="3">
        <v>0</v>
      </c>
      <c r="R37" s="3">
        <v>0</v>
      </c>
      <c r="AF37" s="3" t="s">
        <v>186</v>
      </c>
    </row>
    <row r="38" spans="1:32" ht="22" customHeight="1" x14ac:dyDescent="0.2">
      <c r="A38" s="3" t="s">
        <v>119</v>
      </c>
      <c r="B38" s="3" t="s">
        <v>113</v>
      </c>
      <c r="G38" s="20" t="str">
        <f>A38</f>
        <v>SINotVisualize</v>
      </c>
      <c r="M38" s="3">
        <v>1</v>
      </c>
      <c r="N38" s="3">
        <v>1</v>
      </c>
      <c r="O38" s="3">
        <v>0</v>
      </c>
      <c r="P38" s="3">
        <v>0</v>
      </c>
      <c r="Q38" s="3">
        <v>0</v>
      </c>
      <c r="R38" s="3">
        <v>0</v>
      </c>
      <c r="Z38" s="20" t="s">
        <v>112</v>
      </c>
      <c r="AF38" s="3" t="s">
        <v>186</v>
      </c>
    </row>
    <row r="39" spans="1:32" s="20" customFormat="1" ht="22" customHeight="1" x14ac:dyDescent="0.2">
      <c r="A39" s="23" t="s">
        <v>79</v>
      </c>
      <c r="B39" s="23" t="s">
        <v>82</v>
      </c>
      <c r="G39" s="20" t="str">
        <f t="shared" ref="G39" si="3">A39</f>
        <v>SIChange</v>
      </c>
      <c r="M39" s="20">
        <v>1</v>
      </c>
      <c r="N39" s="20">
        <v>1</v>
      </c>
      <c r="O39" s="20">
        <v>0</v>
      </c>
      <c r="P39" s="20">
        <v>0</v>
      </c>
      <c r="Q39" s="20">
        <v>0</v>
      </c>
      <c r="R39" s="20">
        <v>0</v>
      </c>
      <c r="T39" s="21"/>
      <c r="AF39" s="20" t="s">
        <v>186</v>
      </c>
    </row>
    <row r="40" spans="1:32" ht="22" customHeight="1" x14ac:dyDescent="0.2">
      <c r="A40" s="3" t="s">
        <v>110</v>
      </c>
      <c r="B40" s="3" t="s">
        <v>113</v>
      </c>
      <c r="G40" s="20" t="str">
        <f t="shared" ref="G40:G43" si="4">A40</f>
        <v>SIBarriers</v>
      </c>
      <c r="M40" s="3">
        <v>1</v>
      </c>
      <c r="N40" s="3">
        <v>1</v>
      </c>
      <c r="O40" s="3">
        <v>0</v>
      </c>
      <c r="P40" s="3">
        <v>0</v>
      </c>
      <c r="Q40" s="3">
        <v>0</v>
      </c>
      <c r="R40" s="3">
        <v>0</v>
      </c>
      <c r="AF40" s="3" t="s">
        <v>186</v>
      </c>
    </row>
    <row r="41" spans="1:32" ht="22" customHeight="1" x14ac:dyDescent="0.2">
      <c r="A41" s="3" t="s">
        <v>114</v>
      </c>
      <c r="B41" s="3" t="s">
        <v>113</v>
      </c>
      <c r="G41" s="20" t="str">
        <f t="shared" si="4"/>
        <v>SICognitiveComplexity</v>
      </c>
      <c r="M41" s="3">
        <v>1</v>
      </c>
      <c r="N41" s="3">
        <v>1</v>
      </c>
      <c r="O41" s="3">
        <v>0</v>
      </c>
      <c r="P41" s="3">
        <v>0</v>
      </c>
      <c r="Q41" s="3">
        <v>0</v>
      </c>
      <c r="R41" s="3">
        <v>0</v>
      </c>
      <c r="AF41" s="3" t="s">
        <v>186</v>
      </c>
    </row>
    <row r="42" spans="1:32" ht="22" customHeight="1" x14ac:dyDescent="0.2">
      <c r="A42" s="3" t="s">
        <v>115</v>
      </c>
      <c r="B42" s="3" t="s">
        <v>113</v>
      </c>
      <c r="G42" s="20" t="str">
        <f t="shared" ref="G42" si="5">A42</f>
        <v>SIKnowledgeIntegration</v>
      </c>
      <c r="M42" s="3">
        <v>1</v>
      </c>
      <c r="N42" s="3">
        <v>1</v>
      </c>
      <c r="O42" s="3">
        <v>0</v>
      </c>
      <c r="P42" s="3">
        <v>0</v>
      </c>
      <c r="Q42" s="3">
        <v>0</v>
      </c>
      <c r="R42" s="3">
        <v>0</v>
      </c>
      <c r="AF42" s="3" t="s">
        <v>186</v>
      </c>
    </row>
    <row r="43" spans="1:32" ht="22" customHeight="1" x14ac:dyDescent="0.2">
      <c r="A43" s="3" t="s">
        <v>116</v>
      </c>
      <c r="B43" s="3" t="s">
        <v>113</v>
      </c>
      <c r="G43" s="20" t="str">
        <f t="shared" si="4"/>
        <v>SICollaboration</v>
      </c>
      <c r="M43" s="3">
        <v>1</v>
      </c>
      <c r="N43" s="3">
        <v>1</v>
      </c>
      <c r="O43" s="3">
        <v>0</v>
      </c>
      <c r="P43" s="3">
        <v>0</v>
      </c>
      <c r="Q43" s="3">
        <v>0</v>
      </c>
      <c r="R43" s="3">
        <v>0</v>
      </c>
      <c r="AF43" s="3" t="s">
        <v>186</v>
      </c>
    </row>
    <row r="44" spans="1:32" ht="22" customHeight="1" x14ac:dyDescent="0.2">
      <c r="A44" s="3" t="s">
        <v>117</v>
      </c>
      <c r="B44" s="3" t="s">
        <v>113</v>
      </c>
      <c r="G44" s="20" t="str">
        <f t="shared" ref="G44" si="6">A44</f>
        <v>SIParticipation</v>
      </c>
      <c r="M44" s="3">
        <v>1</v>
      </c>
      <c r="N44" s="3">
        <v>1</v>
      </c>
      <c r="O44" s="3">
        <v>0</v>
      </c>
      <c r="P44" s="3">
        <v>0</v>
      </c>
      <c r="Q44" s="3">
        <v>0</v>
      </c>
      <c r="R44" s="3">
        <v>0</v>
      </c>
      <c r="AF44" s="3" t="s">
        <v>186</v>
      </c>
    </row>
    <row r="45" spans="1:32" ht="22" customHeight="1" x14ac:dyDescent="0.2">
      <c r="G45" s="20"/>
      <c r="AF45" s="3" t="s">
        <v>186</v>
      </c>
    </row>
    <row r="46" spans="1:32" s="31" customFormat="1" ht="22" customHeight="1" x14ac:dyDescent="0.2">
      <c r="A46" s="30" t="s">
        <v>37</v>
      </c>
      <c r="G46" s="31" t="str">
        <f>A46</f>
        <v>SIProcess</v>
      </c>
      <c r="M46" s="31">
        <v>1</v>
      </c>
      <c r="N46" s="31">
        <v>1</v>
      </c>
      <c r="T46" s="32"/>
      <c r="AF46" s="31" t="s">
        <v>186</v>
      </c>
    </row>
    <row r="47" spans="1:32" s="20" customFormat="1" ht="22" customHeight="1" x14ac:dyDescent="0.2">
      <c r="A47" s="23" t="s">
        <v>70</v>
      </c>
      <c r="B47" s="23" t="s">
        <v>25</v>
      </c>
      <c r="G47" s="20" t="str">
        <f t="shared" ref="G47" si="7">A47</f>
        <v>Tasks</v>
      </c>
      <c r="M47" s="20">
        <v>1</v>
      </c>
      <c r="N47" s="20">
        <v>1</v>
      </c>
      <c r="T47" s="21"/>
      <c r="AF47" s="20" t="s">
        <v>186</v>
      </c>
    </row>
    <row r="48" spans="1:32" s="20" customFormat="1" ht="22" customHeight="1" x14ac:dyDescent="0.2">
      <c r="A48" s="23" t="s">
        <v>35</v>
      </c>
      <c r="B48" s="23" t="s">
        <v>25</v>
      </c>
      <c r="G48" s="20" t="str">
        <f t="shared" ref="G48:G94" si="8">A48</f>
        <v>GlobalProblems</v>
      </c>
      <c r="M48" s="20">
        <v>1</v>
      </c>
      <c r="N48" s="20">
        <v>1</v>
      </c>
      <c r="T48" s="21"/>
      <c r="AF48" s="20" t="s">
        <v>186</v>
      </c>
    </row>
    <row r="49" spans="1:32" s="20" customFormat="1" ht="22" customHeight="1" x14ac:dyDescent="0.2">
      <c r="A49" s="23" t="s">
        <v>425</v>
      </c>
      <c r="B49" s="23" t="s">
        <v>426</v>
      </c>
      <c r="G49" s="20" t="str">
        <f t="shared" si="8"/>
        <v>ProblemDefinition</v>
      </c>
      <c r="M49" s="20">
        <v>1</v>
      </c>
      <c r="N49" s="20">
        <v>1</v>
      </c>
      <c r="T49" s="21"/>
      <c r="AF49" s="20" t="s">
        <v>186</v>
      </c>
    </row>
    <row r="50" spans="1:32" s="20" customFormat="1" ht="22" customHeight="1" x14ac:dyDescent="0.2">
      <c r="A50" s="23" t="s">
        <v>69</v>
      </c>
      <c r="B50" s="23" t="s">
        <v>23</v>
      </c>
      <c r="G50" s="20" t="str">
        <f t="shared" ref="G50" si="9">A50</f>
        <v>Measurement</v>
      </c>
      <c r="M50" s="20">
        <v>1</v>
      </c>
      <c r="N50" s="20">
        <v>1</v>
      </c>
      <c r="T50" s="21"/>
      <c r="AF50" s="20" t="s">
        <v>186</v>
      </c>
    </row>
    <row r="51" spans="1:32" s="20" customFormat="1" ht="22" customHeight="1" x14ac:dyDescent="0.2">
      <c r="A51" s="23" t="s">
        <v>23</v>
      </c>
      <c r="B51" s="23" t="s">
        <v>23</v>
      </c>
      <c r="G51" s="20" t="str">
        <f t="shared" si="8"/>
        <v>Research</v>
      </c>
      <c r="M51" s="20">
        <v>1</v>
      </c>
      <c r="N51" s="20">
        <v>1</v>
      </c>
      <c r="T51" s="21"/>
      <c r="AF51" s="20" t="s">
        <v>186</v>
      </c>
    </row>
    <row r="52" spans="1:32" ht="22" customHeight="1" x14ac:dyDescent="0.2">
      <c r="A52" s="23" t="s">
        <v>71</v>
      </c>
      <c r="B52" s="23" t="s">
        <v>73</v>
      </c>
      <c r="G52" s="20" t="str">
        <f t="shared" si="8"/>
        <v>Synthesis</v>
      </c>
      <c r="H52" s="20"/>
      <c r="I52" s="20"/>
      <c r="J52" s="20"/>
      <c r="K52" s="20"/>
      <c r="L52" s="20"/>
      <c r="M52" s="20">
        <v>1</v>
      </c>
      <c r="N52" s="20">
        <v>1</v>
      </c>
      <c r="O52" s="20"/>
      <c r="P52" s="20"/>
      <c r="Q52" s="20"/>
      <c r="AF52" s="3" t="s">
        <v>186</v>
      </c>
    </row>
    <row r="53" spans="1:32" ht="22" customHeight="1" x14ac:dyDescent="0.2">
      <c r="A53" s="23" t="s">
        <v>72</v>
      </c>
      <c r="B53" s="23" t="s">
        <v>72</v>
      </c>
      <c r="G53" s="20" t="str">
        <f t="shared" ref="G53" si="10">A53</f>
        <v>Mapping</v>
      </c>
      <c r="H53" s="20"/>
      <c r="I53" s="20"/>
      <c r="J53" s="20"/>
      <c r="K53" s="20"/>
      <c r="L53" s="20"/>
      <c r="M53" s="20">
        <v>1</v>
      </c>
      <c r="N53" s="20">
        <v>1</v>
      </c>
      <c r="O53" s="20"/>
      <c r="P53" s="20"/>
      <c r="Q53" s="20"/>
      <c r="AF53" s="3" t="s">
        <v>186</v>
      </c>
    </row>
    <row r="54" spans="1:32" ht="22" customHeight="1" x14ac:dyDescent="0.2">
      <c r="A54" s="23" t="s">
        <v>83</v>
      </c>
      <c r="B54" s="23" t="s">
        <v>83</v>
      </c>
      <c r="G54" s="20" t="str">
        <f t="shared" si="8"/>
        <v>Collaboration</v>
      </c>
      <c r="H54" s="20"/>
      <c r="I54" s="20"/>
      <c r="J54" s="20"/>
      <c r="K54" s="20"/>
      <c r="L54" s="20"/>
      <c r="M54" s="20">
        <v>1</v>
      </c>
      <c r="N54" s="20">
        <v>1</v>
      </c>
      <c r="O54" s="20"/>
      <c r="P54" s="20"/>
      <c r="Q54" s="20"/>
      <c r="AF54" s="3" t="s">
        <v>186</v>
      </c>
    </row>
    <row r="55" spans="1:32" ht="22" customHeight="1" x14ac:dyDescent="0.2">
      <c r="A55" s="23" t="s">
        <v>26</v>
      </c>
      <c r="B55" s="23" t="s">
        <v>26</v>
      </c>
      <c r="G55" s="20" t="str">
        <f t="shared" si="8"/>
        <v>Development</v>
      </c>
      <c r="H55" s="20"/>
      <c r="I55" s="20"/>
      <c r="J55" s="20"/>
      <c r="K55" s="20"/>
      <c r="L55" s="20"/>
      <c r="M55" s="20">
        <v>1</v>
      </c>
      <c r="N55" s="20">
        <v>1</v>
      </c>
      <c r="O55" s="20"/>
      <c r="P55" s="20"/>
      <c r="Q55" s="20"/>
      <c r="AF55" s="3" t="s">
        <v>186</v>
      </c>
    </row>
    <row r="56" spans="1:32" ht="22" customHeight="1" x14ac:dyDescent="0.2">
      <c r="A56" s="23" t="s">
        <v>27</v>
      </c>
      <c r="B56" s="23" t="s">
        <v>27</v>
      </c>
      <c r="G56" s="20" t="str">
        <f t="shared" si="8"/>
        <v>Implementation</v>
      </c>
      <c r="H56" s="20"/>
      <c r="I56" s="20"/>
      <c r="J56" s="20"/>
      <c r="K56" s="20"/>
      <c r="L56" s="20"/>
      <c r="M56" s="20">
        <v>1</v>
      </c>
      <c r="N56" s="20">
        <v>1</v>
      </c>
      <c r="O56" s="20"/>
      <c r="P56" s="20"/>
      <c r="Q56" s="20"/>
      <c r="AF56" s="3" t="s">
        <v>186</v>
      </c>
    </row>
    <row r="57" spans="1:32" ht="22" customHeight="1" x14ac:dyDescent="0.2">
      <c r="A57" s="23" t="s">
        <v>28</v>
      </c>
      <c r="B57" s="23" t="s">
        <v>28</v>
      </c>
      <c r="G57" s="20" t="str">
        <f t="shared" si="8"/>
        <v>Amplification</v>
      </c>
      <c r="H57" s="20"/>
      <c r="I57" s="20"/>
      <c r="J57" s="20"/>
      <c r="K57" s="20"/>
      <c r="L57" s="20"/>
      <c r="M57" s="20">
        <v>1</v>
      </c>
      <c r="N57" s="20">
        <v>1</v>
      </c>
      <c r="O57" s="20"/>
      <c r="P57" s="20"/>
      <c r="Q57" s="20"/>
      <c r="AF57" s="3" t="s">
        <v>186</v>
      </c>
    </row>
    <row r="58" spans="1:32" ht="22" customHeight="1" x14ac:dyDescent="0.2">
      <c r="A58" s="23" t="s">
        <v>39</v>
      </c>
      <c r="B58" s="23" t="s">
        <v>29</v>
      </c>
      <c r="G58" s="20" t="str">
        <f t="shared" si="8"/>
        <v>ContinuousImprovement</v>
      </c>
      <c r="H58" s="20"/>
      <c r="I58" s="20"/>
      <c r="J58" s="20"/>
      <c r="K58" s="20"/>
      <c r="L58" s="20"/>
      <c r="M58" s="20">
        <v>1</v>
      </c>
      <c r="N58" s="20">
        <v>1</v>
      </c>
      <c r="O58" s="20"/>
      <c r="P58" s="20"/>
      <c r="Q58" s="20"/>
      <c r="AF58" s="3" t="s">
        <v>186</v>
      </c>
    </row>
    <row r="59" spans="1:32" ht="22" customHeight="1" x14ac:dyDescent="0.2">
      <c r="A59" s="23" t="s">
        <v>40</v>
      </c>
      <c r="B59" s="23"/>
      <c r="G59" s="20" t="str">
        <f t="shared" si="8"/>
        <v>HumanDriven</v>
      </c>
      <c r="H59" s="20"/>
      <c r="I59" s="20"/>
      <c r="J59" s="20"/>
      <c r="K59" s="20"/>
      <c r="L59" s="20"/>
      <c r="M59" s="20">
        <v>1</v>
      </c>
      <c r="N59" s="20">
        <v>1</v>
      </c>
      <c r="O59" s="20"/>
      <c r="P59" s="20"/>
      <c r="Q59" s="20"/>
      <c r="AF59" s="3" t="s">
        <v>186</v>
      </c>
    </row>
    <row r="60" spans="1:32" ht="22" customHeight="1" x14ac:dyDescent="0.2">
      <c r="A60" s="23" t="s">
        <v>41</v>
      </c>
      <c r="B60" s="23"/>
      <c r="G60" s="20" t="str">
        <f t="shared" si="8"/>
        <v>DataDriven</v>
      </c>
      <c r="H60" s="20"/>
      <c r="I60" s="20"/>
      <c r="J60" s="20"/>
      <c r="K60" s="20"/>
      <c r="L60" s="20"/>
      <c r="M60" s="20">
        <v>1</v>
      </c>
      <c r="N60" s="20">
        <v>1</v>
      </c>
      <c r="O60" s="20"/>
      <c r="P60" s="20"/>
      <c r="Q60" s="20"/>
      <c r="AF60" s="3" t="s">
        <v>186</v>
      </c>
    </row>
    <row r="61" spans="1:32" ht="22" customHeight="1" x14ac:dyDescent="0.2">
      <c r="A61" s="23" t="s">
        <v>42</v>
      </c>
      <c r="B61" s="23"/>
      <c r="G61" s="20" t="str">
        <f t="shared" si="8"/>
        <v>SharedUnderstanding</v>
      </c>
      <c r="H61" s="20"/>
      <c r="I61" s="20"/>
      <c r="J61" s="20"/>
      <c r="K61" s="20"/>
      <c r="L61" s="20"/>
      <c r="M61" s="20">
        <v>1</v>
      </c>
      <c r="N61" s="20">
        <v>1</v>
      </c>
      <c r="O61" s="20"/>
      <c r="P61" s="20"/>
      <c r="Q61" s="20"/>
      <c r="AF61" s="3" t="s">
        <v>186</v>
      </c>
    </row>
    <row r="62" spans="1:32" ht="22" customHeight="1" x14ac:dyDescent="0.2">
      <c r="A62" s="23"/>
      <c r="G62" s="20">
        <f t="shared" si="8"/>
        <v>0</v>
      </c>
      <c r="H62" s="20"/>
      <c r="I62" s="20"/>
      <c r="J62" s="20"/>
      <c r="K62" s="20"/>
      <c r="L62" s="20"/>
      <c r="M62" s="20">
        <v>1</v>
      </c>
      <c r="N62" s="20">
        <v>1</v>
      </c>
      <c r="O62" s="20"/>
      <c r="P62" s="20"/>
      <c r="Q62" s="20"/>
      <c r="AF62" s="3" t="s">
        <v>186</v>
      </c>
    </row>
    <row r="63" spans="1:32" ht="22" customHeight="1" x14ac:dyDescent="0.2">
      <c r="A63" s="23" t="s">
        <v>30</v>
      </c>
      <c r="B63" s="23" t="s">
        <v>433</v>
      </c>
      <c r="G63" s="20" t="str">
        <f t="shared" si="8"/>
        <v>ImplementationStrands</v>
      </c>
      <c r="H63" s="20"/>
      <c r="I63" s="20"/>
      <c r="J63" s="20"/>
      <c r="K63" s="20"/>
      <c r="L63" s="20"/>
      <c r="M63" s="20">
        <v>1</v>
      </c>
      <c r="N63" s="20">
        <v>1</v>
      </c>
      <c r="O63" s="20"/>
      <c r="P63" s="20"/>
      <c r="Q63" s="20"/>
      <c r="R63" s="3">
        <v>1</v>
      </c>
      <c r="Z63" s="3" t="s">
        <v>93</v>
      </c>
      <c r="AA63" s="3" t="s">
        <v>94</v>
      </c>
      <c r="AF63" s="3" t="s">
        <v>186</v>
      </c>
    </row>
    <row r="64" spans="1:32" ht="22" customHeight="1" x14ac:dyDescent="0.2">
      <c r="A64" s="23" t="s">
        <v>34</v>
      </c>
      <c r="B64" s="23" t="s">
        <v>434</v>
      </c>
      <c r="G64" s="20" t="s">
        <v>84</v>
      </c>
      <c r="H64" s="20"/>
      <c r="I64" s="20"/>
      <c r="J64" s="20"/>
      <c r="K64" s="20"/>
      <c r="L64" s="20"/>
      <c r="M64" s="20">
        <v>1</v>
      </c>
      <c r="N64" s="20">
        <v>1</v>
      </c>
      <c r="O64" s="20"/>
      <c r="P64" s="20"/>
      <c r="Q64" s="20">
        <v>1</v>
      </c>
      <c r="AF64" s="3" t="s">
        <v>186</v>
      </c>
    </row>
    <row r="65" spans="1:32" ht="22" customHeight="1" x14ac:dyDescent="0.2">
      <c r="A65" s="23" t="s">
        <v>33</v>
      </c>
      <c r="B65" s="23" t="s">
        <v>435</v>
      </c>
      <c r="G65" s="20" t="s">
        <v>85</v>
      </c>
      <c r="H65" s="20"/>
      <c r="I65" s="20"/>
      <c r="J65" s="20"/>
      <c r="K65" s="20"/>
      <c r="L65" s="20"/>
      <c r="M65" s="20">
        <v>1</v>
      </c>
      <c r="N65" s="20">
        <v>1</v>
      </c>
      <c r="O65" s="20"/>
      <c r="P65" s="20"/>
      <c r="Q65" s="20">
        <v>1</v>
      </c>
      <c r="AF65" s="3" t="s">
        <v>186</v>
      </c>
    </row>
    <row r="66" spans="1:32" ht="22" customHeight="1" x14ac:dyDescent="0.2">
      <c r="A66" s="23" t="s">
        <v>32</v>
      </c>
      <c r="B66" s="23" t="s">
        <v>436</v>
      </c>
      <c r="G66" s="20" t="s">
        <v>86</v>
      </c>
      <c r="H66" s="20"/>
      <c r="I66" s="20"/>
      <c r="J66" s="20"/>
      <c r="K66" s="20"/>
      <c r="L66" s="20"/>
      <c r="M66" s="20">
        <v>1</v>
      </c>
      <c r="N66" s="20">
        <v>1</v>
      </c>
      <c r="O66" s="20"/>
      <c r="P66" s="20"/>
      <c r="Q66" s="20">
        <v>1</v>
      </c>
      <c r="AF66" s="3" t="s">
        <v>186</v>
      </c>
    </row>
    <row r="67" spans="1:32" ht="22" customHeight="1" x14ac:dyDescent="0.2">
      <c r="A67" s="23" t="s">
        <v>31</v>
      </c>
      <c r="B67" s="23" t="s">
        <v>437</v>
      </c>
      <c r="G67" s="20" t="str">
        <f t="shared" si="8"/>
        <v>FundingForSolutions</v>
      </c>
      <c r="H67" s="20"/>
      <c r="I67" s="20"/>
      <c r="J67" s="20"/>
      <c r="K67" s="20"/>
      <c r="L67" s="20"/>
      <c r="M67" s="20">
        <v>1</v>
      </c>
      <c r="N67" s="20">
        <v>1</v>
      </c>
      <c r="O67" s="20"/>
      <c r="P67" s="20"/>
      <c r="Q67" s="20"/>
      <c r="AF67" s="3" t="s">
        <v>186</v>
      </c>
    </row>
    <row r="68" spans="1:32" ht="22" customHeight="1" x14ac:dyDescent="0.2">
      <c r="A68" s="23" t="s">
        <v>393</v>
      </c>
      <c r="B68" s="23" t="s">
        <v>434</v>
      </c>
      <c r="G68" s="20" t="s">
        <v>84</v>
      </c>
      <c r="H68" s="20"/>
      <c r="I68" s="20"/>
      <c r="J68" s="20"/>
      <c r="K68" s="20"/>
      <c r="L68" s="20"/>
      <c r="M68" s="20">
        <v>1</v>
      </c>
      <c r="N68" s="20">
        <v>1</v>
      </c>
      <c r="O68" s="20"/>
      <c r="P68" s="20"/>
      <c r="Q68" s="20">
        <v>1</v>
      </c>
      <c r="AF68" s="3" t="s">
        <v>186</v>
      </c>
    </row>
    <row r="69" spans="1:32" ht="22" customHeight="1" x14ac:dyDescent="0.2">
      <c r="A69" s="23" t="s">
        <v>394</v>
      </c>
      <c r="B69" s="23" t="s">
        <v>435</v>
      </c>
      <c r="G69" s="20" t="s">
        <v>85</v>
      </c>
      <c r="H69" s="20"/>
      <c r="I69" s="20"/>
      <c r="J69" s="20"/>
      <c r="K69" s="20"/>
      <c r="L69" s="20"/>
      <c r="M69" s="20">
        <v>1</v>
      </c>
      <c r="N69" s="20">
        <v>1</v>
      </c>
      <c r="O69" s="20"/>
      <c r="P69" s="20"/>
      <c r="Q69" s="20">
        <v>1</v>
      </c>
      <c r="AF69" s="3" t="s">
        <v>186</v>
      </c>
    </row>
    <row r="70" spans="1:32" ht="22" customHeight="1" x14ac:dyDescent="0.2">
      <c r="A70" s="23" t="s">
        <v>395</v>
      </c>
      <c r="B70" s="23" t="s">
        <v>436</v>
      </c>
      <c r="G70" s="20" t="s">
        <v>86</v>
      </c>
      <c r="H70" s="20"/>
      <c r="I70" s="20"/>
      <c r="J70" s="20"/>
      <c r="K70" s="20"/>
      <c r="L70" s="20"/>
      <c r="M70" s="20">
        <v>1</v>
      </c>
      <c r="N70" s="20">
        <v>1</v>
      </c>
      <c r="O70" s="20"/>
      <c r="P70" s="20"/>
      <c r="Q70" s="20">
        <v>1</v>
      </c>
      <c r="AF70" s="3" t="s">
        <v>186</v>
      </c>
    </row>
    <row r="71" spans="1:32" ht="22" customHeight="1" x14ac:dyDescent="0.2">
      <c r="A71" s="23" t="s">
        <v>396</v>
      </c>
      <c r="B71" s="23" t="s">
        <v>437</v>
      </c>
      <c r="G71" s="20" t="str">
        <f t="shared" ref="G71" si="11">A71</f>
        <v>FundingForSolutions2</v>
      </c>
      <c r="H71" s="20"/>
      <c r="I71" s="20"/>
      <c r="J71" s="20"/>
      <c r="K71" s="20"/>
      <c r="L71" s="20"/>
      <c r="M71" s="20">
        <v>1</v>
      </c>
      <c r="N71" s="20">
        <v>1</v>
      </c>
      <c r="O71" s="20"/>
      <c r="P71" s="20"/>
      <c r="Q71" s="20"/>
      <c r="AF71" s="3" t="s">
        <v>186</v>
      </c>
    </row>
    <row r="72" spans="1:32" ht="22" customHeight="1" x14ac:dyDescent="0.2">
      <c r="A72" s="3" t="s">
        <v>399</v>
      </c>
      <c r="B72" s="3" t="s">
        <v>399</v>
      </c>
      <c r="G72" s="20" t="str">
        <f t="shared" si="8"/>
        <v>System Innovation Activities</v>
      </c>
      <c r="H72" s="20"/>
      <c r="I72" s="20"/>
      <c r="J72" s="20"/>
      <c r="K72" s="20"/>
      <c r="L72" s="20"/>
      <c r="M72" s="20">
        <v>1</v>
      </c>
      <c r="N72" s="20">
        <v>1</v>
      </c>
      <c r="O72" s="20"/>
      <c r="P72" s="20"/>
      <c r="Q72" s="20"/>
      <c r="AF72" s="3" t="s">
        <v>186</v>
      </c>
    </row>
    <row r="73" spans="1:32" ht="22" customHeight="1" x14ac:dyDescent="0.2">
      <c r="A73" s="23"/>
      <c r="G73" s="20">
        <f t="shared" si="8"/>
        <v>0</v>
      </c>
      <c r="H73" s="20"/>
      <c r="I73" s="20"/>
      <c r="J73" s="20"/>
      <c r="K73" s="20"/>
      <c r="L73" s="20"/>
      <c r="M73" s="20">
        <v>1</v>
      </c>
      <c r="N73" s="20">
        <v>1</v>
      </c>
      <c r="O73" s="20"/>
      <c r="P73" s="20"/>
      <c r="Q73" s="20"/>
      <c r="AF73" s="3" t="s">
        <v>186</v>
      </c>
    </row>
    <row r="74" spans="1:32" s="71" customFormat="1" ht="22" customHeight="1" x14ac:dyDescent="0.2">
      <c r="A74" s="74" t="s">
        <v>43</v>
      </c>
      <c r="G74" s="75" t="str">
        <f t="shared" si="8"/>
        <v>SIPlatform</v>
      </c>
      <c r="H74" s="75"/>
      <c r="I74" s="75"/>
      <c r="J74" s="75"/>
      <c r="K74" s="75"/>
      <c r="L74" s="75"/>
      <c r="M74" s="75">
        <v>1</v>
      </c>
      <c r="N74" s="75">
        <v>1</v>
      </c>
      <c r="O74" s="75"/>
      <c r="P74" s="75"/>
      <c r="Q74" s="75"/>
      <c r="T74" s="72"/>
      <c r="AF74" s="71" t="s">
        <v>186</v>
      </c>
    </row>
    <row r="75" spans="1:32" ht="22" customHeight="1" x14ac:dyDescent="0.2">
      <c r="A75" s="23" t="s">
        <v>44</v>
      </c>
      <c r="G75" s="20" t="str">
        <f t="shared" si="8"/>
        <v>TechnologyPlatform</v>
      </c>
      <c r="H75" s="20"/>
      <c r="I75" s="20"/>
      <c r="J75" s="20"/>
      <c r="K75" s="20"/>
      <c r="L75" s="20"/>
      <c r="M75" s="20">
        <v>1</v>
      </c>
      <c r="N75" s="20">
        <v>1</v>
      </c>
      <c r="O75" s="20"/>
      <c r="P75" s="20"/>
      <c r="Q75" s="20"/>
      <c r="AF75" s="3" t="s">
        <v>186</v>
      </c>
    </row>
    <row r="76" spans="1:32" ht="22" customHeight="1" x14ac:dyDescent="0.2">
      <c r="A76" s="23" t="s">
        <v>24</v>
      </c>
      <c r="G76" s="20" t="str">
        <f t="shared" si="8"/>
        <v>SystemsAgency</v>
      </c>
      <c r="H76" s="20"/>
      <c r="I76" s="20"/>
      <c r="J76" s="20"/>
      <c r="K76" s="20"/>
      <c r="L76" s="20"/>
      <c r="M76" s="20">
        <v>1</v>
      </c>
      <c r="N76" s="20">
        <v>1</v>
      </c>
      <c r="O76" s="25" t="s">
        <v>68</v>
      </c>
      <c r="P76" s="20"/>
      <c r="Q76" s="20"/>
      <c r="AF76" s="3" t="s">
        <v>186</v>
      </c>
    </row>
    <row r="77" spans="1:32" ht="22" customHeight="1" x14ac:dyDescent="0.2">
      <c r="A77" s="23" t="s">
        <v>45</v>
      </c>
      <c r="G77" s="20" t="str">
        <f t="shared" si="8"/>
        <v>SAFunding</v>
      </c>
      <c r="H77" s="20"/>
      <c r="I77" s="20"/>
      <c r="J77" s="20"/>
      <c r="K77" s="20"/>
      <c r="L77" s="20"/>
      <c r="M77" s="20">
        <v>1</v>
      </c>
      <c r="N77" s="20">
        <v>1</v>
      </c>
      <c r="O77" s="20"/>
      <c r="P77" s="20"/>
      <c r="Q77" s="20"/>
      <c r="AF77" s="3" t="s">
        <v>186</v>
      </c>
    </row>
    <row r="78" spans="1:32" ht="22" customHeight="1" x14ac:dyDescent="0.2">
      <c r="A78" s="23" t="s">
        <v>46</v>
      </c>
      <c r="G78" s="20" t="str">
        <f t="shared" si="8"/>
        <v>SAPartners</v>
      </c>
      <c r="H78" s="20"/>
      <c r="I78" s="20"/>
      <c r="J78" s="20"/>
      <c r="K78" s="20"/>
      <c r="L78" s="20"/>
      <c r="M78" s="20">
        <v>1</v>
      </c>
      <c r="N78" s="20">
        <v>1</v>
      </c>
      <c r="O78" s="20"/>
      <c r="P78" s="20"/>
      <c r="Q78" s="20"/>
      <c r="AF78" s="3" t="s">
        <v>186</v>
      </c>
    </row>
    <row r="79" spans="1:32" ht="22" customHeight="1" x14ac:dyDescent="0.2">
      <c r="A79" s="23" t="s">
        <v>47</v>
      </c>
      <c r="G79" s="20" t="str">
        <f t="shared" si="8"/>
        <v>FeaturesBenefits</v>
      </c>
      <c r="H79" s="20"/>
      <c r="I79" s="20"/>
      <c r="J79" s="20"/>
      <c r="K79" s="20"/>
      <c r="L79" s="20"/>
      <c r="M79" s="20">
        <v>1</v>
      </c>
      <c r="N79" s="20">
        <v>1</v>
      </c>
      <c r="O79" s="20"/>
      <c r="P79" s="20"/>
      <c r="Q79" s="20"/>
      <c r="AF79" s="3" t="s">
        <v>186</v>
      </c>
    </row>
    <row r="80" spans="1:32" ht="22" customHeight="1" x14ac:dyDescent="0.2">
      <c r="A80" s="23" t="s">
        <v>48</v>
      </c>
      <c r="G80" s="20" t="str">
        <f t="shared" si="8"/>
        <v>DataIdeaDriven</v>
      </c>
      <c r="H80" s="20"/>
      <c r="I80" s="20"/>
      <c r="J80" s="20"/>
      <c r="K80" s="20"/>
      <c r="L80" s="20"/>
      <c r="M80" s="20">
        <v>1</v>
      </c>
      <c r="N80" s="20">
        <v>1</v>
      </c>
      <c r="O80" s="20"/>
      <c r="P80" s="20"/>
      <c r="Q80" s="20"/>
      <c r="AF80" s="3" t="s">
        <v>186</v>
      </c>
    </row>
    <row r="81" spans="1:32" ht="22" customHeight="1" x14ac:dyDescent="0.2">
      <c r="A81" s="23" t="s">
        <v>49</v>
      </c>
      <c r="G81" s="20" t="str">
        <f t="shared" si="8"/>
        <v>ThingsWeCanDo</v>
      </c>
      <c r="H81" s="20"/>
      <c r="I81" s="20"/>
      <c r="J81" s="20"/>
      <c r="K81" s="20"/>
      <c r="L81" s="20"/>
      <c r="M81" s="20">
        <v>1</v>
      </c>
      <c r="N81" s="20">
        <v>1</v>
      </c>
      <c r="O81" s="20"/>
      <c r="P81" s="20"/>
      <c r="Q81" s="20"/>
      <c r="AF81" s="3" t="s">
        <v>186</v>
      </c>
    </row>
    <row r="82" spans="1:32" ht="22" customHeight="1" x14ac:dyDescent="0.2">
      <c r="A82" s="23"/>
      <c r="G82" s="20">
        <f t="shared" si="8"/>
        <v>0</v>
      </c>
      <c r="H82" s="20"/>
      <c r="I82" s="20"/>
      <c r="J82" s="20"/>
      <c r="K82" s="20"/>
      <c r="L82" s="20"/>
      <c r="M82" s="20">
        <v>1</v>
      </c>
      <c r="N82" s="20">
        <v>1</v>
      </c>
      <c r="O82" s="20"/>
      <c r="P82" s="20"/>
      <c r="Q82" s="20"/>
      <c r="AF82" s="3" t="s">
        <v>186</v>
      </c>
    </row>
    <row r="83" spans="1:32" ht="22" customHeight="1" x14ac:dyDescent="0.2">
      <c r="A83" s="23" t="s">
        <v>50</v>
      </c>
      <c r="G83" s="20" t="str">
        <f t="shared" si="8"/>
        <v>ETB</v>
      </c>
      <c r="H83" s="20"/>
      <c r="I83" s="20"/>
      <c r="J83" s="20"/>
      <c r="K83" s="20"/>
      <c r="L83" s="20"/>
      <c r="M83" s="20">
        <v>1</v>
      </c>
      <c r="N83" s="20">
        <v>1</v>
      </c>
      <c r="O83" s="20"/>
      <c r="P83" s="20"/>
      <c r="Q83" s="20"/>
      <c r="AF83" s="3" t="s">
        <v>186</v>
      </c>
    </row>
    <row r="84" spans="1:32" ht="22" customHeight="1" x14ac:dyDescent="0.2">
      <c r="A84" s="23" t="s">
        <v>51</v>
      </c>
      <c r="G84" s="20" t="str">
        <f t="shared" si="8"/>
        <v>Evidence</v>
      </c>
      <c r="H84" s="20"/>
      <c r="I84" s="20"/>
      <c r="J84" s="20"/>
      <c r="K84" s="20"/>
      <c r="L84" s="20"/>
      <c r="M84" s="20">
        <v>1</v>
      </c>
      <c r="N84" s="20">
        <v>1</v>
      </c>
      <c r="O84" s="20"/>
      <c r="P84" s="20"/>
      <c r="Q84" s="20"/>
      <c r="AF84" s="3" t="s">
        <v>186</v>
      </c>
    </row>
    <row r="85" spans="1:32" ht="22" customHeight="1" x14ac:dyDescent="0.2">
      <c r="A85" s="23" t="s">
        <v>52</v>
      </c>
      <c r="G85" s="20" t="str">
        <f t="shared" si="8"/>
        <v>Users</v>
      </c>
      <c r="H85" s="20"/>
      <c r="I85" s="20"/>
      <c r="J85" s="20"/>
      <c r="K85" s="20"/>
      <c r="L85" s="20"/>
      <c r="M85" s="20">
        <v>1</v>
      </c>
      <c r="N85" s="20">
        <v>1</v>
      </c>
      <c r="O85" s="20"/>
      <c r="P85" s="20"/>
      <c r="Q85" s="20"/>
      <c r="AF85" s="3" t="s">
        <v>186</v>
      </c>
    </row>
    <row r="86" spans="1:32" ht="22" customHeight="1" x14ac:dyDescent="0.2">
      <c r="A86" s="23" t="s">
        <v>53</v>
      </c>
      <c r="G86" s="20" t="str">
        <f t="shared" si="8"/>
        <v>Stakeholders</v>
      </c>
      <c r="H86" s="20"/>
      <c r="I86" s="20"/>
      <c r="J86" s="20"/>
      <c r="K86" s="20"/>
      <c r="L86" s="20"/>
      <c r="M86" s="20">
        <v>1</v>
      </c>
      <c r="N86" s="20">
        <v>1</v>
      </c>
      <c r="O86" s="20"/>
      <c r="P86" s="20"/>
      <c r="Q86" s="20"/>
      <c r="AF86" s="3" t="s">
        <v>186</v>
      </c>
    </row>
    <row r="87" spans="1:32" ht="22" customHeight="1" x14ac:dyDescent="0.2">
      <c r="A87" s="23"/>
      <c r="G87" s="20">
        <f t="shared" si="8"/>
        <v>0</v>
      </c>
      <c r="H87" s="20"/>
      <c r="I87" s="20"/>
      <c r="J87" s="20"/>
      <c r="K87" s="20"/>
      <c r="L87" s="20"/>
      <c r="M87" s="20">
        <v>1</v>
      </c>
      <c r="N87" s="20">
        <v>1</v>
      </c>
      <c r="O87" s="20"/>
      <c r="P87" s="20"/>
      <c r="Q87" s="20"/>
      <c r="AF87" s="3" t="s">
        <v>186</v>
      </c>
    </row>
    <row r="88" spans="1:32" ht="22" customHeight="1" x14ac:dyDescent="0.2">
      <c r="A88" s="23" t="s">
        <v>54</v>
      </c>
      <c r="G88" s="20" t="str">
        <f t="shared" si="8"/>
        <v>ForProfitEnd</v>
      </c>
      <c r="H88" s="20"/>
      <c r="I88" s="20"/>
      <c r="J88" s="20"/>
      <c r="K88" s="20"/>
      <c r="L88" s="20"/>
      <c r="M88" s="20">
        <v>1</v>
      </c>
      <c r="N88" s="20">
        <v>1</v>
      </c>
      <c r="O88" s="20"/>
      <c r="P88" s="20"/>
      <c r="Q88" s="20"/>
      <c r="AF88" s="3" t="s">
        <v>186</v>
      </c>
    </row>
    <row r="89" spans="1:32" ht="22" customHeight="1" x14ac:dyDescent="0.2">
      <c r="A89" s="23" t="s">
        <v>55</v>
      </c>
      <c r="G89" s="20" t="str">
        <f t="shared" si="8"/>
        <v>Clients</v>
      </c>
      <c r="H89" s="20"/>
      <c r="I89" s="20"/>
      <c r="J89" s="20"/>
      <c r="K89" s="20"/>
      <c r="L89" s="20"/>
      <c r="M89" s="20">
        <v>1</v>
      </c>
      <c r="N89" s="20">
        <v>1</v>
      </c>
      <c r="O89" s="20"/>
      <c r="P89" s="20"/>
      <c r="Q89" s="20"/>
      <c r="AF89" s="3" t="s">
        <v>186</v>
      </c>
    </row>
    <row r="90" spans="1:32" ht="22" customHeight="1" x14ac:dyDescent="0.2">
      <c r="A90" s="23" t="s">
        <v>56</v>
      </c>
      <c r="G90" s="20" t="str">
        <f t="shared" si="8"/>
        <v>BarriersGaps</v>
      </c>
      <c r="H90" s="20"/>
      <c r="I90" s="20"/>
      <c r="J90" s="20"/>
      <c r="K90" s="20"/>
      <c r="L90" s="20"/>
      <c r="M90" s="20">
        <v>1</v>
      </c>
      <c r="N90" s="20">
        <v>1</v>
      </c>
      <c r="O90" s="20"/>
      <c r="P90" s="20"/>
      <c r="Q90" s="20"/>
      <c r="AF90" s="3" t="s">
        <v>186</v>
      </c>
    </row>
    <row r="91" spans="1:32" ht="22" customHeight="1" x14ac:dyDescent="0.2">
      <c r="A91" s="23" t="s">
        <v>57</v>
      </c>
      <c r="G91" s="20" t="str">
        <f t="shared" si="8"/>
        <v>CapabilitieSkills</v>
      </c>
      <c r="H91" s="20"/>
      <c r="I91" s="20"/>
      <c r="J91" s="20"/>
      <c r="K91" s="20"/>
      <c r="L91" s="20"/>
      <c r="M91" s="20">
        <v>1</v>
      </c>
      <c r="N91" s="20">
        <v>1</v>
      </c>
      <c r="O91" s="20"/>
      <c r="P91" s="20"/>
      <c r="Q91" s="20"/>
      <c r="AF91" s="3" t="s">
        <v>186</v>
      </c>
    </row>
    <row r="92" spans="1:32" ht="22" customHeight="1" x14ac:dyDescent="0.2">
      <c r="A92" s="23" t="s">
        <v>58</v>
      </c>
      <c r="G92" s="20" t="str">
        <f t="shared" si="8"/>
        <v>Motivations</v>
      </c>
      <c r="H92" s="20"/>
      <c r="I92" s="20"/>
      <c r="J92" s="20"/>
      <c r="K92" s="20"/>
      <c r="L92" s="20"/>
      <c r="M92" s="20">
        <v>1</v>
      </c>
      <c r="N92" s="20">
        <v>1</v>
      </c>
      <c r="O92" s="20"/>
      <c r="P92" s="20"/>
      <c r="Q92" s="20"/>
      <c r="AF92" s="3" t="s">
        <v>186</v>
      </c>
    </row>
    <row r="93" spans="1:32" ht="22" customHeight="1" x14ac:dyDescent="0.2">
      <c r="A93" s="23" t="s">
        <v>59</v>
      </c>
      <c r="G93" s="20" t="str">
        <f t="shared" si="8"/>
        <v>ValueProposition</v>
      </c>
      <c r="H93" s="20"/>
      <c r="I93" s="20"/>
      <c r="J93" s="20"/>
      <c r="K93" s="20"/>
      <c r="L93" s="20"/>
      <c r="M93" s="20">
        <v>1</v>
      </c>
      <c r="N93" s="20">
        <v>1</v>
      </c>
      <c r="O93" s="20"/>
      <c r="P93" s="20"/>
      <c r="Q93" s="20"/>
      <c r="AF93" s="3" t="s">
        <v>186</v>
      </c>
    </row>
    <row r="94" spans="1:32" ht="22" customHeight="1" x14ac:dyDescent="0.2">
      <c r="A94" s="23" t="s">
        <v>60</v>
      </c>
      <c r="G94" s="20" t="str">
        <f t="shared" si="8"/>
        <v>Notes</v>
      </c>
      <c r="H94" s="20"/>
      <c r="I94" s="20"/>
      <c r="J94" s="20"/>
      <c r="K94" s="20"/>
      <c r="L94" s="20"/>
      <c r="M94" s="20">
        <v>1</v>
      </c>
      <c r="N94" s="20">
        <v>1</v>
      </c>
      <c r="O94" s="20"/>
      <c r="P94" s="20"/>
      <c r="Q94" s="20"/>
      <c r="AF94" s="3" t="s">
        <v>186</v>
      </c>
    </row>
    <row r="95" spans="1:32" ht="22" customHeight="1" x14ac:dyDescent="0.2">
      <c r="A95" s="23" t="s">
        <v>99</v>
      </c>
      <c r="G95" s="20" t="str">
        <f t="shared" ref="G95" si="12">A95</f>
        <v>MapNone</v>
      </c>
      <c r="H95" s="20"/>
      <c r="I95" s="20"/>
      <c r="J95" s="20"/>
      <c r="K95" s="20"/>
      <c r="L95" s="20"/>
      <c r="M95" s="20">
        <v>1</v>
      </c>
      <c r="N95" s="20">
        <v>1</v>
      </c>
      <c r="O95" s="20"/>
      <c r="P95" s="20"/>
      <c r="Q95" s="20"/>
      <c r="AD95" s="3" t="s">
        <v>100</v>
      </c>
      <c r="AE95" s="3" t="s">
        <v>101</v>
      </c>
      <c r="AF95" s="3" t="s">
        <v>186</v>
      </c>
    </row>
    <row r="96" spans="1:32" ht="22" customHeight="1" x14ac:dyDescent="0.2">
      <c r="AF96" s="3" t="s">
        <v>186</v>
      </c>
    </row>
    <row r="97" spans="1:32" ht="22" customHeight="1" x14ac:dyDescent="0.2">
      <c r="A97" s="33"/>
      <c r="B97" s="33"/>
      <c r="AF97" s="3" t="s">
        <v>186</v>
      </c>
    </row>
    <row r="98" spans="1:32" s="35" customFormat="1" ht="22" customHeight="1" x14ac:dyDescent="0.2">
      <c r="A98" s="34" t="s">
        <v>102</v>
      </c>
      <c r="T98" s="36"/>
      <c r="AF98" s="35" t="s">
        <v>186</v>
      </c>
    </row>
    <row r="99" spans="1:32" ht="22" customHeight="1" x14ac:dyDescent="0.2">
      <c r="A99" s="3" t="s">
        <v>103</v>
      </c>
      <c r="M99" s="3">
        <v>0</v>
      </c>
      <c r="N99" s="3">
        <v>0</v>
      </c>
      <c r="O99" s="3">
        <v>0</v>
      </c>
      <c r="P99" s="3">
        <v>0</v>
      </c>
      <c r="Q99" s="3">
        <v>0</v>
      </c>
      <c r="R99" s="3">
        <v>0</v>
      </c>
      <c r="AF99" s="3" t="s">
        <v>186</v>
      </c>
    </row>
    <row r="100" spans="1:32" ht="22" customHeight="1" x14ac:dyDescent="0.2">
      <c r="A100" s="3" t="s">
        <v>104</v>
      </c>
      <c r="M100" s="3">
        <v>0</v>
      </c>
      <c r="N100" s="3">
        <v>0</v>
      </c>
      <c r="O100" s="3">
        <v>0</v>
      </c>
      <c r="P100" s="3">
        <v>0</v>
      </c>
      <c r="Q100" s="3">
        <v>0</v>
      </c>
      <c r="R100" s="3">
        <v>0</v>
      </c>
      <c r="AF100" s="3" t="s">
        <v>186</v>
      </c>
    </row>
    <row r="101" spans="1:32" s="37" customFormat="1" ht="22" customHeight="1" x14ac:dyDescent="0.2">
      <c r="A101" s="37" t="s">
        <v>105</v>
      </c>
      <c r="B101" s="37" t="s">
        <v>106</v>
      </c>
      <c r="G101" s="38" t="s">
        <v>107</v>
      </c>
      <c r="H101" s="38" t="s">
        <v>108</v>
      </c>
      <c r="I101" s="38"/>
      <c r="J101" s="38"/>
      <c r="M101" s="37">
        <v>1</v>
      </c>
      <c r="N101" s="37">
        <v>1</v>
      </c>
      <c r="O101" s="39" t="s">
        <v>109</v>
      </c>
      <c r="P101" s="37">
        <v>0</v>
      </c>
      <c r="Q101" s="37">
        <v>1</v>
      </c>
      <c r="R101" s="37">
        <v>1</v>
      </c>
      <c r="T101" s="40"/>
      <c r="AF101" s="37" t="s">
        <v>186</v>
      </c>
    </row>
    <row r="102" spans="1:32" ht="22" customHeight="1" x14ac:dyDescent="0.2">
      <c r="A102" s="14" t="str">
        <f t="shared" ref="A102:A142" si="13">SUBSTITUTE(B102," ","")</f>
        <v/>
      </c>
      <c r="P102" s="3">
        <v>0</v>
      </c>
      <c r="Q102" s="3">
        <v>0</v>
      </c>
      <c r="R102" s="3">
        <v>0</v>
      </c>
      <c r="AF102" s="3" t="s">
        <v>186</v>
      </c>
    </row>
    <row r="103" spans="1:32" s="71" customFormat="1" ht="22" customHeight="1" x14ac:dyDescent="0.2">
      <c r="A103" s="73" t="s">
        <v>342</v>
      </c>
      <c r="M103" s="71">
        <v>1</v>
      </c>
      <c r="N103" s="71">
        <v>1</v>
      </c>
      <c r="R103" s="71">
        <v>1</v>
      </c>
      <c r="T103" s="72"/>
      <c r="AF103" s="71" t="s">
        <v>186</v>
      </c>
    </row>
    <row r="104" spans="1:32" ht="22" customHeight="1" x14ac:dyDescent="0.2">
      <c r="A104" s="14" t="str">
        <f t="shared" si="13"/>
        <v>Understand</v>
      </c>
      <c r="B104" s="3" t="s">
        <v>80</v>
      </c>
      <c r="M104" s="3">
        <v>1</v>
      </c>
      <c r="N104" s="3">
        <v>1</v>
      </c>
      <c r="R104" s="3">
        <v>1</v>
      </c>
      <c r="AF104" s="3" t="s">
        <v>186</v>
      </c>
    </row>
    <row r="105" spans="1:32" ht="22" customHeight="1" x14ac:dyDescent="0.2">
      <c r="A105" s="14" t="str">
        <f t="shared" si="13"/>
        <v>Change</v>
      </c>
      <c r="B105" s="3" t="s">
        <v>82</v>
      </c>
      <c r="M105" s="3">
        <v>1</v>
      </c>
      <c r="N105" s="3">
        <v>1</v>
      </c>
      <c r="R105" s="3">
        <v>1</v>
      </c>
      <c r="AF105" s="3" t="s">
        <v>186</v>
      </c>
    </row>
    <row r="106" spans="1:32" ht="22" customHeight="1" x14ac:dyDescent="0.2">
      <c r="A106" s="14" t="str">
        <f t="shared" si="13"/>
        <v>Lead</v>
      </c>
      <c r="B106" s="3" t="s">
        <v>377</v>
      </c>
      <c r="M106" s="3">
        <v>1</v>
      </c>
      <c r="N106" s="3">
        <v>1</v>
      </c>
      <c r="R106" s="3">
        <v>1</v>
      </c>
      <c r="AF106" s="3" t="s">
        <v>186</v>
      </c>
    </row>
    <row r="107" spans="1:32" ht="22" customHeight="1" x14ac:dyDescent="0.2">
      <c r="A107" s="14" t="str">
        <f t="shared" si="13"/>
        <v>Collaborate</v>
      </c>
      <c r="B107" s="3" t="s">
        <v>378</v>
      </c>
      <c r="M107" s="3">
        <v>1</v>
      </c>
      <c r="N107" s="3">
        <v>1</v>
      </c>
      <c r="R107" s="3">
        <v>1</v>
      </c>
      <c r="AF107" s="3" t="s">
        <v>186</v>
      </c>
    </row>
    <row r="108" spans="1:32" ht="22" customHeight="1" x14ac:dyDescent="0.2">
      <c r="A108" s="14" t="str">
        <f t="shared" si="13"/>
        <v>Strands</v>
      </c>
      <c r="B108" s="3" t="s">
        <v>375</v>
      </c>
      <c r="M108" s="3">
        <v>1</v>
      </c>
      <c r="N108" s="3">
        <v>1</v>
      </c>
      <c r="R108" s="3">
        <v>1</v>
      </c>
      <c r="AF108" s="3" t="s">
        <v>186</v>
      </c>
    </row>
    <row r="109" spans="1:32" ht="22" customHeight="1" x14ac:dyDescent="0.2">
      <c r="A109" s="14" t="str">
        <f>SUBSTITUTE(B109," ","")</f>
        <v>Enable</v>
      </c>
      <c r="B109" s="3" t="s">
        <v>379</v>
      </c>
      <c r="M109" s="3">
        <v>1</v>
      </c>
      <c r="N109" s="3">
        <v>1</v>
      </c>
      <c r="R109" s="3">
        <v>1</v>
      </c>
      <c r="AF109" s="3" t="s">
        <v>186</v>
      </c>
    </row>
    <row r="110" spans="1:32" ht="22" customHeight="1" x14ac:dyDescent="0.2">
      <c r="A110" s="14" t="str">
        <f t="shared" si="13"/>
        <v>Feedback</v>
      </c>
      <c r="B110" s="3" t="s">
        <v>372</v>
      </c>
      <c r="H110" s="3" t="s">
        <v>373</v>
      </c>
      <c r="M110" s="3">
        <v>1</v>
      </c>
      <c r="N110" s="3">
        <v>1</v>
      </c>
      <c r="R110" s="3">
        <v>1</v>
      </c>
      <c r="AF110" s="3" t="s">
        <v>186</v>
      </c>
    </row>
    <row r="111" spans="1:32" ht="22" customHeight="1" x14ac:dyDescent="0.2">
      <c r="A111" s="14" t="str">
        <f t="shared" si="13"/>
        <v>Core</v>
      </c>
      <c r="B111" s="3" t="s">
        <v>343</v>
      </c>
      <c r="H111" s="3" t="s">
        <v>374</v>
      </c>
      <c r="M111" s="3">
        <v>1</v>
      </c>
      <c r="N111" s="3">
        <v>1</v>
      </c>
      <c r="R111" s="3">
        <v>1</v>
      </c>
      <c r="AF111" s="3" t="s">
        <v>186</v>
      </c>
    </row>
    <row r="112" spans="1:32" ht="22" customHeight="1" x14ac:dyDescent="0.2">
      <c r="A112" s="14" t="str">
        <f t="shared" si="13"/>
        <v>Internal</v>
      </c>
      <c r="B112" s="3" t="s">
        <v>344</v>
      </c>
      <c r="H112" s="3" t="s">
        <v>371</v>
      </c>
      <c r="M112" s="3">
        <v>1</v>
      </c>
      <c r="N112" s="3">
        <v>1</v>
      </c>
      <c r="R112" s="3">
        <v>1</v>
      </c>
      <c r="AF112" s="3" t="s">
        <v>186</v>
      </c>
    </row>
    <row r="113" spans="1:32" ht="22" customHeight="1" x14ac:dyDescent="0.2">
      <c r="A113" s="14" t="str">
        <f t="shared" si="13"/>
        <v>StrategicPartners</v>
      </c>
      <c r="B113" s="3" t="s">
        <v>345</v>
      </c>
      <c r="H113" s="3" t="s">
        <v>389</v>
      </c>
      <c r="M113" s="3">
        <v>1</v>
      </c>
      <c r="N113" s="3">
        <v>1</v>
      </c>
      <c r="R113" s="3">
        <v>1</v>
      </c>
      <c r="AF113" s="3" t="s">
        <v>186</v>
      </c>
    </row>
    <row r="114" spans="1:32" ht="22" customHeight="1" x14ac:dyDescent="0.2">
      <c r="A114" s="14" t="str">
        <f t="shared" si="13"/>
        <v>Funders</v>
      </c>
      <c r="B114" s="3" t="s">
        <v>365</v>
      </c>
      <c r="H114" s="3" t="s">
        <v>380</v>
      </c>
      <c r="M114" s="3">
        <v>1</v>
      </c>
      <c r="N114" s="3">
        <v>1</v>
      </c>
      <c r="R114" s="3">
        <v>1</v>
      </c>
      <c r="AF114" s="3" t="s">
        <v>186</v>
      </c>
    </row>
    <row r="115" spans="1:32" ht="22" customHeight="1" x14ac:dyDescent="0.2">
      <c r="A115" s="14" t="str">
        <f t="shared" si="13"/>
        <v>Network</v>
      </c>
      <c r="B115" s="3" t="s">
        <v>346</v>
      </c>
      <c r="H115" s="3" t="s">
        <v>381</v>
      </c>
      <c r="M115" s="3">
        <v>1</v>
      </c>
      <c r="N115" s="3">
        <v>1</v>
      </c>
      <c r="R115" s="3">
        <v>1</v>
      </c>
      <c r="AF115" s="3" t="s">
        <v>186</v>
      </c>
    </row>
    <row r="116" spans="1:32" ht="22" customHeight="1" x14ac:dyDescent="0.2">
      <c r="A116" s="14" t="str">
        <f t="shared" si="13"/>
        <v>Project</v>
      </c>
      <c r="B116" s="3" t="s">
        <v>347</v>
      </c>
      <c r="H116" s="3" t="s">
        <v>382</v>
      </c>
      <c r="M116" s="3">
        <v>1</v>
      </c>
      <c r="N116" s="3">
        <v>1</v>
      </c>
      <c r="R116" s="3">
        <v>1</v>
      </c>
      <c r="AF116" s="3" t="s">
        <v>186</v>
      </c>
    </row>
    <row r="117" spans="1:32" ht="22" customHeight="1" x14ac:dyDescent="0.2">
      <c r="A117" s="14" t="str">
        <f t="shared" si="13"/>
        <v>DomainExpertise</v>
      </c>
      <c r="B117" s="3" t="s">
        <v>348</v>
      </c>
      <c r="H117" s="3" t="s">
        <v>383</v>
      </c>
      <c r="M117" s="3">
        <v>1</v>
      </c>
      <c r="N117" s="3">
        <v>1</v>
      </c>
      <c r="R117" s="3">
        <v>1</v>
      </c>
      <c r="AF117" s="3" t="s">
        <v>186</v>
      </c>
    </row>
    <row r="118" spans="1:32" ht="22" customHeight="1" x14ac:dyDescent="0.2">
      <c r="A118" s="14" t="str">
        <f t="shared" si="13"/>
        <v>Staff</v>
      </c>
      <c r="B118" s="3" t="s">
        <v>349</v>
      </c>
      <c r="H118" s="3" t="s">
        <v>384</v>
      </c>
      <c r="M118" s="3">
        <v>1</v>
      </c>
      <c r="N118" s="3">
        <v>1</v>
      </c>
      <c r="R118" s="3">
        <v>1</v>
      </c>
      <c r="AF118" s="3" t="s">
        <v>186</v>
      </c>
    </row>
    <row r="119" spans="1:32" ht="22" customHeight="1" x14ac:dyDescent="0.2">
      <c r="A119" s="14" t="str">
        <f t="shared" si="13"/>
        <v>Budget</v>
      </c>
      <c r="B119" s="3" t="s">
        <v>350</v>
      </c>
      <c r="H119" s="3" t="s">
        <v>385</v>
      </c>
      <c r="M119" s="3">
        <v>1</v>
      </c>
      <c r="N119" s="3">
        <v>1</v>
      </c>
      <c r="R119" s="3">
        <v>1</v>
      </c>
      <c r="AF119" s="3" t="s">
        <v>186</v>
      </c>
    </row>
    <row r="120" spans="1:32" ht="22" customHeight="1" x14ac:dyDescent="0.2">
      <c r="A120" s="14" t="str">
        <f t="shared" si="13"/>
        <v>CoreCompetencies</v>
      </c>
      <c r="B120" s="3" t="s">
        <v>351</v>
      </c>
      <c r="H120" s="3" t="s">
        <v>386</v>
      </c>
      <c r="M120" s="3">
        <v>1</v>
      </c>
      <c r="N120" s="3">
        <v>1</v>
      </c>
      <c r="R120" s="3">
        <v>1</v>
      </c>
      <c r="AF120" s="3" t="s">
        <v>186</v>
      </c>
    </row>
    <row r="121" spans="1:32" ht="22" customHeight="1" x14ac:dyDescent="0.2">
      <c r="A121" s="14" t="str">
        <f t="shared" si="13"/>
        <v>Deliverables</v>
      </c>
      <c r="B121" s="3" t="s">
        <v>352</v>
      </c>
      <c r="H121" s="3" t="s">
        <v>387</v>
      </c>
      <c r="M121" s="3">
        <v>1</v>
      </c>
      <c r="N121" s="3">
        <v>1</v>
      </c>
      <c r="R121" s="3">
        <v>1</v>
      </c>
      <c r="AF121" s="3" t="s">
        <v>186</v>
      </c>
    </row>
    <row r="122" spans="1:32" ht="22" customHeight="1" x14ac:dyDescent="0.2">
      <c r="A122" s="14" t="str">
        <f t="shared" si="13"/>
        <v>Motivations</v>
      </c>
      <c r="B122" s="3" t="s">
        <v>58</v>
      </c>
      <c r="H122" s="3" t="s">
        <v>388</v>
      </c>
      <c r="M122" s="3">
        <v>1</v>
      </c>
      <c r="N122" s="3">
        <v>1</v>
      </c>
      <c r="R122" s="3">
        <v>1</v>
      </c>
      <c r="AF122" s="3" t="s">
        <v>186</v>
      </c>
    </row>
    <row r="123" spans="1:32" ht="22" customHeight="1" x14ac:dyDescent="0.2">
      <c r="A123" s="14" t="str">
        <f t="shared" si="13"/>
        <v>LeadershipBrief</v>
      </c>
      <c r="B123" s="3" t="s">
        <v>353</v>
      </c>
      <c r="H123" s="3" t="s">
        <v>370</v>
      </c>
      <c r="M123" s="3">
        <v>1</v>
      </c>
      <c r="N123" s="3">
        <v>1</v>
      </c>
      <c r="R123" s="3">
        <v>1</v>
      </c>
      <c r="AF123" s="3" t="s">
        <v>186</v>
      </c>
    </row>
    <row r="124" spans="1:32" ht="22" customHeight="1" x14ac:dyDescent="0.2">
      <c r="A124" s="14" t="str">
        <f>SUBSTITUTE(B124," ","")</f>
        <v>CollectiveWorkplans</v>
      </c>
      <c r="B124" s="3" t="s">
        <v>376</v>
      </c>
      <c r="H124" s="3" t="s">
        <v>370</v>
      </c>
      <c r="M124" s="3">
        <v>1</v>
      </c>
      <c r="N124" s="3">
        <v>1</v>
      </c>
      <c r="R124" s="3">
        <v>1</v>
      </c>
      <c r="AF124" s="3" t="s">
        <v>186</v>
      </c>
    </row>
    <row r="125" spans="1:32" ht="22" customHeight="1" x14ac:dyDescent="0.2">
      <c r="A125" s="14" t="str">
        <f t="shared" si="13"/>
        <v>FinanceBrief</v>
      </c>
      <c r="B125" s="3" t="s">
        <v>354</v>
      </c>
      <c r="H125" s="3" t="s">
        <v>370</v>
      </c>
      <c r="M125" s="3">
        <v>1</v>
      </c>
      <c r="N125" s="3">
        <v>1</v>
      </c>
      <c r="R125" s="3">
        <v>1</v>
      </c>
      <c r="AF125" s="3" t="s">
        <v>186</v>
      </c>
    </row>
    <row r="126" spans="1:32" ht="22" customHeight="1" x14ac:dyDescent="0.2">
      <c r="A126" s="14" t="str">
        <f t="shared" si="13"/>
        <v>ResearchBrief</v>
      </c>
      <c r="B126" s="3" t="s">
        <v>355</v>
      </c>
      <c r="H126" s="3" t="s">
        <v>370</v>
      </c>
      <c r="M126" s="3">
        <v>1</v>
      </c>
      <c r="N126" s="3">
        <v>1</v>
      </c>
      <c r="R126" s="3">
        <v>1</v>
      </c>
      <c r="AF126" s="3" t="s">
        <v>186</v>
      </c>
    </row>
    <row r="127" spans="1:32" ht="22" customHeight="1" x14ac:dyDescent="0.2">
      <c r="A127" s="14" t="str">
        <f t="shared" si="13"/>
        <v>StakeholderBrief</v>
      </c>
      <c r="B127" s="3" t="s">
        <v>357</v>
      </c>
      <c r="H127" s="3" t="s">
        <v>370</v>
      </c>
      <c r="M127" s="3">
        <v>1</v>
      </c>
      <c r="N127" s="3">
        <v>1</v>
      </c>
      <c r="R127" s="3">
        <v>1</v>
      </c>
      <c r="AF127" s="3" t="s">
        <v>186</v>
      </c>
    </row>
    <row r="128" spans="1:32" ht="22" customHeight="1" x14ac:dyDescent="0.2">
      <c r="A128" s="14" t="str">
        <f t="shared" si="13"/>
        <v>SystemicAnalysis</v>
      </c>
      <c r="B128" s="3" t="s">
        <v>356</v>
      </c>
      <c r="H128" s="3" t="s">
        <v>370</v>
      </c>
      <c r="M128" s="3">
        <v>1</v>
      </c>
      <c r="N128" s="3">
        <v>1</v>
      </c>
      <c r="R128" s="3">
        <v>1</v>
      </c>
      <c r="AF128" s="3" t="s">
        <v>186</v>
      </c>
    </row>
    <row r="129" spans="1:32" ht="22" customHeight="1" x14ac:dyDescent="0.2">
      <c r="A129" s="14" t="str">
        <f t="shared" si="13"/>
        <v>InnovationBrief</v>
      </c>
      <c r="B129" s="3" t="s">
        <v>358</v>
      </c>
      <c r="H129" s="3" t="s">
        <v>370</v>
      </c>
      <c r="M129" s="3">
        <v>1</v>
      </c>
      <c r="N129" s="3">
        <v>1</v>
      </c>
      <c r="R129" s="3">
        <v>1</v>
      </c>
      <c r="AF129" s="3" t="s">
        <v>186</v>
      </c>
    </row>
    <row r="130" spans="1:32" ht="22" customHeight="1" x14ac:dyDescent="0.2">
      <c r="A130" s="14" t="str">
        <f t="shared" si="13"/>
        <v>MobilizationBrief</v>
      </c>
      <c r="B130" s="3" t="s">
        <v>359</v>
      </c>
      <c r="H130" s="3" t="s">
        <v>370</v>
      </c>
      <c r="M130" s="3">
        <v>1</v>
      </c>
      <c r="N130" s="3">
        <v>1</v>
      </c>
      <c r="R130" s="3">
        <v>1</v>
      </c>
      <c r="AF130" s="3" t="s">
        <v>186</v>
      </c>
    </row>
    <row r="131" spans="1:32" ht="22" customHeight="1" x14ac:dyDescent="0.2">
      <c r="A131" s="14" t="str">
        <f t="shared" si="13"/>
        <v>OnlineHub</v>
      </c>
      <c r="B131" s="3" t="s">
        <v>360</v>
      </c>
      <c r="H131" s="3" t="s">
        <v>370</v>
      </c>
      <c r="M131" s="3">
        <v>1</v>
      </c>
      <c r="N131" s="3">
        <v>1</v>
      </c>
      <c r="R131" s="3">
        <v>1</v>
      </c>
      <c r="AF131" s="3" t="s">
        <v>186</v>
      </c>
    </row>
    <row r="132" spans="1:32" ht="22" customHeight="1" x14ac:dyDescent="0.2">
      <c r="A132" s="14" t="str">
        <f t="shared" si="13"/>
        <v>Facilitation</v>
      </c>
      <c r="B132" s="3" t="s">
        <v>361</v>
      </c>
      <c r="H132" s="3" t="s">
        <v>370</v>
      </c>
      <c r="M132" s="3">
        <v>1</v>
      </c>
      <c r="N132" s="3">
        <v>1</v>
      </c>
      <c r="R132" s="3">
        <v>1</v>
      </c>
      <c r="AF132" s="3" t="s">
        <v>186</v>
      </c>
    </row>
    <row r="133" spans="1:32" ht="22" customHeight="1" x14ac:dyDescent="0.2">
      <c r="A133" s="14" t="str">
        <f t="shared" si="13"/>
        <v>ProjectManagement</v>
      </c>
      <c r="B133" s="3" t="s">
        <v>362</v>
      </c>
      <c r="H133" s="3" t="s">
        <v>370</v>
      </c>
      <c r="M133" s="3">
        <v>1</v>
      </c>
      <c r="N133" s="3">
        <v>1</v>
      </c>
      <c r="R133" s="3">
        <v>1</v>
      </c>
      <c r="AF133" s="3" t="s">
        <v>186</v>
      </c>
    </row>
    <row r="134" spans="1:32" ht="22" customHeight="1" x14ac:dyDescent="0.2">
      <c r="A134" s="14" t="str">
        <f t="shared" si="13"/>
        <v>CurrentSystem</v>
      </c>
      <c r="B134" s="3" t="s">
        <v>368</v>
      </c>
      <c r="H134" s="3" t="s">
        <v>370</v>
      </c>
      <c r="M134" s="3">
        <v>1</v>
      </c>
      <c r="N134" s="3">
        <v>1</v>
      </c>
      <c r="R134" s="3">
        <v>1</v>
      </c>
      <c r="AF134" s="3" t="s">
        <v>186</v>
      </c>
    </row>
    <row r="135" spans="1:32" ht="22" customHeight="1" x14ac:dyDescent="0.2">
      <c r="A135" s="14" t="str">
        <f t="shared" si="13"/>
        <v>FutureSystem</v>
      </c>
      <c r="B135" s="3" t="s">
        <v>369</v>
      </c>
      <c r="H135" s="3" t="s">
        <v>370</v>
      </c>
      <c r="M135" s="3">
        <v>1</v>
      </c>
      <c r="N135" s="3">
        <v>1</v>
      </c>
      <c r="R135" s="3">
        <v>1</v>
      </c>
      <c r="AF135" s="3" t="s">
        <v>186</v>
      </c>
    </row>
    <row r="136" spans="1:32" ht="22" customHeight="1" x14ac:dyDescent="0.2">
      <c r="A136" s="14" t="str">
        <f t="shared" si="13"/>
        <v>Toolkit1</v>
      </c>
      <c r="B136" s="3" t="s">
        <v>390</v>
      </c>
      <c r="M136" s="3">
        <v>1</v>
      </c>
      <c r="N136" s="3">
        <v>1</v>
      </c>
      <c r="R136" s="3">
        <v>1</v>
      </c>
      <c r="AF136" s="3" t="s">
        <v>186</v>
      </c>
    </row>
    <row r="137" spans="1:32" ht="22" customHeight="1" x14ac:dyDescent="0.2">
      <c r="A137" s="14" t="str">
        <f t="shared" si="13"/>
        <v>Collaboratory</v>
      </c>
      <c r="B137" s="3" t="s">
        <v>391</v>
      </c>
      <c r="M137" s="3">
        <v>1</v>
      </c>
      <c r="N137" s="3">
        <v>1</v>
      </c>
      <c r="R137" s="3">
        <v>1</v>
      </c>
      <c r="AF137" s="3" t="s">
        <v>186</v>
      </c>
    </row>
    <row r="138" spans="1:32" ht="22" customHeight="1" x14ac:dyDescent="0.2">
      <c r="A138" s="14" t="str">
        <f t="shared" si="13"/>
        <v>Strands2</v>
      </c>
      <c r="B138" s="3" t="s">
        <v>392</v>
      </c>
      <c r="M138" s="3">
        <v>1</v>
      </c>
      <c r="N138" s="3">
        <v>1</v>
      </c>
      <c r="R138" s="3">
        <v>1</v>
      </c>
      <c r="AF138" s="3" t="s">
        <v>186</v>
      </c>
    </row>
    <row r="139" spans="1:32" ht="22" customHeight="1" x14ac:dyDescent="0.2">
      <c r="A139" s="14" t="str">
        <f t="shared" ref="A139" si="14">SUBSTITUTE(B139," ","")</f>
        <v>SystemInnovationActivities</v>
      </c>
      <c r="B139" s="3" t="s">
        <v>399</v>
      </c>
      <c r="M139" s="3">
        <v>1</v>
      </c>
      <c r="N139" s="3">
        <v>1</v>
      </c>
      <c r="R139" s="3">
        <v>1</v>
      </c>
      <c r="AF139" s="3" t="s">
        <v>186</v>
      </c>
    </row>
    <row r="140" spans="1:32" ht="22" customHeight="1" x14ac:dyDescent="0.2">
      <c r="A140" s="3" t="s">
        <v>397</v>
      </c>
      <c r="B140" s="3" t="s">
        <v>399</v>
      </c>
      <c r="H140" s="20"/>
      <c r="I140" s="20"/>
      <c r="J140" s="20"/>
      <c r="K140" s="20"/>
      <c r="L140" s="20"/>
      <c r="M140" s="20">
        <v>1</v>
      </c>
      <c r="N140" s="20">
        <v>1</v>
      </c>
      <c r="O140" s="20"/>
      <c r="P140" s="20"/>
      <c r="Q140" s="20"/>
      <c r="AF140" s="3" t="s">
        <v>186</v>
      </c>
    </row>
    <row r="141" spans="1:32" ht="22" customHeight="1" x14ac:dyDescent="0.2">
      <c r="A141" s="14" t="str">
        <f t="shared" si="13"/>
        <v>StrategicAnalysis</v>
      </c>
      <c r="B141" s="3" t="s">
        <v>398</v>
      </c>
      <c r="H141" s="3" t="s">
        <v>439</v>
      </c>
      <c r="M141" s="3">
        <v>1</v>
      </c>
      <c r="N141" s="3">
        <v>1</v>
      </c>
      <c r="R141" s="3">
        <v>1</v>
      </c>
      <c r="AF141" s="3" t="s">
        <v>186</v>
      </c>
    </row>
    <row r="142" spans="1:32" ht="22" customHeight="1" x14ac:dyDescent="0.2">
      <c r="A142" s="14" t="str">
        <f t="shared" si="13"/>
        <v>LeadershipDevelopment</v>
      </c>
      <c r="B142" s="3" t="s">
        <v>423</v>
      </c>
      <c r="H142" s="3" t="s">
        <v>440</v>
      </c>
      <c r="M142" s="3">
        <v>1</v>
      </c>
      <c r="N142" s="3">
        <v>1</v>
      </c>
      <c r="R142" s="3">
        <v>1</v>
      </c>
      <c r="AF142" s="3" t="s">
        <v>186</v>
      </c>
    </row>
    <row r="143" spans="1:32" ht="22" customHeight="1" x14ac:dyDescent="0.2">
      <c r="A143" s="14" t="str">
        <f>SUBSTITUTE(B143," ","")</f>
        <v>IntegratedCommunications</v>
      </c>
      <c r="B143" s="3" t="s">
        <v>431</v>
      </c>
      <c r="H143" s="3" t="s">
        <v>441</v>
      </c>
      <c r="M143" s="3">
        <v>1</v>
      </c>
      <c r="N143" s="3">
        <v>1</v>
      </c>
      <c r="R143" s="3">
        <v>1</v>
      </c>
      <c r="AF143" s="3" t="s">
        <v>186</v>
      </c>
    </row>
    <row r="144" spans="1:32" ht="22" customHeight="1" x14ac:dyDescent="0.2">
      <c r="A144" s="14" t="str">
        <f t="shared" ref="A144" si="15">SUBSTITUTE(B144," ","")</f>
        <v>Innovation</v>
      </c>
      <c r="B144" s="3" t="s">
        <v>424</v>
      </c>
      <c r="H144" s="3" t="s">
        <v>442</v>
      </c>
      <c r="M144" s="3">
        <v>1</v>
      </c>
      <c r="N144" s="3">
        <v>1</v>
      </c>
      <c r="R144" s="3">
        <v>1</v>
      </c>
      <c r="AF144" s="3" t="s">
        <v>186</v>
      </c>
    </row>
    <row r="145" spans="1:32" ht="22" customHeight="1" x14ac:dyDescent="0.2">
      <c r="A145" s="14" t="str">
        <f t="shared" ref="A145:A147" si="16">SUBSTITUTE(B145," ","")</f>
        <v>Agencies</v>
      </c>
      <c r="B145" s="3" t="s">
        <v>427</v>
      </c>
      <c r="H145" s="3" t="s">
        <v>428</v>
      </c>
      <c r="M145" s="3">
        <v>1</v>
      </c>
      <c r="N145" s="3">
        <v>1</v>
      </c>
      <c r="R145" s="3">
        <v>1</v>
      </c>
      <c r="AF145" s="3" t="s">
        <v>186</v>
      </c>
    </row>
    <row r="146" spans="1:32" ht="22" customHeight="1" x14ac:dyDescent="0.2">
      <c r="A146" s="14" t="str">
        <f>SUBSTITUTE(B146," ","")</f>
        <v>SIGap</v>
      </c>
      <c r="B146" s="3" t="s">
        <v>400</v>
      </c>
      <c r="M146" s="3">
        <v>1</v>
      </c>
      <c r="N146" s="3">
        <v>1</v>
      </c>
      <c r="R146" s="3">
        <v>1</v>
      </c>
      <c r="AF146" s="3" t="s">
        <v>186</v>
      </c>
    </row>
    <row r="147" spans="1:32" ht="22" customHeight="1" x14ac:dyDescent="0.2">
      <c r="A147" s="14" t="str">
        <f t="shared" si="16"/>
        <v>SIWork</v>
      </c>
      <c r="B147" s="3" t="s">
        <v>451</v>
      </c>
      <c r="M147" s="3">
        <v>1</v>
      </c>
      <c r="N147" s="3">
        <v>1</v>
      </c>
      <c r="R147" s="3">
        <v>1</v>
      </c>
      <c r="AF147" s="3" t="s">
        <v>186</v>
      </c>
    </row>
    <row r="148" spans="1:32" ht="22" customHeight="1" x14ac:dyDescent="0.2">
      <c r="A148" s="14" t="str">
        <f t="shared" ref="A148:A158" si="17">SUBSTITUTE(B148," ","")</f>
        <v>Sectors</v>
      </c>
      <c r="B148" s="3" t="s">
        <v>452</v>
      </c>
      <c r="M148" s="3">
        <v>1</v>
      </c>
      <c r="N148" s="3">
        <v>1</v>
      </c>
      <c r="R148" s="3">
        <v>1</v>
      </c>
      <c r="AF148" s="3" t="s">
        <v>186</v>
      </c>
    </row>
    <row r="149" spans="1:32" ht="22" customHeight="1" x14ac:dyDescent="0.2">
      <c r="A149" s="14" t="str">
        <f>SUBSTITUTE(B149," ","")</f>
        <v/>
      </c>
      <c r="M149" s="3">
        <v>1</v>
      </c>
      <c r="N149" s="3">
        <v>1</v>
      </c>
      <c r="R149" s="3">
        <v>1</v>
      </c>
      <c r="AF149" s="3" t="s">
        <v>186</v>
      </c>
    </row>
    <row r="150" spans="1:32" ht="22" customHeight="1" x14ac:dyDescent="0.2">
      <c r="A150" s="14" t="str">
        <f>SUBSTITUTE(B150," ","")</f>
        <v/>
      </c>
      <c r="M150" s="3">
        <v>1</v>
      </c>
      <c r="N150" s="3">
        <v>1</v>
      </c>
      <c r="R150" s="3">
        <v>1</v>
      </c>
      <c r="AF150" s="3" t="s">
        <v>186</v>
      </c>
    </row>
    <row r="151" spans="1:32" ht="22" customHeight="1" x14ac:dyDescent="0.2">
      <c r="A151" s="14" t="str">
        <f>SUBSTITUTE(B151," ","")</f>
        <v/>
      </c>
      <c r="M151" s="3">
        <v>1</v>
      </c>
      <c r="N151" s="3">
        <v>1</v>
      </c>
      <c r="R151" s="3">
        <v>1</v>
      </c>
      <c r="AF151" s="3" t="s">
        <v>186</v>
      </c>
    </row>
    <row r="152" spans="1:32" s="35" customFormat="1" ht="22" customHeight="1" x14ac:dyDescent="0.2">
      <c r="B152" s="35" t="s">
        <v>422</v>
      </c>
      <c r="T152" s="36"/>
      <c r="AF152" s="35" t="s">
        <v>186</v>
      </c>
    </row>
    <row r="153" spans="1:32" ht="22" customHeight="1" x14ac:dyDescent="0.2">
      <c r="A153" s="14" t="str">
        <f t="shared" ref="A153" si="18">SUBSTITUTE(B153," ","")</f>
        <v>FreshWaterFunds</v>
      </c>
      <c r="B153" s="3" t="s">
        <v>422</v>
      </c>
      <c r="H153" s="3" t="s">
        <v>438</v>
      </c>
      <c r="M153" s="3">
        <v>1</v>
      </c>
      <c r="N153" s="3">
        <v>1</v>
      </c>
      <c r="R153" s="3">
        <v>1</v>
      </c>
      <c r="AF153" s="3" t="s">
        <v>186</v>
      </c>
    </row>
    <row r="154" spans="1:32" ht="22" customHeight="1" x14ac:dyDescent="0.2">
      <c r="A154" s="14" t="s">
        <v>429</v>
      </c>
      <c r="B154" s="3" t="s">
        <v>430</v>
      </c>
      <c r="H154" s="3" t="s">
        <v>432</v>
      </c>
      <c r="M154" s="3">
        <v>1</v>
      </c>
      <c r="N154" s="3">
        <v>1</v>
      </c>
      <c r="R154" s="3">
        <v>1</v>
      </c>
      <c r="AF154" s="3" t="s">
        <v>186</v>
      </c>
    </row>
    <row r="155" spans="1:32" ht="22" customHeight="1" x14ac:dyDescent="0.2">
      <c r="A155" s="14" t="str">
        <f>SUBSTITUTE(B155," ","")</f>
        <v>Phase0</v>
      </c>
      <c r="B155" s="3" t="s">
        <v>443</v>
      </c>
      <c r="H155" s="3" t="s">
        <v>449</v>
      </c>
      <c r="M155" s="3">
        <v>1</v>
      </c>
      <c r="N155" s="3">
        <v>1</v>
      </c>
      <c r="R155" s="3">
        <v>1</v>
      </c>
      <c r="AF155" s="3" t="s">
        <v>186</v>
      </c>
    </row>
    <row r="156" spans="1:32" ht="22" customHeight="1" x14ac:dyDescent="0.2">
      <c r="A156" s="14" t="str">
        <f t="shared" si="17"/>
        <v>Phase1</v>
      </c>
      <c r="B156" s="3" t="s">
        <v>444</v>
      </c>
      <c r="H156" s="3" t="s">
        <v>450</v>
      </c>
      <c r="M156" s="3">
        <v>1</v>
      </c>
      <c r="N156" s="3">
        <v>1</v>
      </c>
      <c r="R156" s="3">
        <v>1</v>
      </c>
      <c r="AF156" s="3" t="s">
        <v>186</v>
      </c>
    </row>
    <row r="157" spans="1:32" ht="22" customHeight="1" x14ac:dyDescent="0.2">
      <c r="A157" s="14" t="str">
        <f t="shared" si="17"/>
        <v>Phase2</v>
      </c>
      <c r="B157" s="3" t="s">
        <v>445</v>
      </c>
      <c r="M157" s="3">
        <v>1</v>
      </c>
      <c r="N157" s="3">
        <v>1</v>
      </c>
      <c r="R157" s="3">
        <v>1</v>
      </c>
      <c r="AF157" s="3" t="s">
        <v>186</v>
      </c>
    </row>
    <row r="158" spans="1:32" ht="22" customHeight="1" x14ac:dyDescent="0.2">
      <c r="A158" s="14" t="str">
        <f t="shared" si="17"/>
        <v>Phase3</v>
      </c>
      <c r="B158" s="3" t="s">
        <v>446</v>
      </c>
      <c r="M158" s="3">
        <v>1</v>
      </c>
      <c r="N158" s="3">
        <v>1</v>
      </c>
      <c r="R158" s="3">
        <v>1</v>
      </c>
      <c r="AF158" s="3" t="s">
        <v>186</v>
      </c>
    </row>
    <row r="159" spans="1:32" ht="22" customHeight="1" x14ac:dyDescent="0.2">
      <c r="A159" s="14" t="str">
        <f t="shared" ref="A159:A166" si="19">SUBSTITUTE(B159," ","")</f>
        <v>MappingPlan</v>
      </c>
      <c r="B159" s="3" t="s">
        <v>447</v>
      </c>
      <c r="M159" s="3">
        <v>1</v>
      </c>
      <c r="N159" s="3">
        <v>1</v>
      </c>
      <c r="R159" s="3">
        <v>1</v>
      </c>
      <c r="AF159" s="3" t="s">
        <v>186</v>
      </c>
    </row>
    <row r="160" spans="1:32" ht="22" customHeight="1" x14ac:dyDescent="0.2">
      <c r="A160" s="14" t="str">
        <f t="shared" si="19"/>
        <v>ProjectMap</v>
      </c>
      <c r="B160" s="3" t="s">
        <v>448</v>
      </c>
      <c r="M160" s="3">
        <v>1</v>
      </c>
      <c r="N160" s="3">
        <v>1</v>
      </c>
      <c r="R160" s="3">
        <v>1</v>
      </c>
      <c r="AF160" s="3" t="s">
        <v>186</v>
      </c>
    </row>
    <row r="161" spans="1:32" ht="22" customHeight="1" x14ac:dyDescent="0.2">
      <c r="A161" s="14" t="str">
        <f t="shared" si="19"/>
        <v/>
      </c>
      <c r="M161" s="3">
        <v>1</v>
      </c>
      <c r="N161" s="3">
        <v>1</v>
      </c>
      <c r="R161" s="3">
        <v>1</v>
      </c>
      <c r="AF161" s="3" t="s">
        <v>186</v>
      </c>
    </row>
    <row r="162" spans="1:32" ht="22" customHeight="1" x14ac:dyDescent="0.2">
      <c r="A162" s="14" t="str">
        <f t="shared" si="19"/>
        <v/>
      </c>
      <c r="M162" s="3">
        <v>1</v>
      </c>
      <c r="N162" s="3">
        <v>1</v>
      </c>
      <c r="R162" s="3">
        <v>1</v>
      </c>
      <c r="AF162" s="3" t="s">
        <v>186</v>
      </c>
    </row>
    <row r="163" spans="1:32" ht="22" customHeight="1" x14ac:dyDescent="0.2">
      <c r="A163" s="14" t="str">
        <f t="shared" si="19"/>
        <v/>
      </c>
      <c r="M163" s="3">
        <v>1</v>
      </c>
      <c r="N163" s="3">
        <v>1</v>
      </c>
      <c r="R163" s="3">
        <v>1</v>
      </c>
      <c r="AF163" s="3" t="s">
        <v>186</v>
      </c>
    </row>
    <row r="164" spans="1:32" ht="22" customHeight="1" x14ac:dyDescent="0.2">
      <c r="A164" s="14" t="str">
        <f t="shared" si="19"/>
        <v/>
      </c>
      <c r="M164" s="3">
        <v>1</v>
      </c>
      <c r="N164" s="3">
        <v>1</v>
      </c>
      <c r="R164" s="3">
        <v>1</v>
      </c>
      <c r="AF164" s="3" t="s">
        <v>186</v>
      </c>
    </row>
    <row r="165" spans="1:32" ht="22" customHeight="1" x14ac:dyDescent="0.2">
      <c r="A165" s="14" t="str">
        <f t="shared" si="19"/>
        <v/>
      </c>
      <c r="M165" s="3">
        <v>1</v>
      </c>
      <c r="N165" s="3">
        <v>1</v>
      </c>
      <c r="R165" s="3">
        <v>1</v>
      </c>
      <c r="AF165" s="3" t="s">
        <v>186</v>
      </c>
    </row>
    <row r="166" spans="1:32" ht="22" customHeight="1" x14ac:dyDescent="0.2">
      <c r="A166" s="14" t="str">
        <f t="shared" si="19"/>
        <v/>
      </c>
      <c r="M166" s="3">
        <v>1</v>
      </c>
      <c r="N166" s="3">
        <v>1</v>
      </c>
      <c r="R166" s="3">
        <v>1</v>
      </c>
      <c r="AF166" s="3" t="s">
        <v>186</v>
      </c>
    </row>
    <row r="167" spans="1:32" ht="22" customHeight="1" x14ac:dyDescent="0.2">
      <c r="A167" s="14" t="str">
        <f t="shared" ref="A167" si="20">SUBSTITUTE(B167," ","")</f>
        <v/>
      </c>
      <c r="M167" s="3">
        <v>1</v>
      </c>
      <c r="N167" s="3">
        <v>1</v>
      </c>
      <c r="R167" s="3">
        <v>1</v>
      </c>
      <c r="AF167" s="3" t="s">
        <v>186</v>
      </c>
    </row>
    <row r="168" spans="1:32" ht="22" customHeight="1" x14ac:dyDescent="0.2">
      <c r="AF168" s="3" t="s">
        <v>186</v>
      </c>
    </row>
    <row r="169" spans="1:32" ht="22" customHeight="1" x14ac:dyDescent="0.2">
      <c r="AF169" s="3" t="s">
        <v>186</v>
      </c>
    </row>
    <row r="170" spans="1:32" ht="22" customHeight="1" x14ac:dyDescent="0.2">
      <c r="AF170" s="3" t="s">
        <v>186</v>
      </c>
    </row>
    <row r="171" spans="1:32" ht="22" customHeight="1" x14ac:dyDescent="0.2">
      <c r="O171" s="41"/>
      <c r="AF171" s="3" t="s">
        <v>186</v>
      </c>
    </row>
    <row r="172" spans="1:32" s="43" customFormat="1" ht="22" customHeight="1" x14ac:dyDescent="0.2">
      <c r="A172" s="42"/>
      <c r="B172" s="42" t="s">
        <v>189</v>
      </c>
      <c r="T172" s="44"/>
      <c r="AF172" s="43" t="s">
        <v>186</v>
      </c>
    </row>
    <row r="173" spans="1:32" ht="22" customHeight="1" x14ac:dyDescent="0.2">
      <c r="A173" s="14" t="str">
        <f>SUBSTITUTE(B173," ","")</f>
        <v>MapSize</v>
      </c>
      <c r="B173" s="3" t="s">
        <v>188</v>
      </c>
      <c r="P173" s="3">
        <v>0</v>
      </c>
      <c r="Q173" s="3">
        <v>0</v>
      </c>
      <c r="R173" s="3">
        <v>0</v>
      </c>
      <c r="AF173" s="3" t="s">
        <v>186</v>
      </c>
    </row>
    <row r="174" spans="1:32" ht="22" customHeight="1" x14ac:dyDescent="0.2">
      <c r="O174" s="41"/>
      <c r="AF174" s="3" t="s">
        <v>186</v>
      </c>
    </row>
    <row r="175" spans="1:32" ht="22" customHeight="1" x14ac:dyDescent="0.2">
      <c r="O175" s="41"/>
      <c r="AF175" s="3" t="s">
        <v>186</v>
      </c>
    </row>
    <row r="176" spans="1:32" ht="22" customHeight="1" x14ac:dyDescent="0.2">
      <c r="AF176" s="3" t="s">
        <v>186</v>
      </c>
    </row>
    <row r="177" spans="1:32" ht="22" customHeight="1" x14ac:dyDescent="0.2">
      <c r="O177" s="41"/>
      <c r="AF177" s="3" t="s">
        <v>186</v>
      </c>
    </row>
    <row r="178" spans="1:32" ht="22" customHeight="1" x14ac:dyDescent="0.2">
      <c r="AF178" s="3" t="s">
        <v>186</v>
      </c>
    </row>
    <row r="179" spans="1:32" ht="22" customHeight="1" x14ac:dyDescent="0.2">
      <c r="AF179" s="3" t="s">
        <v>186</v>
      </c>
    </row>
    <row r="180" spans="1:32" ht="22" customHeight="1" x14ac:dyDescent="0.2">
      <c r="AF180" s="3" t="s">
        <v>186</v>
      </c>
    </row>
    <row r="181" spans="1:32" ht="22" customHeight="1" x14ac:dyDescent="0.2">
      <c r="A181" s="14" t="str">
        <f t="shared" ref="A181:A194" si="21">SUBSTITUTE(B181," ","")</f>
        <v/>
      </c>
      <c r="M181" s="3">
        <v>1</v>
      </c>
      <c r="N181" s="3">
        <v>1</v>
      </c>
      <c r="R181" s="3">
        <v>1</v>
      </c>
      <c r="AF181" s="3" t="s">
        <v>186</v>
      </c>
    </row>
    <row r="182" spans="1:32" ht="22" customHeight="1" x14ac:dyDescent="0.2">
      <c r="A182" s="14" t="str">
        <f t="shared" si="21"/>
        <v/>
      </c>
      <c r="M182" s="3">
        <v>1</v>
      </c>
      <c r="N182" s="3">
        <v>1</v>
      </c>
      <c r="R182" s="3">
        <v>1</v>
      </c>
      <c r="AF182" s="3" t="s">
        <v>186</v>
      </c>
    </row>
    <row r="183" spans="1:32" ht="22" customHeight="1" x14ac:dyDescent="0.2">
      <c r="A183" s="14" t="str">
        <f t="shared" si="21"/>
        <v/>
      </c>
      <c r="M183" s="3">
        <v>1</v>
      </c>
      <c r="N183" s="3">
        <v>1</v>
      </c>
      <c r="R183" s="3">
        <v>1</v>
      </c>
      <c r="AF183" s="3" t="s">
        <v>186</v>
      </c>
    </row>
    <row r="184" spans="1:32" ht="22" customHeight="1" x14ac:dyDescent="0.2">
      <c r="A184" s="14" t="str">
        <f t="shared" si="21"/>
        <v/>
      </c>
      <c r="M184" s="3">
        <v>1</v>
      </c>
      <c r="N184" s="3">
        <v>1</v>
      </c>
      <c r="R184" s="3">
        <v>1</v>
      </c>
      <c r="AF184" s="3" t="s">
        <v>186</v>
      </c>
    </row>
    <row r="185" spans="1:32" ht="22" customHeight="1" x14ac:dyDescent="0.2">
      <c r="A185" s="14" t="str">
        <f t="shared" si="21"/>
        <v/>
      </c>
      <c r="M185" s="3">
        <v>1</v>
      </c>
      <c r="N185" s="3">
        <v>1</v>
      </c>
      <c r="R185" s="3">
        <v>1</v>
      </c>
      <c r="AF185" s="3" t="s">
        <v>186</v>
      </c>
    </row>
    <row r="186" spans="1:32" ht="22" customHeight="1" x14ac:dyDescent="0.2">
      <c r="A186" s="14" t="str">
        <f t="shared" si="21"/>
        <v/>
      </c>
      <c r="M186" s="3">
        <v>1</v>
      </c>
      <c r="N186" s="3">
        <v>1</v>
      </c>
      <c r="R186" s="3">
        <v>1</v>
      </c>
      <c r="AF186" s="3" t="s">
        <v>186</v>
      </c>
    </row>
    <row r="187" spans="1:32" ht="22" customHeight="1" x14ac:dyDescent="0.2">
      <c r="A187" s="14" t="str">
        <f t="shared" si="21"/>
        <v/>
      </c>
      <c r="M187" s="3">
        <v>1</v>
      </c>
      <c r="N187" s="3">
        <v>1</v>
      </c>
      <c r="R187" s="3">
        <v>1</v>
      </c>
      <c r="AF187" s="3" t="s">
        <v>186</v>
      </c>
    </row>
    <row r="188" spans="1:32" ht="22" customHeight="1" x14ac:dyDescent="0.2">
      <c r="A188" s="14" t="str">
        <f t="shared" si="21"/>
        <v/>
      </c>
      <c r="M188" s="3">
        <v>1</v>
      </c>
      <c r="N188" s="3">
        <v>1</v>
      </c>
      <c r="R188" s="3">
        <v>1</v>
      </c>
      <c r="AF188" s="3" t="s">
        <v>186</v>
      </c>
    </row>
    <row r="189" spans="1:32" ht="22" customHeight="1" x14ac:dyDescent="0.2">
      <c r="A189" s="14" t="str">
        <f t="shared" si="21"/>
        <v/>
      </c>
      <c r="M189" s="3">
        <v>1</v>
      </c>
      <c r="N189" s="3">
        <v>1</v>
      </c>
      <c r="R189" s="3">
        <v>1</v>
      </c>
      <c r="AF189" s="3" t="s">
        <v>186</v>
      </c>
    </row>
    <row r="190" spans="1:32" ht="22" customHeight="1" x14ac:dyDescent="0.2">
      <c r="A190" s="14" t="str">
        <f t="shared" si="21"/>
        <v/>
      </c>
      <c r="M190" s="3">
        <v>1</v>
      </c>
      <c r="N190" s="3">
        <v>1</v>
      </c>
      <c r="R190" s="3">
        <v>1</v>
      </c>
      <c r="AF190" s="3" t="s">
        <v>186</v>
      </c>
    </row>
    <row r="191" spans="1:32" ht="22" customHeight="1" x14ac:dyDescent="0.2">
      <c r="A191" s="14" t="str">
        <f t="shared" si="21"/>
        <v/>
      </c>
      <c r="M191" s="3">
        <v>1</v>
      </c>
      <c r="N191" s="3">
        <v>1</v>
      </c>
      <c r="R191" s="3">
        <v>1</v>
      </c>
      <c r="AF191" s="3" t="s">
        <v>186</v>
      </c>
    </row>
    <row r="192" spans="1:32" ht="22" customHeight="1" x14ac:dyDescent="0.2">
      <c r="A192" s="14" t="str">
        <f t="shared" si="21"/>
        <v/>
      </c>
      <c r="M192" s="3">
        <v>1</v>
      </c>
      <c r="N192" s="3">
        <v>1</v>
      </c>
      <c r="R192" s="3">
        <v>1</v>
      </c>
      <c r="AF192" s="3" t="s">
        <v>186</v>
      </c>
    </row>
    <row r="193" spans="1:32" ht="22" customHeight="1" x14ac:dyDescent="0.2">
      <c r="A193" s="14" t="str">
        <f t="shared" si="21"/>
        <v/>
      </c>
      <c r="M193" s="3">
        <v>1</v>
      </c>
      <c r="N193" s="3">
        <v>1</v>
      </c>
      <c r="R193" s="3">
        <v>1</v>
      </c>
      <c r="AF193" s="3" t="s">
        <v>186</v>
      </c>
    </row>
    <row r="194" spans="1:32" ht="22" customHeight="1" x14ac:dyDescent="0.2">
      <c r="A194" s="14" t="str">
        <f t="shared" si="21"/>
        <v/>
      </c>
      <c r="M194" s="3">
        <v>1</v>
      </c>
      <c r="N194" s="3">
        <v>1</v>
      </c>
      <c r="R194" s="3">
        <v>1</v>
      </c>
      <c r="AF194" s="3" t="s">
        <v>186</v>
      </c>
    </row>
    <row r="198" spans="1:32" ht="22" customHeight="1" x14ac:dyDescent="0.2">
      <c r="A198" s="33"/>
      <c r="B198" s="33"/>
    </row>
    <row r="208" spans="1:32" ht="22" customHeight="1" x14ac:dyDescent="0.2">
      <c r="A208" s="33"/>
      <c r="B208" s="33"/>
    </row>
    <row r="221" spans="1:2" ht="22" customHeight="1" x14ac:dyDescent="0.2">
      <c r="A221" s="33"/>
      <c r="B221" s="33"/>
    </row>
    <row r="244" spans="15:15" ht="22" customHeight="1" x14ac:dyDescent="0.2">
      <c r="O244" s="41"/>
    </row>
    <row r="245" spans="15:15" ht="22" customHeight="1" x14ac:dyDescent="0.2">
      <c r="O245" s="41"/>
    </row>
    <row r="246" spans="15:15" ht="22" customHeight="1" x14ac:dyDescent="0.2">
      <c r="O246" s="41"/>
    </row>
    <row r="247" spans="15:15" ht="22" customHeight="1" x14ac:dyDescent="0.2">
      <c r="O247" s="41"/>
    </row>
    <row r="248" spans="15:15" ht="22" customHeight="1" x14ac:dyDescent="0.2">
      <c r="O248" s="41"/>
    </row>
    <row r="249" spans="15:15" ht="22" customHeight="1" x14ac:dyDescent="0.2">
      <c r="O249" s="41"/>
    </row>
    <row r="250" spans="15:15" ht="22" customHeight="1" x14ac:dyDescent="0.2">
      <c r="O250" s="41"/>
    </row>
    <row r="251" spans="15:15" ht="22" customHeight="1" x14ac:dyDescent="0.2">
      <c r="O251" s="41"/>
    </row>
    <row r="252" spans="15:15" ht="22" customHeight="1" x14ac:dyDescent="0.2">
      <c r="O252" s="41"/>
    </row>
    <row r="253" spans="15:15" ht="22" customHeight="1" x14ac:dyDescent="0.2">
      <c r="O253" s="41"/>
    </row>
    <row r="254" spans="15:15" ht="22" customHeight="1" x14ac:dyDescent="0.2">
      <c r="O254" s="41"/>
    </row>
    <row r="256" spans="15:15" ht="22" customHeight="1" x14ac:dyDescent="0.2">
      <c r="O256" s="41"/>
    </row>
    <row r="257" spans="15:15" ht="22" customHeight="1" x14ac:dyDescent="0.2">
      <c r="O257" s="41"/>
    </row>
    <row r="270" spans="15:15" ht="22" customHeight="1" x14ac:dyDescent="0.2">
      <c r="O270" s="41"/>
    </row>
  </sheetData>
  <autoFilter ref="A1:O1"/>
  <hyperlinks>
    <hyperlink ref="O76" r:id="rId1"/>
    <hyperlink ref="O25" r:id="rId2"/>
    <hyperlink ref="O21" r:id="rId3"/>
    <hyperlink ref="O22" r:id="rId4"/>
    <hyperlink ref="O23" r:id="rId5"/>
    <hyperlink ref="O24" r:id="rId6"/>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01"/>
  <sheetViews>
    <sheetView topLeftCell="B1" workbookViewId="0">
      <pane xSplit="9460" ySplit="2680" topLeftCell="F89" activePane="bottomRight"/>
      <selection activeCell="E1" sqref="E1:E1048576"/>
      <selection pane="topRight" activeCell="I1" sqref="I1:I1048576"/>
      <selection pane="bottomLeft" activeCell="E126" sqref="E126:F131"/>
      <selection pane="bottomRight" activeCell="R102" sqref="R102"/>
    </sheetView>
  </sheetViews>
  <sheetFormatPr baseColWidth="10" defaultColWidth="8.6640625" defaultRowHeight="15" x14ac:dyDescent="0.2"/>
  <cols>
    <col min="1" max="1" width="17" style="51" customWidth="1"/>
    <col min="2" max="3" width="5.33203125" style="52" customWidth="1"/>
    <col min="4" max="4" width="6.6640625" style="52" customWidth="1"/>
    <col min="5" max="5" width="24.33203125" style="77" customWidth="1"/>
    <col min="6" max="6" width="43.83203125" style="53" customWidth="1"/>
    <col min="7" max="7" width="4.6640625" style="52" customWidth="1"/>
    <col min="8" max="8" width="9" style="52" customWidth="1"/>
    <col min="9" max="9" width="19" style="51" customWidth="1"/>
    <col min="10" max="10" width="14" style="54" customWidth="1"/>
    <col min="11" max="11" width="8.6640625" style="52" hidden="1" customWidth="1"/>
    <col min="12" max="12" width="20" style="51" hidden="1" customWidth="1"/>
    <col min="13" max="13" width="20.6640625" style="55" hidden="1" customWidth="1"/>
    <col min="14" max="17" width="6.6640625" style="54" hidden="1" customWidth="1"/>
    <col min="18" max="18" width="24.83203125" style="55" customWidth="1"/>
    <col min="19" max="19" width="6.33203125" style="52" customWidth="1"/>
    <col min="20" max="21" width="6.33203125" style="51" customWidth="1"/>
    <col min="22" max="22" width="15.6640625" style="51" customWidth="1"/>
    <col min="23" max="23" width="5.83203125" style="51" customWidth="1"/>
    <col min="24" max="24" width="7.6640625" style="51" customWidth="1"/>
    <col min="25" max="28" width="5.83203125" style="51" customWidth="1"/>
    <col min="29" max="30" width="5.83203125" style="56" customWidth="1"/>
    <col min="31" max="31" width="13.5" style="51" customWidth="1"/>
    <col min="32" max="41" width="5.83203125" style="51" customWidth="1"/>
    <col min="42" max="42" width="8.83203125" style="51" customWidth="1"/>
    <col min="43" max="43" width="9.33203125" style="52" customWidth="1"/>
    <col min="44" max="44" width="6.6640625" style="52" customWidth="1"/>
    <col min="45" max="45" width="10.83203125" style="52" customWidth="1"/>
    <col min="46" max="49" width="6.5" style="52" customWidth="1"/>
    <col min="50" max="50" width="11.83203125" style="52" customWidth="1"/>
    <col min="51" max="54" width="6.5" style="52" customWidth="1"/>
    <col min="55" max="55" width="11.83203125" style="52" customWidth="1"/>
    <col min="56" max="59" width="6.5" style="52" customWidth="1"/>
    <col min="60" max="61" width="8.33203125" style="52" customWidth="1"/>
    <col min="62" max="62" width="27.33203125" style="52" customWidth="1"/>
    <col min="63" max="63" width="27.33203125" style="51" customWidth="1"/>
    <col min="64" max="64" width="26.33203125" style="52" customWidth="1"/>
    <col min="65" max="16384" width="8.6640625" style="52"/>
  </cols>
  <sheetData>
    <row r="1" spans="1:63" s="46" customFormat="1" ht="30" customHeight="1" x14ac:dyDescent="0.2">
      <c r="A1" s="45" t="s">
        <v>60</v>
      </c>
      <c r="B1" s="46" t="s">
        <v>190</v>
      </c>
      <c r="C1" s="46" t="s">
        <v>190</v>
      </c>
      <c r="D1" s="46" t="s">
        <v>191</v>
      </c>
      <c r="E1" s="76" t="s">
        <v>0</v>
      </c>
      <c r="F1" s="47" t="s">
        <v>1</v>
      </c>
      <c r="G1" s="46" t="s">
        <v>192</v>
      </c>
      <c r="H1" s="46" t="s">
        <v>193</v>
      </c>
      <c r="I1" s="45" t="s">
        <v>194</v>
      </c>
      <c r="J1" s="48" t="s">
        <v>3</v>
      </c>
      <c r="K1" s="46" t="s">
        <v>195</v>
      </c>
      <c r="L1" s="45" t="s">
        <v>196</v>
      </c>
      <c r="M1" s="49" t="s">
        <v>197</v>
      </c>
      <c r="N1" s="48" t="s">
        <v>198</v>
      </c>
      <c r="O1" s="48" t="s">
        <v>199</v>
      </c>
      <c r="P1" s="48" t="s">
        <v>200</v>
      </c>
      <c r="Q1" s="48" t="s">
        <v>201</v>
      </c>
      <c r="R1" s="49" t="s">
        <v>202</v>
      </c>
      <c r="S1" s="46" t="s">
        <v>203</v>
      </c>
      <c r="T1" s="45" t="s">
        <v>204</v>
      </c>
      <c r="U1" s="45" t="s">
        <v>205</v>
      </c>
      <c r="V1" s="45" t="s">
        <v>206</v>
      </c>
      <c r="W1" s="45" t="s">
        <v>207</v>
      </c>
      <c r="X1" s="45" t="s">
        <v>208</v>
      </c>
      <c r="Y1" s="45" t="s">
        <v>209</v>
      </c>
      <c r="Z1" s="45" t="s">
        <v>210</v>
      </c>
      <c r="AA1" s="45" t="s">
        <v>211</v>
      </c>
      <c r="AB1" s="45" t="s">
        <v>212</v>
      </c>
      <c r="AC1" s="50" t="s">
        <v>213</v>
      </c>
      <c r="AD1" s="50" t="s">
        <v>214</v>
      </c>
      <c r="AE1" s="45" t="s">
        <v>215</v>
      </c>
      <c r="AF1" s="45" t="s">
        <v>216</v>
      </c>
      <c r="AG1" s="45" t="s">
        <v>217</v>
      </c>
      <c r="AH1" s="45" t="s">
        <v>218</v>
      </c>
      <c r="AI1" s="45" t="s">
        <v>219</v>
      </c>
      <c r="AJ1" s="45" t="s">
        <v>220</v>
      </c>
      <c r="AK1" s="45" t="s">
        <v>221</v>
      </c>
      <c r="AL1" s="45" t="s">
        <v>222</v>
      </c>
      <c r="AM1" s="45" t="s">
        <v>223</v>
      </c>
      <c r="AN1" s="45" t="s">
        <v>224</v>
      </c>
      <c r="AO1" s="45" t="s">
        <v>225</v>
      </c>
      <c r="AP1" s="45" t="s">
        <v>226</v>
      </c>
      <c r="AQ1" s="46" t="s">
        <v>227</v>
      </c>
      <c r="AR1" s="46" t="s">
        <v>228</v>
      </c>
      <c r="AS1" s="46" t="s">
        <v>229</v>
      </c>
      <c r="AT1" s="46" t="s">
        <v>230</v>
      </c>
      <c r="AU1" s="46" t="s">
        <v>231</v>
      </c>
      <c r="AV1" s="46" t="s">
        <v>232</v>
      </c>
      <c r="AW1" s="46" t="s">
        <v>233</v>
      </c>
      <c r="AX1" s="46" t="s">
        <v>234</v>
      </c>
      <c r="AY1" s="46" t="s">
        <v>235</v>
      </c>
      <c r="AZ1" s="46" t="s">
        <v>236</v>
      </c>
      <c r="BA1" s="46" t="s">
        <v>237</v>
      </c>
      <c r="BB1" s="46" t="s">
        <v>238</v>
      </c>
      <c r="BC1" s="46" t="s">
        <v>239</v>
      </c>
      <c r="BD1" s="46" t="s">
        <v>240</v>
      </c>
      <c r="BE1" s="46" t="s">
        <v>241</v>
      </c>
      <c r="BF1" s="46" t="s">
        <v>242</v>
      </c>
      <c r="BG1" s="46" t="s">
        <v>243</v>
      </c>
    </row>
    <row r="2" spans="1:63" ht="13" customHeight="1" x14ac:dyDescent="0.2">
      <c r="A2" s="51" t="s">
        <v>244</v>
      </c>
      <c r="B2" s="52">
        <f>COLUMN()</f>
        <v>2</v>
      </c>
      <c r="C2" s="52">
        <f>COLUMN()</f>
        <v>3</v>
      </c>
      <c r="D2" s="52">
        <f>COLUMN()</f>
        <v>4</v>
      </c>
      <c r="E2" s="77">
        <f>COLUMN()</f>
        <v>5</v>
      </c>
      <c r="F2" s="53">
        <f>COLUMN()</f>
        <v>6</v>
      </c>
      <c r="G2" s="52">
        <f>COLUMN()</f>
        <v>7</v>
      </c>
      <c r="H2" s="52">
        <f>COLUMN()</f>
        <v>8</v>
      </c>
      <c r="I2" s="51">
        <f>COLUMN()</f>
        <v>9</v>
      </c>
      <c r="J2" s="54">
        <f>COLUMN()</f>
        <v>10</v>
      </c>
      <c r="K2" s="52">
        <f>COLUMN()</f>
        <v>11</v>
      </c>
      <c r="L2" s="51">
        <f>COLUMN()</f>
        <v>12</v>
      </c>
      <c r="M2" s="51">
        <f>COLUMN()</f>
        <v>13</v>
      </c>
      <c r="N2" s="52">
        <f>COLUMN()</f>
        <v>14</v>
      </c>
      <c r="O2" s="52">
        <f>COLUMN()</f>
        <v>15</v>
      </c>
      <c r="P2" s="52">
        <f>COLUMN()</f>
        <v>16</v>
      </c>
      <c r="Q2" s="52">
        <f>COLUMN()</f>
        <v>17</v>
      </c>
      <c r="R2" s="55">
        <f>COLUMN()</f>
        <v>18</v>
      </c>
      <c r="S2" s="52">
        <f>COLUMN()</f>
        <v>19</v>
      </c>
      <c r="T2" s="51">
        <f>COLUMN()</f>
        <v>20</v>
      </c>
      <c r="U2" s="51">
        <f>COLUMN()</f>
        <v>21</v>
      </c>
      <c r="V2" s="51">
        <f>COLUMN()</f>
        <v>22</v>
      </c>
      <c r="AA2" s="51">
        <f>COLUMN()</f>
        <v>27</v>
      </c>
      <c r="AB2" s="51">
        <f>COLUMN()</f>
        <v>28</v>
      </c>
      <c r="AC2" s="56">
        <f>COLUMN()</f>
        <v>29</v>
      </c>
      <c r="AD2" s="56">
        <f>COLUMN()</f>
        <v>30</v>
      </c>
      <c r="AE2" s="51">
        <f>COLUMN()</f>
        <v>31</v>
      </c>
      <c r="AF2" s="51">
        <f>COLUMN()</f>
        <v>32</v>
      </c>
      <c r="AG2" s="51">
        <f>COLUMN()</f>
        <v>33</v>
      </c>
      <c r="AH2" s="51">
        <f>COLUMN()</f>
        <v>34</v>
      </c>
      <c r="AI2" s="51">
        <f>COLUMN()</f>
        <v>35</v>
      </c>
      <c r="AJ2" s="51">
        <f>COLUMN()</f>
        <v>36</v>
      </c>
      <c r="AK2" s="51">
        <f>COLUMN()</f>
        <v>37</v>
      </c>
      <c r="AL2" s="51">
        <f>COLUMN()</f>
        <v>38</v>
      </c>
      <c r="AM2" s="51">
        <f>COLUMN()</f>
        <v>39</v>
      </c>
      <c r="AN2" s="51">
        <f>COLUMN()</f>
        <v>40</v>
      </c>
      <c r="AO2" s="51">
        <f>COLUMN()</f>
        <v>41</v>
      </c>
      <c r="AP2" s="51">
        <f>COLUMN()</f>
        <v>42</v>
      </c>
      <c r="AQ2" s="51">
        <f>COLUMN()</f>
        <v>43</v>
      </c>
      <c r="AR2" s="51">
        <f>COLUMN()</f>
        <v>44</v>
      </c>
      <c r="AS2" s="52">
        <f>COLUMN()</f>
        <v>45</v>
      </c>
      <c r="AT2" s="52">
        <f>COLUMN()</f>
        <v>46</v>
      </c>
      <c r="AU2" s="52">
        <f>COLUMN()</f>
        <v>47</v>
      </c>
      <c r="AV2" s="52">
        <f>COLUMN()</f>
        <v>48</v>
      </c>
      <c r="AW2" s="52">
        <f>COLUMN()</f>
        <v>49</v>
      </c>
      <c r="AX2" s="52">
        <f>COLUMN()</f>
        <v>50</v>
      </c>
      <c r="AY2" s="52">
        <f>COLUMN()</f>
        <v>51</v>
      </c>
      <c r="AZ2" s="52">
        <f>COLUMN()</f>
        <v>52</v>
      </c>
      <c r="BA2" s="52">
        <f>COLUMN()</f>
        <v>53</v>
      </c>
      <c r="BB2" s="52">
        <f>COLUMN()</f>
        <v>54</v>
      </c>
      <c r="BC2" s="52">
        <f>COLUMN()</f>
        <v>55</v>
      </c>
      <c r="BD2" s="52">
        <f>COLUMN()</f>
        <v>56</v>
      </c>
      <c r="BE2" s="52">
        <f>COLUMN()</f>
        <v>57</v>
      </c>
      <c r="BF2" s="52">
        <f>COLUMN()</f>
        <v>58</v>
      </c>
      <c r="BG2" s="52">
        <f>COLUMN()</f>
        <v>59</v>
      </c>
    </row>
    <row r="3" spans="1:63" s="53" customFormat="1" ht="23" customHeight="1" x14ac:dyDescent="0.2">
      <c r="A3" s="57" t="s">
        <v>245</v>
      </c>
      <c r="E3" s="78" t="s">
        <v>246</v>
      </c>
      <c r="F3" s="53" t="s">
        <v>247</v>
      </c>
      <c r="H3" s="53" t="s">
        <v>248</v>
      </c>
      <c r="I3" s="51" t="s">
        <v>249</v>
      </c>
      <c r="J3" s="58" t="s">
        <v>250</v>
      </c>
      <c r="K3" s="53" t="s">
        <v>251</v>
      </c>
      <c r="L3" s="53" t="s">
        <v>252</v>
      </c>
      <c r="M3" s="53" t="s">
        <v>253</v>
      </c>
      <c r="N3" s="53" t="s">
        <v>254</v>
      </c>
      <c r="O3" s="53" t="s">
        <v>255</v>
      </c>
      <c r="P3" s="53" t="s">
        <v>256</v>
      </c>
      <c r="R3" s="55" t="s">
        <v>257</v>
      </c>
      <c r="S3" s="53" t="s">
        <v>258</v>
      </c>
      <c r="T3" s="53" t="s">
        <v>259</v>
      </c>
      <c r="U3" s="53" t="s">
        <v>260</v>
      </c>
      <c r="AC3" s="59"/>
      <c r="AD3" s="59" t="s">
        <v>261</v>
      </c>
      <c r="AE3" s="53" t="s">
        <v>262</v>
      </c>
      <c r="AF3" s="53" t="s">
        <v>263</v>
      </c>
      <c r="AG3" s="53" t="s">
        <v>264</v>
      </c>
      <c r="AH3" s="53" t="s">
        <v>265</v>
      </c>
      <c r="AI3" s="53" t="s">
        <v>261</v>
      </c>
      <c r="AJ3" s="53" t="s">
        <v>266</v>
      </c>
      <c r="AK3" s="53" t="s">
        <v>267</v>
      </c>
      <c r="AL3" s="53" t="s">
        <v>268</v>
      </c>
      <c r="AM3" s="53" t="s">
        <v>269</v>
      </c>
      <c r="AN3" s="53" t="s">
        <v>270</v>
      </c>
      <c r="AO3" s="53" t="s">
        <v>271</v>
      </c>
      <c r="AP3" s="53" t="s">
        <v>272</v>
      </c>
      <c r="AQ3" s="53" t="s">
        <v>273</v>
      </c>
      <c r="AR3" s="53" t="s">
        <v>274</v>
      </c>
      <c r="AS3" s="53" t="s">
        <v>275</v>
      </c>
      <c r="AT3" s="53" t="s">
        <v>263</v>
      </c>
      <c r="AU3" s="53" t="s">
        <v>264</v>
      </c>
      <c r="AV3" s="53" t="s">
        <v>265</v>
      </c>
      <c r="AW3" s="53" t="s">
        <v>261</v>
      </c>
      <c r="AX3" s="53" t="s">
        <v>276</v>
      </c>
      <c r="AY3" s="53" t="s">
        <v>263</v>
      </c>
      <c r="AZ3" s="53" t="s">
        <v>264</v>
      </c>
      <c r="BA3" s="53" t="s">
        <v>265</v>
      </c>
      <c r="BB3" s="53" t="s">
        <v>261</v>
      </c>
      <c r="BC3" s="53" t="s">
        <v>277</v>
      </c>
      <c r="BD3" s="53" t="s">
        <v>263</v>
      </c>
      <c r="BE3" s="53" t="s">
        <v>264</v>
      </c>
      <c r="BF3" s="53" t="s">
        <v>265</v>
      </c>
      <c r="BG3" s="53" t="s">
        <v>261</v>
      </c>
      <c r="BK3" s="51"/>
    </row>
    <row r="4" spans="1:63" s="53" customFormat="1" ht="23" customHeight="1" x14ac:dyDescent="0.2">
      <c r="A4" s="57" t="s">
        <v>278</v>
      </c>
      <c r="B4" s="53" t="s">
        <v>279</v>
      </c>
      <c r="C4" s="53" t="s">
        <v>279</v>
      </c>
      <c r="D4" s="53" t="s">
        <v>280</v>
      </c>
      <c r="E4" s="78" t="s">
        <v>281</v>
      </c>
      <c r="F4" s="53" t="s">
        <v>282</v>
      </c>
      <c r="G4" s="53" t="s">
        <v>283</v>
      </c>
      <c r="H4" s="53" t="s">
        <v>284</v>
      </c>
      <c r="I4" s="51" t="s">
        <v>285</v>
      </c>
      <c r="J4" s="58" t="s">
        <v>286</v>
      </c>
      <c r="L4" s="53" t="s">
        <v>287</v>
      </c>
      <c r="N4" s="53" t="s">
        <v>288</v>
      </c>
      <c r="O4" s="53" t="s">
        <v>289</v>
      </c>
      <c r="P4" s="53" t="s">
        <v>290</v>
      </c>
      <c r="R4" s="55" t="s">
        <v>291</v>
      </c>
      <c r="S4" s="53" t="s">
        <v>292</v>
      </c>
      <c r="U4" s="53" t="s">
        <v>293</v>
      </c>
      <c r="V4" s="53" t="s">
        <v>294</v>
      </c>
      <c r="W4" s="53" t="s">
        <v>295</v>
      </c>
      <c r="X4" s="53" t="s">
        <v>296</v>
      </c>
      <c r="Z4" s="53" t="s">
        <v>296</v>
      </c>
      <c r="AA4" s="53" t="s">
        <v>297</v>
      </c>
      <c r="AB4" s="53" t="s">
        <v>298</v>
      </c>
      <c r="AC4" s="59" t="s">
        <v>299</v>
      </c>
      <c r="AD4" s="59" t="s">
        <v>299</v>
      </c>
      <c r="AE4" s="53" t="s">
        <v>300</v>
      </c>
      <c r="AF4" s="53" t="s">
        <v>301</v>
      </c>
      <c r="AG4" s="53" t="s">
        <v>302</v>
      </c>
      <c r="AH4" s="53" t="s">
        <v>299</v>
      </c>
      <c r="AI4" s="53" t="s">
        <v>299</v>
      </c>
      <c r="AJ4" s="53" t="s">
        <v>303</v>
      </c>
      <c r="AK4" s="53" t="s">
        <v>303</v>
      </c>
      <c r="AL4" s="53" t="s">
        <v>304</v>
      </c>
      <c r="AM4" s="53" t="s">
        <v>305</v>
      </c>
      <c r="AN4" s="53" t="s">
        <v>306</v>
      </c>
      <c r="AO4" s="53" t="s">
        <v>307</v>
      </c>
      <c r="AP4" s="53" t="s">
        <v>308</v>
      </c>
      <c r="AQ4" s="53" t="s">
        <v>309</v>
      </c>
      <c r="AR4" s="53" t="s">
        <v>310</v>
      </c>
      <c r="AS4" s="53" t="s">
        <v>300</v>
      </c>
      <c r="AT4" s="53" t="s">
        <v>301</v>
      </c>
      <c r="AU4" s="53" t="s">
        <v>302</v>
      </c>
      <c r="AV4" s="53" t="s">
        <v>311</v>
      </c>
      <c r="AW4" s="53" t="s">
        <v>312</v>
      </c>
      <c r="AX4" s="53" t="s">
        <v>300</v>
      </c>
      <c r="AY4" s="53" t="s">
        <v>301</v>
      </c>
      <c r="AZ4" s="53" t="s">
        <v>302</v>
      </c>
      <c r="BA4" s="53" t="s">
        <v>312</v>
      </c>
      <c r="BB4" s="53" t="s">
        <v>311</v>
      </c>
      <c r="BC4" s="53" t="s">
        <v>300</v>
      </c>
      <c r="BD4" s="53" t="s">
        <v>301</v>
      </c>
      <c r="BE4" s="53" t="s">
        <v>302</v>
      </c>
      <c r="BF4" s="53" t="s">
        <v>299</v>
      </c>
      <c r="BG4" s="53" t="s">
        <v>299</v>
      </c>
      <c r="BK4" s="51"/>
    </row>
    <row r="5" spans="1:63" s="53" customFormat="1" ht="23" customHeight="1" x14ac:dyDescent="0.2">
      <c r="A5" s="57" t="s">
        <v>60</v>
      </c>
      <c r="D5" s="53" t="s">
        <v>313</v>
      </c>
      <c r="E5" s="78"/>
      <c r="I5" s="51"/>
      <c r="J5" s="58"/>
      <c r="L5" s="93" t="s">
        <v>314</v>
      </c>
      <c r="M5" s="93"/>
      <c r="N5" s="93"/>
      <c r="O5" s="93"/>
      <c r="P5" s="93"/>
      <c r="Q5" s="93"/>
      <c r="R5" s="55"/>
      <c r="AA5" s="92" t="s">
        <v>315</v>
      </c>
      <c r="AB5" s="92"/>
      <c r="AC5" s="92"/>
      <c r="AD5" s="92"/>
      <c r="AF5" s="92" t="s">
        <v>316</v>
      </c>
      <c r="AG5" s="92"/>
      <c r="AH5" s="92"/>
      <c r="AI5" s="92"/>
      <c r="AJ5" s="53" t="s">
        <v>317</v>
      </c>
      <c r="AK5" s="53" t="s">
        <v>317</v>
      </c>
      <c r="AL5" s="53" t="s">
        <v>318</v>
      </c>
      <c r="AM5" s="53" t="s">
        <v>318</v>
      </c>
      <c r="AN5" s="53" t="s">
        <v>319</v>
      </c>
      <c r="AO5" s="53" t="s">
        <v>319</v>
      </c>
      <c r="AP5" s="53" t="s">
        <v>320</v>
      </c>
      <c r="AQ5" s="53" t="s">
        <v>321</v>
      </c>
      <c r="AT5" s="92" t="s">
        <v>322</v>
      </c>
      <c r="AU5" s="92"/>
      <c r="AV5" s="92"/>
      <c r="AW5" s="92"/>
      <c r="AY5" s="92" t="s">
        <v>322</v>
      </c>
      <c r="AZ5" s="92"/>
      <c r="BA5" s="92"/>
      <c r="BB5" s="92"/>
      <c r="BD5" s="92" t="s">
        <v>322</v>
      </c>
      <c r="BE5" s="92"/>
      <c r="BF5" s="92"/>
      <c r="BG5" s="92"/>
      <c r="BK5" s="51"/>
    </row>
    <row r="6" spans="1:63" ht="23" customHeight="1" x14ac:dyDescent="0.2">
      <c r="L6" s="51" t="s">
        <v>323</v>
      </c>
      <c r="M6" s="51" t="s">
        <v>323</v>
      </c>
      <c r="N6" s="52" t="s">
        <v>324</v>
      </c>
      <c r="O6" s="52" t="s">
        <v>325</v>
      </c>
      <c r="P6" s="52" t="s">
        <v>326</v>
      </c>
      <c r="Q6" s="52" t="s">
        <v>327</v>
      </c>
      <c r="R6" s="55" t="s">
        <v>328</v>
      </c>
      <c r="S6" s="52" t="s">
        <v>329</v>
      </c>
      <c r="T6" s="51" t="s">
        <v>330</v>
      </c>
      <c r="U6" s="51" t="s">
        <v>331</v>
      </c>
      <c r="W6" s="51" t="s">
        <v>332</v>
      </c>
      <c r="X6" s="51" t="s">
        <v>326</v>
      </c>
      <c r="AA6" s="51" t="s">
        <v>333</v>
      </c>
      <c r="AD6" s="56" t="s">
        <v>326</v>
      </c>
      <c r="AE6" s="51" t="s">
        <v>334</v>
      </c>
      <c r="AF6" s="51" t="s">
        <v>326</v>
      </c>
      <c r="AG6" s="51" t="s">
        <v>326</v>
      </c>
      <c r="AH6" s="51" t="s">
        <v>326</v>
      </c>
      <c r="AI6" s="51" t="s">
        <v>326</v>
      </c>
      <c r="AJ6" s="51" t="s">
        <v>326</v>
      </c>
      <c r="AK6" s="51" t="s">
        <v>326</v>
      </c>
      <c r="AL6" s="51" t="s">
        <v>326</v>
      </c>
      <c r="AM6" s="51" t="s">
        <v>326</v>
      </c>
      <c r="AN6" s="51" t="s">
        <v>326</v>
      </c>
      <c r="AO6" s="51" t="s">
        <v>326</v>
      </c>
      <c r="AP6" s="51" t="s">
        <v>335</v>
      </c>
      <c r="AQ6" s="52" t="s">
        <v>336</v>
      </c>
      <c r="AR6" s="52" t="s">
        <v>326</v>
      </c>
      <c r="AS6" s="52" t="s">
        <v>334</v>
      </c>
      <c r="AT6" s="52" t="s">
        <v>326</v>
      </c>
      <c r="AU6" s="52" t="s">
        <v>326</v>
      </c>
      <c r="AV6" s="52" t="s">
        <v>326</v>
      </c>
      <c r="AW6" s="52" t="s">
        <v>326</v>
      </c>
      <c r="AX6" s="52" t="s">
        <v>334</v>
      </c>
      <c r="AY6" s="52" t="s">
        <v>326</v>
      </c>
      <c r="AZ6" s="52" t="s">
        <v>326</v>
      </c>
      <c r="BA6" s="52" t="s">
        <v>326</v>
      </c>
      <c r="BB6" s="52" t="s">
        <v>326</v>
      </c>
      <c r="BC6" s="52" t="s">
        <v>334</v>
      </c>
      <c r="BD6" s="52" t="s">
        <v>326</v>
      </c>
      <c r="BE6" s="52" t="s">
        <v>326</v>
      </c>
      <c r="BF6" s="52" t="s">
        <v>326</v>
      </c>
      <c r="BG6" s="52" t="s">
        <v>326</v>
      </c>
    </row>
    <row r="7" spans="1:63" ht="16" customHeight="1" x14ac:dyDescent="0.2">
      <c r="A7" s="61"/>
      <c r="B7" s="62"/>
      <c r="D7" s="63"/>
      <c r="E7" s="79"/>
      <c r="F7" s="57"/>
      <c r="G7" s="64"/>
      <c r="H7" s="64"/>
      <c r="I7" s="65"/>
    </row>
    <row r="8" spans="1:63" ht="16" customHeight="1" x14ac:dyDescent="0.2">
      <c r="A8" s="66"/>
      <c r="B8" s="67"/>
      <c r="D8" s="68"/>
      <c r="E8" s="80"/>
      <c r="F8" s="52"/>
      <c r="H8" s="68"/>
      <c r="I8" s="66"/>
    </row>
    <row r="9" spans="1:63" ht="16" customHeight="1" x14ac:dyDescent="0.2">
      <c r="A9" s="66"/>
      <c r="B9" s="67"/>
      <c r="C9" s="67"/>
      <c r="D9" s="66"/>
      <c r="E9" s="78"/>
    </row>
    <row r="10" spans="1:63" ht="16" customHeight="1" x14ac:dyDescent="0.2">
      <c r="A10" s="66"/>
      <c r="B10" s="67"/>
      <c r="C10" s="67"/>
      <c r="D10" s="66"/>
      <c r="E10" s="78"/>
      <c r="J10" s="69"/>
    </row>
    <row r="11" spans="1:63" ht="16" customHeight="1" x14ac:dyDescent="0.2">
      <c r="A11" s="66"/>
      <c r="B11" s="67"/>
      <c r="C11" s="62"/>
      <c r="D11" s="66"/>
      <c r="E11" s="78"/>
      <c r="J11" s="69"/>
    </row>
    <row r="12" spans="1:63" ht="16" customHeight="1" x14ac:dyDescent="0.2">
      <c r="A12" s="61"/>
      <c r="B12" s="67"/>
      <c r="C12" s="62"/>
      <c r="D12" s="66"/>
      <c r="E12" s="78"/>
    </row>
    <row r="13" spans="1:63" ht="16" customHeight="1" x14ac:dyDescent="0.2">
      <c r="A13" s="66"/>
      <c r="B13" s="67"/>
      <c r="C13" s="62"/>
      <c r="D13" s="66"/>
      <c r="E13" s="78"/>
    </row>
    <row r="14" spans="1:63" ht="16" customHeight="1" x14ac:dyDescent="0.2">
      <c r="A14" s="66"/>
      <c r="B14" s="67"/>
      <c r="C14" s="62"/>
      <c r="D14" s="66"/>
      <c r="E14" s="78"/>
    </row>
    <row r="15" spans="1:63" ht="16" customHeight="1" x14ac:dyDescent="0.2">
      <c r="A15" s="66"/>
      <c r="B15" s="67"/>
      <c r="D15" s="51"/>
      <c r="E15" s="78"/>
    </row>
    <row r="16" spans="1:63" ht="16" customHeight="1" x14ac:dyDescent="0.2">
      <c r="A16" s="66"/>
      <c r="B16" s="67"/>
      <c r="D16" s="51"/>
      <c r="E16" s="78"/>
    </row>
    <row r="17" spans="1:62" ht="16" customHeight="1" x14ac:dyDescent="0.2">
      <c r="A17" s="66"/>
      <c r="B17" s="67"/>
      <c r="D17" s="51"/>
      <c r="E17" s="78"/>
    </row>
    <row r="18" spans="1:62" ht="16" customHeight="1" x14ac:dyDescent="0.2">
      <c r="A18" s="66"/>
      <c r="B18" s="67"/>
      <c r="D18" s="51"/>
      <c r="E18" s="78"/>
    </row>
    <row r="19" spans="1:62" ht="16" customHeight="1" x14ac:dyDescent="0.2">
      <c r="A19" s="66" t="s">
        <v>337</v>
      </c>
      <c r="B19" s="67"/>
      <c r="E19" s="81" t="s">
        <v>341</v>
      </c>
      <c r="AN19" s="55"/>
    </row>
    <row r="20" spans="1:62" ht="16" customHeight="1" x14ac:dyDescent="0.2">
      <c r="B20" s="70"/>
      <c r="C20" s="70"/>
      <c r="E20" s="78" t="str">
        <f>Structure!A20</f>
        <v>SheetInfo</v>
      </c>
      <c r="F20" s="53">
        <f>Structure!B20</f>
        <v>0</v>
      </c>
      <c r="G20" s="52">
        <v>1</v>
      </c>
      <c r="J20" s="54" t="s">
        <v>338</v>
      </c>
      <c r="S20" s="52" t="str">
        <f>IF($R$10=2,
IF(B20=4,"","Y"),"Y")</f>
        <v>Y</v>
      </c>
      <c r="T20" s="51">
        <v>1</v>
      </c>
      <c r="U20" s="51">
        <v>1</v>
      </c>
      <c r="AE20" s="51">
        <f>V20</f>
        <v>0</v>
      </c>
      <c r="AF20" s="51">
        <f>AA20</f>
        <v>0</v>
      </c>
      <c r="AG20" s="51">
        <f>AB20</f>
        <v>0</v>
      </c>
      <c r="AH20" s="51">
        <f t="shared" ref="AH20:AI35" si="0">AC20</f>
        <v>0</v>
      </c>
      <c r="AI20" s="51">
        <f>AD20</f>
        <v>0</v>
      </c>
      <c r="AJ20" s="51">
        <v>0</v>
      </c>
      <c r="AK20" s="51">
        <v>0</v>
      </c>
      <c r="AL20" s="51">
        <f>AA20+AJ20</f>
        <v>0</v>
      </c>
      <c r="AM20" s="51">
        <f>AB20+AK20</f>
        <v>0</v>
      </c>
      <c r="AN20" s="51">
        <v>0</v>
      </c>
      <c r="AO20" s="51">
        <v>0</v>
      </c>
      <c r="AP20" s="51" t="s">
        <v>339</v>
      </c>
      <c r="AR20" s="52">
        <v>14</v>
      </c>
      <c r="AT20" s="52">
        <f t="shared" ref="AT20:AW35" si="1">AA20</f>
        <v>0</v>
      </c>
      <c r="AU20" s="52">
        <f t="shared" si="1"/>
        <v>0</v>
      </c>
      <c r="AV20" s="52">
        <f t="shared" si="1"/>
        <v>0</v>
      </c>
      <c r="AW20" s="52">
        <f t="shared" si="1"/>
        <v>0</v>
      </c>
      <c r="AY20" s="52">
        <f t="shared" ref="AY20:BB35" si="2">AA20</f>
        <v>0</v>
      </c>
      <c r="AZ20" s="52">
        <f t="shared" si="2"/>
        <v>0</v>
      </c>
      <c r="BA20" s="52">
        <f t="shared" si="2"/>
        <v>0</v>
      </c>
      <c r="BB20" s="52">
        <f t="shared" si="2"/>
        <v>0</v>
      </c>
      <c r="BD20" s="52">
        <f t="shared" ref="BD20:BG35" si="3">AA20</f>
        <v>0</v>
      </c>
      <c r="BE20" s="52">
        <f t="shared" si="3"/>
        <v>0</v>
      </c>
      <c r="BF20" s="52">
        <f t="shared" si="3"/>
        <v>0</v>
      </c>
      <c r="BG20" s="52">
        <f t="shared" si="3"/>
        <v>0</v>
      </c>
      <c r="BH20" s="70"/>
      <c r="BI20" s="70"/>
      <c r="BJ20" s="57"/>
    </row>
    <row r="21" spans="1:62" ht="16" customHeight="1" x14ac:dyDescent="0.2">
      <c r="B21" s="70"/>
      <c r="C21" s="70"/>
      <c r="E21" s="78" t="str">
        <f>Structure!A25</f>
        <v>SecondMuseLogo</v>
      </c>
      <c r="F21" s="53" t="str">
        <f>Structure!B25</f>
        <v>SecondMuse</v>
      </c>
      <c r="G21" s="52">
        <v>1</v>
      </c>
      <c r="J21" s="54" t="s">
        <v>338</v>
      </c>
      <c r="S21" s="52" t="str">
        <f t="shared" ref="S21:S84" si="4">IF($R$10=2,
IF(B21=4,"","Y"),"Y")</f>
        <v>Y</v>
      </c>
      <c r="T21" s="51">
        <v>1</v>
      </c>
      <c r="U21" s="51">
        <v>1</v>
      </c>
      <c r="AE21" s="51">
        <f t="shared" ref="AE21:AE84" si="5">V21</f>
        <v>0</v>
      </c>
      <c r="AF21" s="51">
        <f t="shared" ref="AF21:AI84" si="6">AA21</f>
        <v>0</v>
      </c>
      <c r="AG21" s="51">
        <f t="shared" si="6"/>
        <v>0</v>
      </c>
      <c r="AH21" s="51">
        <f t="shared" si="0"/>
        <v>0</v>
      </c>
      <c r="AI21" s="51">
        <f t="shared" si="0"/>
        <v>0</v>
      </c>
      <c r="AJ21" s="51">
        <v>0</v>
      </c>
      <c r="AK21" s="51">
        <v>0</v>
      </c>
      <c r="AL21" s="51">
        <f t="shared" ref="AL21:AM84" si="7">AA21+AJ21</f>
        <v>0</v>
      </c>
      <c r="AM21" s="51">
        <f t="shared" si="7"/>
        <v>0</v>
      </c>
      <c r="AN21" s="51">
        <v>0</v>
      </c>
      <c r="AO21" s="51">
        <v>0</v>
      </c>
      <c r="AP21" s="51" t="s">
        <v>339</v>
      </c>
      <c r="AR21" s="52">
        <v>14</v>
      </c>
      <c r="AT21" s="52">
        <f t="shared" si="1"/>
        <v>0</v>
      </c>
      <c r="AU21" s="52">
        <f t="shared" si="1"/>
        <v>0</v>
      </c>
      <c r="AV21" s="52">
        <f t="shared" si="1"/>
        <v>0</v>
      </c>
      <c r="AW21" s="52">
        <f t="shared" si="1"/>
        <v>0</v>
      </c>
      <c r="AY21" s="52">
        <f t="shared" si="2"/>
        <v>0</v>
      </c>
      <c r="AZ21" s="52">
        <f t="shared" si="2"/>
        <v>0</v>
      </c>
      <c r="BA21" s="52">
        <f t="shared" si="2"/>
        <v>0</v>
      </c>
      <c r="BB21" s="52">
        <f t="shared" si="2"/>
        <v>0</v>
      </c>
      <c r="BD21" s="52">
        <f t="shared" si="3"/>
        <v>0</v>
      </c>
      <c r="BE21" s="52">
        <f t="shared" si="3"/>
        <v>0</v>
      </c>
      <c r="BF21" s="52">
        <f t="shared" si="3"/>
        <v>0</v>
      </c>
      <c r="BG21" s="52">
        <f t="shared" si="3"/>
        <v>0</v>
      </c>
      <c r="BH21" s="70"/>
      <c r="BI21" s="70"/>
      <c r="BJ21" s="57"/>
    </row>
    <row r="22" spans="1:62" ht="16" customHeight="1" x14ac:dyDescent="0.2">
      <c r="B22" s="70"/>
      <c r="C22" s="70"/>
      <c r="E22" s="78">
        <f>Structure!A26</f>
        <v>0</v>
      </c>
      <c r="F22" s="53">
        <f>Structure!B26</f>
        <v>0</v>
      </c>
      <c r="G22" s="52">
        <v>1</v>
      </c>
      <c r="J22" s="54" t="s">
        <v>338</v>
      </c>
      <c r="S22" s="52" t="str">
        <f t="shared" si="4"/>
        <v>Y</v>
      </c>
      <c r="T22" s="51">
        <v>1</v>
      </c>
      <c r="U22" s="51">
        <v>1</v>
      </c>
      <c r="AE22" s="51">
        <f t="shared" si="5"/>
        <v>0</v>
      </c>
      <c r="AF22" s="51">
        <f t="shared" si="6"/>
        <v>0</v>
      </c>
      <c r="AG22" s="51">
        <f t="shared" si="6"/>
        <v>0</v>
      </c>
      <c r="AH22" s="51">
        <f t="shared" si="0"/>
        <v>0</v>
      </c>
      <c r="AI22" s="51">
        <f t="shared" si="0"/>
        <v>0</v>
      </c>
      <c r="AJ22" s="51">
        <v>0</v>
      </c>
      <c r="AK22" s="51">
        <v>0</v>
      </c>
      <c r="AL22" s="51">
        <f t="shared" si="7"/>
        <v>0</v>
      </c>
      <c r="AM22" s="51">
        <f t="shared" si="7"/>
        <v>0</v>
      </c>
      <c r="AN22" s="51">
        <v>0</v>
      </c>
      <c r="AO22" s="51">
        <v>0</v>
      </c>
      <c r="AP22" s="51" t="s">
        <v>339</v>
      </c>
      <c r="AR22" s="52">
        <v>14</v>
      </c>
      <c r="AT22" s="52">
        <f t="shared" si="1"/>
        <v>0</v>
      </c>
      <c r="AU22" s="52">
        <f t="shared" si="1"/>
        <v>0</v>
      </c>
      <c r="AV22" s="52">
        <f t="shared" si="1"/>
        <v>0</v>
      </c>
      <c r="AW22" s="52">
        <f t="shared" si="1"/>
        <v>0</v>
      </c>
      <c r="AY22" s="52">
        <f t="shared" si="2"/>
        <v>0</v>
      </c>
      <c r="AZ22" s="52">
        <f t="shared" si="2"/>
        <v>0</v>
      </c>
      <c r="BA22" s="52">
        <f t="shared" si="2"/>
        <v>0</v>
      </c>
      <c r="BB22" s="52">
        <f t="shared" si="2"/>
        <v>0</v>
      </c>
      <c r="BD22" s="52">
        <f t="shared" si="3"/>
        <v>0</v>
      </c>
      <c r="BE22" s="52">
        <f t="shared" si="3"/>
        <v>0</v>
      </c>
      <c r="BF22" s="52">
        <f t="shared" si="3"/>
        <v>0</v>
      </c>
      <c r="BG22" s="52">
        <f t="shared" si="3"/>
        <v>0</v>
      </c>
      <c r="BH22" s="70"/>
      <c r="BI22" s="70"/>
      <c r="BJ22" s="57"/>
    </row>
    <row r="23" spans="1:62" ht="16" customHeight="1" x14ac:dyDescent="0.2">
      <c r="B23" s="70"/>
      <c r="C23" s="70"/>
      <c r="E23" s="78" t="str">
        <f>Structure!A27</f>
        <v>Basics</v>
      </c>
      <c r="F23" s="53">
        <f>Structure!B27</f>
        <v>0</v>
      </c>
      <c r="G23" s="52">
        <v>1</v>
      </c>
      <c r="J23" s="54" t="s">
        <v>338</v>
      </c>
      <c r="S23" s="52" t="str">
        <f t="shared" si="4"/>
        <v>Y</v>
      </c>
      <c r="T23" s="51">
        <v>1</v>
      </c>
      <c r="U23" s="51">
        <v>1</v>
      </c>
      <c r="AE23" s="51">
        <f t="shared" si="5"/>
        <v>0</v>
      </c>
      <c r="AF23" s="51">
        <f t="shared" si="6"/>
        <v>0</v>
      </c>
      <c r="AG23" s="51">
        <f t="shared" si="6"/>
        <v>0</v>
      </c>
      <c r="AH23" s="51">
        <f t="shared" si="0"/>
        <v>0</v>
      </c>
      <c r="AI23" s="51">
        <f t="shared" si="0"/>
        <v>0</v>
      </c>
      <c r="AJ23" s="51">
        <v>0</v>
      </c>
      <c r="AK23" s="51">
        <v>0</v>
      </c>
      <c r="AL23" s="51">
        <f t="shared" si="7"/>
        <v>0</v>
      </c>
      <c r="AM23" s="51">
        <f t="shared" si="7"/>
        <v>0</v>
      </c>
      <c r="AN23" s="51">
        <v>0</v>
      </c>
      <c r="AO23" s="51">
        <v>0</v>
      </c>
      <c r="AP23" s="51" t="s">
        <v>339</v>
      </c>
      <c r="AR23" s="52">
        <v>14</v>
      </c>
      <c r="AT23" s="52">
        <f t="shared" si="1"/>
        <v>0</v>
      </c>
      <c r="AU23" s="52">
        <f t="shared" si="1"/>
        <v>0</v>
      </c>
      <c r="AV23" s="52">
        <f t="shared" si="1"/>
        <v>0</v>
      </c>
      <c r="AW23" s="52">
        <f t="shared" si="1"/>
        <v>0</v>
      </c>
      <c r="AY23" s="52">
        <f t="shared" si="2"/>
        <v>0</v>
      </c>
      <c r="AZ23" s="52">
        <f t="shared" si="2"/>
        <v>0</v>
      </c>
      <c r="BA23" s="52">
        <f t="shared" si="2"/>
        <v>0</v>
      </c>
      <c r="BB23" s="52">
        <f t="shared" si="2"/>
        <v>0</v>
      </c>
      <c r="BD23" s="52">
        <f t="shared" si="3"/>
        <v>0</v>
      </c>
      <c r="BE23" s="52">
        <f t="shared" si="3"/>
        <v>0</v>
      </c>
      <c r="BF23" s="52">
        <f t="shared" si="3"/>
        <v>0</v>
      </c>
      <c r="BG23" s="52">
        <f t="shared" si="3"/>
        <v>0</v>
      </c>
      <c r="BH23" s="70"/>
      <c r="BI23" s="70"/>
      <c r="BJ23" s="57"/>
    </row>
    <row r="24" spans="1:62" ht="16" customHeight="1" x14ac:dyDescent="0.2">
      <c r="B24" s="70"/>
      <c r="C24" s="70"/>
      <c r="E24" s="78" t="str">
        <f>Structure!A28</f>
        <v>ComplexProblem</v>
      </c>
      <c r="F24" s="53">
        <f>Structure!B28</f>
        <v>0</v>
      </c>
      <c r="G24" s="52">
        <v>1</v>
      </c>
      <c r="J24" s="54" t="s">
        <v>338</v>
      </c>
      <c r="S24" s="52" t="str">
        <f t="shared" si="4"/>
        <v>Y</v>
      </c>
      <c r="T24" s="51">
        <v>1</v>
      </c>
      <c r="U24" s="51">
        <v>1</v>
      </c>
      <c r="AE24" s="51">
        <f t="shared" si="5"/>
        <v>0</v>
      </c>
      <c r="AF24" s="51">
        <f t="shared" si="6"/>
        <v>0</v>
      </c>
      <c r="AG24" s="51">
        <f t="shared" si="6"/>
        <v>0</v>
      </c>
      <c r="AH24" s="51">
        <f t="shared" si="0"/>
        <v>0</v>
      </c>
      <c r="AI24" s="51">
        <f t="shared" si="0"/>
        <v>0</v>
      </c>
      <c r="AJ24" s="51">
        <v>0</v>
      </c>
      <c r="AK24" s="51">
        <v>0</v>
      </c>
      <c r="AL24" s="51">
        <f t="shared" si="7"/>
        <v>0</v>
      </c>
      <c r="AM24" s="51">
        <f t="shared" si="7"/>
        <v>0</v>
      </c>
      <c r="AN24" s="51">
        <v>0</v>
      </c>
      <c r="AO24" s="51">
        <v>0</v>
      </c>
      <c r="AP24" s="51" t="s">
        <v>339</v>
      </c>
      <c r="AR24" s="52">
        <v>14</v>
      </c>
      <c r="AT24" s="52">
        <f t="shared" si="1"/>
        <v>0</v>
      </c>
      <c r="AU24" s="52">
        <f t="shared" si="1"/>
        <v>0</v>
      </c>
      <c r="AV24" s="52">
        <f t="shared" si="1"/>
        <v>0</v>
      </c>
      <c r="AW24" s="52">
        <f t="shared" si="1"/>
        <v>0</v>
      </c>
      <c r="AY24" s="52">
        <f t="shared" si="2"/>
        <v>0</v>
      </c>
      <c r="AZ24" s="52">
        <f t="shared" si="2"/>
        <v>0</v>
      </c>
      <c r="BA24" s="52">
        <f t="shared" si="2"/>
        <v>0</v>
      </c>
      <c r="BB24" s="52">
        <f t="shared" si="2"/>
        <v>0</v>
      </c>
      <c r="BD24" s="52">
        <f t="shared" si="3"/>
        <v>0</v>
      </c>
      <c r="BE24" s="52">
        <f t="shared" si="3"/>
        <v>0</v>
      </c>
      <c r="BF24" s="52">
        <f t="shared" si="3"/>
        <v>0</v>
      </c>
      <c r="BG24" s="52">
        <f t="shared" si="3"/>
        <v>0</v>
      </c>
      <c r="BH24" s="70"/>
      <c r="BI24" s="70"/>
      <c r="BJ24" s="57"/>
    </row>
    <row r="25" spans="1:62" ht="16" customHeight="1" x14ac:dyDescent="0.2">
      <c r="B25" s="70"/>
      <c r="C25" s="70"/>
      <c r="E25" s="78" t="str">
        <f>Structure!A29</f>
        <v>SystemicSolution</v>
      </c>
      <c r="F25" s="53">
        <f>Structure!B29</f>
        <v>0</v>
      </c>
      <c r="G25" s="52">
        <v>1</v>
      </c>
      <c r="J25" s="54" t="s">
        <v>338</v>
      </c>
      <c r="S25" s="52" t="str">
        <f t="shared" si="4"/>
        <v>Y</v>
      </c>
      <c r="T25" s="51">
        <v>1</v>
      </c>
      <c r="U25" s="51">
        <v>1</v>
      </c>
      <c r="AE25" s="51">
        <f t="shared" si="5"/>
        <v>0</v>
      </c>
      <c r="AF25" s="51">
        <f t="shared" si="6"/>
        <v>0</v>
      </c>
      <c r="AG25" s="51">
        <f t="shared" si="6"/>
        <v>0</v>
      </c>
      <c r="AH25" s="51">
        <f t="shared" si="0"/>
        <v>0</v>
      </c>
      <c r="AI25" s="51">
        <f t="shared" si="0"/>
        <v>0</v>
      </c>
      <c r="AJ25" s="51">
        <v>0</v>
      </c>
      <c r="AK25" s="51">
        <v>0</v>
      </c>
      <c r="AL25" s="51">
        <f t="shared" si="7"/>
        <v>0</v>
      </c>
      <c r="AM25" s="51">
        <f t="shared" si="7"/>
        <v>0</v>
      </c>
      <c r="AN25" s="51">
        <v>0</v>
      </c>
      <c r="AO25" s="51">
        <v>0</v>
      </c>
      <c r="AP25" s="51" t="s">
        <v>339</v>
      </c>
      <c r="AR25" s="52">
        <v>14</v>
      </c>
      <c r="AT25" s="52">
        <f t="shared" si="1"/>
        <v>0</v>
      </c>
      <c r="AU25" s="52">
        <f t="shared" si="1"/>
        <v>0</v>
      </c>
      <c r="AV25" s="52">
        <f t="shared" si="1"/>
        <v>0</v>
      </c>
      <c r="AW25" s="52">
        <f t="shared" si="1"/>
        <v>0</v>
      </c>
      <c r="AY25" s="52">
        <f t="shared" si="2"/>
        <v>0</v>
      </c>
      <c r="AZ25" s="52">
        <f t="shared" si="2"/>
        <v>0</v>
      </c>
      <c r="BA25" s="52">
        <f t="shared" si="2"/>
        <v>0</v>
      </c>
      <c r="BB25" s="52">
        <f t="shared" si="2"/>
        <v>0</v>
      </c>
      <c r="BD25" s="52">
        <f t="shared" si="3"/>
        <v>0</v>
      </c>
      <c r="BE25" s="52">
        <f t="shared" si="3"/>
        <v>0</v>
      </c>
      <c r="BF25" s="52">
        <f t="shared" si="3"/>
        <v>0</v>
      </c>
      <c r="BG25" s="52">
        <f t="shared" si="3"/>
        <v>0</v>
      </c>
      <c r="BH25" s="70"/>
      <c r="BI25" s="70"/>
      <c r="BJ25" s="57"/>
    </row>
    <row r="26" spans="1:62" ht="16" customHeight="1" x14ac:dyDescent="0.2">
      <c r="B26" s="70"/>
      <c r="C26" s="70"/>
      <c r="E26" s="78" t="str">
        <f>Structure!A30</f>
        <v>SystemMaps</v>
      </c>
      <c r="F26" s="53">
        <f>Structure!B30</f>
        <v>0</v>
      </c>
      <c r="G26" s="52">
        <v>1</v>
      </c>
      <c r="J26" s="54" t="s">
        <v>338</v>
      </c>
      <c r="S26" s="52" t="str">
        <f t="shared" si="4"/>
        <v>Y</v>
      </c>
      <c r="T26" s="51">
        <v>1</v>
      </c>
      <c r="U26" s="51">
        <v>1</v>
      </c>
      <c r="AE26" s="51">
        <f t="shared" si="5"/>
        <v>0</v>
      </c>
      <c r="AF26" s="51">
        <f t="shared" si="6"/>
        <v>0</v>
      </c>
      <c r="AG26" s="51">
        <f t="shared" si="6"/>
        <v>0</v>
      </c>
      <c r="AH26" s="51">
        <f t="shared" si="0"/>
        <v>0</v>
      </c>
      <c r="AI26" s="51">
        <f t="shared" si="0"/>
        <v>0</v>
      </c>
      <c r="AJ26" s="51">
        <v>0</v>
      </c>
      <c r="AK26" s="51">
        <v>0</v>
      </c>
      <c r="AL26" s="51">
        <f t="shared" si="7"/>
        <v>0</v>
      </c>
      <c r="AM26" s="51">
        <f t="shared" si="7"/>
        <v>0</v>
      </c>
      <c r="AN26" s="51">
        <v>0</v>
      </c>
      <c r="AO26" s="51">
        <v>0</v>
      </c>
      <c r="AP26" s="51" t="s">
        <v>339</v>
      </c>
      <c r="AR26" s="52">
        <v>14</v>
      </c>
      <c r="AT26" s="52">
        <f t="shared" si="1"/>
        <v>0</v>
      </c>
      <c r="AU26" s="52">
        <f t="shared" si="1"/>
        <v>0</v>
      </c>
      <c r="AV26" s="52">
        <f t="shared" si="1"/>
        <v>0</v>
      </c>
      <c r="AW26" s="52">
        <f t="shared" si="1"/>
        <v>0</v>
      </c>
      <c r="AY26" s="52">
        <f t="shared" si="2"/>
        <v>0</v>
      </c>
      <c r="AZ26" s="52">
        <f t="shared" si="2"/>
        <v>0</v>
      </c>
      <c r="BA26" s="52">
        <f t="shared" si="2"/>
        <v>0</v>
      </c>
      <c r="BB26" s="52">
        <f t="shared" si="2"/>
        <v>0</v>
      </c>
      <c r="BD26" s="52">
        <f t="shared" si="3"/>
        <v>0</v>
      </c>
      <c r="BE26" s="52">
        <f t="shared" si="3"/>
        <v>0</v>
      </c>
      <c r="BF26" s="52">
        <f t="shared" si="3"/>
        <v>0</v>
      </c>
      <c r="BG26" s="52">
        <f t="shared" si="3"/>
        <v>0</v>
      </c>
      <c r="BH26" s="70"/>
      <c r="BI26" s="70"/>
      <c r="BJ26" s="57"/>
    </row>
    <row r="27" spans="1:62" ht="16" customHeight="1" x14ac:dyDescent="0.2">
      <c r="B27" s="70"/>
      <c r="C27" s="70"/>
      <c r="E27" s="78" t="str">
        <f>Structure!A31</f>
        <v>SIPT</v>
      </c>
      <c r="F27" s="53">
        <f>Structure!B31</f>
        <v>0</v>
      </c>
      <c r="G27" s="52">
        <v>1</v>
      </c>
      <c r="J27" s="54" t="s">
        <v>338</v>
      </c>
      <c r="S27" s="52" t="str">
        <f t="shared" si="4"/>
        <v>Y</v>
      </c>
      <c r="T27" s="51">
        <v>1</v>
      </c>
      <c r="U27" s="51">
        <v>1</v>
      </c>
      <c r="AE27" s="51">
        <f t="shared" si="5"/>
        <v>0</v>
      </c>
      <c r="AF27" s="51">
        <f t="shared" si="6"/>
        <v>0</v>
      </c>
      <c r="AG27" s="51">
        <f t="shared" si="6"/>
        <v>0</v>
      </c>
      <c r="AH27" s="51">
        <f t="shared" si="0"/>
        <v>0</v>
      </c>
      <c r="AI27" s="51">
        <f t="shared" si="0"/>
        <v>0</v>
      </c>
      <c r="AJ27" s="51">
        <v>0</v>
      </c>
      <c r="AK27" s="51">
        <v>0</v>
      </c>
      <c r="AL27" s="51">
        <f t="shared" si="7"/>
        <v>0</v>
      </c>
      <c r="AM27" s="51">
        <f t="shared" si="7"/>
        <v>0</v>
      </c>
      <c r="AN27" s="51">
        <v>0</v>
      </c>
      <c r="AO27" s="51">
        <v>0</v>
      </c>
      <c r="AP27" s="51" t="s">
        <v>339</v>
      </c>
      <c r="AR27" s="52">
        <v>14</v>
      </c>
      <c r="AT27" s="52">
        <f t="shared" si="1"/>
        <v>0</v>
      </c>
      <c r="AU27" s="52">
        <f t="shared" si="1"/>
        <v>0</v>
      </c>
      <c r="AV27" s="52">
        <f t="shared" si="1"/>
        <v>0</v>
      </c>
      <c r="AW27" s="52">
        <f t="shared" si="1"/>
        <v>0</v>
      </c>
      <c r="AY27" s="52">
        <f t="shared" si="2"/>
        <v>0</v>
      </c>
      <c r="AZ27" s="52">
        <f t="shared" si="2"/>
        <v>0</v>
      </c>
      <c r="BA27" s="52">
        <f t="shared" si="2"/>
        <v>0</v>
      </c>
      <c r="BB27" s="52">
        <f t="shared" si="2"/>
        <v>0</v>
      </c>
      <c r="BD27" s="52">
        <f t="shared" si="3"/>
        <v>0</v>
      </c>
      <c r="BE27" s="52">
        <f t="shared" si="3"/>
        <v>0</v>
      </c>
      <c r="BF27" s="52">
        <f t="shared" si="3"/>
        <v>0</v>
      </c>
      <c r="BG27" s="52">
        <f t="shared" si="3"/>
        <v>0</v>
      </c>
      <c r="BH27" s="70"/>
      <c r="BI27" s="70"/>
      <c r="BJ27" s="57"/>
    </row>
    <row r="28" spans="1:62" ht="16" customHeight="1" x14ac:dyDescent="0.2">
      <c r="B28" s="70"/>
      <c r="C28" s="70"/>
      <c r="D28" s="52" t="str">
        <f t="shared" ref="D28:D29" si="8">IF(LEN(E28)&gt;3,"X","")</f>
        <v/>
      </c>
      <c r="E28" s="78">
        <f>Structure!A32</f>
        <v>0</v>
      </c>
      <c r="F28" s="53">
        <f>Structure!B32</f>
        <v>0</v>
      </c>
      <c r="G28" s="52">
        <v>1</v>
      </c>
      <c r="J28" s="54" t="s">
        <v>338</v>
      </c>
      <c r="S28" s="52" t="str">
        <f t="shared" si="4"/>
        <v>Y</v>
      </c>
      <c r="T28" s="51">
        <v>1</v>
      </c>
      <c r="U28" s="51">
        <v>1</v>
      </c>
      <c r="AE28" s="51">
        <f t="shared" si="5"/>
        <v>0</v>
      </c>
      <c r="AF28" s="51">
        <f t="shared" si="6"/>
        <v>0</v>
      </c>
      <c r="AG28" s="51">
        <f t="shared" si="6"/>
        <v>0</v>
      </c>
      <c r="AH28" s="51">
        <f t="shared" si="0"/>
        <v>0</v>
      </c>
      <c r="AI28" s="51">
        <f t="shared" si="0"/>
        <v>0</v>
      </c>
      <c r="AJ28" s="51">
        <v>0</v>
      </c>
      <c r="AK28" s="51">
        <v>0</v>
      </c>
      <c r="AL28" s="51">
        <f t="shared" si="7"/>
        <v>0</v>
      </c>
      <c r="AM28" s="51">
        <f t="shared" si="7"/>
        <v>0</v>
      </c>
      <c r="AN28" s="51">
        <v>0</v>
      </c>
      <c r="AO28" s="51">
        <v>0</v>
      </c>
      <c r="AP28" s="51" t="s">
        <v>339</v>
      </c>
      <c r="AR28" s="52">
        <v>14</v>
      </c>
      <c r="AT28" s="52">
        <f t="shared" si="1"/>
        <v>0</v>
      </c>
      <c r="AU28" s="52">
        <f t="shared" si="1"/>
        <v>0</v>
      </c>
      <c r="AV28" s="52">
        <f t="shared" si="1"/>
        <v>0</v>
      </c>
      <c r="AW28" s="52">
        <f t="shared" si="1"/>
        <v>0</v>
      </c>
      <c r="AY28" s="52">
        <f t="shared" si="2"/>
        <v>0</v>
      </c>
      <c r="AZ28" s="52">
        <f t="shared" si="2"/>
        <v>0</v>
      </c>
      <c r="BA28" s="52">
        <f t="shared" si="2"/>
        <v>0</v>
      </c>
      <c r="BB28" s="52">
        <f t="shared" si="2"/>
        <v>0</v>
      </c>
      <c r="BD28" s="52">
        <f t="shared" si="3"/>
        <v>0</v>
      </c>
      <c r="BE28" s="52">
        <f t="shared" si="3"/>
        <v>0</v>
      </c>
      <c r="BF28" s="52">
        <f t="shared" si="3"/>
        <v>0</v>
      </c>
      <c r="BG28" s="52">
        <f t="shared" si="3"/>
        <v>0</v>
      </c>
      <c r="BH28" s="70"/>
      <c r="BI28" s="70"/>
      <c r="BJ28" s="57"/>
    </row>
    <row r="29" spans="1:62" ht="16" customHeight="1" x14ac:dyDescent="0.2">
      <c r="B29" s="70"/>
      <c r="C29" s="70"/>
      <c r="D29" s="52" t="str">
        <f t="shared" si="8"/>
        <v/>
      </c>
      <c r="E29" s="78">
        <f>Structure!A33</f>
        <v>0</v>
      </c>
      <c r="F29" s="53">
        <f>Structure!B33</f>
        <v>0</v>
      </c>
      <c r="G29" s="52">
        <v>1</v>
      </c>
      <c r="J29" s="54" t="s">
        <v>338</v>
      </c>
      <c r="S29" s="52" t="str">
        <f t="shared" si="4"/>
        <v>Y</v>
      </c>
      <c r="T29" s="51">
        <v>1</v>
      </c>
      <c r="U29" s="51">
        <v>1</v>
      </c>
      <c r="AE29" s="51">
        <f t="shared" si="5"/>
        <v>0</v>
      </c>
      <c r="AF29" s="51">
        <f t="shared" si="6"/>
        <v>0</v>
      </c>
      <c r="AG29" s="51">
        <f t="shared" si="6"/>
        <v>0</v>
      </c>
      <c r="AH29" s="51">
        <f t="shared" si="0"/>
        <v>0</v>
      </c>
      <c r="AI29" s="51">
        <f t="shared" si="0"/>
        <v>0</v>
      </c>
      <c r="AJ29" s="51">
        <v>0</v>
      </c>
      <c r="AK29" s="51">
        <v>0</v>
      </c>
      <c r="AL29" s="51">
        <f t="shared" si="7"/>
        <v>0</v>
      </c>
      <c r="AM29" s="51">
        <f t="shared" si="7"/>
        <v>0</v>
      </c>
      <c r="AN29" s="51">
        <v>0</v>
      </c>
      <c r="AO29" s="51">
        <v>0</v>
      </c>
      <c r="AP29" s="51" t="s">
        <v>339</v>
      </c>
      <c r="AR29" s="52">
        <v>14</v>
      </c>
      <c r="AT29" s="52">
        <f t="shared" si="1"/>
        <v>0</v>
      </c>
      <c r="AU29" s="52">
        <f t="shared" si="1"/>
        <v>0</v>
      </c>
      <c r="AV29" s="52">
        <f t="shared" si="1"/>
        <v>0</v>
      </c>
      <c r="AW29" s="52">
        <f t="shared" si="1"/>
        <v>0</v>
      </c>
      <c r="AY29" s="52">
        <f t="shared" si="2"/>
        <v>0</v>
      </c>
      <c r="AZ29" s="52">
        <f t="shared" si="2"/>
        <v>0</v>
      </c>
      <c r="BA29" s="52">
        <f t="shared" si="2"/>
        <v>0</v>
      </c>
      <c r="BB29" s="52">
        <f t="shared" si="2"/>
        <v>0</v>
      </c>
      <c r="BD29" s="52">
        <f t="shared" si="3"/>
        <v>0</v>
      </c>
      <c r="BE29" s="52">
        <f t="shared" si="3"/>
        <v>0</v>
      </c>
      <c r="BF29" s="52">
        <f t="shared" si="3"/>
        <v>0</v>
      </c>
      <c r="BG29" s="52">
        <f t="shared" si="3"/>
        <v>0</v>
      </c>
      <c r="BH29" s="70"/>
      <c r="BI29" s="70"/>
      <c r="BJ29" s="57"/>
    </row>
    <row r="30" spans="1:62" ht="16" customHeight="1" x14ac:dyDescent="0.2">
      <c r="B30" s="70"/>
      <c r="C30" s="70"/>
      <c r="E30" s="78" t="str">
        <f>Structure!A34</f>
        <v>SimpleSIP</v>
      </c>
      <c r="F30" s="53">
        <f>Structure!B34</f>
        <v>0</v>
      </c>
      <c r="G30" s="52">
        <v>1</v>
      </c>
      <c r="J30" s="54" t="s">
        <v>338</v>
      </c>
      <c r="S30" s="52" t="str">
        <f t="shared" si="4"/>
        <v>Y</v>
      </c>
      <c r="T30" s="51">
        <v>1</v>
      </c>
      <c r="U30" s="51">
        <v>1</v>
      </c>
      <c r="AE30" s="51">
        <f t="shared" si="5"/>
        <v>0</v>
      </c>
      <c r="AF30" s="51">
        <f t="shared" si="6"/>
        <v>0</v>
      </c>
      <c r="AG30" s="51">
        <f t="shared" si="6"/>
        <v>0</v>
      </c>
      <c r="AH30" s="51">
        <f t="shared" si="0"/>
        <v>0</v>
      </c>
      <c r="AI30" s="51">
        <f t="shared" si="0"/>
        <v>0</v>
      </c>
      <c r="AJ30" s="51">
        <v>0</v>
      </c>
      <c r="AK30" s="51">
        <v>0</v>
      </c>
      <c r="AL30" s="51">
        <f t="shared" si="7"/>
        <v>0</v>
      </c>
      <c r="AM30" s="51">
        <f t="shared" si="7"/>
        <v>0</v>
      </c>
      <c r="AN30" s="51">
        <v>0</v>
      </c>
      <c r="AO30" s="51">
        <v>0</v>
      </c>
      <c r="AP30" s="51" t="s">
        <v>339</v>
      </c>
      <c r="AR30" s="52">
        <v>14</v>
      </c>
      <c r="AT30" s="52">
        <f t="shared" si="1"/>
        <v>0</v>
      </c>
      <c r="AU30" s="52">
        <f t="shared" si="1"/>
        <v>0</v>
      </c>
      <c r="AV30" s="52">
        <f t="shared" si="1"/>
        <v>0</v>
      </c>
      <c r="AW30" s="52">
        <f t="shared" si="1"/>
        <v>0</v>
      </c>
      <c r="AY30" s="52">
        <f t="shared" si="2"/>
        <v>0</v>
      </c>
      <c r="AZ30" s="52">
        <f t="shared" si="2"/>
        <v>0</v>
      </c>
      <c r="BA30" s="52">
        <f t="shared" si="2"/>
        <v>0</v>
      </c>
      <c r="BB30" s="52">
        <f t="shared" si="2"/>
        <v>0</v>
      </c>
      <c r="BD30" s="52">
        <f t="shared" si="3"/>
        <v>0</v>
      </c>
      <c r="BE30" s="52">
        <f t="shared" si="3"/>
        <v>0</v>
      </c>
      <c r="BF30" s="52">
        <f t="shared" si="3"/>
        <v>0</v>
      </c>
      <c r="BG30" s="52">
        <f t="shared" si="3"/>
        <v>0</v>
      </c>
      <c r="BH30" s="70"/>
      <c r="BI30" s="70"/>
      <c r="BJ30" s="57"/>
    </row>
    <row r="31" spans="1:62" ht="16" customHeight="1" x14ac:dyDescent="0.2">
      <c r="B31" s="70"/>
      <c r="C31" s="70"/>
      <c r="E31" s="78" t="str">
        <f>Structure!A35</f>
        <v>SIUnderstand</v>
      </c>
      <c r="F31" s="53" t="str">
        <f>Structure!B35</f>
        <v>Understand</v>
      </c>
      <c r="G31" s="52">
        <v>1</v>
      </c>
      <c r="J31" s="54" t="s">
        <v>338</v>
      </c>
      <c r="S31" s="52" t="str">
        <f t="shared" si="4"/>
        <v>Y</v>
      </c>
      <c r="T31" s="51">
        <v>1</v>
      </c>
      <c r="U31" s="51">
        <v>1</v>
      </c>
      <c r="AE31" s="51">
        <f t="shared" si="5"/>
        <v>0</v>
      </c>
      <c r="AF31" s="51">
        <f t="shared" si="6"/>
        <v>0</v>
      </c>
      <c r="AG31" s="51">
        <f t="shared" si="6"/>
        <v>0</v>
      </c>
      <c r="AH31" s="51">
        <f t="shared" si="0"/>
        <v>0</v>
      </c>
      <c r="AI31" s="51">
        <f t="shared" si="0"/>
        <v>0</v>
      </c>
      <c r="AJ31" s="51">
        <v>0</v>
      </c>
      <c r="AK31" s="51">
        <v>0</v>
      </c>
      <c r="AL31" s="51">
        <f t="shared" si="7"/>
        <v>0</v>
      </c>
      <c r="AM31" s="51">
        <f t="shared" si="7"/>
        <v>0</v>
      </c>
      <c r="AN31" s="51">
        <v>0</v>
      </c>
      <c r="AO31" s="51">
        <v>0</v>
      </c>
      <c r="AP31" s="51" t="s">
        <v>339</v>
      </c>
      <c r="AR31" s="52">
        <v>14</v>
      </c>
      <c r="AT31" s="52">
        <f t="shared" si="1"/>
        <v>0</v>
      </c>
      <c r="AU31" s="52">
        <f t="shared" si="1"/>
        <v>0</v>
      </c>
      <c r="AV31" s="52">
        <f t="shared" si="1"/>
        <v>0</v>
      </c>
      <c r="AW31" s="52">
        <f t="shared" si="1"/>
        <v>0</v>
      </c>
      <c r="AY31" s="52">
        <f t="shared" si="2"/>
        <v>0</v>
      </c>
      <c r="AZ31" s="52">
        <f t="shared" si="2"/>
        <v>0</v>
      </c>
      <c r="BA31" s="52">
        <f t="shared" si="2"/>
        <v>0</v>
      </c>
      <c r="BB31" s="52">
        <f t="shared" si="2"/>
        <v>0</v>
      </c>
      <c r="BD31" s="52">
        <f t="shared" si="3"/>
        <v>0</v>
      </c>
      <c r="BE31" s="52">
        <f t="shared" si="3"/>
        <v>0</v>
      </c>
      <c r="BF31" s="52">
        <f t="shared" si="3"/>
        <v>0</v>
      </c>
      <c r="BG31" s="52">
        <f t="shared" si="3"/>
        <v>0</v>
      </c>
      <c r="BH31" s="70"/>
      <c r="BI31" s="70"/>
      <c r="BJ31" s="57"/>
    </row>
    <row r="32" spans="1:62" ht="16" customHeight="1" x14ac:dyDescent="0.2">
      <c r="B32" s="70"/>
      <c r="C32" s="70"/>
      <c r="E32" s="78" t="str">
        <f>Structure!A36</f>
        <v>SIVisualize</v>
      </c>
      <c r="F32" s="53" t="str">
        <f>Structure!B36</f>
        <v>Visualize</v>
      </c>
      <c r="G32" s="52">
        <v>1</v>
      </c>
      <c r="J32" s="54" t="s">
        <v>338</v>
      </c>
      <c r="S32" s="52" t="str">
        <f t="shared" si="4"/>
        <v>Y</v>
      </c>
      <c r="T32" s="51">
        <v>1</v>
      </c>
      <c r="U32" s="51">
        <v>1</v>
      </c>
      <c r="AE32" s="51">
        <f t="shared" si="5"/>
        <v>0</v>
      </c>
      <c r="AF32" s="51">
        <f t="shared" si="6"/>
        <v>0</v>
      </c>
      <c r="AG32" s="51">
        <f t="shared" si="6"/>
        <v>0</v>
      </c>
      <c r="AH32" s="51">
        <f t="shared" si="0"/>
        <v>0</v>
      </c>
      <c r="AI32" s="51">
        <f t="shared" si="0"/>
        <v>0</v>
      </c>
      <c r="AJ32" s="51">
        <v>0</v>
      </c>
      <c r="AK32" s="51">
        <v>0</v>
      </c>
      <c r="AL32" s="51">
        <f t="shared" si="7"/>
        <v>0</v>
      </c>
      <c r="AM32" s="51">
        <f t="shared" si="7"/>
        <v>0</v>
      </c>
      <c r="AN32" s="51">
        <v>0</v>
      </c>
      <c r="AO32" s="51">
        <v>0</v>
      </c>
      <c r="AP32" s="51" t="s">
        <v>339</v>
      </c>
      <c r="AR32" s="52">
        <v>14</v>
      </c>
      <c r="AT32" s="52">
        <f t="shared" si="1"/>
        <v>0</v>
      </c>
      <c r="AU32" s="52">
        <f t="shared" si="1"/>
        <v>0</v>
      </c>
      <c r="AV32" s="52">
        <f t="shared" si="1"/>
        <v>0</v>
      </c>
      <c r="AW32" s="52">
        <f t="shared" si="1"/>
        <v>0</v>
      </c>
      <c r="AY32" s="52">
        <f t="shared" si="2"/>
        <v>0</v>
      </c>
      <c r="AZ32" s="52">
        <f t="shared" si="2"/>
        <v>0</v>
      </c>
      <c r="BA32" s="52">
        <f t="shared" si="2"/>
        <v>0</v>
      </c>
      <c r="BB32" s="52">
        <f t="shared" si="2"/>
        <v>0</v>
      </c>
      <c r="BD32" s="52">
        <f t="shared" si="3"/>
        <v>0</v>
      </c>
      <c r="BE32" s="52">
        <f t="shared" si="3"/>
        <v>0</v>
      </c>
      <c r="BF32" s="52">
        <f t="shared" si="3"/>
        <v>0</v>
      </c>
      <c r="BG32" s="52">
        <f t="shared" si="3"/>
        <v>0</v>
      </c>
      <c r="BH32" s="70"/>
      <c r="BI32" s="70"/>
      <c r="BJ32" s="57"/>
    </row>
    <row r="33" spans="2:62" ht="16" customHeight="1" x14ac:dyDescent="0.2">
      <c r="B33" s="70"/>
      <c r="C33" s="70"/>
      <c r="E33" s="78" t="str">
        <f>Structure!A37</f>
        <v>SIProblemSolving</v>
      </c>
      <c r="F33" s="53" t="str">
        <f>Structure!B37</f>
        <v>Barriers</v>
      </c>
      <c r="G33" s="52">
        <v>1</v>
      </c>
      <c r="J33" s="54" t="s">
        <v>338</v>
      </c>
      <c r="S33" s="52" t="str">
        <f t="shared" si="4"/>
        <v>Y</v>
      </c>
      <c r="T33" s="51">
        <v>1</v>
      </c>
      <c r="U33" s="51">
        <v>1</v>
      </c>
      <c r="AE33" s="51">
        <f t="shared" si="5"/>
        <v>0</v>
      </c>
      <c r="AF33" s="51">
        <f t="shared" si="6"/>
        <v>0</v>
      </c>
      <c r="AG33" s="51">
        <f t="shared" si="6"/>
        <v>0</v>
      </c>
      <c r="AH33" s="51">
        <f t="shared" si="0"/>
        <v>0</v>
      </c>
      <c r="AI33" s="51">
        <f t="shared" si="0"/>
        <v>0</v>
      </c>
      <c r="AJ33" s="51">
        <v>0</v>
      </c>
      <c r="AK33" s="51">
        <v>0</v>
      </c>
      <c r="AL33" s="51">
        <f t="shared" si="7"/>
        <v>0</v>
      </c>
      <c r="AM33" s="51">
        <f t="shared" si="7"/>
        <v>0</v>
      </c>
      <c r="AN33" s="51">
        <v>0</v>
      </c>
      <c r="AO33" s="51">
        <v>0</v>
      </c>
      <c r="AP33" s="51" t="s">
        <v>339</v>
      </c>
      <c r="AR33" s="52">
        <v>14</v>
      </c>
      <c r="AT33" s="52">
        <f t="shared" si="1"/>
        <v>0</v>
      </c>
      <c r="AU33" s="52">
        <f t="shared" si="1"/>
        <v>0</v>
      </c>
      <c r="AV33" s="52">
        <f t="shared" si="1"/>
        <v>0</v>
      </c>
      <c r="AW33" s="52">
        <f t="shared" si="1"/>
        <v>0</v>
      </c>
      <c r="AY33" s="52">
        <f t="shared" si="2"/>
        <v>0</v>
      </c>
      <c r="AZ33" s="52">
        <f t="shared" si="2"/>
        <v>0</v>
      </c>
      <c r="BA33" s="52">
        <f t="shared" si="2"/>
        <v>0</v>
      </c>
      <c r="BB33" s="52">
        <f t="shared" si="2"/>
        <v>0</v>
      </c>
      <c r="BD33" s="52">
        <f t="shared" si="3"/>
        <v>0</v>
      </c>
      <c r="BE33" s="52">
        <f t="shared" si="3"/>
        <v>0</v>
      </c>
      <c r="BF33" s="52">
        <f t="shared" si="3"/>
        <v>0</v>
      </c>
      <c r="BG33" s="52">
        <f t="shared" si="3"/>
        <v>0</v>
      </c>
      <c r="BH33" s="70"/>
      <c r="BI33" s="70"/>
      <c r="BJ33" s="57"/>
    </row>
    <row r="34" spans="2:62" ht="16" customHeight="1" x14ac:dyDescent="0.2">
      <c r="B34" s="70"/>
      <c r="C34" s="70"/>
      <c r="E34" s="78" t="str">
        <f>Structure!A38</f>
        <v>SINotVisualize</v>
      </c>
      <c r="F34" s="53" t="str">
        <f>Structure!B38</f>
        <v>Barriers</v>
      </c>
      <c r="G34" s="52">
        <v>1</v>
      </c>
      <c r="J34" s="54" t="s">
        <v>338</v>
      </c>
      <c r="S34" s="52" t="str">
        <f t="shared" si="4"/>
        <v>Y</v>
      </c>
      <c r="T34" s="51">
        <v>1</v>
      </c>
      <c r="U34" s="51">
        <v>1</v>
      </c>
      <c r="AE34" s="51">
        <f t="shared" si="5"/>
        <v>0</v>
      </c>
      <c r="AF34" s="51">
        <f t="shared" si="6"/>
        <v>0</v>
      </c>
      <c r="AG34" s="51">
        <f t="shared" si="6"/>
        <v>0</v>
      </c>
      <c r="AH34" s="51">
        <f t="shared" si="0"/>
        <v>0</v>
      </c>
      <c r="AI34" s="51">
        <f t="shared" si="0"/>
        <v>0</v>
      </c>
      <c r="AJ34" s="51">
        <v>0</v>
      </c>
      <c r="AK34" s="51">
        <v>0</v>
      </c>
      <c r="AL34" s="51">
        <f t="shared" si="7"/>
        <v>0</v>
      </c>
      <c r="AM34" s="51">
        <f t="shared" si="7"/>
        <v>0</v>
      </c>
      <c r="AN34" s="51">
        <v>0</v>
      </c>
      <c r="AO34" s="51">
        <v>0</v>
      </c>
      <c r="AP34" s="51" t="s">
        <v>339</v>
      </c>
      <c r="AR34" s="52">
        <v>14</v>
      </c>
      <c r="AT34" s="52">
        <f t="shared" si="1"/>
        <v>0</v>
      </c>
      <c r="AU34" s="52">
        <f t="shared" si="1"/>
        <v>0</v>
      </c>
      <c r="AV34" s="52">
        <f t="shared" si="1"/>
        <v>0</v>
      </c>
      <c r="AW34" s="52">
        <f t="shared" si="1"/>
        <v>0</v>
      </c>
      <c r="AY34" s="52">
        <f t="shared" si="2"/>
        <v>0</v>
      </c>
      <c r="AZ34" s="52">
        <f t="shared" si="2"/>
        <v>0</v>
      </c>
      <c r="BA34" s="52">
        <f t="shared" si="2"/>
        <v>0</v>
      </c>
      <c r="BB34" s="52">
        <f t="shared" si="2"/>
        <v>0</v>
      </c>
      <c r="BD34" s="52">
        <f t="shared" si="3"/>
        <v>0</v>
      </c>
      <c r="BE34" s="52">
        <f t="shared" si="3"/>
        <v>0</v>
      </c>
      <c r="BF34" s="52">
        <f t="shared" si="3"/>
        <v>0</v>
      </c>
      <c r="BG34" s="52">
        <f t="shared" si="3"/>
        <v>0</v>
      </c>
      <c r="BH34" s="70"/>
      <c r="BI34" s="70"/>
      <c r="BJ34" s="57"/>
    </row>
    <row r="35" spans="2:62" ht="16" customHeight="1" x14ac:dyDescent="0.2">
      <c r="B35" s="70"/>
      <c r="C35" s="70"/>
      <c r="E35" s="78" t="str">
        <f>Structure!A39</f>
        <v>SIChange</v>
      </c>
      <c r="F35" s="53" t="str">
        <f>Structure!B39</f>
        <v>Change</v>
      </c>
      <c r="G35" s="52">
        <v>1</v>
      </c>
      <c r="J35" s="54" t="s">
        <v>338</v>
      </c>
      <c r="S35" s="52" t="str">
        <f t="shared" si="4"/>
        <v>Y</v>
      </c>
      <c r="T35" s="51">
        <v>1</v>
      </c>
      <c r="U35" s="51">
        <v>1</v>
      </c>
      <c r="AE35" s="51">
        <f t="shared" si="5"/>
        <v>0</v>
      </c>
      <c r="AF35" s="51">
        <f t="shared" si="6"/>
        <v>0</v>
      </c>
      <c r="AG35" s="51">
        <f t="shared" si="6"/>
        <v>0</v>
      </c>
      <c r="AH35" s="51">
        <f t="shared" si="0"/>
        <v>0</v>
      </c>
      <c r="AI35" s="51">
        <f t="shared" si="0"/>
        <v>0</v>
      </c>
      <c r="AJ35" s="51">
        <v>0</v>
      </c>
      <c r="AK35" s="51">
        <v>0</v>
      </c>
      <c r="AL35" s="51">
        <f t="shared" si="7"/>
        <v>0</v>
      </c>
      <c r="AM35" s="51">
        <f t="shared" si="7"/>
        <v>0</v>
      </c>
      <c r="AN35" s="51">
        <v>0</v>
      </c>
      <c r="AO35" s="51">
        <v>0</v>
      </c>
      <c r="AP35" s="51" t="s">
        <v>339</v>
      </c>
      <c r="AR35" s="52">
        <v>14</v>
      </c>
      <c r="AT35" s="52">
        <f t="shared" si="1"/>
        <v>0</v>
      </c>
      <c r="AU35" s="52">
        <f t="shared" si="1"/>
        <v>0</v>
      </c>
      <c r="AV35" s="52">
        <f t="shared" si="1"/>
        <v>0</v>
      </c>
      <c r="AW35" s="52">
        <f t="shared" si="1"/>
        <v>0</v>
      </c>
      <c r="AY35" s="52">
        <f t="shared" si="2"/>
        <v>0</v>
      </c>
      <c r="AZ35" s="52">
        <f t="shared" si="2"/>
        <v>0</v>
      </c>
      <c r="BA35" s="52">
        <f t="shared" si="2"/>
        <v>0</v>
      </c>
      <c r="BB35" s="52">
        <f t="shared" si="2"/>
        <v>0</v>
      </c>
      <c r="BD35" s="52">
        <f t="shared" si="3"/>
        <v>0</v>
      </c>
      <c r="BE35" s="52">
        <f t="shared" si="3"/>
        <v>0</v>
      </c>
      <c r="BF35" s="52">
        <f t="shared" si="3"/>
        <v>0</v>
      </c>
      <c r="BG35" s="52">
        <f t="shared" si="3"/>
        <v>0</v>
      </c>
      <c r="BH35" s="70"/>
      <c r="BI35" s="70"/>
      <c r="BJ35" s="57"/>
    </row>
    <row r="36" spans="2:62" ht="16" customHeight="1" x14ac:dyDescent="0.2">
      <c r="B36" s="70"/>
      <c r="C36" s="70"/>
      <c r="E36" s="78" t="str">
        <f>Structure!A40</f>
        <v>SIBarriers</v>
      </c>
      <c r="F36" s="53" t="str">
        <f>Structure!B40</f>
        <v>Barriers</v>
      </c>
      <c r="G36" s="52">
        <v>1</v>
      </c>
      <c r="J36" s="54" t="s">
        <v>338</v>
      </c>
      <c r="S36" s="52" t="str">
        <f t="shared" si="4"/>
        <v>Y</v>
      </c>
      <c r="T36" s="51">
        <v>1</v>
      </c>
      <c r="U36" s="51">
        <v>1</v>
      </c>
      <c r="AE36" s="51">
        <f t="shared" si="5"/>
        <v>0</v>
      </c>
      <c r="AF36" s="51">
        <f t="shared" si="6"/>
        <v>0</v>
      </c>
      <c r="AG36" s="51">
        <f t="shared" si="6"/>
        <v>0</v>
      </c>
      <c r="AH36" s="51">
        <f t="shared" si="6"/>
        <v>0</v>
      </c>
      <c r="AI36" s="51">
        <f t="shared" si="6"/>
        <v>0</v>
      </c>
      <c r="AJ36" s="51">
        <v>0</v>
      </c>
      <c r="AK36" s="51">
        <v>0</v>
      </c>
      <c r="AL36" s="51">
        <f t="shared" si="7"/>
        <v>0</v>
      </c>
      <c r="AM36" s="51">
        <f t="shared" si="7"/>
        <v>0</v>
      </c>
      <c r="AN36" s="51">
        <v>0</v>
      </c>
      <c r="AO36" s="51">
        <v>0</v>
      </c>
      <c r="AP36" s="51" t="s">
        <v>339</v>
      </c>
      <c r="AR36" s="52">
        <v>14</v>
      </c>
      <c r="AT36" s="52">
        <f t="shared" ref="AT36:AW99" si="9">AA36</f>
        <v>0</v>
      </c>
      <c r="AU36" s="52">
        <f t="shared" si="9"/>
        <v>0</v>
      </c>
      <c r="AV36" s="52">
        <f t="shared" si="9"/>
        <v>0</v>
      </c>
      <c r="AW36" s="52">
        <f t="shared" si="9"/>
        <v>0</v>
      </c>
      <c r="AY36" s="52">
        <f t="shared" ref="AY36:BB99" si="10">AA36</f>
        <v>0</v>
      </c>
      <c r="AZ36" s="52">
        <f t="shared" si="10"/>
        <v>0</v>
      </c>
      <c r="BA36" s="52">
        <f t="shared" si="10"/>
        <v>0</v>
      </c>
      <c r="BB36" s="52">
        <f t="shared" si="10"/>
        <v>0</v>
      </c>
      <c r="BD36" s="52">
        <f t="shared" ref="BD36:BG99" si="11">AA36</f>
        <v>0</v>
      </c>
      <c r="BE36" s="52">
        <f t="shared" si="11"/>
        <v>0</v>
      </c>
      <c r="BF36" s="52">
        <f t="shared" si="11"/>
        <v>0</v>
      </c>
      <c r="BG36" s="52">
        <f t="shared" si="11"/>
        <v>0</v>
      </c>
      <c r="BH36" s="70"/>
      <c r="BI36" s="70"/>
      <c r="BJ36" s="57"/>
    </row>
    <row r="37" spans="2:62" ht="16" customHeight="1" x14ac:dyDescent="0.2">
      <c r="B37" s="70"/>
      <c r="C37" s="70"/>
      <c r="E37" s="78" t="str">
        <f>Structure!A41</f>
        <v>SICognitiveComplexity</v>
      </c>
      <c r="F37" s="53" t="str">
        <f>Structure!B41</f>
        <v>Barriers</v>
      </c>
      <c r="G37" s="52">
        <v>1</v>
      </c>
      <c r="J37" s="54" t="s">
        <v>338</v>
      </c>
      <c r="S37" s="52" t="str">
        <f t="shared" si="4"/>
        <v>Y</v>
      </c>
      <c r="T37" s="51">
        <v>1</v>
      </c>
      <c r="U37" s="51">
        <v>1</v>
      </c>
      <c r="AE37" s="51">
        <f t="shared" si="5"/>
        <v>0</v>
      </c>
      <c r="AF37" s="51">
        <f t="shared" si="6"/>
        <v>0</v>
      </c>
      <c r="AG37" s="51">
        <f t="shared" si="6"/>
        <v>0</v>
      </c>
      <c r="AH37" s="51">
        <f t="shared" si="6"/>
        <v>0</v>
      </c>
      <c r="AI37" s="51">
        <f t="shared" si="6"/>
        <v>0</v>
      </c>
      <c r="AJ37" s="51">
        <v>0</v>
      </c>
      <c r="AK37" s="51">
        <v>0</v>
      </c>
      <c r="AL37" s="51">
        <f t="shared" si="7"/>
        <v>0</v>
      </c>
      <c r="AM37" s="51">
        <f t="shared" si="7"/>
        <v>0</v>
      </c>
      <c r="AN37" s="51">
        <v>0</v>
      </c>
      <c r="AO37" s="51">
        <v>0</v>
      </c>
      <c r="AP37" s="51" t="s">
        <v>339</v>
      </c>
      <c r="AR37" s="52">
        <v>14</v>
      </c>
      <c r="AT37" s="52">
        <f t="shared" si="9"/>
        <v>0</v>
      </c>
      <c r="AU37" s="52">
        <f t="shared" si="9"/>
        <v>0</v>
      </c>
      <c r="AV37" s="52">
        <f t="shared" si="9"/>
        <v>0</v>
      </c>
      <c r="AW37" s="52">
        <f t="shared" si="9"/>
        <v>0</v>
      </c>
      <c r="AY37" s="52">
        <f t="shared" si="10"/>
        <v>0</v>
      </c>
      <c r="AZ37" s="52">
        <f t="shared" si="10"/>
        <v>0</v>
      </c>
      <c r="BA37" s="52">
        <f t="shared" si="10"/>
        <v>0</v>
      </c>
      <c r="BB37" s="52">
        <f t="shared" si="10"/>
        <v>0</v>
      </c>
      <c r="BD37" s="52">
        <f t="shared" si="11"/>
        <v>0</v>
      </c>
      <c r="BE37" s="52">
        <f t="shared" si="11"/>
        <v>0</v>
      </c>
      <c r="BF37" s="52">
        <f t="shared" si="11"/>
        <v>0</v>
      </c>
      <c r="BG37" s="52">
        <f t="shared" si="11"/>
        <v>0</v>
      </c>
      <c r="BH37" s="70"/>
      <c r="BI37" s="70"/>
      <c r="BJ37" s="57"/>
    </row>
    <row r="38" spans="2:62" ht="16" customHeight="1" x14ac:dyDescent="0.2">
      <c r="B38" s="70"/>
      <c r="C38" s="70"/>
      <c r="E38" s="78" t="str">
        <f>Structure!A42</f>
        <v>SIKnowledgeIntegration</v>
      </c>
      <c r="F38" s="53" t="str">
        <f>Structure!B42</f>
        <v>Barriers</v>
      </c>
      <c r="G38" s="52">
        <v>1</v>
      </c>
      <c r="J38" s="54" t="s">
        <v>338</v>
      </c>
      <c r="S38" s="52" t="str">
        <f t="shared" si="4"/>
        <v>Y</v>
      </c>
      <c r="T38" s="51">
        <v>1</v>
      </c>
      <c r="U38" s="51">
        <v>1</v>
      </c>
      <c r="AE38" s="51">
        <f t="shared" si="5"/>
        <v>0</v>
      </c>
      <c r="AF38" s="51">
        <f t="shared" si="6"/>
        <v>0</v>
      </c>
      <c r="AG38" s="51">
        <f t="shared" si="6"/>
        <v>0</v>
      </c>
      <c r="AH38" s="51">
        <f t="shared" si="6"/>
        <v>0</v>
      </c>
      <c r="AI38" s="51">
        <f t="shared" si="6"/>
        <v>0</v>
      </c>
      <c r="AJ38" s="51">
        <v>0</v>
      </c>
      <c r="AK38" s="51">
        <v>0</v>
      </c>
      <c r="AL38" s="51">
        <f t="shared" si="7"/>
        <v>0</v>
      </c>
      <c r="AM38" s="51">
        <f t="shared" si="7"/>
        <v>0</v>
      </c>
      <c r="AN38" s="51">
        <v>0</v>
      </c>
      <c r="AO38" s="51">
        <v>0</v>
      </c>
      <c r="AP38" s="51" t="s">
        <v>339</v>
      </c>
      <c r="AR38" s="52">
        <v>14</v>
      </c>
      <c r="AT38" s="52">
        <f t="shared" si="9"/>
        <v>0</v>
      </c>
      <c r="AU38" s="52">
        <f t="shared" si="9"/>
        <v>0</v>
      </c>
      <c r="AV38" s="52">
        <f t="shared" si="9"/>
        <v>0</v>
      </c>
      <c r="AW38" s="52">
        <f t="shared" si="9"/>
        <v>0</v>
      </c>
      <c r="AY38" s="52">
        <f t="shared" si="10"/>
        <v>0</v>
      </c>
      <c r="AZ38" s="52">
        <f t="shared" si="10"/>
        <v>0</v>
      </c>
      <c r="BA38" s="52">
        <f t="shared" si="10"/>
        <v>0</v>
      </c>
      <c r="BB38" s="52">
        <f t="shared" si="10"/>
        <v>0</v>
      </c>
      <c r="BD38" s="52">
        <f t="shared" si="11"/>
        <v>0</v>
      </c>
      <c r="BE38" s="52">
        <f t="shared" si="11"/>
        <v>0</v>
      </c>
      <c r="BF38" s="52">
        <f t="shared" si="11"/>
        <v>0</v>
      </c>
      <c r="BG38" s="52">
        <f t="shared" si="11"/>
        <v>0</v>
      </c>
      <c r="BH38" s="70"/>
      <c r="BI38" s="70"/>
      <c r="BJ38" s="57"/>
    </row>
    <row r="39" spans="2:62" ht="16" customHeight="1" x14ac:dyDescent="0.2">
      <c r="B39" s="70"/>
      <c r="C39" s="70"/>
      <c r="E39" s="78" t="str">
        <f>Structure!A43</f>
        <v>SICollaboration</v>
      </c>
      <c r="F39" s="53" t="str">
        <f>Structure!B43</f>
        <v>Barriers</v>
      </c>
      <c r="G39" s="52">
        <v>1</v>
      </c>
      <c r="J39" s="54" t="s">
        <v>338</v>
      </c>
      <c r="S39" s="52" t="str">
        <f t="shared" si="4"/>
        <v>Y</v>
      </c>
      <c r="T39" s="51">
        <v>1</v>
      </c>
      <c r="U39" s="51">
        <v>1</v>
      </c>
      <c r="AE39" s="51">
        <f t="shared" si="5"/>
        <v>0</v>
      </c>
      <c r="AF39" s="51">
        <f t="shared" si="6"/>
        <v>0</v>
      </c>
      <c r="AG39" s="51">
        <f t="shared" si="6"/>
        <v>0</v>
      </c>
      <c r="AH39" s="51">
        <f t="shared" si="6"/>
        <v>0</v>
      </c>
      <c r="AI39" s="51">
        <f t="shared" si="6"/>
        <v>0</v>
      </c>
      <c r="AJ39" s="51">
        <v>0</v>
      </c>
      <c r="AK39" s="51">
        <v>0</v>
      </c>
      <c r="AL39" s="51">
        <f t="shared" si="7"/>
        <v>0</v>
      </c>
      <c r="AM39" s="51">
        <f t="shared" si="7"/>
        <v>0</v>
      </c>
      <c r="AN39" s="51">
        <v>0</v>
      </c>
      <c r="AO39" s="51">
        <v>0</v>
      </c>
      <c r="AP39" s="51" t="s">
        <v>339</v>
      </c>
      <c r="AR39" s="52">
        <v>14</v>
      </c>
      <c r="AT39" s="52">
        <f t="shared" si="9"/>
        <v>0</v>
      </c>
      <c r="AU39" s="52">
        <f t="shared" si="9"/>
        <v>0</v>
      </c>
      <c r="AV39" s="52">
        <f t="shared" si="9"/>
        <v>0</v>
      </c>
      <c r="AW39" s="52">
        <f t="shared" si="9"/>
        <v>0</v>
      </c>
      <c r="AY39" s="52">
        <f t="shared" si="10"/>
        <v>0</v>
      </c>
      <c r="AZ39" s="52">
        <f t="shared" si="10"/>
        <v>0</v>
      </c>
      <c r="BA39" s="52">
        <f t="shared" si="10"/>
        <v>0</v>
      </c>
      <c r="BB39" s="52">
        <f t="shared" si="10"/>
        <v>0</v>
      </c>
      <c r="BD39" s="52">
        <f t="shared" si="11"/>
        <v>0</v>
      </c>
      <c r="BE39" s="52">
        <f t="shared" si="11"/>
        <v>0</v>
      </c>
      <c r="BF39" s="52">
        <f t="shared" si="11"/>
        <v>0</v>
      </c>
      <c r="BG39" s="52">
        <f t="shared" si="11"/>
        <v>0</v>
      </c>
      <c r="BH39" s="70"/>
      <c r="BI39" s="70"/>
      <c r="BJ39" s="57"/>
    </row>
    <row r="40" spans="2:62" ht="16" customHeight="1" x14ac:dyDescent="0.2">
      <c r="B40" s="70"/>
      <c r="C40" s="70"/>
      <c r="E40" s="78" t="str">
        <f>Structure!A44</f>
        <v>SIParticipation</v>
      </c>
      <c r="F40" s="53" t="str">
        <f>Structure!B44</f>
        <v>Barriers</v>
      </c>
      <c r="G40" s="52">
        <v>1</v>
      </c>
      <c r="J40" s="54" t="s">
        <v>338</v>
      </c>
      <c r="S40" s="52" t="str">
        <f t="shared" si="4"/>
        <v>Y</v>
      </c>
      <c r="T40" s="51">
        <v>1</v>
      </c>
      <c r="U40" s="51">
        <v>1</v>
      </c>
      <c r="AE40" s="51">
        <f t="shared" si="5"/>
        <v>0</v>
      </c>
      <c r="AF40" s="51">
        <f t="shared" si="6"/>
        <v>0</v>
      </c>
      <c r="AG40" s="51">
        <f t="shared" si="6"/>
        <v>0</v>
      </c>
      <c r="AH40" s="51">
        <f t="shared" si="6"/>
        <v>0</v>
      </c>
      <c r="AI40" s="51">
        <f t="shared" si="6"/>
        <v>0</v>
      </c>
      <c r="AJ40" s="51">
        <v>0</v>
      </c>
      <c r="AK40" s="51">
        <v>0</v>
      </c>
      <c r="AL40" s="51">
        <f t="shared" si="7"/>
        <v>0</v>
      </c>
      <c r="AM40" s="51">
        <f t="shared" si="7"/>
        <v>0</v>
      </c>
      <c r="AN40" s="51">
        <v>0</v>
      </c>
      <c r="AO40" s="51">
        <v>0</v>
      </c>
      <c r="AP40" s="51" t="s">
        <v>339</v>
      </c>
      <c r="AR40" s="52">
        <v>14</v>
      </c>
      <c r="AT40" s="52">
        <f t="shared" si="9"/>
        <v>0</v>
      </c>
      <c r="AU40" s="52">
        <f t="shared" si="9"/>
        <v>0</v>
      </c>
      <c r="AV40" s="52">
        <f t="shared" si="9"/>
        <v>0</v>
      </c>
      <c r="AW40" s="52">
        <f t="shared" si="9"/>
        <v>0</v>
      </c>
      <c r="AY40" s="52">
        <f t="shared" si="10"/>
        <v>0</v>
      </c>
      <c r="AZ40" s="52">
        <f t="shared" si="10"/>
        <v>0</v>
      </c>
      <c r="BA40" s="52">
        <f t="shared" si="10"/>
        <v>0</v>
      </c>
      <c r="BB40" s="52">
        <f t="shared" si="10"/>
        <v>0</v>
      </c>
      <c r="BD40" s="52">
        <f t="shared" si="11"/>
        <v>0</v>
      </c>
      <c r="BE40" s="52">
        <f t="shared" si="11"/>
        <v>0</v>
      </c>
      <c r="BF40" s="52">
        <f t="shared" si="11"/>
        <v>0</v>
      </c>
      <c r="BG40" s="52">
        <f t="shared" si="11"/>
        <v>0</v>
      </c>
      <c r="BH40" s="70"/>
      <c r="BI40" s="70"/>
      <c r="BJ40" s="57"/>
    </row>
    <row r="41" spans="2:62" ht="16" customHeight="1" x14ac:dyDescent="0.2">
      <c r="B41" s="70"/>
      <c r="C41" s="70"/>
      <c r="E41" s="78">
        <f>Structure!A45</f>
        <v>0</v>
      </c>
      <c r="F41" s="53">
        <f>Structure!B45</f>
        <v>0</v>
      </c>
      <c r="G41" s="52">
        <v>1</v>
      </c>
      <c r="J41" s="54" t="s">
        <v>338</v>
      </c>
      <c r="S41" s="52" t="str">
        <f t="shared" si="4"/>
        <v>Y</v>
      </c>
      <c r="T41" s="51">
        <v>1</v>
      </c>
      <c r="U41" s="51">
        <v>1</v>
      </c>
      <c r="AE41" s="51">
        <f t="shared" si="5"/>
        <v>0</v>
      </c>
      <c r="AF41" s="51">
        <f t="shared" si="6"/>
        <v>0</v>
      </c>
      <c r="AG41" s="51">
        <f t="shared" si="6"/>
        <v>0</v>
      </c>
      <c r="AH41" s="51">
        <f t="shared" si="6"/>
        <v>0</v>
      </c>
      <c r="AI41" s="51">
        <f t="shared" si="6"/>
        <v>0</v>
      </c>
      <c r="AJ41" s="51">
        <v>0</v>
      </c>
      <c r="AK41" s="51">
        <v>0</v>
      </c>
      <c r="AL41" s="51">
        <f t="shared" si="7"/>
        <v>0</v>
      </c>
      <c r="AM41" s="51">
        <f t="shared" si="7"/>
        <v>0</v>
      </c>
      <c r="AN41" s="51">
        <v>0</v>
      </c>
      <c r="AO41" s="51">
        <v>0</v>
      </c>
      <c r="AP41" s="51" t="s">
        <v>339</v>
      </c>
      <c r="AR41" s="52">
        <v>14</v>
      </c>
      <c r="AT41" s="52">
        <f t="shared" si="9"/>
        <v>0</v>
      </c>
      <c r="AU41" s="52">
        <f t="shared" si="9"/>
        <v>0</v>
      </c>
      <c r="AV41" s="52">
        <f t="shared" si="9"/>
        <v>0</v>
      </c>
      <c r="AW41" s="52">
        <f t="shared" si="9"/>
        <v>0</v>
      </c>
      <c r="AY41" s="52">
        <f t="shared" si="10"/>
        <v>0</v>
      </c>
      <c r="AZ41" s="52">
        <f t="shared" si="10"/>
        <v>0</v>
      </c>
      <c r="BA41" s="52">
        <f t="shared" si="10"/>
        <v>0</v>
      </c>
      <c r="BB41" s="52">
        <f t="shared" si="10"/>
        <v>0</v>
      </c>
      <c r="BD41" s="52">
        <f t="shared" si="11"/>
        <v>0</v>
      </c>
      <c r="BE41" s="52">
        <f t="shared" si="11"/>
        <v>0</v>
      </c>
      <c r="BF41" s="52">
        <f t="shared" si="11"/>
        <v>0</v>
      </c>
      <c r="BG41" s="52">
        <f t="shared" si="11"/>
        <v>0</v>
      </c>
      <c r="BH41" s="70"/>
      <c r="BI41" s="70"/>
      <c r="BJ41" s="57"/>
    </row>
    <row r="42" spans="2:62" ht="16" customHeight="1" x14ac:dyDescent="0.2">
      <c r="B42" s="70"/>
      <c r="C42" s="70"/>
      <c r="E42" s="78" t="str">
        <f>Structure!A46</f>
        <v>SIProcess</v>
      </c>
      <c r="F42" s="53">
        <f>Structure!B46</f>
        <v>0</v>
      </c>
      <c r="G42" s="52">
        <v>1</v>
      </c>
      <c r="J42" s="54" t="s">
        <v>338</v>
      </c>
      <c r="S42" s="52" t="str">
        <f t="shared" si="4"/>
        <v>Y</v>
      </c>
      <c r="T42" s="51">
        <v>1</v>
      </c>
      <c r="U42" s="51">
        <v>1</v>
      </c>
      <c r="AE42" s="51">
        <f t="shared" si="5"/>
        <v>0</v>
      </c>
      <c r="AF42" s="51">
        <f t="shared" si="6"/>
        <v>0</v>
      </c>
      <c r="AG42" s="51">
        <f t="shared" si="6"/>
        <v>0</v>
      </c>
      <c r="AH42" s="51">
        <f t="shared" si="6"/>
        <v>0</v>
      </c>
      <c r="AI42" s="51">
        <f t="shared" si="6"/>
        <v>0</v>
      </c>
      <c r="AJ42" s="51">
        <v>0</v>
      </c>
      <c r="AK42" s="51">
        <v>0</v>
      </c>
      <c r="AL42" s="51">
        <f t="shared" si="7"/>
        <v>0</v>
      </c>
      <c r="AM42" s="51">
        <f t="shared" si="7"/>
        <v>0</v>
      </c>
      <c r="AN42" s="51">
        <v>0</v>
      </c>
      <c r="AO42" s="51">
        <v>0</v>
      </c>
      <c r="AP42" s="51" t="s">
        <v>339</v>
      </c>
      <c r="AR42" s="52">
        <v>14</v>
      </c>
      <c r="AT42" s="52">
        <f t="shared" si="9"/>
        <v>0</v>
      </c>
      <c r="AU42" s="52">
        <f t="shared" si="9"/>
        <v>0</v>
      </c>
      <c r="AV42" s="52">
        <f t="shared" si="9"/>
        <v>0</v>
      </c>
      <c r="AW42" s="52">
        <f t="shared" si="9"/>
        <v>0</v>
      </c>
      <c r="AY42" s="52">
        <f t="shared" si="10"/>
        <v>0</v>
      </c>
      <c r="AZ42" s="52">
        <f t="shared" si="10"/>
        <v>0</v>
      </c>
      <c r="BA42" s="52">
        <f t="shared" si="10"/>
        <v>0</v>
      </c>
      <c r="BB42" s="52">
        <f t="shared" si="10"/>
        <v>0</v>
      </c>
      <c r="BD42" s="52">
        <f t="shared" si="11"/>
        <v>0</v>
      </c>
      <c r="BE42" s="52">
        <f t="shared" si="11"/>
        <v>0</v>
      </c>
      <c r="BF42" s="52">
        <f t="shared" si="11"/>
        <v>0</v>
      </c>
      <c r="BG42" s="52">
        <f t="shared" si="11"/>
        <v>0</v>
      </c>
      <c r="BH42" s="70"/>
      <c r="BI42" s="70"/>
      <c r="BJ42" s="57"/>
    </row>
    <row r="43" spans="2:62" ht="16" customHeight="1" x14ac:dyDescent="0.2">
      <c r="B43" s="70"/>
      <c r="C43" s="70"/>
      <c r="E43" s="78" t="str">
        <f>Structure!A47</f>
        <v>Tasks</v>
      </c>
      <c r="F43" s="53" t="str">
        <f>Structure!B47</f>
        <v>Global Problems</v>
      </c>
      <c r="G43" s="52">
        <v>1</v>
      </c>
      <c r="J43" s="54" t="s">
        <v>338</v>
      </c>
      <c r="S43" s="52" t="str">
        <f t="shared" si="4"/>
        <v>Y</v>
      </c>
      <c r="T43" s="51">
        <v>1</v>
      </c>
      <c r="U43" s="51">
        <v>1</v>
      </c>
      <c r="AE43" s="51">
        <f t="shared" si="5"/>
        <v>0</v>
      </c>
      <c r="AF43" s="51">
        <f t="shared" si="6"/>
        <v>0</v>
      </c>
      <c r="AG43" s="51">
        <f t="shared" si="6"/>
        <v>0</v>
      </c>
      <c r="AH43" s="51">
        <f t="shared" si="6"/>
        <v>0</v>
      </c>
      <c r="AI43" s="51">
        <f t="shared" si="6"/>
        <v>0</v>
      </c>
      <c r="AJ43" s="51">
        <v>0</v>
      </c>
      <c r="AK43" s="51">
        <v>0</v>
      </c>
      <c r="AL43" s="51">
        <f t="shared" si="7"/>
        <v>0</v>
      </c>
      <c r="AM43" s="51">
        <f t="shared" si="7"/>
        <v>0</v>
      </c>
      <c r="AN43" s="51">
        <v>0</v>
      </c>
      <c r="AO43" s="51">
        <v>0</v>
      </c>
      <c r="AP43" s="51" t="s">
        <v>339</v>
      </c>
      <c r="AR43" s="52">
        <v>14</v>
      </c>
      <c r="AT43" s="52">
        <f t="shared" si="9"/>
        <v>0</v>
      </c>
      <c r="AU43" s="52">
        <f t="shared" si="9"/>
        <v>0</v>
      </c>
      <c r="AV43" s="52">
        <f t="shared" si="9"/>
        <v>0</v>
      </c>
      <c r="AW43" s="52">
        <f t="shared" si="9"/>
        <v>0</v>
      </c>
      <c r="AY43" s="52">
        <f t="shared" si="10"/>
        <v>0</v>
      </c>
      <c r="AZ43" s="52">
        <f t="shared" si="10"/>
        <v>0</v>
      </c>
      <c r="BA43" s="52">
        <f t="shared" si="10"/>
        <v>0</v>
      </c>
      <c r="BB43" s="52">
        <f t="shared" si="10"/>
        <v>0</v>
      </c>
      <c r="BD43" s="52">
        <f t="shared" si="11"/>
        <v>0</v>
      </c>
      <c r="BE43" s="52">
        <f t="shared" si="11"/>
        <v>0</v>
      </c>
      <c r="BF43" s="52">
        <f t="shared" si="11"/>
        <v>0</v>
      </c>
      <c r="BG43" s="52">
        <f t="shared" si="11"/>
        <v>0</v>
      </c>
      <c r="BH43" s="70"/>
      <c r="BI43" s="70"/>
      <c r="BJ43" s="57"/>
    </row>
    <row r="44" spans="2:62" ht="16" customHeight="1" x14ac:dyDescent="0.2">
      <c r="B44" s="70"/>
      <c r="C44" s="70"/>
      <c r="E44" s="78" t="str">
        <f>Structure!A48</f>
        <v>GlobalProblems</v>
      </c>
      <c r="F44" s="53" t="str">
        <f>Structure!B48</f>
        <v>Global Problems</v>
      </c>
      <c r="G44" s="52">
        <v>1</v>
      </c>
      <c r="J44" s="54" t="s">
        <v>338</v>
      </c>
      <c r="S44" s="52" t="str">
        <f t="shared" si="4"/>
        <v>Y</v>
      </c>
      <c r="T44" s="51">
        <v>1</v>
      </c>
      <c r="U44" s="51">
        <v>1</v>
      </c>
      <c r="AE44" s="51">
        <f t="shared" si="5"/>
        <v>0</v>
      </c>
      <c r="AF44" s="51">
        <f t="shared" si="6"/>
        <v>0</v>
      </c>
      <c r="AG44" s="51">
        <f t="shared" si="6"/>
        <v>0</v>
      </c>
      <c r="AH44" s="51">
        <f t="shared" si="6"/>
        <v>0</v>
      </c>
      <c r="AI44" s="51">
        <f t="shared" si="6"/>
        <v>0</v>
      </c>
      <c r="AJ44" s="51">
        <v>0</v>
      </c>
      <c r="AK44" s="51">
        <v>0</v>
      </c>
      <c r="AL44" s="51">
        <f t="shared" si="7"/>
        <v>0</v>
      </c>
      <c r="AM44" s="51">
        <f t="shared" si="7"/>
        <v>0</v>
      </c>
      <c r="AN44" s="51">
        <v>0</v>
      </c>
      <c r="AO44" s="51">
        <v>0</v>
      </c>
      <c r="AP44" s="51" t="s">
        <v>339</v>
      </c>
      <c r="AR44" s="52">
        <v>14</v>
      </c>
      <c r="AT44" s="52">
        <f t="shared" si="9"/>
        <v>0</v>
      </c>
      <c r="AU44" s="52">
        <f t="shared" si="9"/>
        <v>0</v>
      </c>
      <c r="AV44" s="52">
        <f t="shared" si="9"/>
        <v>0</v>
      </c>
      <c r="AW44" s="52">
        <f t="shared" si="9"/>
        <v>0</v>
      </c>
      <c r="AY44" s="52">
        <f t="shared" si="10"/>
        <v>0</v>
      </c>
      <c r="AZ44" s="52">
        <f t="shared" si="10"/>
        <v>0</v>
      </c>
      <c r="BA44" s="52">
        <f t="shared" si="10"/>
        <v>0</v>
      </c>
      <c r="BB44" s="52">
        <f t="shared" si="10"/>
        <v>0</v>
      </c>
      <c r="BD44" s="52">
        <f t="shared" si="11"/>
        <v>0</v>
      </c>
      <c r="BE44" s="52">
        <f t="shared" si="11"/>
        <v>0</v>
      </c>
      <c r="BF44" s="52">
        <f t="shared" si="11"/>
        <v>0</v>
      </c>
      <c r="BG44" s="52">
        <f t="shared" si="11"/>
        <v>0</v>
      </c>
      <c r="BH44" s="70"/>
      <c r="BI44" s="70"/>
      <c r="BJ44" s="57"/>
    </row>
    <row r="45" spans="2:62" ht="16" customHeight="1" x14ac:dyDescent="0.2">
      <c r="B45" s="70"/>
      <c r="C45" s="70"/>
      <c r="E45" s="78" t="str">
        <f>Structure!A49</f>
        <v>ProblemDefinition</v>
      </c>
      <c r="F45" s="53" t="str">
        <f>Structure!B49</f>
        <v>Problem Definition</v>
      </c>
      <c r="G45" s="52">
        <v>1</v>
      </c>
      <c r="J45" s="54" t="s">
        <v>338</v>
      </c>
      <c r="S45" s="52" t="str">
        <f t="shared" si="4"/>
        <v>Y</v>
      </c>
      <c r="T45" s="51">
        <v>1</v>
      </c>
      <c r="U45" s="51">
        <v>1</v>
      </c>
      <c r="AE45" s="51">
        <f t="shared" si="5"/>
        <v>0</v>
      </c>
      <c r="AF45" s="51">
        <f t="shared" si="6"/>
        <v>0</v>
      </c>
      <c r="AG45" s="51">
        <f t="shared" si="6"/>
        <v>0</v>
      </c>
      <c r="AH45" s="51">
        <f t="shared" si="6"/>
        <v>0</v>
      </c>
      <c r="AI45" s="51">
        <f t="shared" si="6"/>
        <v>0</v>
      </c>
      <c r="AJ45" s="51">
        <v>0</v>
      </c>
      <c r="AK45" s="51">
        <v>0</v>
      </c>
      <c r="AL45" s="51">
        <f t="shared" si="7"/>
        <v>0</v>
      </c>
      <c r="AM45" s="51">
        <f t="shared" si="7"/>
        <v>0</v>
      </c>
      <c r="AN45" s="51">
        <v>0</v>
      </c>
      <c r="AO45" s="51">
        <v>0</v>
      </c>
      <c r="AP45" s="51" t="s">
        <v>339</v>
      </c>
      <c r="AR45" s="52">
        <v>14</v>
      </c>
      <c r="AT45" s="52">
        <f t="shared" si="9"/>
        <v>0</v>
      </c>
      <c r="AU45" s="52">
        <f t="shared" si="9"/>
        <v>0</v>
      </c>
      <c r="AV45" s="52">
        <f t="shared" si="9"/>
        <v>0</v>
      </c>
      <c r="AW45" s="52">
        <f t="shared" si="9"/>
        <v>0</v>
      </c>
      <c r="AY45" s="52">
        <f t="shared" si="10"/>
        <v>0</v>
      </c>
      <c r="AZ45" s="52">
        <f t="shared" si="10"/>
        <v>0</v>
      </c>
      <c r="BA45" s="52">
        <f t="shared" si="10"/>
        <v>0</v>
      </c>
      <c r="BB45" s="52">
        <f t="shared" si="10"/>
        <v>0</v>
      </c>
      <c r="BD45" s="52">
        <f t="shared" si="11"/>
        <v>0</v>
      </c>
      <c r="BE45" s="52">
        <f t="shared" si="11"/>
        <v>0</v>
      </c>
      <c r="BF45" s="52">
        <f t="shared" si="11"/>
        <v>0</v>
      </c>
      <c r="BG45" s="52">
        <f t="shared" si="11"/>
        <v>0</v>
      </c>
      <c r="BH45" s="70"/>
      <c r="BI45" s="70"/>
      <c r="BJ45" s="57"/>
    </row>
    <row r="46" spans="2:62" ht="16" customHeight="1" x14ac:dyDescent="0.2">
      <c r="B46" s="70"/>
      <c r="C46" s="70"/>
      <c r="E46" s="78" t="str">
        <f>Structure!A50</f>
        <v>Measurement</v>
      </c>
      <c r="F46" s="53" t="str">
        <f>Structure!B50</f>
        <v>Research</v>
      </c>
      <c r="G46" s="52">
        <v>1</v>
      </c>
      <c r="J46" s="54" t="s">
        <v>338</v>
      </c>
      <c r="S46" s="52" t="str">
        <f t="shared" si="4"/>
        <v>Y</v>
      </c>
      <c r="T46" s="51">
        <v>1</v>
      </c>
      <c r="U46" s="51">
        <v>1</v>
      </c>
      <c r="AE46" s="51">
        <f t="shared" si="5"/>
        <v>0</v>
      </c>
      <c r="AF46" s="51">
        <f t="shared" si="6"/>
        <v>0</v>
      </c>
      <c r="AG46" s="51">
        <f t="shared" si="6"/>
        <v>0</v>
      </c>
      <c r="AH46" s="51">
        <f t="shared" si="6"/>
        <v>0</v>
      </c>
      <c r="AI46" s="51">
        <f t="shared" si="6"/>
        <v>0</v>
      </c>
      <c r="AJ46" s="51">
        <v>0</v>
      </c>
      <c r="AK46" s="51">
        <v>0</v>
      </c>
      <c r="AL46" s="51">
        <f t="shared" si="7"/>
        <v>0</v>
      </c>
      <c r="AM46" s="51">
        <f t="shared" si="7"/>
        <v>0</v>
      </c>
      <c r="AN46" s="51">
        <v>0</v>
      </c>
      <c r="AO46" s="51">
        <v>0</v>
      </c>
      <c r="AP46" s="51" t="s">
        <v>339</v>
      </c>
      <c r="AR46" s="52">
        <v>14</v>
      </c>
      <c r="AT46" s="52">
        <f t="shared" si="9"/>
        <v>0</v>
      </c>
      <c r="AU46" s="52">
        <f t="shared" si="9"/>
        <v>0</v>
      </c>
      <c r="AV46" s="52">
        <f t="shared" si="9"/>
        <v>0</v>
      </c>
      <c r="AW46" s="52">
        <f t="shared" si="9"/>
        <v>0</v>
      </c>
      <c r="AY46" s="52">
        <f t="shared" si="10"/>
        <v>0</v>
      </c>
      <c r="AZ46" s="52">
        <f t="shared" si="10"/>
        <v>0</v>
      </c>
      <c r="BA46" s="52">
        <f t="shared" si="10"/>
        <v>0</v>
      </c>
      <c r="BB46" s="52">
        <f t="shared" si="10"/>
        <v>0</v>
      </c>
      <c r="BD46" s="52">
        <f t="shared" si="11"/>
        <v>0</v>
      </c>
      <c r="BE46" s="52">
        <f t="shared" si="11"/>
        <v>0</v>
      </c>
      <c r="BF46" s="52">
        <f t="shared" si="11"/>
        <v>0</v>
      </c>
      <c r="BG46" s="52">
        <f t="shared" si="11"/>
        <v>0</v>
      </c>
      <c r="BH46" s="70"/>
      <c r="BI46" s="70"/>
      <c r="BJ46" s="57"/>
    </row>
    <row r="47" spans="2:62" ht="16" customHeight="1" x14ac:dyDescent="0.2">
      <c r="B47" s="70"/>
      <c r="C47" s="70"/>
      <c r="E47" s="78" t="str">
        <f>Structure!A51</f>
        <v>Research</v>
      </c>
      <c r="F47" s="53" t="str">
        <f>Structure!B51</f>
        <v>Research</v>
      </c>
      <c r="G47" s="52">
        <v>1</v>
      </c>
      <c r="J47" s="54" t="s">
        <v>338</v>
      </c>
      <c r="S47" s="52" t="str">
        <f t="shared" si="4"/>
        <v>Y</v>
      </c>
      <c r="T47" s="51">
        <v>1</v>
      </c>
      <c r="U47" s="51">
        <v>1</v>
      </c>
      <c r="AE47" s="51">
        <f t="shared" si="5"/>
        <v>0</v>
      </c>
      <c r="AF47" s="51">
        <f t="shared" si="6"/>
        <v>0</v>
      </c>
      <c r="AG47" s="51">
        <f t="shared" si="6"/>
        <v>0</v>
      </c>
      <c r="AH47" s="51">
        <f t="shared" si="6"/>
        <v>0</v>
      </c>
      <c r="AI47" s="51">
        <f t="shared" si="6"/>
        <v>0</v>
      </c>
      <c r="AJ47" s="51">
        <v>0</v>
      </c>
      <c r="AK47" s="51">
        <v>0</v>
      </c>
      <c r="AL47" s="51">
        <f t="shared" si="7"/>
        <v>0</v>
      </c>
      <c r="AM47" s="51">
        <f t="shared" si="7"/>
        <v>0</v>
      </c>
      <c r="AN47" s="51">
        <v>0</v>
      </c>
      <c r="AO47" s="51">
        <v>0</v>
      </c>
      <c r="AP47" s="51" t="s">
        <v>339</v>
      </c>
      <c r="AR47" s="52">
        <v>14</v>
      </c>
      <c r="AT47" s="52">
        <f t="shared" si="9"/>
        <v>0</v>
      </c>
      <c r="AU47" s="52">
        <f t="shared" si="9"/>
        <v>0</v>
      </c>
      <c r="AV47" s="52">
        <f t="shared" si="9"/>
        <v>0</v>
      </c>
      <c r="AW47" s="52">
        <f t="shared" si="9"/>
        <v>0</v>
      </c>
      <c r="AY47" s="52">
        <f t="shared" si="10"/>
        <v>0</v>
      </c>
      <c r="AZ47" s="52">
        <f t="shared" si="10"/>
        <v>0</v>
      </c>
      <c r="BA47" s="52">
        <f t="shared" si="10"/>
        <v>0</v>
      </c>
      <c r="BB47" s="52">
        <f t="shared" si="10"/>
        <v>0</v>
      </c>
      <c r="BD47" s="52">
        <f t="shared" si="11"/>
        <v>0</v>
      </c>
      <c r="BE47" s="52">
        <f t="shared" si="11"/>
        <v>0</v>
      </c>
      <c r="BF47" s="52">
        <f t="shared" si="11"/>
        <v>0</v>
      </c>
      <c r="BG47" s="52">
        <f t="shared" si="11"/>
        <v>0</v>
      </c>
      <c r="BH47" s="70"/>
      <c r="BI47" s="70"/>
      <c r="BJ47" s="57"/>
    </row>
    <row r="48" spans="2:62" ht="16" customHeight="1" x14ac:dyDescent="0.2">
      <c r="B48" s="70"/>
      <c r="C48" s="70"/>
      <c r="E48" s="78" t="str">
        <f>Structure!A52</f>
        <v>Synthesis</v>
      </c>
      <c r="F48" s="53" t="str">
        <f>Structure!B52</f>
        <v>Synthisis</v>
      </c>
      <c r="G48" s="52">
        <v>1</v>
      </c>
      <c r="J48" s="54" t="s">
        <v>338</v>
      </c>
      <c r="S48" s="52" t="str">
        <f t="shared" si="4"/>
        <v>Y</v>
      </c>
      <c r="T48" s="51">
        <v>1</v>
      </c>
      <c r="U48" s="51">
        <v>1</v>
      </c>
      <c r="AE48" s="51">
        <f t="shared" si="5"/>
        <v>0</v>
      </c>
      <c r="AF48" s="51">
        <f t="shared" si="6"/>
        <v>0</v>
      </c>
      <c r="AG48" s="51">
        <f t="shared" si="6"/>
        <v>0</v>
      </c>
      <c r="AH48" s="51">
        <f t="shared" si="6"/>
        <v>0</v>
      </c>
      <c r="AI48" s="51">
        <f t="shared" si="6"/>
        <v>0</v>
      </c>
      <c r="AJ48" s="51">
        <v>0</v>
      </c>
      <c r="AK48" s="51">
        <v>0</v>
      </c>
      <c r="AL48" s="51">
        <f t="shared" si="7"/>
        <v>0</v>
      </c>
      <c r="AM48" s="51">
        <f t="shared" si="7"/>
        <v>0</v>
      </c>
      <c r="AN48" s="51">
        <v>0</v>
      </c>
      <c r="AO48" s="51">
        <v>0</v>
      </c>
      <c r="AP48" s="51" t="s">
        <v>340</v>
      </c>
      <c r="AR48" s="52">
        <v>16</v>
      </c>
      <c r="AT48" s="52">
        <f t="shared" si="9"/>
        <v>0</v>
      </c>
      <c r="AU48" s="52">
        <f t="shared" si="9"/>
        <v>0</v>
      </c>
      <c r="AV48" s="52">
        <f t="shared" si="9"/>
        <v>0</v>
      </c>
      <c r="AW48" s="52">
        <f t="shared" si="9"/>
        <v>0</v>
      </c>
      <c r="AY48" s="52">
        <f t="shared" si="10"/>
        <v>0</v>
      </c>
      <c r="AZ48" s="52">
        <f t="shared" si="10"/>
        <v>0</v>
      </c>
      <c r="BA48" s="52">
        <f t="shared" si="10"/>
        <v>0</v>
      </c>
      <c r="BB48" s="52">
        <f t="shared" si="10"/>
        <v>0</v>
      </c>
      <c r="BD48" s="52">
        <f t="shared" si="11"/>
        <v>0</v>
      </c>
      <c r="BE48" s="52">
        <f t="shared" si="11"/>
        <v>0</v>
      </c>
      <c r="BF48" s="52">
        <f t="shared" si="11"/>
        <v>0</v>
      </c>
      <c r="BG48" s="52">
        <f t="shared" si="11"/>
        <v>0</v>
      </c>
      <c r="BH48" s="70"/>
      <c r="BI48" s="70"/>
      <c r="BJ48" s="57"/>
    </row>
    <row r="49" spans="2:62" ht="16" customHeight="1" x14ac:dyDescent="0.2">
      <c r="B49" s="70"/>
      <c r="C49" s="70"/>
      <c r="E49" s="78" t="str">
        <f>Structure!A53</f>
        <v>Mapping</v>
      </c>
      <c r="F49" s="53" t="str">
        <f>Structure!B53</f>
        <v>Mapping</v>
      </c>
      <c r="G49" s="52">
        <v>1</v>
      </c>
      <c r="J49" s="54" t="s">
        <v>338</v>
      </c>
      <c r="S49" s="52" t="str">
        <f t="shared" si="4"/>
        <v>Y</v>
      </c>
      <c r="T49" s="51">
        <v>1</v>
      </c>
      <c r="U49" s="51">
        <v>1</v>
      </c>
      <c r="AE49" s="51">
        <f t="shared" si="5"/>
        <v>0</v>
      </c>
      <c r="AF49" s="51">
        <f t="shared" si="6"/>
        <v>0</v>
      </c>
      <c r="AG49" s="51">
        <f t="shared" si="6"/>
        <v>0</v>
      </c>
      <c r="AH49" s="51">
        <f t="shared" si="6"/>
        <v>0</v>
      </c>
      <c r="AI49" s="51">
        <f t="shared" si="6"/>
        <v>0</v>
      </c>
      <c r="AJ49" s="51">
        <v>0</v>
      </c>
      <c r="AK49" s="51">
        <v>0</v>
      </c>
      <c r="AL49" s="51">
        <f t="shared" si="7"/>
        <v>0</v>
      </c>
      <c r="AM49" s="51">
        <f t="shared" si="7"/>
        <v>0</v>
      </c>
      <c r="AN49" s="51">
        <v>0</v>
      </c>
      <c r="AO49" s="51">
        <v>0</v>
      </c>
      <c r="AP49" s="51" t="s">
        <v>340</v>
      </c>
      <c r="AR49" s="52">
        <v>14</v>
      </c>
      <c r="AT49" s="52">
        <f t="shared" si="9"/>
        <v>0</v>
      </c>
      <c r="AU49" s="52">
        <f t="shared" si="9"/>
        <v>0</v>
      </c>
      <c r="AV49" s="52">
        <f t="shared" si="9"/>
        <v>0</v>
      </c>
      <c r="AW49" s="52">
        <f t="shared" si="9"/>
        <v>0</v>
      </c>
      <c r="AY49" s="52">
        <f t="shared" si="10"/>
        <v>0</v>
      </c>
      <c r="AZ49" s="52">
        <f t="shared" si="10"/>
        <v>0</v>
      </c>
      <c r="BA49" s="52">
        <f t="shared" si="10"/>
        <v>0</v>
      </c>
      <c r="BB49" s="52">
        <f t="shared" si="10"/>
        <v>0</v>
      </c>
      <c r="BD49" s="52">
        <f t="shared" si="11"/>
        <v>0</v>
      </c>
      <c r="BE49" s="52">
        <f t="shared" si="11"/>
        <v>0</v>
      </c>
      <c r="BF49" s="52">
        <f t="shared" si="11"/>
        <v>0</v>
      </c>
      <c r="BG49" s="52">
        <f t="shared" si="11"/>
        <v>0</v>
      </c>
      <c r="BH49" s="70"/>
      <c r="BI49" s="70"/>
      <c r="BJ49" s="57"/>
    </row>
    <row r="50" spans="2:62" ht="16" customHeight="1" x14ac:dyDescent="0.2">
      <c r="B50" s="70"/>
      <c r="C50" s="70"/>
      <c r="E50" s="78" t="str">
        <f>Structure!A54</f>
        <v>Collaboration</v>
      </c>
      <c r="F50" s="53" t="str">
        <f>Structure!B54</f>
        <v>Collaboration</v>
      </c>
      <c r="G50" s="52">
        <v>1</v>
      </c>
      <c r="J50" s="54" t="s">
        <v>338</v>
      </c>
      <c r="S50" s="52" t="str">
        <f t="shared" si="4"/>
        <v>Y</v>
      </c>
      <c r="T50" s="51">
        <v>1</v>
      </c>
      <c r="U50" s="51">
        <v>1</v>
      </c>
      <c r="AE50" s="51">
        <f t="shared" si="5"/>
        <v>0</v>
      </c>
      <c r="AF50" s="51">
        <f t="shared" si="6"/>
        <v>0</v>
      </c>
      <c r="AG50" s="51">
        <f t="shared" si="6"/>
        <v>0</v>
      </c>
      <c r="AH50" s="51">
        <f t="shared" si="6"/>
        <v>0</v>
      </c>
      <c r="AI50" s="51">
        <f t="shared" si="6"/>
        <v>0</v>
      </c>
      <c r="AJ50" s="51">
        <v>0</v>
      </c>
      <c r="AK50" s="51">
        <v>0</v>
      </c>
      <c r="AL50" s="51">
        <f t="shared" si="7"/>
        <v>0</v>
      </c>
      <c r="AM50" s="51">
        <f t="shared" si="7"/>
        <v>0</v>
      </c>
      <c r="AN50" s="51">
        <v>0</v>
      </c>
      <c r="AO50" s="51">
        <v>0</v>
      </c>
      <c r="AP50" s="51" t="s">
        <v>340</v>
      </c>
      <c r="AR50" s="52">
        <v>12</v>
      </c>
      <c r="AT50" s="52">
        <f t="shared" si="9"/>
        <v>0</v>
      </c>
      <c r="AU50" s="52">
        <f t="shared" si="9"/>
        <v>0</v>
      </c>
      <c r="AV50" s="52">
        <f t="shared" si="9"/>
        <v>0</v>
      </c>
      <c r="AW50" s="52">
        <f t="shared" si="9"/>
        <v>0</v>
      </c>
      <c r="AY50" s="52">
        <f t="shared" si="10"/>
        <v>0</v>
      </c>
      <c r="AZ50" s="52">
        <f t="shared" si="10"/>
        <v>0</v>
      </c>
      <c r="BA50" s="52">
        <f t="shared" si="10"/>
        <v>0</v>
      </c>
      <c r="BB50" s="52">
        <f t="shared" si="10"/>
        <v>0</v>
      </c>
      <c r="BD50" s="52">
        <f t="shared" si="11"/>
        <v>0</v>
      </c>
      <c r="BE50" s="52">
        <f t="shared" si="11"/>
        <v>0</v>
      </c>
      <c r="BF50" s="52">
        <f t="shared" si="11"/>
        <v>0</v>
      </c>
      <c r="BG50" s="52">
        <f t="shared" si="11"/>
        <v>0</v>
      </c>
      <c r="BH50" s="70"/>
      <c r="BI50" s="70"/>
      <c r="BJ50" s="57"/>
    </row>
    <row r="51" spans="2:62" ht="16" customHeight="1" x14ac:dyDescent="0.2">
      <c r="B51" s="70"/>
      <c r="C51" s="70"/>
      <c r="E51" s="78" t="str">
        <f>Structure!A55</f>
        <v>Development</v>
      </c>
      <c r="F51" s="53" t="str">
        <f>Structure!B55</f>
        <v>Development</v>
      </c>
      <c r="G51" s="52">
        <v>1</v>
      </c>
      <c r="J51" s="54" t="s">
        <v>338</v>
      </c>
      <c r="S51" s="52" t="str">
        <f t="shared" si="4"/>
        <v>Y</v>
      </c>
      <c r="T51" s="51">
        <v>1</v>
      </c>
      <c r="U51" s="51">
        <v>1</v>
      </c>
      <c r="AE51" s="51">
        <f t="shared" si="5"/>
        <v>0</v>
      </c>
      <c r="AF51" s="51">
        <f t="shared" si="6"/>
        <v>0</v>
      </c>
      <c r="AG51" s="51">
        <f t="shared" si="6"/>
        <v>0</v>
      </c>
      <c r="AH51" s="51">
        <f t="shared" si="6"/>
        <v>0</v>
      </c>
      <c r="AI51" s="51">
        <f t="shared" si="6"/>
        <v>0</v>
      </c>
      <c r="AJ51" s="51">
        <v>0</v>
      </c>
      <c r="AK51" s="51">
        <v>0</v>
      </c>
      <c r="AL51" s="51">
        <f t="shared" si="7"/>
        <v>0</v>
      </c>
      <c r="AM51" s="51">
        <f t="shared" si="7"/>
        <v>0</v>
      </c>
      <c r="AN51" s="51">
        <v>0</v>
      </c>
      <c r="AO51" s="51">
        <v>0</v>
      </c>
      <c r="AP51" s="51" t="s">
        <v>340</v>
      </c>
      <c r="AR51" s="52">
        <v>12</v>
      </c>
      <c r="AT51" s="52">
        <f t="shared" si="9"/>
        <v>0</v>
      </c>
      <c r="AU51" s="52">
        <f t="shared" si="9"/>
        <v>0</v>
      </c>
      <c r="AV51" s="52">
        <f t="shared" si="9"/>
        <v>0</v>
      </c>
      <c r="AW51" s="52">
        <f t="shared" si="9"/>
        <v>0</v>
      </c>
      <c r="AY51" s="52">
        <f t="shared" si="10"/>
        <v>0</v>
      </c>
      <c r="AZ51" s="52">
        <f t="shared" si="10"/>
        <v>0</v>
      </c>
      <c r="BA51" s="52">
        <f t="shared" si="10"/>
        <v>0</v>
      </c>
      <c r="BB51" s="52">
        <f t="shared" si="10"/>
        <v>0</v>
      </c>
      <c r="BD51" s="52">
        <f t="shared" si="11"/>
        <v>0</v>
      </c>
      <c r="BE51" s="52">
        <f t="shared" si="11"/>
        <v>0</v>
      </c>
      <c r="BF51" s="52">
        <f t="shared" si="11"/>
        <v>0</v>
      </c>
      <c r="BG51" s="52">
        <f t="shared" si="11"/>
        <v>0</v>
      </c>
      <c r="BH51" s="70"/>
      <c r="BI51" s="70"/>
      <c r="BJ51" s="57"/>
    </row>
    <row r="52" spans="2:62" ht="16" customHeight="1" x14ac:dyDescent="0.2">
      <c r="B52" s="70"/>
      <c r="C52" s="70"/>
      <c r="E52" s="78" t="str">
        <f>Structure!A56</f>
        <v>Implementation</v>
      </c>
      <c r="F52" s="53" t="str">
        <f>Structure!B56</f>
        <v>Implementation</v>
      </c>
      <c r="G52" s="52">
        <v>1</v>
      </c>
      <c r="J52" s="54" t="s">
        <v>338</v>
      </c>
      <c r="S52" s="52" t="str">
        <f t="shared" si="4"/>
        <v>Y</v>
      </c>
      <c r="T52" s="51">
        <v>1</v>
      </c>
      <c r="U52" s="51">
        <v>1</v>
      </c>
      <c r="AE52" s="51">
        <f t="shared" si="5"/>
        <v>0</v>
      </c>
      <c r="AF52" s="51">
        <f t="shared" si="6"/>
        <v>0</v>
      </c>
      <c r="AG52" s="51">
        <f t="shared" si="6"/>
        <v>0</v>
      </c>
      <c r="AH52" s="51">
        <f t="shared" si="6"/>
        <v>0</v>
      </c>
      <c r="AI52" s="51">
        <f t="shared" si="6"/>
        <v>0</v>
      </c>
      <c r="AJ52" s="51">
        <v>0</v>
      </c>
      <c r="AK52" s="51">
        <v>0</v>
      </c>
      <c r="AL52" s="51">
        <f t="shared" si="7"/>
        <v>0</v>
      </c>
      <c r="AM52" s="51">
        <f t="shared" si="7"/>
        <v>0</v>
      </c>
      <c r="AN52" s="51">
        <v>0</v>
      </c>
      <c r="AO52" s="51">
        <v>0</v>
      </c>
      <c r="AP52" s="51" t="s">
        <v>340</v>
      </c>
      <c r="AR52" s="52">
        <v>12</v>
      </c>
      <c r="AT52" s="52">
        <f t="shared" si="9"/>
        <v>0</v>
      </c>
      <c r="AU52" s="52">
        <f t="shared" si="9"/>
        <v>0</v>
      </c>
      <c r="AV52" s="52">
        <f t="shared" si="9"/>
        <v>0</v>
      </c>
      <c r="AW52" s="52">
        <f t="shared" si="9"/>
        <v>0</v>
      </c>
      <c r="AY52" s="52">
        <f t="shared" si="10"/>
        <v>0</v>
      </c>
      <c r="AZ52" s="52">
        <f t="shared" si="10"/>
        <v>0</v>
      </c>
      <c r="BA52" s="52">
        <f t="shared" si="10"/>
        <v>0</v>
      </c>
      <c r="BB52" s="52">
        <f t="shared" si="10"/>
        <v>0</v>
      </c>
      <c r="BD52" s="52">
        <f t="shared" si="11"/>
        <v>0</v>
      </c>
      <c r="BE52" s="52">
        <f t="shared" si="11"/>
        <v>0</v>
      </c>
      <c r="BF52" s="52">
        <f t="shared" si="11"/>
        <v>0</v>
      </c>
      <c r="BG52" s="52">
        <f t="shared" si="11"/>
        <v>0</v>
      </c>
      <c r="BH52" s="70"/>
      <c r="BI52" s="70"/>
      <c r="BJ52" s="57"/>
    </row>
    <row r="53" spans="2:62" ht="16" customHeight="1" x14ac:dyDescent="0.2">
      <c r="B53" s="70"/>
      <c r="C53" s="70"/>
      <c r="E53" s="78" t="str">
        <f>Structure!A57</f>
        <v>Amplification</v>
      </c>
      <c r="F53" s="53" t="str">
        <f>Structure!B57</f>
        <v>Amplification</v>
      </c>
      <c r="G53" s="52">
        <v>1</v>
      </c>
      <c r="J53" s="54" t="s">
        <v>338</v>
      </c>
      <c r="S53" s="52" t="str">
        <f t="shared" si="4"/>
        <v>Y</v>
      </c>
      <c r="T53" s="51">
        <v>1</v>
      </c>
      <c r="U53" s="51">
        <v>1</v>
      </c>
      <c r="AE53" s="51">
        <f t="shared" si="5"/>
        <v>0</v>
      </c>
      <c r="AF53" s="51">
        <f t="shared" si="6"/>
        <v>0</v>
      </c>
      <c r="AG53" s="51">
        <f t="shared" si="6"/>
        <v>0</v>
      </c>
      <c r="AH53" s="51">
        <f t="shared" si="6"/>
        <v>0</v>
      </c>
      <c r="AI53" s="51">
        <f t="shared" si="6"/>
        <v>0</v>
      </c>
      <c r="AJ53" s="51">
        <v>0</v>
      </c>
      <c r="AK53" s="51">
        <v>0</v>
      </c>
      <c r="AL53" s="51">
        <f t="shared" si="7"/>
        <v>0</v>
      </c>
      <c r="AM53" s="51">
        <f t="shared" si="7"/>
        <v>0</v>
      </c>
      <c r="AN53" s="51">
        <v>0</v>
      </c>
      <c r="AO53" s="51">
        <v>0</v>
      </c>
      <c r="AP53" s="51" t="s">
        <v>340</v>
      </c>
      <c r="AR53" s="52">
        <v>12</v>
      </c>
      <c r="AT53" s="52">
        <f t="shared" si="9"/>
        <v>0</v>
      </c>
      <c r="AU53" s="52">
        <f t="shared" si="9"/>
        <v>0</v>
      </c>
      <c r="AV53" s="52">
        <f t="shared" si="9"/>
        <v>0</v>
      </c>
      <c r="AW53" s="52">
        <f t="shared" si="9"/>
        <v>0</v>
      </c>
      <c r="AY53" s="52">
        <f t="shared" si="10"/>
        <v>0</v>
      </c>
      <c r="AZ53" s="52">
        <f t="shared" si="10"/>
        <v>0</v>
      </c>
      <c r="BA53" s="52">
        <f t="shared" si="10"/>
        <v>0</v>
      </c>
      <c r="BB53" s="52">
        <f t="shared" si="10"/>
        <v>0</v>
      </c>
      <c r="BD53" s="52">
        <f t="shared" si="11"/>
        <v>0</v>
      </c>
      <c r="BE53" s="52">
        <f t="shared" si="11"/>
        <v>0</v>
      </c>
      <c r="BF53" s="52">
        <f t="shared" si="11"/>
        <v>0</v>
      </c>
      <c r="BG53" s="52">
        <f t="shared" si="11"/>
        <v>0</v>
      </c>
      <c r="BH53" s="70"/>
      <c r="BI53" s="70"/>
      <c r="BJ53" s="57"/>
    </row>
    <row r="54" spans="2:62" ht="16" customHeight="1" x14ac:dyDescent="0.2">
      <c r="B54" s="70"/>
      <c r="C54" s="70"/>
      <c r="E54" s="78" t="str">
        <f>Structure!A58</f>
        <v>ContinuousImprovement</v>
      </c>
      <c r="F54" s="53" t="str">
        <f>Structure!B58</f>
        <v>Continuous Improvement</v>
      </c>
      <c r="G54" s="52">
        <v>1</v>
      </c>
      <c r="J54" s="54" t="s">
        <v>338</v>
      </c>
      <c r="S54" s="52" t="str">
        <f t="shared" si="4"/>
        <v>Y</v>
      </c>
      <c r="T54" s="51">
        <v>1</v>
      </c>
      <c r="U54" s="51">
        <v>1</v>
      </c>
      <c r="AE54" s="51">
        <f t="shared" si="5"/>
        <v>0</v>
      </c>
      <c r="AF54" s="51">
        <f t="shared" si="6"/>
        <v>0</v>
      </c>
      <c r="AG54" s="51">
        <f t="shared" si="6"/>
        <v>0</v>
      </c>
      <c r="AH54" s="51">
        <f t="shared" si="6"/>
        <v>0</v>
      </c>
      <c r="AI54" s="51">
        <f t="shared" si="6"/>
        <v>0</v>
      </c>
      <c r="AJ54" s="51">
        <v>0</v>
      </c>
      <c r="AK54" s="51">
        <v>0</v>
      </c>
      <c r="AL54" s="51">
        <f t="shared" si="7"/>
        <v>0</v>
      </c>
      <c r="AM54" s="51">
        <f t="shared" si="7"/>
        <v>0</v>
      </c>
      <c r="AN54" s="51">
        <v>0</v>
      </c>
      <c r="AO54" s="51">
        <v>0</v>
      </c>
      <c r="AP54" s="51" t="s">
        <v>340</v>
      </c>
      <c r="AR54" s="52">
        <v>14</v>
      </c>
      <c r="AT54" s="52">
        <f t="shared" si="9"/>
        <v>0</v>
      </c>
      <c r="AU54" s="52">
        <f t="shared" si="9"/>
        <v>0</v>
      </c>
      <c r="AV54" s="52">
        <f t="shared" si="9"/>
        <v>0</v>
      </c>
      <c r="AW54" s="52">
        <f t="shared" si="9"/>
        <v>0</v>
      </c>
      <c r="AY54" s="52">
        <f t="shared" si="10"/>
        <v>0</v>
      </c>
      <c r="AZ54" s="52">
        <f t="shared" si="10"/>
        <v>0</v>
      </c>
      <c r="BA54" s="52">
        <f t="shared" si="10"/>
        <v>0</v>
      </c>
      <c r="BB54" s="52">
        <f t="shared" si="10"/>
        <v>0</v>
      </c>
      <c r="BD54" s="52">
        <f t="shared" si="11"/>
        <v>0</v>
      </c>
      <c r="BE54" s="52">
        <f t="shared" si="11"/>
        <v>0</v>
      </c>
      <c r="BF54" s="52">
        <f t="shared" si="11"/>
        <v>0</v>
      </c>
      <c r="BG54" s="52">
        <f t="shared" si="11"/>
        <v>0</v>
      </c>
      <c r="BH54" s="70"/>
      <c r="BI54" s="70"/>
      <c r="BJ54" s="57"/>
    </row>
    <row r="55" spans="2:62" ht="16" customHeight="1" x14ac:dyDescent="0.2">
      <c r="B55" s="70"/>
      <c r="C55" s="70"/>
      <c r="E55" s="78" t="str">
        <f>Structure!A59</f>
        <v>HumanDriven</v>
      </c>
      <c r="F55" s="53">
        <f>Structure!B59</f>
        <v>0</v>
      </c>
      <c r="G55" s="52">
        <v>1</v>
      </c>
      <c r="J55" s="54" t="s">
        <v>338</v>
      </c>
      <c r="S55" s="52" t="str">
        <f t="shared" si="4"/>
        <v>Y</v>
      </c>
      <c r="T55" s="51">
        <v>1</v>
      </c>
      <c r="U55" s="51">
        <v>1</v>
      </c>
      <c r="AE55" s="51">
        <f t="shared" si="5"/>
        <v>0</v>
      </c>
      <c r="AF55" s="51">
        <f t="shared" si="6"/>
        <v>0</v>
      </c>
      <c r="AG55" s="51">
        <f t="shared" si="6"/>
        <v>0</v>
      </c>
      <c r="AH55" s="51">
        <f t="shared" si="6"/>
        <v>0</v>
      </c>
      <c r="AI55" s="51">
        <f t="shared" si="6"/>
        <v>0</v>
      </c>
      <c r="AJ55" s="51">
        <v>0</v>
      </c>
      <c r="AK55" s="51">
        <v>0</v>
      </c>
      <c r="AL55" s="51">
        <f t="shared" si="7"/>
        <v>0</v>
      </c>
      <c r="AM55" s="51">
        <f t="shared" si="7"/>
        <v>0</v>
      </c>
      <c r="AN55" s="51">
        <v>0</v>
      </c>
      <c r="AO55" s="51">
        <v>0</v>
      </c>
      <c r="AP55" s="51" t="s">
        <v>340</v>
      </c>
      <c r="AR55" s="52">
        <v>14</v>
      </c>
      <c r="AT55" s="52">
        <f t="shared" si="9"/>
        <v>0</v>
      </c>
      <c r="AU55" s="52">
        <f t="shared" si="9"/>
        <v>0</v>
      </c>
      <c r="AV55" s="52">
        <f t="shared" si="9"/>
        <v>0</v>
      </c>
      <c r="AW55" s="52">
        <f t="shared" si="9"/>
        <v>0</v>
      </c>
      <c r="AY55" s="52">
        <f t="shared" si="10"/>
        <v>0</v>
      </c>
      <c r="AZ55" s="52">
        <f t="shared" si="10"/>
        <v>0</v>
      </c>
      <c r="BA55" s="52">
        <f t="shared" si="10"/>
        <v>0</v>
      </c>
      <c r="BB55" s="52">
        <f t="shared" si="10"/>
        <v>0</v>
      </c>
      <c r="BD55" s="52">
        <f t="shared" si="11"/>
        <v>0</v>
      </c>
      <c r="BE55" s="52">
        <f t="shared" si="11"/>
        <v>0</v>
      </c>
      <c r="BF55" s="52">
        <f t="shared" si="11"/>
        <v>0</v>
      </c>
      <c r="BG55" s="52">
        <f t="shared" si="11"/>
        <v>0</v>
      </c>
      <c r="BH55" s="70"/>
      <c r="BI55" s="70"/>
      <c r="BJ55" s="57"/>
    </row>
    <row r="56" spans="2:62" ht="16" customHeight="1" x14ac:dyDescent="0.2">
      <c r="B56" s="70"/>
      <c r="C56" s="70"/>
      <c r="E56" s="78" t="str">
        <f>Structure!A60</f>
        <v>DataDriven</v>
      </c>
      <c r="F56" s="53">
        <f>Structure!B60</f>
        <v>0</v>
      </c>
      <c r="G56" s="52">
        <v>1</v>
      </c>
      <c r="J56" s="54" t="s">
        <v>338</v>
      </c>
      <c r="S56" s="52" t="str">
        <f t="shared" si="4"/>
        <v>Y</v>
      </c>
      <c r="T56" s="51">
        <v>1</v>
      </c>
      <c r="U56" s="51">
        <v>1</v>
      </c>
      <c r="AE56" s="51">
        <f t="shared" si="5"/>
        <v>0</v>
      </c>
      <c r="AF56" s="51">
        <f t="shared" si="6"/>
        <v>0</v>
      </c>
      <c r="AG56" s="51">
        <f t="shared" si="6"/>
        <v>0</v>
      </c>
      <c r="AH56" s="51">
        <f t="shared" si="6"/>
        <v>0</v>
      </c>
      <c r="AI56" s="51">
        <f t="shared" si="6"/>
        <v>0</v>
      </c>
      <c r="AJ56" s="51">
        <v>0</v>
      </c>
      <c r="AK56" s="51">
        <v>0</v>
      </c>
      <c r="AL56" s="51">
        <f t="shared" si="7"/>
        <v>0</v>
      </c>
      <c r="AM56" s="51">
        <f t="shared" si="7"/>
        <v>0</v>
      </c>
      <c r="AN56" s="51">
        <v>0</v>
      </c>
      <c r="AO56" s="51">
        <v>0</v>
      </c>
      <c r="AP56" s="51" t="s">
        <v>340</v>
      </c>
      <c r="AR56" s="52">
        <v>12</v>
      </c>
      <c r="AT56" s="52">
        <f t="shared" si="9"/>
        <v>0</v>
      </c>
      <c r="AU56" s="52">
        <f t="shared" si="9"/>
        <v>0</v>
      </c>
      <c r="AV56" s="52">
        <f t="shared" si="9"/>
        <v>0</v>
      </c>
      <c r="AW56" s="52">
        <f t="shared" si="9"/>
        <v>0</v>
      </c>
      <c r="AY56" s="52">
        <f t="shared" si="10"/>
        <v>0</v>
      </c>
      <c r="AZ56" s="52">
        <f t="shared" si="10"/>
        <v>0</v>
      </c>
      <c r="BA56" s="52">
        <f t="shared" si="10"/>
        <v>0</v>
      </c>
      <c r="BB56" s="52">
        <f t="shared" si="10"/>
        <v>0</v>
      </c>
      <c r="BD56" s="52">
        <f t="shared" si="11"/>
        <v>0</v>
      </c>
      <c r="BE56" s="52">
        <f t="shared" si="11"/>
        <v>0</v>
      </c>
      <c r="BF56" s="52">
        <f t="shared" si="11"/>
        <v>0</v>
      </c>
      <c r="BG56" s="52">
        <f t="shared" si="11"/>
        <v>0</v>
      </c>
      <c r="BH56" s="70"/>
      <c r="BI56" s="70"/>
      <c r="BJ56" s="57"/>
    </row>
    <row r="57" spans="2:62" ht="16" customHeight="1" x14ac:dyDescent="0.2">
      <c r="B57" s="70"/>
      <c r="C57" s="70"/>
      <c r="E57" s="78" t="str">
        <f>Structure!A61</f>
        <v>SharedUnderstanding</v>
      </c>
      <c r="F57" s="53">
        <f>Structure!B61</f>
        <v>0</v>
      </c>
      <c r="G57" s="52">
        <v>1</v>
      </c>
      <c r="J57" s="54" t="s">
        <v>338</v>
      </c>
      <c r="S57" s="52" t="str">
        <f t="shared" si="4"/>
        <v>Y</v>
      </c>
      <c r="T57" s="51">
        <v>1</v>
      </c>
      <c r="U57" s="51">
        <v>1</v>
      </c>
      <c r="AE57" s="51">
        <f t="shared" si="5"/>
        <v>0</v>
      </c>
      <c r="AF57" s="51">
        <f t="shared" si="6"/>
        <v>0</v>
      </c>
      <c r="AG57" s="51">
        <f t="shared" si="6"/>
        <v>0</v>
      </c>
      <c r="AH57" s="51">
        <f t="shared" si="6"/>
        <v>0</v>
      </c>
      <c r="AI57" s="51">
        <f t="shared" si="6"/>
        <v>0</v>
      </c>
      <c r="AJ57" s="51">
        <v>0</v>
      </c>
      <c r="AK57" s="51">
        <v>0</v>
      </c>
      <c r="AL57" s="51">
        <f t="shared" si="7"/>
        <v>0</v>
      </c>
      <c r="AM57" s="51">
        <f t="shared" si="7"/>
        <v>0</v>
      </c>
      <c r="AN57" s="51">
        <v>0</v>
      </c>
      <c r="AO57" s="51">
        <v>0</v>
      </c>
      <c r="AP57" s="51" t="s">
        <v>340</v>
      </c>
      <c r="AR57" s="52">
        <v>12</v>
      </c>
      <c r="AT57" s="52">
        <f t="shared" si="9"/>
        <v>0</v>
      </c>
      <c r="AU57" s="52">
        <f t="shared" si="9"/>
        <v>0</v>
      </c>
      <c r="AV57" s="52">
        <f t="shared" si="9"/>
        <v>0</v>
      </c>
      <c r="AW57" s="52">
        <f t="shared" si="9"/>
        <v>0</v>
      </c>
      <c r="AY57" s="52">
        <f t="shared" si="10"/>
        <v>0</v>
      </c>
      <c r="AZ57" s="52">
        <f t="shared" si="10"/>
        <v>0</v>
      </c>
      <c r="BA57" s="52">
        <f t="shared" si="10"/>
        <v>0</v>
      </c>
      <c r="BB57" s="52">
        <f t="shared" si="10"/>
        <v>0</v>
      </c>
      <c r="BD57" s="52">
        <f t="shared" si="11"/>
        <v>0</v>
      </c>
      <c r="BE57" s="52">
        <f t="shared" si="11"/>
        <v>0</v>
      </c>
      <c r="BF57" s="52">
        <f t="shared" si="11"/>
        <v>0</v>
      </c>
      <c r="BG57" s="52">
        <f t="shared" si="11"/>
        <v>0</v>
      </c>
      <c r="BH57" s="70"/>
      <c r="BI57" s="70"/>
      <c r="BJ57" s="57"/>
    </row>
    <row r="58" spans="2:62" ht="16" customHeight="1" x14ac:dyDescent="0.2">
      <c r="B58" s="70"/>
      <c r="C58" s="70"/>
      <c r="E58" s="78">
        <f>Structure!A62</f>
        <v>0</v>
      </c>
      <c r="F58" s="53">
        <f>Structure!B62</f>
        <v>0</v>
      </c>
      <c r="G58" s="52">
        <v>1</v>
      </c>
      <c r="J58" s="54" t="s">
        <v>338</v>
      </c>
      <c r="S58" s="52" t="str">
        <f t="shared" si="4"/>
        <v>Y</v>
      </c>
      <c r="T58" s="51">
        <v>1</v>
      </c>
      <c r="U58" s="51">
        <v>1</v>
      </c>
      <c r="AE58" s="51">
        <f t="shared" si="5"/>
        <v>0</v>
      </c>
      <c r="AF58" s="51">
        <f t="shared" si="6"/>
        <v>0</v>
      </c>
      <c r="AG58" s="51">
        <f t="shared" si="6"/>
        <v>0</v>
      </c>
      <c r="AH58" s="51">
        <f t="shared" si="6"/>
        <v>0</v>
      </c>
      <c r="AI58" s="51">
        <f t="shared" si="6"/>
        <v>0</v>
      </c>
      <c r="AJ58" s="51">
        <v>0</v>
      </c>
      <c r="AK58" s="51">
        <v>0</v>
      </c>
      <c r="AL58" s="51">
        <f t="shared" si="7"/>
        <v>0</v>
      </c>
      <c r="AM58" s="51">
        <f t="shared" si="7"/>
        <v>0</v>
      </c>
      <c r="AN58" s="51">
        <v>0</v>
      </c>
      <c r="AO58" s="51">
        <v>0</v>
      </c>
      <c r="AP58" s="51" t="s">
        <v>340</v>
      </c>
      <c r="AR58" s="52">
        <v>14</v>
      </c>
      <c r="AT58" s="52">
        <f t="shared" si="9"/>
        <v>0</v>
      </c>
      <c r="AU58" s="52">
        <f t="shared" si="9"/>
        <v>0</v>
      </c>
      <c r="AV58" s="52">
        <f t="shared" si="9"/>
        <v>0</v>
      </c>
      <c r="AW58" s="52">
        <f t="shared" si="9"/>
        <v>0</v>
      </c>
      <c r="AY58" s="52">
        <f t="shared" si="10"/>
        <v>0</v>
      </c>
      <c r="AZ58" s="52">
        <f t="shared" si="10"/>
        <v>0</v>
      </c>
      <c r="BA58" s="52">
        <f t="shared" si="10"/>
        <v>0</v>
      </c>
      <c r="BB58" s="52">
        <f t="shared" si="10"/>
        <v>0</v>
      </c>
      <c r="BD58" s="52">
        <f t="shared" si="11"/>
        <v>0</v>
      </c>
      <c r="BE58" s="52">
        <f t="shared" si="11"/>
        <v>0</v>
      </c>
      <c r="BF58" s="52">
        <f t="shared" si="11"/>
        <v>0</v>
      </c>
      <c r="BG58" s="52">
        <f t="shared" si="11"/>
        <v>0</v>
      </c>
      <c r="BH58" s="70"/>
      <c r="BI58" s="70"/>
      <c r="BJ58" s="57"/>
    </row>
    <row r="59" spans="2:62" ht="16" customHeight="1" x14ac:dyDescent="0.2">
      <c r="B59" s="70"/>
      <c r="C59" s="70"/>
      <c r="E59" s="78" t="str">
        <f>Structure!A63</f>
        <v>ImplementationStrands</v>
      </c>
      <c r="F59" s="53" t="str">
        <f>Structure!B63</f>
        <v>Implementation Strands</v>
      </c>
      <c r="G59" s="52">
        <v>1</v>
      </c>
      <c r="J59" s="54" t="s">
        <v>338</v>
      </c>
      <c r="S59" s="52" t="str">
        <f t="shared" si="4"/>
        <v>Y</v>
      </c>
      <c r="T59" s="51">
        <v>1</v>
      </c>
      <c r="U59" s="51">
        <v>1</v>
      </c>
      <c r="AE59" s="51">
        <f t="shared" si="5"/>
        <v>0</v>
      </c>
      <c r="AF59" s="51">
        <f t="shared" si="6"/>
        <v>0</v>
      </c>
      <c r="AG59" s="51">
        <f t="shared" si="6"/>
        <v>0</v>
      </c>
      <c r="AH59" s="51">
        <f t="shared" si="6"/>
        <v>0</v>
      </c>
      <c r="AI59" s="51">
        <f t="shared" si="6"/>
        <v>0</v>
      </c>
      <c r="AJ59" s="51">
        <v>0</v>
      </c>
      <c r="AK59" s="51">
        <v>0</v>
      </c>
      <c r="AL59" s="51">
        <f t="shared" si="7"/>
        <v>0</v>
      </c>
      <c r="AM59" s="51">
        <f t="shared" si="7"/>
        <v>0</v>
      </c>
      <c r="AN59" s="51">
        <v>0</v>
      </c>
      <c r="AO59" s="51">
        <v>0</v>
      </c>
      <c r="AP59" s="51" t="s">
        <v>340</v>
      </c>
      <c r="AR59" s="52">
        <v>14</v>
      </c>
      <c r="AT59" s="52">
        <f t="shared" si="9"/>
        <v>0</v>
      </c>
      <c r="AU59" s="52">
        <f t="shared" si="9"/>
        <v>0</v>
      </c>
      <c r="AV59" s="52">
        <f t="shared" si="9"/>
        <v>0</v>
      </c>
      <c r="AW59" s="52">
        <f t="shared" si="9"/>
        <v>0</v>
      </c>
      <c r="AY59" s="52">
        <f t="shared" si="10"/>
        <v>0</v>
      </c>
      <c r="AZ59" s="52">
        <f t="shared" si="10"/>
        <v>0</v>
      </c>
      <c r="BA59" s="52">
        <f t="shared" si="10"/>
        <v>0</v>
      </c>
      <c r="BB59" s="52">
        <f t="shared" si="10"/>
        <v>0</v>
      </c>
      <c r="BD59" s="52">
        <f t="shared" si="11"/>
        <v>0</v>
      </c>
      <c r="BE59" s="52">
        <f t="shared" si="11"/>
        <v>0</v>
      </c>
      <c r="BF59" s="52">
        <f t="shared" si="11"/>
        <v>0</v>
      </c>
      <c r="BG59" s="52">
        <f t="shared" si="11"/>
        <v>0</v>
      </c>
      <c r="BH59" s="70"/>
      <c r="BI59" s="70"/>
      <c r="BJ59" s="57"/>
    </row>
    <row r="60" spans="2:62" ht="16" customHeight="1" x14ac:dyDescent="0.2">
      <c r="B60" s="70"/>
      <c r="C60" s="70"/>
      <c r="E60" s="78" t="str">
        <f>Structure!A64</f>
        <v>DemandForSolutions</v>
      </c>
      <c r="F60" s="53" t="str">
        <f>Structure!B64</f>
        <v>Demand for Solutions</v>
      </c>
      <c r="G60" s="52">
        <v>1</v>
      </c>
      <c r="J60" s="54" t="s">
        <v>338</v>
      </c>
      <c r="S60" s="52" t="str">
        <f t="shared" si="4"/>
        <v>Y</v>
      </c>
      <c r="T60" s="51">
        <v>1</v>
      </c>
      <c r="U60" s="51">
        <v>1</v>
      </c>
      <c r="AE60" s="51">
        <f t="shared" si="5"/>
        <v>0</v>
      </c>
      <c r="AF60" s="51">
        <f t="shared" si="6"/>
        <v>0</v>
      </c>
      <c r="AG60" s="51">
        <f t="shared" si="6"/>
        <v>0</v>
      </c>
      <c r="AH60" s="51">
        <f t="shared" si="6"/>
        <v>0</v>
      </c>
      <c r="AI60" s="51">
        <f t="shared" si="6"/>
        <v>0</v>
      </c>
      <c r="AJ60" s="51">
        <v>0</v>
      </c>
      <c r="AK60" s="51">
        <v>0</v>
      </c>
      <c r="AL60" s="51">
        <f t="shared" si="7"/>
        <v>0</v>
      </c>
      <c r="AM60" s="51">
        <f t="shared" si="7"/>
        <v>0</v>
      </c>
      <c r="AN60" s="51">
        <v>0</v>
      </c>
      <c r="AO60" s="51">
        <v>0</v>
      </c>
      <c r="AP60" s="51" t="s">
        <v>340</v>
      </c>
      <c r="AR60" s="52">
        <v>12</v>
      </c>
      <c r="AT60" s="52">
        <f t="shared" si="9"/>
        <v>0</v>
      </c>
      <c r="AU60" s="52">
        <f t="shared" si="9"/>
        <v>0</v>
      </c>
      <c r="AV60" s="52">
        <f t="shared" si="9"/>
        <v>0</v>
      </c>
      <c r="AW60" s="52">
        <f t="shared" si="9"/>
        <v>0</v>
      </c>
      <c r="AY60" s="52">
        <f t="shared" si="10"/>
        <v>0</v>
      </c>
      <c r="AZ60" s="52">
        <f t="shared" si="10"/>
        <v>0</v>
      </c>
      <c r="BA60" s="52">
        <f t="shared" si="10"/>
        <v>0</v>
      </c>
      <c r="BB60" s="52">
        <f t="shared" si="10"/>
        <v>0</v>
      </c>
      <c r="BD60" s="52">
        <f t="shared" si="11"/>
        <v>0</v>
      </c>
      <c r="BE60" s="52">
        <f t="shared" si="11"/>
        <v>0</v>
      </c>
      <c r="BF60" s="52">
        <f t="shared" si="11"/>
        <v>0</v>
      </c>
      <c r="BG60" s="52">
        <f t="shared" si="11"/>
        <v>0</v>
      </c>
      <c r="BH60" s="70"/>
      <c r="BI60" s="70"/>
      <c r="BJ60" s="57"/>
    </row>
    <row r="61" spans="2:62" ht="16" customHeight="1" x14ac:dyDescent="0.2">
      <c r="B61" s="70"/>
      <c r="C61" s="70"/>
      <c r="E61" s="78" t="str">
        <f>Structure!A65</f>
        <v>PlayingFieldForSolutions</v>
      </c>
      <c r="F61" s="53" t="str">
        <f>Structure!B65</f>
        <v>Playing Field for Solutions</v>
      </c>
      <c r="G61" s="52">
        <v>1</v>
      </c>
      <c r="J61" s="54" t="s">
        <v>338</v>
      </c>
      <c r="S61" s="52" t="str">
        <f t="shared" si="4"/>
        <v>Y</v>
      </c>
      <c r="T61" s="51">
        <v>1</v>
      </c>
      <c r="U61" s="51">
        <v>1</v>
      </c>
      <c r="AE61" s="51">
        <f t="shared" si="5"/>
        <v>0</v>
      </c>
      <c r="AF61" s="51">
        <f t="shared" si="6"/>
        <v>0</v>
      </c>
      <c r="AG61" s="51">
        <f t="shared" si="6"/>
        <v>0</v>
      </c>
      <c r="AH61" s="51">
        <f t="shared" si="6"/>
        <v>0</v>
      </c>
      <c r="AI61" s="51">
        <f t="shared" si="6"/>
        <v>0</v>
      </c>
      <c r="AJ61" s="51">
        <v>0</v>
      </c>
      <c r="AK61" s="51">
        <v>0</v>
      </c>
      <c r="AL61" s="51">
        <f t="shared" si="7"/>
        <v>0</v>
      </c>
      <c r="AM61" s="51">
        <f t="shared" si="7"/>
        <v>0</v>
      </c>
      <c r="AN61" s="51">
        <v>0</v>
      </c>
      <c r="AO61" s="51">
        <v>0</v>
      </c>
      <c r="AP61" s="51" t="s">
        <v>340</v>
      </c>
      <c r="AR61" s="52">
        <v>12</v>
      </c>
      <c r="AT61" s="52">
        <f t="shared" si="9"/>
        <v>0</v>
      </c>
      <c r="AU61" s="52">
        <f t="shared" si="9"/>
        <v>0</v>
      </c>
      <c r="AV61" s="52">
        <f t="shared" si="9"/>
        <v>0</v>
      </c>
      <c r="AW61" s="52">
        <f t="shared" si="9"/>
        <v>0</v>
      </c>
      <c r="AY61" s="52">
        <f t="shared" si="10"/>
        <v>0</v>
      </c>
      <c r="AZ61" s="52">
        <f t="shared" si="10"/>
        <v>0</v>
      </c>
      <c r="BA61" s="52">
        <f t="shared" si="10"/>
        <v>0</v>
      </c>
      <c r="BB61" s="52">
        <f t="shared" si="10"/>
        <v>0</v>
      </c>
      <c r="BD61" s="52">
        <f t="shared" si="11"/>
        <v>0</v>
      </c>
      <c r="BE61" s="52">
        <f t="shared" si="11"/>
        <v>0</v>
      </c>
      <c r="BF61" s="52">
        <f t="shared" si="11"/>
        <v>0</v>
      </c>
      <c r="BG61" s="52">
        <f t="shared" si="11"/>
        <v>0</v>
      </c>
      <c r="BH61" s="70"/>
      <c r="BI61" s="70"/>
      <c r="BJ61" s="57"/>
    </row>
    <row r="62" spans="2:62" ht="16" customHeight="1" x14ac:dyDescent="0.2">
      <c r="B62" s="70"/>
      <c r="C62" s="70"/>
      <c r="E62" s="78" t="str">
        <f>Structure!A66</f>
        <v>SupplyOfSolutions</v>
      </c>
      <c r="F62" s="53" t="str">
        <f>Structure!B66</f>
        <v>Supply of Solutions</v>
      </c>
      <c r="G62" s="52">
        <v>1</v>
      </c>
      <c r="J62" s="54" t="s">
        <v>338</v>
      </c>
      <c r="S62" s="52" t="str">
        <f t="shared" si="4"/>
        <v>Y</v>
      </c>
      <c r="T62" s="51">
        <v>1</v>
      </c>
      <c r="U62" s="51">
        <v>1</v>
      </c>
      <c r="AE62" s="51">
        <f t="shared" si="5"/>
        <v>0</v>
      </c>
      <c r="AF62" s="51">
        <f t="shared" si="6"/>
        <v>0</v>
      </c>
      <c r="AG62" s="51">
        <f t="shared" si="6"/>
        <v>0</v>
      </c>
      <c r="AH62" s="51">
        <f t="shared" si="6"/>
        <v>0</v>
      </c>
      <c r="AI62" s="51">
        <f t="shared" si="6"/>
        <v>0</v>
      </c>
      <c r="AJ62" s="51">
        <v>0</v>
      </c>
      <c r="AK62" s="51">
        <v>0</v>
      </c>
      <c r="AL62" s="51">
        <f t="shared" si="7"/>
        <v>0</v>
      </c>
      <c r="AM62" s="51">
        <f t="shared" si="7"/>
        <v>0</v>
      </c>
      <c r="AN62" s="51">
        <v>0</v>
      </c>
      <c r="AO62" s="51">
        <v>0</v>
      </c>
      <c r="AP62" s="51" t="s">
        <v>340</v>
      </c>
      <c r="AR62" s="52">
        <v>14</v>
      </c>
      <c r="AT62" s="52">
        <f t="shared" si="9"/>
        <v>0</v>
      </c>
      <c r="AU62" s="52">
        <f t="shared" si="9"/>
        <v>0</v>
      </c>
      <c r="AV62" s="52">
        <f t="shared" si="9"/>
        <v>0</v>
      </c>
      <c r="AW62" s="52">
        <f t="shared" si="9"/>
        <v>0</v>
      </c>
      <c r="AY62" s="52">
        <f t="shared" si="10"/>
        <v>0</v>
      </c>
      <c r="AZ62" s="52">
        <f t="shared" si="10"/>
        <v>0</v>
      </c>
      <c r="BA62" s="52">
        <f t="shared" si="10"/>
        <v>0</v>
      </c>
      <c r="BB62" s="52">
        <f t="shared" si="10"/>
        <v>0</v>
      </c>
      <c r="BD62" s="52">
        <f t="shared" si="11"/>
        <v>0</v>
      </c>
      <c r="BE62" s="52">
        <f t="shared" si="11"/>
        <v>0</v>
      </c>
      <c r="BF62" s="52">
        <f t="shared" si="11"/>
        <v>0</v>
      </c>
      <c r="BG62" s="52">
        <f t="shared" si="11"/>
        <v>0</v>
      </c>
      <c r="BH62" s="70"/>
      <c r="BI62" s="70"/>
      <c r="BJ62" s="57"/>
    </row>
    <row r="63" spans="2:62" ht="16" customHeight="1" x14ac:dyDescent="0.2">
      <c r="B63" s="70"/>
      <c r="C63" s="70"/>
      <c r="E63" s="78" t="str">
        <f>Structure!A67</f>
        <v>FundingForSolutions</v>
      </c>
      <c r="F63" s="53" t="str">
        <f>Structure!B67</f>
        <v>Funding for Solutions</v>
      </c>
      <c r="G63" s="52">
        <v>1</v>
      </c>
      <c r="J63" s="54" t="s">
        <v>338</v>
      </c>
      <c r="S63" s="52" t="str">
        <f t="shared" si="4"/>
        <v>Y</v>
      </c>
      <c r="T63" s="51">
        <v>1</v>
      </c>
      <c r="U63" s="51">
        <v>1</v>
      </c>
      <c r="AE63" s="51">
        <f t="shared" si="5"/>
        <v>0</v>
      </c>
      <c r="AF63" s="51">
        <f t="shared" si="6"/>
        <v>0</v>
      </c>
      <c r="AG63" s="51">
        <f t="shared" si="6"/>
        <v>0</v>
      </c>
      <c r="AH63" s="51">
        <f t="shared" si="6"/>
        <v>0</v>
      </c>
      <c r="AI63" s="51">
        <f t="shared" si="6"/>
        <v>0</v>
      </c>
      <c r="AJ63" s="51">
        <v>0</v>
      </c>
      <c r="AK63" s="51">
        <v>0</v>
      </c>
      <c r="AL63" s="51">
        <f t="shared" si="7"/>
        <v>0</v>
      </c>
      <c r="AM63" s="51">
        <f t="shared" si="7"/>
        <v>0</v>
      </c>
      <c r="AN63" s="51">
        <v>0</v>
      </c>
      <c r="AO63" s="51">
        <v>0</v>
      </c>
      <c r="AP63" s="51" t="s">
        <v>340</v>
      </c>
      <c r="AR63" s="52">
        <v>14</v>
      </c>
      <c r="AT63" s="52">
        <f t="shared" si="9"/>
        <v>0</v>
      </c>
      <c r="AU63" s="52">
        <f t="shared" si="9"/>
        <v>0</v>
      </c>
      <c r="AV63" s="52">
        <f t="shared" si="9"/>
        <v>0</v>
      </c>
      <c r="AW63" s="52">
        <f t="shared" si="9"/>
        <v>0</v>
      </c>
      <c r="AY63" s="52">
        <f t="shared" si="10"/>
        <v>0</v>
      </c>
      <c r="AZ63" s="52">
        <f t="shared" si="10"/>
        <v>0</v>
      </c>
      <c r="BA63" s="52">
        <f t="shared" si="10"/>
        <v>0</v>
      </c>
      <c r="BB63" s="52">
        <f t="shared" si="10"/>
        <v>0</v>
      </c>
      <c r="BD63" s="52">
        <f t="shared" si="11"/>
        <v>0</v>
      </c>
      <c r="BE63" s="52">
        <f t="shared" si="11"/>
        <v>0</v>
      </c>
      <c r="BF63" s="52">
        <f t="shared" si="11"/>
        <v>0</v>
      </c>
      <c r="BG63" s="52">
        <f t="shared" si="11"/>
        <v>0</v>
      </c>
      <c r="BH63" s="70"/>
      <c r="BI63" s="70"/>
      <c r="BJ63" s="57"/>
    </row>
    <row r="64" spans="2:62" ht="16" customHeight="1" x14ac:dyDescent="0.2">
      <c r="B64" s="70"/>
      <c r="C64" s="70"/>
      <c r="E64" s="78" t="str">
        <f>Structure!A72</f>
        <v>System Innovation Activities</v>
      </c>
      <c r="F64" s="53" t="str">
        <f>Structure!B72</f>
        <v>System Innovation Activities</v>
      </c>
      <c r="G64" s="52">
        <v>1</v>
      </c>
      <c r="J64" s="54" t="s">
        <v>338</v>
      </c>
      <c r="S64" s="52" t="str">
        <f t="shared" si="4"/>
        <v>Y</v>
      </c>
      <c r="T64" s="51">
        <v>1</v>
      </c>
      <c r="U64" s="51">
        <v>1</v>
      </c>
      <c r="AE64" s="51">
        <f t="shared" si="5"/>
        <v>0</v>
      </c>
      <c r="AF64" s="51">
        <f t="shared" si="6"/>
        <v>0</v>
      </c>
      <c r="AG64" s="51">
        <f t="shared" si="6"/>
        <v>0</v>
      </c>
      <c r="AH64" s="51">
        <f t="shared" si="6"/>
        <v>0</v>
      </c>
      <c r="AI64" s="51">
        <f t="shared" si="6"/>
        <v>0</v>
      </c>
      <c r="AJ64" s="51">
        <v>0</v>
      </c>
      <c r="AK64" s="51">
        <v>0</v>
      </c>
      <c r="AL64" s="51">
        <f t="shared" si="7"/>
        <v>0</v>
      </c>
      <c r="AM64" s="51">
        <f t="shared" si="7"/>
        <v>0</v>
      </c>
      <c r="AN64" s="51">
        <v>0</v>
      </c>
      <c r="AO64" s="51">
        <v>0</v>
      </c>
      <c r="AP64" s="51" t="s">
        <v>339</v>
      </c>
      <c r="AR64" s="52">
        <v>14</v>
      </c>
      <c r="AT64" s="52">
        <f t="shared" si="9"/>
        <v>0</v>
      </c>
      <c r="AU64" s="52">
        <f t="shared" si="9"/>
        <v>0</v>
      </c>
      <c r="AV64" s="52">
        <f t="shared" si="9"/>
        <v>0</v>
      </c>
      <c r="AW64" s="52">
        <f t="shared" si="9"/>
        <v>0</v>
      </c>
      <c r="AY64" s="52">
        <f t="shared" si="10"/>
        <v>0</v>
      </c>
      <c r="AZ64" s="52">
        <f t="shared" si="10"/>
        <v>0</v>
      </c>
      <c r="BA64" s="52">
        <f t="shared" si="10"/>
        <v>0</v>
      </c>
      <c r="BB64" s="52">
        <f t="shared" si="10"/>
        <v>0</v>
      </c>
      <c r="BD64" s="52">
        <f t="shared" si="11"/>
        <v>0</v>
      </c>
      <c r="BE64" s="52">
        <f t="shared" si="11"/>
        <v>0</v>
      </c>
      <c r="BF64" s="52">
        <f t="shared" si="11"/>
        <v>0</v>
      </c>
      <c r="BG64" s="52">
        <f t="shared" si="11"/>
        <v>0</v>
      </c>
      <c r="BH64" s="70"/>
      <c r="BI64" s="70"/>
      <c r="BJ64" s="57"/>
    </row>
    <row r="65" spans="2:62" ht="16" customHeight="1" x14ac:dyDescent="0.2">
      <c r="B65" s="70"/>
      <c r="C65" s="70"/>
      <c r="E65" s="78">
        <f>Structure!A73</f>
        <v>0</v>
      </c>
      <c r="F65" s="53">
        <f>Structure!B73</f>
        <v>0</v>
      </c>
      <c r="G65" s="52">
        <v>1</v>
      </c>
      <c r="J65" s="54" t="s">
        <v>338</v>
      </c>
      <c r="S65" s="52" t="str">
        <f t="shared" si="4"/>
        <v>Y</v>
      </c>
      <c r="T65" s="51">
        <v>1</v>
      </c>
      <c r="U65" s="51">
        <v>1</v>
      </c>
      <c r="AE65" s="51">
        <f t="shared" si="5"/>
        <v>0</v>
      </c>
      <c r="AF65" s="51">
        <f t="shared" si="6"/>
        <v>0</v>
      </c>
      <c r="AG65" s="51">
        <f t="shared" si="6"/>
        <v>0</v>
      </c>
      <c r="AH65" s="51">
        <f t="shared" si="6"/>
        <v>0</v>
      </c>
      <c r="AI65" s="51">
        <f t="shared" si="6"/>
        <v>0</v>
      </c>
      <c r="AJ65" s="51">
        <v>0</v>
      </c>
      <c r="AK65" s="51">
        <v>0</v>
      </c>
      <c r="AL65" s="51">
        <f t="shared" si="7"/>
        <v>0</v>
      </c>
      <c r="AM65" s="51">
        <f t="shared" si="7"/>
        <v>0</v>
      </c>
      <c r="AN65" s="51">
        <v>0</v>
      </c>
      <c r="AO65" s="51">
        <v>0</v>
      </c>
      <c r="AP65" s="51" t="s">
        <v>339</v>
      </c>
      <c r="AR65" s="52">
        <v>14</v>
      </c>
      <c r="AT65" s="52">
        <f t="shared" si="9"/>
        <v>0</v>
      </c>
      <c r="AU65" s="52">
        <f t="shared" si="9"/>
        <v>0</v>
      </c>
      <c r="AV65" s="52">
        <f t="shared" si="9"/>
        <v>0</v>
      </c>
      <c r="AW65" s="52">
        <f t="shared" si="9"/>
        <v>0</v>
      </c>
      <c r="AY65" s="52">
        <f t="shared" si="10"/>
        <v>0</v>
      </c>
      <c r="AZ65" s="52">
        <f t="shared" si="10"/>
        <v>0</v>
      </c>
      <c r="BA65" s="52">
        <f t="shared" si="10"/>
        <v>0</v>
      </c>
      <c r="BB65" s="52">
        <f t="shared" si="10"/>
        <v>0</v>
      </c>
      <c r="BD65" s="52">
        <f t="shared" si="11"/>
        <v>0</v>
      </c>
      <c r="BE65" s="52">
        <f t="shared" si="11"/>
        <v>0</v>
      </c>
      <c r="BF65" s="52">
        <f t="shared" si="11"/>
        <v>0</v>
      </c>
      <c r="BG65" s="52">
        <f t="shared" si="11"/>
        <v>0</v>
      </c>
      <c r="BH65" s="70"/>
      <c r="BI65" s="70"/>
      <c r="BJ65" s="57"/>
    </row>
    <row r="66" spans="2:62" ht="16" customHeight="1" x14ac:dyDescent="0.2">
      <c r="B66" s="70"/>
      <c r="C66" s="70"/>
      <c r="E66" s="78" t="str">
        <f>Structure!A74</f>
        <v>SIPlatform</v>
      </c>
      <c r="F66" s="53">
        <f>Structure!B74</f>
        <v>0</v>
      </c>
      <c r="G66" s="52">
        <v>1</v>
      </c>
      <c r="J66" s="54" t="s">
        <v>338</v>
      </c>
      <c r="S66" s="52" t="str">
        <f t="shared" si="4"/>
        <v>Y</v>
      </c>
      <c r="T66" s="51">
        <v>1</v>
      </c>
      <c r="U66" s="51">
        <v>1</v>
      </c>
      <c r="AE66" s="51">
        <f t="shared" si="5"/>
        <v>0</v>
      </c>
      <c r="AF66" s="51">
        <f t="shared" si="6"/>
        <v>0</v>
      </c>
      <c r="AG66" s="51">
        <f t="shared" si="6"/>
        <v>0</v>
      </c>
      <c r="AH66" s="51">
        <f t="shared" si="6"/>
        <v>0</v>
      </c>
      <c r="AI66" s="51">
        <f t="shared" si="6"/>
        <v>0</v>
      </c>
      <c r="AJ66" s="51">
        <v>0</v>
      </c>
      <c r="AK66" s="51">
        <v>0</v>
      </c>
      <c r="AL66" s="51">
        <f t="shared" si="7"/>
        <v>0</v>
      </c>
      <c r="AM66" s="51">
        <f t="shared" si="7"/>
        <v>0</v>
      </c>
      <c r="AN66" s="51">
        <v>0</v>
      </c>
      <c r="AO66" s="51">
        <v>0</v>
      </c>
      <c r="AP66" s="51" t="s">
        <v>339</v>
      </c>
      <c r="AR66" s="52">
        <v>14</v>
      </c>
      <c r="AT66" s="52">
        <f t="shared" si="9"/>
        <v>0</v>
      </c>
      <c r="AU66" s="52">
        <f t="shared" si="9"/>
        <v>0</v>
      </c>
      <c r="AV66" s="52">
        <f t="shared" si="9"/>
        <v>0</v>
      </c>
      <c r="AW66" s="52">
        <f t="shared" si="9"/>
        <v>0</v>
      </c>
      <c r="AY66" s="52">
        <f t="shared" si="10"/>
        <v>0</v>
      </c>
      <c r="AZ66" s="52">
        <f t="shared" si="10"/>
        <v>0</v>
      </c>
      <c r="BA66" s="52">
        <f t="shared" si="10"/>
        <v>0</v>
      </c>
      <c r="BB66" s="52">
        <f t="shared" si="10"/>
        <v>0</v>
      </c>
      <c r="BD66" s="52">
        <f t="shared" si="11"/>
        <v>0</v>
      </c>
      <c r="BE66" s="52">
        <f t="shared" si="11"/>
        <v>0</v>
      </c>
      <c r="BF66" s="52">
        <f t="shared" si="11"/>
        <v>0</v>
      </c>
      <c r="BG66" s="52">
        <f t="shared" si="11"/>
        <v>0</v>
      </c>
      <c r="BH66" s="70"/>
      <c r="BI66" s="70"/>
      <c r="BJ66" s="57"/>
    </row>
    <row r="67" spans="2:62" ht="16" customHeight="1" x14ac:dyDescent="0.2">
      <c r="B67" s="70"/>
      <c r="C67" s="70"/>
      <c r="E67" s="78" t="str">
        <f>Structure!A75</f>
        <v>TechnologyPlatform</v>
      </c>
      <c r="F67" s="53">
        <f>Structure!B75</f>
        <v>0</v>
      </c>
      <c r="G67" s="52">
        <v>1</v>
      </c>
      <c r="J67" s="54" t="s">
        <v>338</v>
      </c>
      <c r="S67" s="52" t="str">
        <f t="shared" si="4"/>
        <v>Y</v>
      </c>
      <c r="T67" s="51">
        <v>1</v>
      </c>
      <c r="U67" s="51">
        <v>1</v>
      </c>
      <c r="AE67" s="51">
        <f t="shared" si="5"/>
        <v>0</v>
      </c>
      <c r="AF67" s="51">
        <f t="shared" si="6"/>
        <v>0</v>
      </c>
      <c r="AG67" s="51">
        <f t="shared" si="6"/>
        <v>0</v>
      </c>
      <c r="AH67" s="51">
        <f t="shared" si="6"/>
        <v>0</v>
      </c>
      <c r="AI67" s="51">
        <f t="shared" si="6"/>
        <v>0</v>
      </c>
      <c r="AJ67" s="51">
        <v>0</v>
      </c>
      <c r="AK67" s="51">
        <v>0</v>
      </c>
      <c r="AL67" s="51">
        <f t="shared" si="7"/>
        <v>0</v>
      </c>
      <c r="AM67" s="51">
        <f t="shared" si="7"/>
        <v>0</v>
      </c>
      <c r="AN67" s="51">
        <v>0</v>
      </c>
      <c r="AO67" s="51">
        <v>0</v>
      </c>
      <c r="AP67" s="51" t="s">
        <v>339</v>
      </c>
      <c r="AR67" s="52">
        <v>14</v>
      </c>
      <c r="AT67" s="52">
        <f t="shared" si="9"/>
        <v>0</v>
      </c>
      <c r="AU67" s="52">
        <f t="shared" si="9"/>
        <v>0</v>
      </c>
      <c r="AV67" s="52">
        <f t="shared" si="9"/>
        <v>0</v>
      </c>
      <c r="AW67" s="52">
        <f t="shared" si="9"/>
        <v>0</v>
      </c>
      <c r="AY67" s="52">
        <f t="shared" si="10"/>
        <v>0</v>
      </c>
      <c r="AZ67" s="52">
        <f t="shared" si="10"/>
        <v>0</v>
      </c>
      <c r="BA67" s="52">
        <f t="shared" si="10"/>
        <v>0</v>
      </c>
      <c r="BB67" s="52">
        <f t="shared" si="10"/>
        <v>0</v>
      </c>
      <c r="BD67" s="52">
        <f t="shared" si="11"/>
        <v>0</v>
      </c>
      <c r="BE67" s="52">
        <f t="shared" si="11"/>
        <v>0</v>
      </c>
      <c r="BF67" s="52">
        <f t="shared" si="11"/>
        <v>0</v>
      </c>
      <c r="BG67" s="52">
        <f t="shared" si="11"/>
        <v>0</v>
      </c>
      <c r="BH67" s="70"/>
      <c r="BI67" s="70"/>
      <c r="BJ67" s="57"/>
    </row>
    <row r="68" spans="2:62" ht="16" customHeight="1" x14ac:dyDescent="0.2">
      <c r="B68" s="70"/>
      <c r="C68" s="70"/>
      <c r="E68" s="78" t="str">
        <f>Structure!A76</f>
        <v>SystemsAgency</v>
      </c>
      <c r="F68" s="53">
        <f>Structure!B76</f>
        <v>0</v>
      </c>
      <c r="G68" s="52">
        <v>1</v>
      </c>
      <c r="J68" s="54" t="s">
        <v>338</v>
      </c>
      <c r="S68" s="52" t="str">
        <f t="shared" si="4"/>
        <v>Y</v>
      </c>
      <c r="T68" s="51">
        <v>1</v>
      </c>
      <c r="U68" s="51">
        <v>1</v>
      </c>
      <c r="AE68" s="51">
        <f t="shared" si="5"/>
        <v>0</v>
      </c>
      <c r="AF68" s="51">
        <f t="shared" si="6"/>
        <v>0</v>
      </c>
      <c r="AG68" s="51">
        <f t="shared" si="6"/>
        <v>0</v>
      </c>
      <c r="AH68" s="51">
        <f t="shared" si="6"/>
        <v>0</v>
      </c>
      <c r="AI68" s="51">
        <f t="shared" si="6"/>
        <v>0</v>
      </c>
      <c r="AJ68" s="51">
        <v>0</v>
      </c>
      <c r="AK68" s="51">
        <v>0</v>
      </c>
      <c r="AL68" s="51">
        <f t="shared" si="7"/>
        <v>0</v>
      </c>
      <c r="AM68" s="51">
        <f t="shared" si="7"/>
        <v>0</v>
      </c>
      <c r="AN68" s="51">
        <v>0</v>
      </c>
      <c r="AO68" s="51">
        <v>0</v>
      </c>
      <c r="AP68" s="51" t="s">
        <v>339</v>
      </c>
      <c r="AR68" s="52">
        <v>14</v>
      </c>
      <c r="AT68" s="52">
        <f t="shared" si="9"/>
        <v>0</v>
      </c>
      <c r="AU68" s="52">
        <f t="shared" si="9"/>
        <v>0</v>
      </c>
      <c r="AV68" s="52">
        <f t="shared" si="9"/>
        <v>0</v>
      </c>
      <c r="AW68" s="52">
        <f t="shared" si="9"/>
        <v>0</v>
      </c>
      <c r="AY68" s="52">
        <f t="shared" si="10"/>
        <v>0</v>
      </c>
      <c r="AZ68" s="52">
        <f t="shared" si="10"/>
        <v>0</v>
      </c>
      <c r="BA68" s="52">
        <f t="shared" si="10"/>
        <v>0</v>
      </c>
      <c r="BB68" s="52">
        <f t="shared" si="10"/>
        <v>0</v>
      </c>
      <c r="BD68" s="52">
        <f t="shared" si="11"/>
        <v>0</v>
      </c>
      <c r="BE68" s="52">
        <f t="shared" si="11"/>
        <v>0</v>
      </c>
      <c r="BF68" s="52">
        <f t="shared" si="11"/>
        <v>0</v>
      </c>
      <c r="BG68" s="52">
        <f t="shared" si="11"/>
        <v>0</v>
      </c>
      <c r="BH68" s="70"/>
      <c r="BI68" s="70"/>
      <c r="BJ68" s="57"/>
    </row>
    <row r="69" spans="2:62" ht="16" customHeight="1" x14ac:dyDescent="0.2">
      <c r="B69" s="70"/>
      <c r="C69" s="70"/>
      <c r="E69" s="78" t="str">
        <f>Structure!A77</f>
        <v>SAFunding</v>
      </c>
      <c r="F69" s="53">
        <f>Structure!B77</f>
        <v>0</v>
      </c>
      <c r="G69" s="52">
        <v>1</v>
      </c>
      <c r="J69" s="54" t="s">
        <v>338</v>
      </c>
      <c r="S69" s="52" t="str">
        <f t="shared" si="4"/>
        <v>Y</v>
      </c>
      <c r="T69" s="51">
        <v>1</v>
      </c>
      <c r="U69" s="51">
        <v>1</v>
      </c>
      <c r="AE69" s="51">
        <f t="shared" si="5"/>
        <v>0</v>
      </c>
      <c r="AF69" s="51">
        <f t="shared" si="6"/>
        <v>0</v>
      </c>
      <c r="AG69" s="51">
        <f t="shared" si="6"/>
        <v>0</v>
      </c>
      <c r="AH69" s="51">
        <f t="shared" si="6"/>
        <v>0</v>
      </c>
      <c r="AI69" s="51">
        <f t="shared" si="6"/>
        <v>0</v>
      </c>
      <c r="AJ69" s="51">
        <v>0</v>
      </c>
      <c r="AK69" s="51">
        <v>0</v>
      </c>
      <c r="AL69" s="51">
        <f t="shared" si="7"/>
        <v>0</v>
      </c>
      <c r="AM69" s="51">
        <f t="shared" si="7"/>
        <v>0</v>
      </c>
      <c r="AN69" s="51">
        <v>0</v>
      </c>
      <c r="AO69" s="51">
        <v>0</v>
      </c>
      <c r="AP69" s="51" t="s">
        <v>339</v>
      </c>
      <c r="AR69" s="52">
        <v>14</v>
      </c>
      <c r="AT69" s="52">
        <f t="shared" si="9"/>
        <v>0</v>
      </c>
      <c r="AU69" s="52">
        <f t="shared" si="9"/>
        <v>0</v>
      </c>
      <c r="AV69" s="52">
        <f t="shared" si="9"/>
        <v>0</v>
      </c>
      <c r="AW69" s="52">
        <f t="shared" si="9"/>
        <v>0</v>
      </c>
      <c r="AY69" s="52">
        <f t="shared" si="10"/>
        <v>0</v>
      </c>
      <c r="AZ69" s="52">
        <f t="shared" si="10"/>
        <v>0</v>
      </c>
      <c r="BA69" s="52">
        <f t="shared" si="10"/>
        <v>0</v>
      </c>
      <c r="BB69" s="52">
        <f t="shared" si="10"/>
        <v>0</v>
      </c>
      <c r="BD69" s="52">
        <f t="shared" si="11"/>
        <v>0</v>
      </c>
      <c r="BE69" s="52">
        <f t="shared" si="11"/>
        <v>0</v>
      </c>
      <c r="BF69" s="52">
        <f t="shared" si="11"/>
        <v>0</v>
      </c>
      <c r="BG69" s="52">
        <f t="shared" si="11"/>
        <v>0</v>
      </c>
      <c r="BH69" s="70"/>
      <c r="BI69" s="70"/>
      <c r="BJ69" s="57"/>
    </row>
    <row r="70" spans="2:62" ht="16" customHeight="1" x14ac:dyDescent="0.2">
      <c r="B70" s="70"/>
      <c r="C70" s="70"/>
      <c r="E70" s="78" t="str">
        <f>Structure!A78</f>
        <v>SAPartners</v>
      </c>
      <c r="F70" s="53">
        <f>Structure!B78</f>
        <v>0</v>
      </c>
      <c r="G70" s="52">
        <v>1</v>
      </c>
      <c r="J70" s="54" t="s">
        <v>338</v>
      </c>
      <c r="S70" s="52" t="str">
        <f t="shared" si="4"/>
        <v>Y</v>
      </c>
      <c r="T70" s="51">
        <v>1</v>
      </c>
      <c r="U70" s="51">
        <v>1</v>
      </c>
      <c r="AE70" s="51">
        <f t="shared" si="5"/>
        <v>0</v>
      </c>
      <c r="AF70" s="51">
        <f t="shared" si="6"/>
        <v>0</v>
      </c>
      <c r="AG70" s="51">
        <f t="shared" si="6"/>
        <v>0</v>
      </c>
      <c r="AH70" s="51">
        <f t="shared" si="6"/>
        <v>0</v>
      </c>
      <c r="AI70" s="51">
        <f t="shared" si="6"/>
        <v>0</v>
      </c>
      <c r="AJ70" s="51">
        <v>0</v>
      </c>
      <c r="AK70" s="51">
        <v>0</v>
      </c>
      <c r="AL70" s="51">
        <f t="shared" si="7"/>
        <v>0</v>
      </c>
      <c r="AM70" s="51">
        <f t="shared" si="7"/>
        <v>0</v>
      </c>
      <c r="AN70" s="51">
        <v>0</v>
      </c>
      <c r="AO70" s="51">
        <v>0</v>
      </c>
      <c r="AP70" s="51" t="s">
        <v>339</v>
      </c>
      <c r="AR70" s="52">
        <v>14</v>
      </c>
      <c r="AT70" s="52">
        <f t="shared" si="9"/>
        <v>0</v>
      </c>
      <c r="AU70" s="52">
        <f t="shared" si="9"/>
        <v>0</v>
      </c>
      <c r="AV70" s="52">
        <f t="shared" si="9"/>
        <v>0</v>
      </c>
      <c r="AW70" s="52">
        <f t="shared" si="9"/>
        <v>0</v>
      </c>
      <c r="AY70" s="52">
        <f t="shared" si="10"/>
        <v>0</v>
      </c>
      <c r="AZ70" s="52">
        <f t="shared" si="10"/>
        <v>0</v>
      </c>
      <c r="BA70" s="52">
        <f t="shared" si="10"/>
        <v>0</v>
      </c>
      <c r="BB70" s="52">
        <f t="shared" si="10"/>
        <v>0</v>
      </c>
      <c r="BD70" s="52">
        <f t="shared" si="11"/>
        <v>0</v>
      </c>
      <c r="BE70" s="52">
        <f t="shared" si="11"/>
        <v>0</v>
      </c>
      <c r="BF70" s="52">
        <f t="shared" si="11"/>
        <v>0</v>
      </c>
      <c r="BG70" s="52">
        <f t="shared" si="11"/>
        <v>0</v>
      </c>
      <c r="BH70" s="70"/>
      <c r="BI70" s="70"/>
      <c r="BJ70" s="57"/>
    </row>
    <row r="71" spans="2:62" ht="16" customHeight="1" x14ac:dyDescent="0.2">
      <c r="B71" s="70"/>
      <c r="C71" s="70"/>
      <c r="E71" s="78" t="str">
        <f>Structure!A79</f>
        <v>FeaturesBenefits</v>
      </c>
      <c r="F71" s="53">
        <f>Structure!B79</f>
        <v>0</v>
      </c>
      <c r="G71" s="52">
        <v>1</v>
      </c>
      <c r="J71" s="54" t="s">
        <v>338</v>
      </c>
      <c r="S71" s="52" t="str">
        <f t="shared" si="4"/>
        <v>Y</v>
      </c>
      <c r="T71" s="51">
        <v>1</v>
      </c>
      <c r="U71" s="51">
        <v>1</v>
      </c>
      <c r="AE71" s="51">
        <f t="shared" si="5"/>
        <v>0</v>
      </c>
      <c r="AF71" s="51">
        <f t="shared" si="6"/>
        <v>0</v>
      </c>
      <c r="AG71" s="51">
        <f t="shared" si="6"/>
        <v>0</v>
      </c>
      <c r="AH71" s="51">
        <f t="shared" si="6"/>
        <v>0</v>
      </c>
      <c r="AI71" s="51">
        <f t="shared" si="6"/>
        <v>0</v>
      </c>
      <c r="AJ71" s="51">
        <v>0</v>
      </c>
      <c r="AK71" s="51">
        <v>0</v>
      </c>
      <c r="AL71" s="51">
        <f t="shared" si="7"/>
        <v>0</v>
      </c>
      <c r="AM71" s="51">
        <f t="shared" si="7"/>
        <v>0</v>
      </c>
      <c r="AN71" s="51">
        <v>0</v>
      </c>
      <c r="AO71" s="51">
        <v>0</v>
      </c>
      <c r="AP71" s="51" t="s">
        <v>339</v>
      </c>
      <c r="AR71" s="52">
        <v>14</v>
      </c>
      <c r="AT71" s="52">
        <f t="shared" si="9"/>
        <v>0</v>
      </c>
      <c r="AU71" s="52">
        <f t="shared" si="9"/>
        <v>0</v>
      </c>
      <c r="AV71" s="52">
        <f t="shared" si="9"/>
        <v>0</v>
      </c>
      <c r="AW71" s="52">
        <f t="shared" si="9"/>
        <v>0</v>
      </c>
      <c r="AY71" s="52">
        <f t="shared" si="10"/>
        <v>0</v>
      </c>
      <c r="AZ71" s="52">
        <f t="shared" si="10"/>
        <v>0</v>
      </c>
      <c r="BA71" s="52">
        <f t="shared" si="10"/>
        <v>0</v>
      </c>
      <c r="BB71" s="52">
        <f t="shared" si="10"/>
        <v>0</v>
      </c>
      <c r="BD71" s="52">
        <f t="shared" si="11"/>
        <v>0</v>
      </c>
      <c r="BE71" s="52">
        <f t="shared" si="11"/>
        <v>0</v>
      </c>
      <c r="BF71" s="52">
        <f t="shared" si="11"/>
        <v>0</v>
      </c>
      <c r="BG71" s="52">
        <f t="shared" si="11"/>
        <v>0</v>
      </c>
      <c r="BH71" s="70"/>
      <c r="BI71" s="70"/>
      <c r="BJ71" s="57"/>
    </row>
    <row r="72" spans="2:62" ht="16" customHeight="1" x14ac:dyDescent="0.2">
      <c r="B72" s="70"/>
      <c r="C72" s="70"/>
      <c r="E72" s="78" t="str">
        <f>Structure!A80</f>
        <v>DataIdeaDriven</v>
      </c>
      <c r="F72" s="53">
        <f>Structure!B80</f>
        <v>0</v>
      </c>
      <c r="G72" s="52">
        <v>1</v>
      </c>
      <c r="J72" s="54" t="s">
        <v>338</v>
      </c>
      <c r="S72" s="52" t="str">
        <f t="shared" si="4"/>
        <v>Y</v>
      </c>
      <c r="T72" s="51">
        <v>1</v>
      </c>
      <c r="U72" s="51">
        <v>1</v>
      </c>
      <c r="AE72" s="51">
        <f t="shared" si="5"/>
        <v>0</v>
      </c>
      <c r="AF72" s="51">
        <f t="shared" si="6"/>
        <v>0</v>
      </c>
      <c r="AG72" s="51">
        <f t="shared" si="6"/>
        <v>0</v>
      </c>
      <c r="AH72" s="51">
        <f t="shared" si="6"/>
        <v>0</v>
      </c>
      <c r="AI72" s="51">
        <f t="shared" si="6"/>
        <v>0</v>
      </c>
      <c r="AJ72" s="51">
        <v>0</v>
      </c>
      <c r="AK72" s="51">
        <v>0</v>
      </c>
      <c r="AL72" s="51">
        <f t="shared" si="7"/>
        <v>0</v>
      </c>
      <c r="AM72" s="51">
        <f t="shared" si="7"/>
        <v>0</v>
      </c>
      <c r="AN72" s="51">
        <v>0</v>
      </c>
      <c r="AO72" s="51">
        <v>0</v>
      </c>
      <c r="AP72" s="51" t="s">
        <v>339</v>
      </c>
      <c r="AR72" s="52">
        <v>14</v>
      </c>
      <c r="AT72" s="52">
        <f t="shared" si="9"/>
        <v>0</v>
      </c>
      <c r="AU72" s="52">
        <f t="shared" si="9"/>
        <v>0</v>
      </c>
      <c r="AV72" s="52">
        <f t="shared" si="9"/>
        <v>0</v>
      </c>
      <c r="AW72" s="52">
        <f t="shared" si="9"/>
        <v>0</v>
      </c>
      <c r="AY72" s="52">
        <f t="shared" si="10"/>
        <v>0</v>
      </c>
      <c r="AZ72" s="52">
        <f t="shared" si="10"/>
        <v>0</v>
      </c>
      <c r="BA72" s="52">
        <f t="shared" si="10"/>
        <v>0</v>
      </c>
      <c r="BB72" s="52">
        <f t="shared" si="10"/>
        <v>0</v>
      </c>
      <c r="BD72" s="52">
        <f t="shared" si="11"/>
        <v>0</v>
      </c>
      <c r="BE72" s="52">
        <f t="shared" si="11"/>
        <v>0</v>
      </c>
      <c r="BF72" s="52">
        <f t="shared" si="11"/>
        <v>0</v>
      </c>
      <c r="BG72" s="52">
        <f t="shared" si="11"/>
        <v>0</v>
      </c>
      <c r="BH72" s="70"/>
      <c r="BI72" s="70"/>
      <c r="BJ72" s="57"/>
    </row>
    <row r="73" spans="2:62" ht="16" customHeight="1" x14ac:dyDescent="0.2">
      <c r="B73" s="70"/>
      <c r="C73" s="70"/>
      <c r="E73" s="78" t="str">
        <f>Structure!A81</f>
        <v>ThingsWeCanDo</v>
      </c>
      <c r="F73" s="53">
        <f>Structure!B81</f>
        <v>0</v>
      </c>
      <c r="G73" s="52">
        <v>1</v>
      </c>
      <c r="J73" s="54" t="s">
        <v>338</v>
      </c>
      <c r="S73" s="52" t="str">
        <f t="shared" si="4"/>
        <v>Y</v>
      </c>
      <c r="T73" s="51">
        <v>1</v>
      </c>
      <c r="U73" s="51">
        <v>1</v>
      </c>
      <c r="AE73" s="51">
        <f t="shared" si="5"/>
        <v>0</v>
      </c>
      <c r="AF73" s="51">
        <f t="shared" si="6"/>
        <v>0</v>
      </c>
      <c r="AG73" s="51">
        <f t="shared" si="6"/>
        <v>0</v>
      </c>
      <c r="AH73" s="51">
        <f t="shared" si="6"/>
        <v>0</v>
      </c>
      <c r="AI73" s="51">
        <f t="shared" si="6"/>
        <v>0</v>
      </c>
      <c r="AJ73" s="51">
        <v>0</v>
      </c>
      <c r="AK73" s="51">
        <v>0</v>
      </c>
      <c r="AL73" s="51">
        <f t="shared" si="7"/>
        <v>0</v>
      </c>
      <c r="AM73" s="51">
        <f t="shared" si="7"/>
        <v>0</v>
      </c>
      <c r="AN73" s="51">
        <v>0</v>
      </c>
      <c r="AO73" s="51">
        <v>0</v>
      </c>
      <c r="AP73" s="51" t="s">
        <v>339</v>
      </c>
      <c r="AR73" s="52">
        <v>14</v>
      </c>
      <c r="AT73" s="52">
        <f t="shared" si="9"/>
        <v>0</v>
      </c>
      <c r="AU73" s="52">
        <f t="shared" si="9"/>
        <v>0</v>
      </c>
      <c r="AV73" s="52">
        <f t="shared" si="9"/>
        <v>0</v>
      </c>
      <c r="AW73" s="52">
        <f t="shared" si="9"/>
        <v>0</v>
      </c>
      <c r="AY73" s="52">
        <f t="shared" si="10"/>
        <v>0</v>
      </c>
      <c r="AZ73" s="52">
        <f t="shared" si="10"/>
        <v>0</v>
      </c>
      <c r="BA73" s="52">
        <f t="shared" si="10"/>
        <v>0</v>
      </c>
      <c r="BB73" s="52">
        <f t="shared" si="10"/>
        <v>0</v>
      </c>
      <c r="BD73" s="52">
        <f t="shared" si="11"/>
        <v>0</v>
      </c>
      <c r="BE73" s="52">
        <f t="shared" si="11"/>
        <v>0</v>
      </c>
      <c r="BF73" s="52">
        <f t="shared" si="11"/>
        <v>0</v>
      </c>
      <c r="BG73" s="52">
        <f t="shared" si="11"/>
        <v>0</v>
      </c>
      <c r="BH73" s="70"/>
      <c r="BI73" s="70"/>
      <c r="BJ73" s="57"/>
    </row>
    <row r="74" spans="2:62" ht="16" customHeight="1" x14ac:dyDescent="0.2">
      <c r="B74" s="70"/>
      <c r="C74" s="70"/>
      <c r="E74" s="78">
        <f>Structure!A82</f>
        <v>0</v>
      </c>
      <c r="F74" s="53">
        <f>Structure!B82</f>
        <v>0</v>
      </c>
      <c r="G74" s="52">
        <v>1</v>
      </c>
      <c r="J74" s="54" t="s">
        <v>338</v>
      </c>
      <c r="S74" s="52" t="str">
        <f t="shared" si="4"/>
        <v>Y</v>
      </c>
      <c r="T74" s="51">
        <v>1</v>
      </c>
      <c r="U74" s="51">
        <v>1</v>
      </c>
      <c r="AE74" s="51">
        <f t="shared" si="5"/>
        <v>0</v>
      </c>
      <c r="AF74" s="51">
        <f t="shared" si="6"/>
        <v>0</v>
      </c>
      <c r="AG74" s="51">
        <f t="shared" si="6"/>
        <v>0</v>
      </c>
      <c r="AH74" s="51">
        <f t="shared" si="6"/>
        <v>0</v>
      </c>
      <c r="AI74" s="51">
        <f t="shared" si="6"/>
        <v>0</v>
      </c>
      <c r="AJ74" s="51">
        <v>0</v>
      </c>
      <c r="AK74" s="51">
        <v>0</v>
      </c>
      <c r="AL74" s="51">
        <f t="shared" si="7"/>
        <v>0</v>
      </c>
      <c r="AM74" s="51">
        <f t="shared" si="7"/>
        <v>0</v>
      </c>
      <c r="AN74" s="51">
        <v>0</v>
      </c>
      <c r="AO74" s="51">
        <v>0</v>
      </c>
      <c r="AP74" s="51" t="s">
        <v>339</v>
      </c>
      <c r="AR74" s="52">
        <v>14</v>
      </c>
      <c r="AT74" s="52">
        <f t="shared" si="9"/>
        <v>0</v>
      </c>
      <c r="AU74" s="52">
        <f t="shared" si="9"/>
        <v>0</v>
      </c>
      <c r="AV74" s="52">
        <f t="shared" si="9"/>
        <v>0</v>
      </c>
      <c r="AW74" s="52">
        <f t="shared" si="9"/>
        <v>0</v>
      </c>
      <c r="AY74" s="52">
        <f t="shared" si="10"/>
        <v>0</v>
      </c>
      <c r="AZ74" s="52">
        <f t="shared" si="10"/>
        <v>0</v>
      </c>
      <c r="BA74" s="52">
        <f t="shared" si="10"/>
        <v>0</v>
      </c>
      <c r="BB74" s="52">
        <f t="shared" si="10"/>
        <v>0</v>
      </c>
      <c r="BD74" s="52">
        <f t="shared" si="11"/>
        <v>0</v>
      </c>
      <c r="BE74" s="52">
        <f t="shared" si="11"/>
        <v>0</v>
      </c>
      <c r="BF74" s="52">
        <f t="shared" si="11"/>
        <v>0</v>
      </c>
      <c r="BG74" s="52">
        <f t="shared" si="11"/>
        <v>0</v>
      </c>
      <c r="BH74" s="70"/>
      <c r="BI74" s="70"/>
      <c r="BJ74" s="57"/>
    </row>
    <row r="75" spans="2:62" ht="16" customHeight="1" x14ac:dyDescent="0.2">
      <c r="B75" s="70"/>
      <c r="C75" s="70"/>
      <c r="E75" s="78" t="str">
        <f>Structure!A83</f>
        <v>ETB</v>
      </c>
      <c r="F75" s="53">
        <f>Structure!B83</f>
        <v>0</v>
      </c>
      <c r="G75" s="52">
        <v>1</v>
      </c>
      <c r="J75" s="54" t="s">
        <v>338</v>
      </c>
      <c r="S75" s="52" t="str">
        <f t="shared" si="4"/>
        <v>Y</v>
      </c>
      <c r="T75" s="51">
        <v>1</v>
      </c>
      <c r="U75" s="51">
        <v>1</v>
      </c>
      <c r="AE75" s="51">
        <f t="shared" si="5"/>
        <v>0</v>
      </c>
      <c r="AF75" s="51">
        <f t="shared" si="6"/>
        <v>0</v>
      </c>
      <c r="AG75" s="51">
        <f t="shared" si="6"/>
        <v>0</v>
      </c>
      <c r="AH75" s="51">
        <f t="shared" si="6"/>
        <v>0</v>
      </c>
      <c r="AI75" s="51">
        <f t="shared" si="6"/>
        <v>0</v>
      </c>
      <c r="AJ75" s="51">
        <v>0</v>
      </c>
      <c r="AK75" s="51">
        <v>0</v>
      </c>
      <c r="AL75" s="51">
        <f t="shared" si="7"/>
        <v>0</v>
      </c>
      <c r="AM75" s="51">
        <f t="shared" si="7"/>
        <v>0</v>
      </c>
      <c r="AN75" s="51">
        <v>0</v>
      </c>
      <c r="AO75" s="51">
        <v>0</v>
      </c>
      <c r="AP75" s="51" t="s">
        <v>339</v>
      </c>
      <c r="AR75" s="52">
        <v>14</v>
      </c>
      <c r="AT75" s="52">
        <f t="shared" si="9"/>
        <v>0</v>
      </c>
      <c r="AU75" s="52">
        <f t="shared" si="9"/>
        <v>0</v>
      </c>
      <c r="AV75" s="52">
        <f t="shared" si="9"/>
        <v>0</v>
      </c>
      <c r="AW75" s="52">
        <f t="shared" si="9"/>
        <v>0</v>
      </c>
      <c r="AY75" s="52">
        <f t="shared" si="10"/>
        <v>0</v>
      </c>
      <c r="AZ75" s="52">
        <f t="shared" si="10"/>
        <v>0</v>
      </c>
      <c r="BA75" s="52">
        <f t="shared" si="10"/>
        <v>0</v>
      </c>
      <c r="BB75" s="52">
        <f t="shared" si="10"/>
        <v>0</v>
      </c>
      <c r="BD75" s="52">
        <f t="shared" si="11"/>
        <v>0</v>
      </c>
      <c r="BE75" s="52">
        <f t="shared" si="11"/>
        <v>0</v>
      </c>
      <c r="BF75" s="52">
        <f t="shared" si="11"/>
        <v>0</v>
      </c>
      <c r="BG75" s="52">
        <f t="shared" si="11"/>
        <v>0</v>
      </c>
      <c r="BH75" s="70"/>
      <c r="BI75" s="70"/>
      <c r="BJ75" s="57"/>
    </row>
    <row r="76" spans="2:62" ht="16" customHeight="1" x14ac:dyDescent="0.2">
      <c r="B76" s="70"/>
      <c r="C76" s="70"/>
      <c r="E76" s="78" t="str">
        <f>Structure!A84</f>
        <v>Evidence</v>
      </c>
      <c r="F76" s="53">
        <f>Structure!B84</f>
        <v>0</v>
      </c>
      <c r="G76" s="52">
        <v>1</v>
      </c>
      <c r="J76" s="54" t="s">
        <v>338</v>
      </c>
      <c r="S76" s="52" t="str">
        <f t="shared" si="4"/>
        <v>Y</v>
      </c>
      <c r="T76" s="51">
        <v>1</v>
      </c>
      <c r="U76" s="51">
        <v>1</v>
      </c>
      <c r="AE76" s="51">
        <f t="shared" si="5"/>
        <v>0</v>
      </c>
      <c r="AF76" s="51">
        <f t="shared" si="6"/>
        <v>0</v>
      </c>
      <c r="AG76" s="51">
        <f t="shared" si="6"/>
        <v>0</v>
      </c>
      <c r="AH76" s="51">
        <f t="shared" si="6"/>
        <v>0</v>
      </c>
      <c r="AI76" s="51">
        <f t="shared" si="6"/>
        <v>0</v>
      </c>
      <c r="AJ76" s="51">
        <v>0</v>
      </c>
      <c r="AK76" s="51">
        <v>0</v>
      </c>
      <c r="AL76" s="51">
        <f t="shared" si="7"/>
        <v>0</v>
      </c>
      <c r="AM76" s="51">
        <f t="shared" si="7"/>
        <v>0</v>
      </c>
      <c r="AN76" s="51">
        <v>0</v>
      </c>
      <c r="AO76" s="51">
        <v>0</v>
      </c>
      <c r="AP76" s="51" t="s">
        <v>340</v>
      </c>
      <c r="AR76" s="52">
        <v>14</v>
      </c>
      <c r="AT76" s="52">
        <f t="shared" si="9"/>
        <v>0</v>
      </c>
      <c r="AU76" s="52">
        <f t="shared" si="9"/>
        <v>0</v>
      </c>
      <c r="AV76" s="52">
        <f t="shared" si="9"/>
        <v>0</v>
      </c>
      <c r="AW76" s="52">
        <f t="shared" si="9"/>
        <v>0</v>
      </c>
      <c r="AY76" s="52">
        <f t="shared" si="10"/>
        <v>0</v>
      </c>
      <c r="AZ76" s="52">
        <f t="shared" si="10"/>
        <v>0</v>
      </c>
      <c r="BA76" s="52">
        <f t="shared" si="10"/>
        <v>0</v>
      </c>
      <c r="BB76" s="52">
        <f t="shared" si="10"/>
        <v>0</v>
      </c>
      <c r="BD76" s="52">
        <f t="shared" si="11"/>
        <v>0</v>
      </c>
      <c r="BE76" s="52">
        <f t="shared" si="11"/>
        <v>0</v>
      </c>
      <c r="BF76" s="52">
        <f t="shared" si="11"/>
        <v>0</v>
      </c>
      <c r="BG76" s="52">
        <f t="shared" si="11"/>
        <v>0</v>
      </c>
      <c r="BH76" s="70"/>
      <c r="BI76" s="70"/>
      <c r="BJ76" s="57"/>
    </row>
    <row r="77" spans="2:62" ht="16" customHeight="1" x14ac:dyDescent="0.2">
      <c r="B77" s="70"/>
      <c r="C77" s="70"/>
      <c r="E77" s="78" t="str">
        <f>Structure!A85</f>
        <v>Users</v>
      </c>
      <c r="F77" s="53">
        <f>Structure!B85</f>
        <v>0</v>
      </c>
      <c r="G77" s="52">
        <v>1</v>
      </c>
      <c r="J77" s="54" t="s">
        <v>338</v>
      </c>
      <c r="S77" s="52" t="str">
        <f t="shared" si="4"/>
        <v>Y</v>
      </c>
      <c r="T77" s="51">
        <v>1</v>
      </c>
      <c r="U77" s="51">
        <v>1</v>
      </c>
      <c r="AE77" s="51">
        <f t="shared" si="5"/>
        <v>0</v>
      </c>
      <c r="AF77" s="51">
        <f t="shared" si="6"/>
        <v>0</v>
      </c>
      <c r="AG77" s="51">
        <f t="shared" si="6"/>
        <v>0</v>
      </c>
      <c r="AH77" s="51">
        <f t="shared" si="6"/>
        <v>0</v>
      </c>
      <c r="AI77" s="51">
        <f t="shared" si="6"/>
        <v>0</v>
      </c>
      <c r="AJ77" s="51">
        <v>0</v>
      </c>
      <c r="AK77" s="51">
        <v>0</v>
      </c>
      <c r="AL77" s="51">
        <f t="shared" si="7"/>
        <v>0</v>
      </c>
      <c r="AM77" s="51">
        <f t="shared" si="7"/>
        <v>0</v>
      </c>
      <c r="AN77" s="51">
        <v>0</v>
      </c>
      <c r="AO77" s="51">
        <v>0</v>
      </c>
      <c r="AP77" s="51" t="s">
        <v>340</v>
      </c>
      <c r="AR77" s="52">
        <v>14</v>
      </c>
      <c r="AT77" s="52">
        <f t="shared" si="9"/>
        <v>0</v>
      </c>
      <c r="AU77" s="52">
        <f t="shared" si="9"/>
        <v>0</v>
      </c>
      <c r="AV77" s="52">
        <f t="shared" si="9"/>
        <v>0</v>
      </c>
      <c r="AW77" s="52">
        <f t="shared" si="9"/>
        <v>0</v>
      </c>
      <c r="AY77" s="52">
        <f t="shared" si="10"/>
        <v>0</v>
      </c>
      <c r="AZ77" s="52">
        <f t="shared" si="10"/>
        <v>0</v>
      </c>
      <c r="BA77" s="52">
        <f t="shared" si="10"/>
        <v>0</v>
      </c>
      <c r="BB77" s="52">
        <f t="shared" si="10"/>
        <v>0</v>
      </c>
      <c r="BD77" s="52">
        <f t="shared" si="11"/>
        <v>0</v>
      </c>
      <c r="BE77" s="52">
        <f t="shared" si="11"/>
        <v>0</v>
      </c>
      <c r="BF77" s="52">
        <f t="shared" si="11"/>
        <v>0</v>
      </c>
      <c r="BG77" s="52">
        <f t="shared" si="11"/>
        <v>0</v>
      </c>
      <c r="BH77" s="70"/>
      <c r="BI77" s="70"/>
      <c r="BJ77" s="57"/>
    </row>
    <row r="78" spans="2:62" ht="16" customHeight="1" x14ac:dyDescent="0.2">
      <c r="B78" s="70"/>
      <c r="C78" s="70"/>
      <c r="E78" s="78" t="str">
        <f>Structure!A86</f>
        <v>Stakeholders</v>
      </c>
      <c r="F78" s="53">
        <f>Structure!B86</f>
        <v>0</v>
      </c>
      <c r="G78" s="52">
        <v>1</v>
      </c>
      <c r="J78" s="54" t="s">
        <v>338</v>
      </c>
      <c r="S78" s="52" t="str">
        <f t="shared" si="4"/>
        <v>Y</v>
      </c>
      <c r="T78" s="51">
        <v>1</v>
      </c>
      <c r="U78" s="51">
        <v>1</v>
      </c>
      <c r="AE78" s="51">
        <f t="shared" si="5"/>
        <v>0</v>
      </c>
      <c r="AF78" s="51">
        <f t="shared" si="6"/>
        <v>0</v>
      </c>
      <c r="AG78" s="51">
        <f t="shared" si="6"/>
        <v>0</v>
      </c>
      <c r="AH78" s="51">
        <f t="shared" si="6"/>
        <v>0</v>
      </c>
      <c r="AI78" s="51">
        <f t="shared" si="6"/>
        <v>0</v>
      </c>
      <c r="AJ78" s="51">
        <v>0</v>
      </c>
      <c r="AK78" s="51">
        <v>0</v>
      </c>
      <c r="AL78" s="51">
        <f t="shared" si="7"/>
        <v>0</v>
      </c>
      <c r="AM78" s="51">
        <f t="shared" si="7"/>
        <v>0</v>
      </c>
      <c r="AN78" s="51">
        <v>0</v>
      </c>
      <c r="AO78" s="51">
        <v>0</v>
      </c>
      <c r="AP78" s="51" t="s">
        <v>340</v>
      </c>
      <c r="AR78" s="52">
        <v>14</v>
      </c>
      <c r="AT78" s="52">
        <f t="shared" si="9"/>
        <v>0</v>
      </c>
      <c r="AU78" s="52">
        <f t="shared" si="9"/>
        <v>0</v>
      </c>
      <c r="AV78" s="52">
        <f t="shared" si="9"/>
        <v>0</v>
      </c>
      <c r="AW78" s="52">
        <f t="shared" si="9"/>
        <v>0</v>
      </c>
      <c r="AY78" s="52">
        <f t="shared" si="10"/>
        <v>0</v>
      </c>
      <c r="AZ78" s="52">
        <f t="shared" si="10"/>
        <v>0</v>
      </c>
      <c r="BA78" s="52">
        <f t="shared" si="10"/>
        <v>0</v>
      </c>
      <c r="BB78" s="52">
        <f t="shared" si="10"/>
        <v>0</v>
      </c>
      <c r="BD78" s="52">
        <f t="shared" si="11"/>
        <v>0</v>
      </c>
      <c r="BE78" s="52">
        <f t="shared" si="11"/>
        <v>0</v>
      </c>
      <c r="BF78" s="52">
        <f t="shared" si="11"/>
        <v>0</v>
      </c>
      <c r="BG78" s="52">
        <f t="shared" si="11"/>
        <v>0</v>
      </c>
      <c r="BH78" s="70"/>
      <c r="BI78" s="70"/>
      <c r="BJ78" s="57"/>
    </row>
    <row r="79" spans="2:62" ht="16" customHeight="1" x14ac:dyDescent="0.2">
      <c r="B79" s="70"/>
      <c r="C79" s="70"/>
      <c r="E79" s="78">
        <f>Structure!A87</f>
        <v>0</v>
      </c>
      <c r="F79" s="53">
        <f>Structure!B87</f>
        <v>0</v>
      </c>
      <c r="G79" s="52">
        <v>1</v>
      </c>
      <c r="J79" s="54" t="s">
        <v>338</v>
      </c>
      <c r="S79" s="52" t="str">
        <f t="shared" si="4"/>
        <v>Y</v>
      </c>
      <c r="T79" s="51">
        <v>1</v>
      </c>
      <c r="U79" s="51">
        <v>1</v>
      </c>
      <c r="AE79" s="51">
        <f t="shared" si="5"/>
        <v>0</v>
      </c>
      <c r="AF79" s="51">
        <f t="shared" si="6"/>
        <v>0</v>
      </c>
      <c r="AG79" s="51">
        <f t="shared" si="6"/>
        <v>0</v>
      </c>
      <c r="AH79" s="51">
        <f t="shared" si="6"/>
        <v>0</v>
      </c>
      <c r="AI79" s="51">
        <f t="shared" si="6"/>
        <v>0</v>
      </c>
      <c r="AJ79" s="51">
        <v>0</v>
      </c>
      <c r="AK79" s="51">
        <v>0</v>
      </c>
      <c r="AL79" s="51">
        <f t="shared" si="7"/>
        <v>0</v>
      </c>
      <c r="AM79" s="51">
        <f t="shared" si="7"/>
        <v>0</v>
      </c>
      <c r="AN79" s="51">
        <v>0</v>
      </c>
      <c r="AO79" s="51">
        <v>0</v>
      </c>
      <c r="AP79" s="51" t="s">
        <v>340</v>
      </c>
      <c r="AR79" s="52">
        <v>14</v>
      </c>
      <c r="AT79" s="52">
        <f t="shared" si="9"/>
        <v>0</v>
      </c>
      <c r="AU79" s="52">
        <f t="shared" si="9"/>
        <v>0</v>
      </c>
      <c r="AV79" s="52">
        <f t="shared" si="9"/>
        <v>0</v>
      </c>
      <c r="AW79" s="52">
        <f t="shared" si="9"/>
        <v>0</v>
      </c>
      <c r="AY79" s="52">
        <f t="shared" si="10"/>
        <v>0</v>
      </c>
      <c r="AZ79" s="52">
        <f t="shared" si="10"/>
        <v>0</v>
      </c>
      <c r="BA79" s="52">
        <f t="shared" si="10"/>
        <v>0</v>
      </c>
      <c r="BB79" s="52">
        <f t="shared" si="10"/>
        <v>0</v>
      </c>
      <c r="BD79" s="52">
        <f t="shared" si="11"/>
        <v>0</v>
      </c>
      <c r="BE79" s="52">
        <f t="shared" si="11"/>
        <v>0</v>
      </c>
      <c r="BF79" s="52">
        <f t="shared" si="11"/>
        <v>0</v>
      </c>
      <c r="BG79" s="52">
        <f t="shared" si="11"/>
        <v>0</v>
      </c>
      <c r="BH79" s="70"/>
      <c r="BI79" s="70"/>
      <c r="BJ79" s="57"/>
    </row>
    <row r="80" spans="2:62" ht="16" customHeight="1" x14ac:dyDescent="0.2">
      <c r="B80" s="70"/>
      <c r="C80" s="70"/>
      <c r="E80" s="78" t="str">
        <f>Structure!A88</f>
        <v>ForProfitEnd</v>
      </c>
      <c r="F80" s="53">
        <f>Structure!B88</f>
        <v>0</v>
      </c>
      <c r="G80" s="52">
        <v>1</v>
      </c>
      <c r="J80" s="54" t="s">
        <v>338</v>
      </c>
      <c r="S80" s="52" t="str">
        <f t="shared" si="4"/>
        <v>Y</v>
      </c>
      <c r="T80" s="51">
        <v>1</v>
      </c>
      <c r="U80" s="51">
        <v>1</v>
      </c>
      <c r="AE80" s="51">
        <f t="shared" si="5"/>
        <v>0</v>
      </c>
      <c r="AF80" s="51">
        <f t="shared" si="6"/>
        <v>0</v>
      </c>
      <c r="AG80" s="51">
        <f t="shared" si="6"/>
        <v>0</v>
      </c>
      <c r="AH80" s="51">
        <f t="shared" si="6"/>
        <v>0</v>
      </c>
      <c r="AI80" s="51">
        <f t="shared" si="6"/>
        <v>0</v>
      </c>
      <c r="AJ80" s="51">
        <v>0</v>
      </c>
      <c r="AK80" s="51">
        <v>0</v>
      </c>
      <c r="AL80" s="51">
        <f t="shared" si="7"/>
        <v>0</v>
      </c>
      <c r="AM80" s="51">
        <f t="shared" si="7"/>
        <v>0</v>
      </c>
      <c r="AN80" s="51">
        <v>0</v>
      </c>
      <c r="AO80" s="51">
        <v>0</v>
      </c>
      <c r="AP80" s="51" t="s">
        <v>340</v>
      </c>
      <c r="AR80" s="52">
        <v>14</v>
      </c>
      <c r="AT80" s="52">
        <f t="shared" si="9"/>
        <v>0</v>
      </c>
      <c r="AU80" s="52">
        <f t="shared" si="9"/>
        <v>0</v>
      </c>
      <c r="AV80" s="52">
        <f t="shared" si="9"/>
        <v>0</v>
      </c>
      <c r="AW80" s="52">
        <f t="shared" si="9"/>
        <v>0</v>
      </c>
      <c r="AY80" s="52">
        <f t="shared" si="10"/>
        <v>0</v>
      </c>
      <c r="AZ80" s="52">
        <f t="shared" si="10"/>
        <v>0</v>
      </c>
      <c r="BA80" s="52">
        <f t="shared" si="10"/>
        <v>0</v>
      </c>
      <c r="BB80" s="52">
        <f t="shared" si="10"/>
        <v>0</v>
      </c>
      <c r="BD80" s="52">
        <f t="shared" si="11"/>
        <v>0</v>
      </c>
      <c r="BE80" s="52">
        <f t="shared" si="11"/>
        <v>0</v>
      </c>
      <c r="BF80" s="52">
        <f t="shared" si="11"/>
        <v>0</v>
      </c>
      <c r="BG80" s="52">
        <f t="shared" si="11"/>
        <v>0</v>
      </c>
      <c r="BH80" s="70"/>
      <c r="BI80" s="70"/>
      <c r="BJ80" s="57"/>
    </row>
    <row r="81" spans="2:62" ht="16" customHeight="1" x14ac:dyDescent="0.2">
      <c r="B81" s="70"/>
      <c r="C81" s="70"/>
      <c r="E81" s="78" t="str">
        <f>Structure!A89</f>
        <v>Clients</v>
      </c>
      <c r="F81" s="53">
        <f>Structure!B89</f>
        <v>0</v>
      </c>
      <c r="G81" s="52">
        <v>1</v>
      </c>
      <c r="J81" s="54" t="s">
        <v>338</v>
      </c>
      <c r="S81" s="52" t="str">
        <f t="shared" si="4"/>
        <v>Y</v>
      </c>
      <c r="T81" s="51">
        <v>1</v>
      </c>
      <c r="U81" s="51">
        <v>1</v>
      </c>
      <c r="AE81" s="51">
        <f t="shared" si="5"/>
        <v>0</v>
      </c>
      <c r="AF81" s="51">
        <f t="shared" si="6"/>
        <v>0</v>
      </c>
      <c r="AG81" s="51">
        <f t="shared" si="6"/>
        <v>0</v>
      </c>
      <c r="AH81" s="51">
        <f t="shared" si="6"/>
        <v>0</v>
      </c>
      <c r="AI81" s="51">
        <f t="shared" si="6"/>
        <v>0</v>
      </c>
      <c r="AJ81" s="51">
        <v>0</v>
      </c>
      <c r="AK81" s="51">
        <v>0</v>
      </c>
      <c r="AL81" s="51">
        <f t="shared" si="7"/>
        <v>0</v>
      </c>
      <c r="AM81" s="51">
        <f t="shared" si="7"/>
        <v>0</v>
      </c>
      <c r="AN81" s="51">
        <v>0</v>
      </c>
      <c r="AO81" s="51">
        <v>0</v>
      </c>
      <c r="AP81" s="51" t="s">
        <v>340</v>
      </c>
      <c r="AR81" s="52">
        <v>14</v>
      </c>
      <c r="AT81" s="52">
        <f t="shared" si="9"/>
        <v>0</v>
      </c>
      <c r="AU81" s="52">
        <f t="shared" si="9"/>
        <v>0</v>
      </c>
      <c r="AV81" s="52">
        <f t="shared" si="9"/>
        <v>0</v>
      </c>
      <c r="AW81" s="52">
        <f t="shared" si="9"/>
        <v>0</v>
      </c>
      <c r="AY81" s="52">
        <f t="shared" si="10"/>
        <v>0</v>
      </c>
      <c r="AZ81" s="52">
        <f t="shared" si="10"/>
        <v>0</v>
      </c>
      <c r="BA81" s="52">
        <f t="shared" si="10"/>
        <v>0</v>
      </c>
      <c r="BB81" s="52">
        <f t="shared" si="10"/>
        <v>0</v>
      </c>
      <c r="BD81" s="52">
        <f t="shared" si="11"/>
        <v>0</v>
      </c>
      <c r="BE81" s="52">
        <f t="shared" si="11"/>
        <v>0</v>
      </c>
      <c r="BF81" s="52">
        <f t="shared" si="11"/>
        <v>0</v>
      </c>
      <c r="BG81" s="52">
        <f t="shared" si="11"/>
        <v>0</v>
      </c>
      <c r="BH81" s="70"/>
      <c r="BI81" s="70"/>
      <c r="BJ81" s="57"/>
    </row>
    <row r="82" spans="2:62" ht="16" customHeight="1" x14ac:dyDescent="0.2">
      <c r="B82" s="70"/>
      <c r="C82" s="70"/>
      <c r="E82" s="78" t="str">
        <f>Structure!A90</f>
        <v>BarriersGaps</v>
      </c>
      <c r="F82" s="53">
        <f>Structure!B90</f>
        <v>0</v>
      </c>
      <c r="G82" s="52">
        <v>1</v>
      </c>
      <c r="J82" s="54" t="s">
        <v>338</v>
      </c>
      <c r="S82" s="52" t="str">
        <f t="shared" si="4"/>
        <v>Y</v>
      </c>
      <c r="T82" s="51">
        <v>1</v>
      </c>
      <c r="U82" s="51">
        <v>1</v>
      </c>
      <c r="AE82" s="51">
        <f t="shared" si="5"/>
        <v>0</v>
      </c>
      <c r="AF82" s="51">
        <f t="shared" si="6"/>
        <v>0</v>
      </c>
      <c r="AG82" s="51">
        <f t="shared" si="6"/>
        <v>0</v>
      </c>
      <c r="AH82" s="51">
        <f t="shared" si="6"/>
        <v>0</v>
      </c>
      <c r="AI82" s="51">
        <f t="shared" si="6"/>
        <v>0</v>
      </c>
      <c r="AJ82" s="51">
        <v>0</v>
      </c>
      <c r="AK82" s="51">
        <v>0</v>
      </c>
      <c r="AL82" s="51">
        <f t="shared" si="7"/>
        <v>0</v>
      </c>
      <c r="AM82" s="51">
        <f t="shared" si="7"/>
        <v>0</v>
      </c>
      <c r="AN82" s="51">
        <v>0</v>
      </c>
      <c r="AO82" s="51">
        <v>0</v>
      </c>
      <c r="AP82" s="51" t="s">
        <v>340</v>
      </c>
      <c r="AR82" s="52">
        <v>14</v>
      </c>
      <c r="AT82" s="52">
        <f t="shared" si="9"/>
        <v>0</v>
      </c>
      <c r="AU82" s="52">
        <f t="shared" si="9"/>
        <v>0</v>
      </c>
      <c r="AV82" s="52">
        <f t="shared" si="9"/>
        <v>0</v>
      </c>
      <c r="AW82" s="52">
        <f t="shared" si="9"/>
        <v>0</v>
      </c>
      <c r="AY82" s="52">
        <f t="shared" si="10"/>
        <v>0</v>
      </c>
      <c r="AZ82" s="52">
        <f t="shared" si="10"/>
        <v>0</v>
      </c>
      <c r="BA82" s="52">
        <f t="shared" si="10"/>
        <v>0</v>
      </c>
      <c r="BB82" s="52">
        <f t="shared" si="10"/>
        <v>0</v>
      </c>
      <c r="BD82" s="52">
        <f t="shared" si="11"/>
        <v>0</v>
      </c>
      <c r="BE82" s="52">
        <f t="shared" si="11"/>
        <v>0</v>
      </c>
      <c r="BF82" s="52">
        <f t="shared" si="11"/>
        <v>0</v>
      </c>
      <c r="BG82" s="52">
        <f t="shared" si="11"/>
        <v>0</v>
      </c>
      <c r="BH82" s="70"/>
      <c r="BI82" s="70"/>
      <c r="BJ82" s="57"/>
    </row>
    <row r="83" spans="2:62" ht="16" customHeight="1" x14ac:dyDescent="0.2">
      <c r="B83" s="70"/>
      <c r="C83" s="70"/>
      <c r="E83" s="78" t="str">
        <f>Structure!A91</f>
        <v>CapabilitieSkills</v>
      </c>
      <c r="F83" s="53">
        <f>Structure!B91</f>
        <v>0</v>
      </c>
      <c r="G83" s="52">
        <v>1</v>
      </c>
      <c r="J83" s="54" t="s">
        <v>338</v>
      </c>
      <c r="S83" s="52" t="str">
        <f t="shared" si="4"/>
        <v>Y</v>
      </c>
      <c r="T83" s="51">
        <v>1</v>
      </c>
      <c r="U83" s="51">
        <v>1</v>
      </c>
      <c r="AE83" s="51">
        <f t="shared" si="5"/>
        <v>0</v>
      </c>
      <c r="AF83" s="51">
        <f t="shared" si="6"/>
        <v>0</v>
      </c>
      <c r="AG83" s="51">
        <f t="shared" si="6"/>
        <v>0</v>
      </c>
      <c r="AH83" s="51">
        <f t="shared" si="6"/>
        <v>0</v>
      </c>
      <c r="AI83" s="51">
        <f t="shared" si="6"/>
        <v>0</v>
      </c>
      <c r="AJ83" s="51">
        <v>0</v>
      </c>
      <c r="AK83" s="51">
        <v>0</v>
      </c>
      <c r="AL83" s="51">
        <f t="shared" si="7"/>
        <v>0</v>
      </c>
      <c r="AM83" s="51">
        <f t="shared" si="7"/>
        <v>0</v>
      </c>
      <c r="AN83" s="51">
        <v>0</v>
      </c>
      <c r="AO83" s="51">
        <v>0</v>
      </c>
      <c r="AP83" s="51" t="s">
        <v>340</v>
      </c>
      <c r="AR83" s="52">
        <v>14</v>
      </c>
      <c r="AT83" s="52">
        <f t="shared" si="9"/>
        <v>0</v>
      </c>
      <c r="AU83" s="52">
        <f t="shared" si="9"/>
        <v>0</v>
      </c>
      <c r="AV83" s="52">
        <f t="shared" si="9"/>
        <v>0</v>
      </c>
      <c r="AW83" s="52">
        <f t="shared" si="9"/>
        <v>0</v>
      </c>
      <c r="AY83" s="52">
        <f t="shared" si="10"/>
        <v>0</v>
      </c>
      <c r="AZ83" s="52">
        <f t="shared" si="10"/>
        <v>0</v>
      </c>
      <c r="BA83" s="52">
        <f t="shared" si="10"/>
        <v>0</v>
      </c>
      <c r="BB83" s="52">
        <f t="shared" si="10"/>
        <v>0</v>
      </c>
      <c r="BD83" s="52">
        <f t="shared" si="11"/>
        <v>0</v>
      </c>
      <c r="BE83" s="52">
        <f t="shared" si="11"/>
        <v>0</v>
      </c>
      <c r="BF83" s="52">
        <f t="shared" si="11"/>
        <v>0</v>
      </c>
      <c r="BG83" s="52">
        <f t="shared" si="11"/>
        <v>0</v>
      </c>
      <c r="BH83" s="70"/>
      <c r="BI83" s="70"/>
      <c r="BJ83" s="57"/>
    </row>
    <row r="84" spans="2:62" ht="16" customHeight="1" x14ac:dyDescent="0.2">
      <c r="B84" s="70"/>
      <c r="C84" s="70"/>
      <c r="E84" s="78" t="str">
        <f>Structure!A92</f>
        <v>Motivations</v>
      </c>
      <c r="F84" s="53">
        <f>Structure!B92</f>
        <v>0</v>
      </c>
      <c r="G84" s="52">
        <v>1</v>
      </c>
      <c r="J84" s="54" t="s">
        <v>338</v>
      </c>
      <c r="S84" s="52" t="str">
        <f t="shared" si="4"/>
        <v>Y</v>
      </c>
      <c r="T84" s="51">
        <v>1</v>
      </c>
      <c r="U84" s="51">
        <v>1</v>
      </c>
      <c r="AE84" s="51">
        <f t="shared" si="5"/>
        <v>0</v>
      </c>
      <c r="AF84" s="51">
        <f t="shared" si="6"/>
        <v>0</v>
      </c>
      <c r="AG84" s="51">
        <f t="shared" si="6"/>
        <v>0</v>
      </c>
      <c r="AH84" s="51">
        <f t="shared" si="6"/>
        <v>0</v>
      </c>
      <c r="AI84" s="51">
        <f t="shared" si="6"/>
        <v>0</v>
      </c>
      <c r="AJ84" s="51">
        <v>0</v>
      </c>
      <c r="AK84" s="51">
        <v>0</v>
      </c>
      <c r="AL84" s="51">
        <f t="shared" si="7"/>
        <v>0</v>
      </c>
      <c r="AM84" s="51">
        <f t="shared" si="7"/>
        <v>0</v>
      </c>
      <c r="AN84" s="51">
        <v>0</v>
      </c>
      <c r="AO84" s="51">
        <v>0</v>
      </c>
      <c r="AP84" s="51" t="s">
        <v>340</v>
      </c>
      <c r="AR84" s="52">
        <v>14</v>
      </c>
      <c r="AT84" s="52">
        <f t="shared" si="9"/>
        <v>0</v>
      </c>
      <c r="AU84" s="52">
        <f t="shared" si="9"/>
        <v>0</v>
      </c>
      <c r="AV84" s="52">
        <f t="shared" si="9"/>
        <v>0</v>
      </c>
      <c r="AW84" s="52">
        <f t="shared" si="9"/>
        <v>0</v>
      </c>
      <c r="AY84" s="52">
        <f t="shared" si="10"/>
        <v>0</v>
      </c>
      <c r="AZ84" s="52">
        <f t="shared" si="10"/>
        <v>0</v>
      </c>
      <c r="BA84" s="52">
        <f t="shared" si="10"/>
        <v>0</v>
      </c>
      <c r="BB84" s="52">
        <f t="shared" si="10"/>
        <v>0</v>
      </c>
      <c r="BD84" s="52">
        <f t="shared" si="11"/>
        <v>0</v>
      </c>
      <c r="BE84" s="52">
        <f t="shared" si="11"/>
        <v>0</v>
      </c>
      <c r="BF84" s="52">
        <f t="shared" si="11"/>
        <v>0</v>
      </c>
      <c r="BG84" s="52">
        <f t="shared" si="11"/>
        <v>0</v>
      </c>
      <c r="BH84" s="70"/>
      <c r="BI84" s="70"/>
      <c r="BJ84" s="57"/>
    </row>
    <row r="85" spans="2:62" ht="16" customHeight="1" x14ac:dyDescent="0.2">
      <c r="B85" s="70"/>
      <c r="C85" s="70"/>
      <c r="E85" s="78" t="str">
        <f>Structure!A93</f>
        <v>ValueProposition</v>
      </c>
      <c r="F85" s="53">
        <f>Structure!B93</f>
        <v>0</v>
      </c>
      <c r="G85" s="52">
        <v>1</v>
      </c>
      <c r="J85" s="54" t="s">
        <v>338</v>
      </c>
      <c r="S85" s="52" t="str">
        <f t="shared" ref="S85:S131" si="12">IF($R$10=2,
IF(B85=4,"","Y"),"Y")</f>
        <v>Y</v>
      </c>
      <c r="T85" s="51">
        <v>1</v>
      </c>
      <c r="U85" s="51">
        <v>1</v>
      </c>
      <c r="AE85" s="51">
        <f t="shared" ref="AE85:AE131" si="13">V85</f>
        <v>0</v>
      </c>
      <c r="AF85" s="51">
        <f t="shared" ref="AF85:AI131" si="14">AA85</f>
        <v>0</v>
      </c>
      <c r="AG85" s="51">
        <f t="shared" si="14"/>
        <v>0</v>
      </c>
      <c r="AH85" s="51">
        <f t="shared" si="14"/>
        <v>0</v>
      </c>
      <c r="AI85" s="51">
        <f t="shared" si="14"/>
        <v>0</v>
      </c>
      <c r="AJ85" s="51">
        <v>0</v>
      </c>
      <c r="AK85" s="51">
        <v>0</v>
      </c>
      <c r="AL85" s="51">
        <f t="shared" ref="AL85:AM131" si="15">AA85+AJ85</f>
        <v>0</v>
      </c>
      <c r="AM85" s="51">
        <f t="shared" si="15"/>
        <v>0</v>
      </c>
      <c r="AN85" s="51">
        <v>0</v>
      </c>
      <c r="AO85" s="51">
        <v>0</v>
      </c>
      <c r="AP85" s="51" t="s">
        <v>340</v>
      </c>
      <c r="AR85" s="52">
        <v>14</v>
      </c>
      <c r="AT85" s="52">
        <f t="shared" si="9"/>
        <v>0</v>
      </c>
      <c r="AU85" s="52">
        <f t="shared" si="9"/>
        <v>0</v>
      </c>
      <c r="AV85" s="52">
        <f t="shared" si="9"/>
        <v>0</v>
      </c>
      <c r="AW85" s="52">
        <f t="shared" si="9"/>
        <v>0</v>
      </c>
      <c r="AY85" s="52">
        <f t="shared" si="10"/>
        <v>0</v>
      </c>
      <c r="AZ85" s="52">
        <f t="shared" si="10"/>
        <v>0</v>
      </c>
      <c r="BA85" s="52">
        <f t="shared" si="10"/>
        <v>0</v>
      </c>
      <c r="BB85" s="52">
        <f t="shared" si="10"/>
        <v>0</v>
      </c>
      <c r="BD85" s="52">
        <f t="shared" si="11"/>
        <v>0</v>
      </c>
      <c r="BE85" s="52">
        <f t="shared" si="11"/>
        <v>0</v>
      </c>
      <c r="BF85" s="52">
        <f t="shared" si="11"/>
        <v>0</v>
      </c>
      <c r="BG85" s="52">
        <f t="shared" si="11"/>
        <v>0</v>
      </c>
      <c r="BH85" s="70"/>
      <c r="BI85" s="70"/>
      <c r="BJ85" s="57"/>
    </row>
    <row r="86" spans="2:62" ht="16" customHeight="1" x14ac:dyDescent="0.2">
      <c r="B86" s="70"/>
      <c r="C86" s="70"/>
      <c r="E86" s="78" t="str">
        <f>Structure!A94</f>
        <v>Notes</v>
      </c>
      <c r="F86" s="53">
        <f>Structure!B94</f>
        <v>0</v>
      </c>
      <c r="G86" s="52">
        <v>1</v>
      </c>
      <c r="J86" s="54" t="s">
        <v>338</v>
      </c>
      <c r="S86" s="52" t="str">
        <f t="shared" si="12"/>
        <v>Y</v>
      </c>
      <c r="T86" s="51">
        <v>1</v>
      </c>
      <c r="U86" s="51">
        <v>1</v>
      </c>
      <c r="AE86" s="51">
        <f t="shared" si="13"/>
        <v>0</v>
      </c>
      <c r="AF86" s="51">
        <f t="shared" si="14"/>
        <v>0</v>
      </c>
      <c r="AG86" s="51">
        <f t="shared" si="14"/>
        <v>0</v>
      </c>
      <c r="AH86" s="51">
        <f t="shared" si="14"/>
        <v>0</v>
      </c>
      <c r="AI86" s="51">
        <f t="shared" si="14"/>
        <v>0</v>
      </c>
      <c r="AJ86" s="51">
        <v>0</v>
      </c>
      <c r="AK86" s="51">
        <v>0</v>
      </c>
      <c r="AL86" s="51">
        <f t="shared" si="15"/>
        <v>0</v>
      </c>
      <c r="AM86" s="51">
        <f t="shared" si="15"/>
        <v>0</v>
      </c>
      <c r="AN86" s="51">
        <v>0</v>
      </c>
      <c r="AO86" s="51">
        <v>0</v>
      </c>
      <c r="AP86" s="51" t="s">
        <v>340</v>
      </c>
      <c r="AR86" s="52">
        <v>14</v>
      </c>
      <c r="AT86" s="52">
        <f t="shared" si="9"/>
        <v>0</v>
      </c>
      <c r="AU86" s="52">
        <f t="shared" si="9"/>
        <v>0</v>
      </c>
      <c r="AV86" s="52">
        <f t="shared" si="9"/>
        <v>0</v>
      </c>
      <c r="AW86" s="52">
        <f t="shared" si="9"/>
        <v>0</v>
      </c>
      <c r="AY86" s="52">
        <f t="shared" si="10"/>
        <v>0</v>
      </c>
      <c r="AZ86" s="52">
        <f t="shared" si="10"/>
        <v>0</v>
      </c>
      <c r="BA86" s="52">
        <f t="shared" si="10"/>
        <v>0</v>
      </c>
      <c r="BB86" s="52">
        <f t="shared" si="10"/>
        <v>0</v>
      </c>
      <c r="BD86" s="52">
        <f t="shared" si="11"/>
        <v>0</v>
      </c>
      <c r="BE86" s="52">
        <f t="shared" si="11"/>
        <v>0</v>
      </c>
      <c r="BF86" s="52">
        <f t="shared" si="11"/>
        <v>0</v>
      </c>
      <c r="BG86" s="52">
        <f t="shared" si="11"/>
        <v>0</v>
      </c>
      <c r="BH86" s="70"/>
      <c r="BI86" s="70"/>
      <c r="BJ86" s="57"/>
    </row>
    <row r="87" spans="2:62" ht="16" customHeight="1" x14ac:dyDescent="0.2">
      <c r="B87" s="70"/>
      <c r="C87" s="70"/>
      <c r="E87" s="78" t="str">
        <f>Structure!A95</f>
        <v>MapNone</v>
      </c>
      <c r="F87" s="53">
        <f>Structure!B95</f>
        <v>0</v>
      </c>
      <c r="G87" s="52">
        <v>1</v>
      </c>
      <c r="J87" s="54" t="s">
        <v>338</v>
      </c>
      <c r="S87" s="52" t="str">
        <f t="shared" si="12"/>
        <v>Y</v>
      </c>
      <c r="T87" s="51">
        <v>1</v>
      </c>
      <c r="U87" s="51">
        <v>1</v>
      </c>
      <c r="AE87" s="51">
        <f t="shared" si="13"/>
        <v>0</v>
      </c>
      <c r="AF87" s="51">
        <f t="shared" si="14"/>
        <v>0</v>
      </c>
      <c r="AG87" s="51">
        <f t="shared" si="14"/>
        <v>0</v>
      </c>
      <c r="AH87" s="51">
        <f t="shared" si="14"/>
        <v>0</v>
      </c>
      <c r="AI87" s="51">
        <f t="shared" si="14"/>
        <v>0</v>
      </c>
      <c r="AJ87" s="51">
        <v>0</v>
      </c>
      <c r="AK87" s="51">
        <v>0</v>
      </c>
      <c r="AL87" s="51">
        <f t="shared" si="15"/>
        <v>0</v>
      </c>
      <c r="AM87" s="51">
        <f t="shared" si="15"/>
        <v>0</v>
      </c>
      <c r="AN87" s="51">
        <v>0</v>
      </c>
      <c r="AO87" s="51">
        <v>0</v>
      </c>
      <c r="AP87" s="51" t="s">
        <v>340</v>
      </c>
      <c r="AR87" s="52">
        <v>14</v>
      </c>
      <c r="AT87" s="52">
        <f t="shared" si="9"/>
        <v>0</v>
      </c>
      <c r="AU87" s="52">
        <f t="shared" si="9"/>
        <v>0</v>
      </c>
      <c r="AV87" s="52">
        <f t="shared" si="9"/>
        <v>0</v>
      </c>
      <c r="AW87" s="52">
        <f t="shared" si="9"/>
        <v>0</v>
      </c>
      <c r="AY87" s="52">
        <f t="shared" si="10"/>
        <v>0</v>
      </c>
      <c r="AZ87" s="52">
        <f t="shared" si="10"/>
        <v>0</v>
      </c>
      <c r="BA87" s="52">
        <f t="shared" si="10"/>
        <v>0</v>
      </c>
      <c r="BB87" s="52">
        <f t="shared" si="10"/>
        <v>0</v>
      </c>
      <c r="BD87" s="52">
        <f t="shared" si="11"/>
        <v>0</v>
      </c>
      <c r="BE87" s="52">
        <f t="shared" si="11"/>
        <v>0</v>
      </c>
      <c r="BF87" s="52">
        <f t="shared" si="11"/>
        <v>0</v>
      </c>
      <c r="BG87" s="52">
        <f t="shared" si="11"/>
        <v>0</v>
      </c>
      <c r="BH87" s="70"/>
      <c r="BI87" s="70"/>
      <c r="BJ87" s="57"/>
    </row>
    <row r="88" spans="2:62" ht="16" customHeight="1" x14ac:dyDescent="0.2">
      <c r="B88" s="70"/>
      <c r="C88" s="70"/>
      <c r="E88" s="78">
        <f>Structure!A96</f>
        <v>0</v>
      </c>
      <c r="F88" s="53">
        <f>Structure!B96</f>
        <v>0</v>
      </c>
      <c r="G88" s="52">
        <v>1</v>
      </c>
      <c r="J88" s="54" t="s">
        <v>338</v>
      </c>
      <c r="S88" s="52" t="str">
        <f t="shared" si="12"/>
        <v>Y</v>
      </c>
      <c r="T88" s="51">
        <v>1</v>
      </c>
      <c r="U88" s="51">
        <v>1</v>
      </c>
      <c r="AE88" s="51">
        <f t="shared" si="13"/>
        <v>0</v>
      </c>
      <c r="AF88" s="51">
        <f t="shared" si="14"/>
        <v>0</v>
      </c>
      <c r="AG88" s="51">
        <f t="shared" si="14"/>
        <v>0</v>
      </c>
      <c r="AH88" s="51">
        <f t="shared" si="14"/>
        <v>0</v>
      </c>
      <c r="AI88" s="51">
        <f t="shared" si="14"/>
        <v>0</v>
      </c>
      <c r="AJ88" s="51">
        <v>0</v>
      </c>
      <c r="AK88" s="51">
        <v>0</v>
      </c>
      <c r="AL88" s="51">
        <f t="shared" si="15"/>
        <v>0</v>
      </c>
      <c r="AM88" s="51">
        <f t="shared" si="15"/>
        <v>0</v>
      </c>
      <c r="AN88" s="51">
        <v>0</v>
      </c>
      <c r="AO88" s="51">
        <v>0</v>
      </c>
      <c r="AP88" s="51" t="s">
        <v>340</v>
      </c>
      <c r="AR88" s="52">
        <v>14</v>
      </c>
      <c r="AT88" s="52">
        <f t="shared" si="9"/>
        <v>0</v>
      </c>
      <c r="AU88" s="52">
        <f t="shared" si="9"/>
        <v>0</v>
      </c>
      <c r="AV88" s="52">
        <f t="shared" si="9"/>
        <v>0</v>
      </c>
      <c r="AW88" s="52">
        <f t="shared" si="9"/>
        <v>0</v>
      </c>
      <c r="AY88" s="52">
        <f t="shared" si="10"/>
        <v>0</v>
      </c>
      <c r="AZ88" s="52">
        <f t="shared" si="10"/>
        <v>0</v>
      </c>
      <c r="BA88" s="52">
        <f t="shared" si="10"/>
        <v>0</v>
      </c>
      <c r="BB88" s="52">
        <f t="shared" si="10"/>
        <v>0</v>
      </c>
      <c r="BD88" s="52">
        <f t="shared" si="11"/>
        <v>0</v>
      </c>
      <c r="BE88" s="52">
        <f t="shared" si="11"/>
        <v>0</v>
      </c>
      <c r="BF88" s="52">
        <f t="shared" si="11"/>
        <v>0</v>
      </c>
      <c r="BG88" s="52">
        <f t="shared" si="11"/>
        <v>0</v>
      </c>
      <c r="BH88" s="70"/>
      <c r="BI88" s="70"/>
      <c r="BJ88" s="57"/>
    </row>
    <row r="89" spans="2:62" ht="16" customHeight="1" x14ac:dyDescent="0.2">
      <c r="B89" s="70"/>
      <c r="C89" s="70"/>
      <c r="E89" s="78">
        <f>Structure!A97</f>
        <v>0</v>
      </c>
      <c r="F89" s="53">
        <f>Structure!B97</f>
        <v>0</v>
      </c>
      <c r="G89" s="52">
        <v>1</v>
      </c>
      <c r="J89" s="54" t="s">
        <v>338</v>
      </c>
      <c r="S89" s="52" t="str">
        <f t="shared" si="12"/>
        <v>Y</v>
      </c>
      <c r="T89" s="51">
        <v>1</v>
      </c>
      <c r="U89" s="51">
        <v>1</v>
      </c>
      <c r="AE89" s="51">
        <f t="shared" si="13"/>
        <v>0</v>
      </c>
      <c r="AF89" s="51">
        <f t="shared" si="14"/>
        <v>0</v>
      </c>
      <c r="AG89" s="51">
        <f t="shared" si="14"/>
        <v>0</v>
      </c>
      <c r="AH89" s="51">
        <f t="shared" si="14"/>
        <v>0</v>
      </c>
      <c r="AI89" s="51">
        <f t="shared" si="14"/>
        <v>0</v>
      </c>
      <c r="AJ89" s="51">
        <v>0</v>
      </c>
      <c r="AK89" s="51">
        <v>0</v>
      </c>
      <c r="AL89" s="51">
        <f t="shared" si="15"/>
        <v>0</v>
      </c>
      <c r="AM89" s="51">
        <f t="shared" si="15"/>
        <v>0</v>
      </c>
      <c r="AN89" s="51">
        <v>0</v>
      </c>
      <c r="AO89" s="51">
        <v>0</v>
      </c>
      <c r="AP89" s="51" t="s">
        <v>340</v>
      </c>
      <c r="AR89" s="52">
        <v>14</v>
      </c>
      <c r="AT89" s="52">
        <f t="shared" si="9"/>
        <v>0</v>
      </c>
      <c r="AU89" s="52">
        <f t="shared" si="9"/>
        <v>0</v>
      </c>
      <c r="AV89" s="52">
        <f t="shared" si="9"/>
        <v>0</v>
      </c>
      <c r="AW89" s="52">
        <f t="shared" si="9"/>
        <v>0</v>
      </c>
      <c r="AY89" s="52">
        <f t="shared" si="10"/>
        <v>0</v>
      </c>
      <c r="AZ89" s="52">
        <f t="shared" si="10"/>
        <v>0</v>
      </c>
      <c r="BA89" s="52">
        <f t="shared" si="10"/>
        <v>0</v>
      </c>
      <c r="BB89" s="52">
        <f t="shared" si="10"/>
        <v>0</v>
      </c>
      <c r="BD89" s="52">
        <f t="shared" si="11"/>
        <v>0</v>
      </c>
      <c r="BE89" s="52">
        <f t="shared" si="11"/>
        <v>0</v>
      </c>
      <c r="BF89" s="52">
        <f t="shared" si="11"/>
        <v>0</v>
      </c>
      <c r="BG89" s="52">
        <f t="shared" si="11"/>
        <v>0</v>
      </c>
      <c r="BH89" s="70"/>
      <c r="BI89" s="70"/>
      <c r="BJ89" s="57"/>
    </row>
    <row r="90" spans="2:62" ht="16" customHeight="1" x14ac:dyDescent="0.2">
      <c r="B90" s="70"/>
      <c r="C90" s="70"/>
      <c r="E90" s="78" t="str">
        <f>Structure!A98</f>
        <v>Presentation</v>
      </c>
      <c r="F90" s="53">
        <f>Structure!B98</f>
        <v>0</v>
      </c>
      <c r="G90" s="52">
        <v>1</v>
      </c>
      <c r="J90" s="54" t="s">
        <v>338</v>
      </c>
      <c r="S90" s="52" t="str">
        <f t="shared" si="12"/>
        <v>Y</v>
      </c>
      <c r="T90" s="51">
        <v>1</v>
      </c>
      <c r="U90" s="51">
        <v>1</v>
      </c>
      <c r="AE90" s="51">
        <f t="shared" si="13"/>
        <v>0</v>
      </c>
      <c r="AF90" s="51">
        <f t="shared" si="14"/>
        <v>0</v>
      </c>
      <c r="AG90" s="51">
        <f t="shared" si="14"/>
        <v>0</v>
      </c>
      <c r="AH90" s="51">
        <f t="shared" si="14"/>
        <v>0</v>
      </c>
      <c r="AI90" s="51">
        <f t="shared" si="14"/>
        <v>0</v>
      </c>
      <c r="AJ90" s="51">
        <v>0</v>
      </c>
      <c r="AK90" s="51">
        <v>0</v>
      </c>
      <c r="AL90" s="51">
        <f t="shared" si="15"/>
        <v>0</v>
      </c>
      <c r="AM90" s="51">
        <f t="shared" si="15"/>
        <v>0</v>
      </c>
      <c r="AN90" s="51">
        <v>0</v>
      </c>
      <c r="AO90" s="51">
        <v>0</v>
      </c>
      <c r="AP90" s="51" t="s">
        <v>340</v>
      </c>
      <c r="AR90" s="52">
        <v>14</v>
      </c>
      <c r="AT90" s="52">
        <f t="shared" si="9"/>
        <v>0</v>
      </c>
      <c r="AU90" s="52">
        <f t="shared" si="9"/>
        <v>0</v>
      </c>
      <c r="AV90" s="52">
        <f t="shared" si="9"/>
        <v>0</v>
      </c>
      <c r="AW90" s="52">
        <f t="shared" si="9"/>
        <v>0</v>
      </c>
      <c r="AY90" s="52">
        <f t="shared" si="10"/>
        <v>0</v>
      </c>
      <c r="AZ90" s="52">
        <f t="shared" si="10"/>
        <v>0</v>
      </c>
      <c r="BA90" s="52">
        <f t="shared" si="10"/>
        <v>0</v>
      </c>
      <c r="BB90" s="52">
        <f t="shared" si="10"/>
        <v>0</v>
      </c>
      <c r="BD90" s="52">
        <f t="shared" si="11"/>
        <v>0</v>
      </c>
      <c r="BE90" s="52">
        <f t="shared" si="11"/>
        <v>0</v>
      </c>
      <c r="BF90" s="52">
        <f t="shared" si="11"/>
        <v>0</v>
      </c>
      <c r="BG90" s="52">
        <f t="shared" si="11"/>
        <v>0</v>
      </c>
      <c r="BH90" s="70"/>
      <c r="BI90" s="70"/>
      <c r="BJ90" s="57"/>
    </row>
    <row r="91" spans="2:62" ht="16" customHeight="1" x14ac:dyDescent="0.2">
      <c r="B91" s="70"/>
      <c r="C91" s="70"/>
      <c r="E91" s="78" t="str">
        <f>Structure!A99</f>
        <v>Agenda</v>
      </c>
      <c r="F91" s="53">
        <f>Structure!B99</f>
        <v>0</v>
      </c>
      <c r="G91" s="52">
        <v>1</v>
      </c>
      <c r="J91" s="54" t="s">
        <v>338</v>
      </c>
      <c r="S91" s="52" t="str">
        <f t="shared" si="12"/>
        <v>Y</v>
      </c>
      <c r="T91" s="51">
        <v>1</v>
      </c>
      <c r="U91" s="51">
        <v>1</v>
      </c>
      <c r="AE91" s="51">
        <f t="shared" si="13"/>
        <v>0</v>
      </c>
      <c r="AF91" s="51">
        <f t="shared" si="14"/>
        <v>0</v>
      </c>
      <c r="AG91" s="51">
        <f t="shared" si="14"/>
        <v>0</v>
      </c>
      <c r="AH91" s="51">
        <f t="shared" si="14"/>
        <v>0</v>
      </c>
      <c r="AI91" s="51">
        <f t="shared" si="14"/>
        <v>0</v>
      </c>
      <c r="AJ91" s="51">
        <v>0</v>
      </c>
      <c r="AK91" s="51">
        <v>0</v>
      </c>
      <c r="AL91" s="51">
        <f t="shared" si="15"/>
        <v>0</v>
      </c>
      <c r="AM91" s="51">
        <f t="shared" si="15"/>
        <v>0</v>
      </c>
      <c r="AN91" s="51">
        <v>0</v>
      </c>
      <c r="AO91" s="51">
        <v>0</v>
      </c>
      <c r="AP91" s="51" t="s">
        <v>340</v>
      </c>
      <c r="AT91" s="52">
        <f t="shared" si="9"/>
        <v>0</v>
      </c>
      <c r="AU91" s="52">
        <f t="shared" si="9"/>
        <v>0</v>
      </c>
      <c r="AV91" s="52">
        <f t="shared" si="9"/>
        <v>0</v>
      </c>
      <c r="AW91" s="52">
        <f t="shared" si="9"/>
        <v>0</v>
      </c>
      <c r="AY91" s="52">
        <f t="shared" si="10"/>
        <v>0</v>
      </c>
      <c r="AZ91" s="52">
        <f t="shared" si="10"/>
        <v>0</v>
      </c>
      <c r="BA91" s="52">
        <f t="shared" si="10"/>
        <v>0</v>
      </c>
      <c r="BB91" s="52">
        <f t="shared" si="10"/>
        <v>0</v>
      </c>
      <c r="BD91" s="52">
        <f t="shared" si="11"/>
        <v>0</v>
      </c>
      <c r="BE91" s="52">
        <f t="shared" si="11"/>
        <v>0</v>
      </c>
      <c r="BF91" s="52">
        <f t="shared" si="11"/>
        <v>0</v>
      </c>
      <c r="BG91" s="52">
        <f t="shared" si="11"/>
        <v>0</v>
      </c>
      <c r="BH91" s="70"/>
      <c r="BI91" s="70"/>
      <c r="BJ91" s="57"/>
    </row>
    <row r="92" spans="2:62" ht="16" customHeight="1" x14ac:dyDescent="0.2">
      <c r="B92" s="70"/>
      <c r="C92" s="70"/>
      <c r="E92" s="78" t="str">
        <f>Structure!A100</f>
        <v>WhyMapping</v>
      </c>
      <c r="F92" s="53">
        <f>Structure!B100</f>
        <v>0</v>
      </c>
      <c r="G92" s="52">
        <v>1</v>
      </c>
      <c r="J92" s="54" t="s">
        <v>338</v>
      </c>
      <c r="S92" s="52" t="str">
        <f t="shared" si="12"/>
        <v>Y</v>
      </c>
      <c r="T92" s="51">
        <v>1</v>
      </c>
      <c r="U92" s="51">
        <v>1</v>
      </c>
      <c r="AE92" s="51">
        <f t="shared" si="13"/>
        <v>0</v>
      </c>
      <c r="AF92" s="51">
        <f t="shared" si="14"/>
        <v>0</v>
      </c>
      <c r="AG92" s="51">
        <f t="shared" si="14"/>
        <v>0</v>
      </c>
      <c r="AH92" s="51">
        <f t="shared" si="14"/>
        <v>0</v>
      </c>
      <c r="AI92" s="51">
        <f t="shared" si="14"/>
        <v>0</v>
      </c>
      <c r="AJ92" s="51">
        <v>0</v>
      </c>
      <c r="AK92" s="51">
        <v>0</v>
      </c>
      <c r="AL92" s="51">
        <f t="shared" si="15"/>
        <v>0</v>
      </c>
      <c r="AM92" s="51">
        <f t="shared" si="15"/>
        <v>0</v>
      </c>
      <c r="AN92" s="51">
        <v>0</v>
      </c>
      <c r="AO92" s="51">
        <v>0</v>
      </c>
      <c r="AP92" s="51" t="s">
        <v>340</v>
      </c>
      <c r="AT92" s="52">
        <f t="shared" si="9"/>
        <v>0</v>
      </c>
      <c r="AU92" s="52">
        <f t="shared" si="9"/>
        <v>0</v>
      </c>
      <c r="AV92" s="52">
        <f t="shared" si="9"/>
        <v>0</v>
      </c>
      <c r="AW92" s="52">
        <f t="shared" si="9"/>
        <v>0</v>
      </c>
      <c r="AY92" s="52">
        <f t="shared" si="10"/>
        <v>0</v>
      </c>
      <c r="AZ92" s="52">
        <f t="shared" si="10"/>
        <v>0</v>
      </c>
      <c r="BA92" s="52">
        <f t="shared" si="10"/>
        <v>0</v>
      </c>
      <c r="BB92" s="52">
        <f t="shared" si="10"/>
        <v>0</v>
      </c>
      <c r="BD92" s="52">
        <f t="shared" si="11"/>
        <v>0</v>
      </c>
      <c r="BE92" s="52">
        <f t="shared" si="11"/>
        <v>0</v>
      </c>
      <c r="BF92" s="52">
        <f t="shared" si="11"/>
        <v>0</v>
      </c>
      <c r="BG92" s="52">
        <f t="shared" si="11"/>
        <v>0</v>
      </c>
      <c r="BH92" s="70"/>
      <c r="BI92" s="70"/>
      <c r="BJ92" s="57"/>
    </row>
    <row r="93" spans="2:62" ht="16" customHeight="1" x14ac:dyDescent="0.2">
      <c r="B93" s="70"/>
      <c r="C93" s="70"/>
      <c r="E93" s="78" t="str">
        <f>Structure!A101</f>
        <v>SDG1Poverty</v>
      </c>
      <c r="F93" s="53" t="str">
        <f>Structure!B101</f>
        <v>SDG 1: Poverty</v>
      </c>
      <c r="G93" s="52">
        <v>1</v>
      </c>
      <c r="J93" s="54" t="s">
        <v>338</v>
      </c>
      <c r="S93" s="52" t="str">
        <f t="shared" si="12"/>
        <v>Y</v>
      </c>
      <c r="T93" s="51">
        <v>1</v>
      </c>
      <c r="U93" s="51">
        <v>1</v>
      </c>
      <c r="AE93" s="51">
        <f t="shared" si="13"/>
        <v>0</v>
      </c>
      <c r="AF93" s="51">
        <f t="shared" si="14"/>
        <v>0</v>
      </c>
      <c r="AG93" s="51">
        <f t="shared" si="14"/>
        <v>0</v>
      </c>
      <c r="AH93" s="51">
        <f t="shared" si="14"/>
        <v>0</v>
      </c>
      <c r="AI93" s="51">
        <f t="shared" si="14"/>
        <v>0</v>
      </c>
      <c r="AJ93" s="51">
        <v>0</v>
      </c>
      <c r="AK93" s="51">
        <v>0</v>
      </c>
      <c r="AL93" s="51">
        <f t="shared" si="15"/>
        <v>0</v>
      </c>
      <c r="AM93" s="51">
        <f t="shared" si="15"/>
        <v>0</v>
      </c>
      <c r="AN93" s="51">
        <v>0</v>
      </c>
      <c r="AO93" s="51">
        <v>0</v>
      </c>
      <c r="AP93" s="51" t="s">
        <v>340</v>
      </c>
      <c r="AT93" s="52">
        <f t="shared" si="9"/>
        <v>0</v>
      </c>
      <c r="AU93" s="52">
        <f t="shared" si="9"/>
        <v>0</v>
      </c>
      <c r="AV93" s="52">
        <f t="shared" si="9"/>
        <v>0</v>
      </c>
      <c r="AW93" s="52">
        <f t="shared" si="9"/>
        <v>0</v>
      </c>
      <c r="AY93" s="52">
        <f t="shared" si="10"/>
        <v>0</v>
      </c>
      <c r="AZ93" s="52">
        <f t="shared" si="10"/>
        <v>0</v>
      </c>
      <c r="BA93" s="52">
        <f t="shared" si="10"/>
        <v>0</v>
      </c>
      <c r="BB93" s="52">
        <f t="shared" si="10"/>
        <v>0</v>
      </c>
      <c r="BD93" s="52">
        <f t="shared" si="11"/>
        <v>0</v>
      </c>
      <c r="BE93" s="52">
        <f t="shared" si="11"/>
        <v>0</v>
      </c>
      <c r="BF93" s="52">
        <f t="shared" si="11"/>
        <v>0</v>
      </c>
      <c r="BG93" s="52">
        <f t="shared" si="11"/>
        <v>0</v>
      </c>
      <c r="BH93" s="70"/>
      <c r="BI93" s="70"/>
      <c r="BJ93" s="57"/>
    </row>
    <row r="94" spans="2:62" ht="16" customHeight="1" x14ac:dyDescent="0.2">
      <c r="B94" s="70"/>
      <c r="C94" s="70"/>
      <c r="E94" s="78" t="str">
        <f>Structure!A102</f>
        <v/>
      </c>
      <c r="F94" s="53">
        <f>Structure!B102</f>
        <v>0</v>
      </c>
      <c r="G94" s="52">
        <v>1</v>
      </c>
      <c r="J94" s="54" t="s">
        <v>338</v>
      </c>
      <c r="S94" s="52" t="str">
        <f t="shared" si="12"/>
        <v>Y</v>
      </c>
      <c r="T94" s="51">
        <v>1</v>
      </c>
      <c r="U94" s="51">
        <v>1</v>
      </c>
      <c r="AE94" s="51">
        <f t="shared" si="13"/>
        <v>0</v>
      </c>
      <c r="AF94" s="51">
        <f t="shared" si="14"/>
        <v>0</v>
      </c>
      <c r="AG94" s="51">
        <f t="shared" si="14"/>
        <v>0</v>
      </c>
      <c r="AH94" s="51">
        <f t="shared" si="14"/>
        <v>0</v>
      </c>
      <c r="AI94" s="51">
        <f t="shared" si="14"/>
        <v>0</v>
      </c>
      <c r="AJ94" s="51">
        <v>0</v>
      </c>
      <c r="AK94" s="51">
        <v>0</v>
      </c>
      <c r="AL94" s="51">
        <f t="shared" si="15"/>
        <v>0</v>
      </c>
      <c r="AM94" s="51">
        <f t="shared" si="15"/>
        <v>0</v>
      </c>
      <c r="AN94" s="51">
        <v>0</v>
      </c>
      <c r="AO94" s="51">
        <v>0</v>
      </c>
      <c r="AP94" s="51" t="s">
        <v>340</v>
      </c>
      <c r="AT94" s="52">
        <f t="shared" si="9"/>
        <v>0</v>
      </c>
      <c r="AU94" s="52">
        <f t="shared" si="9"/>
        <v>0</v>
      </c>
      <c r="AV94" s="52">
        <f t="shared" si="9"/>
        <v>0</v>
      </c>
      <c r="AW94" s="52">
        <f t="shared" si="9"/>
        <v>0</v>
      </c>
      <c r="AY94" s="52">
        <f t="shared" si="10"/>
        <v>0</v>
      </c>
      <c r="AZ94" s="52">
        <f t="shared" si="10"/>
        <v>0</v>
      </c>
      <c r="BA94" s="52">
        <f t="shared" si="10"/>
        <v>0</v>
      </c>
      <c r="BB94" s="52">
        <f t="shared" si="10"/>
        <v>0</v>
      </c>
      <c r="BD94" s="52">
        <f t="shared" si="11"/>
        <v>0</v>
      </c>
      <c r="BE94" s="52">
        <f t="shared" si="11"/>
        <v>0</v>
      </c>
      <c r="BF94" s="52">
        <f t="shared" si="11"/>
        <v>0</v>
      </c>
      <c r="BG94" s="52">
        <f t="shared" si="11"/>
        <v>0</v>
      </c>
      <c r="BH94" s="70"/>
      <c r="BI94" s="70"/>
      <c r="BJ94" s="57"/>
    </row>
    <row r="95" spans="2:62" s="82" customFormat="1" ht="16" customHeight="1" x14ac:dyDescent="0.2">
      <c r="B95" s="83"/>
      <c r="C95" s="83"/>
      <c r="D95" s="84" t="s">
        <v>364</v>
      </c>
      <c r="E95" s="85" t="str">
        <f>Structure!A103</f>
        <v>SIElements</v>
      </c>
      <c r="F95" s="86">
        <f>Structure!B103</f>
        <v>0</v>
      </c>
      <c r="G95" s="84">
        <v>1</v>
      </c>
      <c r="H95" s="84"/>
      <c r="J95" s="87" t="s">
        <v>338</v>
      </c>
      <c r="K95" s="84"/>
      <c r="M95" s="88"/>
      <c r="N95" s="87"/>
      <c r="O95" s="87"/>
      <c r="P95" s="87"/>
      <c r="Q95" s="87"/>
      <c r="R95" s="88"/>
      <c r="S95" s="84" t="str">
        <f t="shared" si="12"/>
        <v>Y</v>
      </c>
      <c r="T95" s="82">
        <v>1</v>
      </c>
      <c r="U95" s="82">
        <v>1</v>
      </c>
      <c r="V95" s="82" t="s">
        <v>366</v>
      </c>
      <c r="AA95" s="82">
        <v>-300</v>
      </c>
      <c r="AB95" s="82">
        <f t="shared" ref="AB95" si="16">W95</f>
        <v>0</v>
      </c>
      <c r="AC95" s="89">
        <v>144</v>
      </c>
      <c r="AD95" s="89">
        <v>36</v>
      </c>
      <c r="AE95" s="82" t="s">
        <v>367</v>
      </c>
      <c r="AF95" s="51">
        <f t="shared" ref="AF95:AF125" si="17">AA95</f>
        <v>-300</v>
      </c>
      <c r="AG95" s="51">
        <f t="shared" ref="AG95:AG125" si="18">AB95</f>
        <v>0</v>
      </c>
      <c r="AH95" s="82">
        <f t="shared" si="14"/>
        <v>144</v>
      </c>
      <c r="AI95" s="82">
        <f t="shared" si="14"/>
        <v>36</v>
      </c>
      <c r="AJ95" s="82">
        <v>0</v>
      </c>
      <c r="AK95" s="82">
        <v>0</v>
      </c>
      <c r="AL95" s="82">
        <f t="shared" si="15"/>
        <v>-300</v>
      </c>
      <c r="AM95" s="82">
        <f t="shared" si="15"/>
        <v>0</v>
      </c>
      <c r="AN95" s="82">
        <v>0</v>
      </c>
      <c r="AO95" s="82">
        <v>0</v>
      </c>
      <c r="AP95" s="82" t="s">
        <v>340</v>
      </c>
      <c r="AQ95" s="84"/>
      <c r="AR95" s="84">
        <v>20</v>
      </c>
      <c r="AS95" s="84"/>
      <c r="AT95" s="84">
        <f t="shared" si="9"/>
        <v>-300</v>
      </c>
      <c r="AU95" s="84">
        <f t="shared" si="9"/>
        <v>0</v>
      </c>
      <c r="AV95" s="84">
        <f t="shared" si="9"/>
        <v>144</v>
      </c>
      <c r="AW95" s="84">
        <f t="shared" si="9"/>
        <v>36</v>
      </c>
      <c r="AX95" s="84"/>
      <c r="AY95" s="84">
        <f t="shared" si="10"/>
        <v>-300</v>
      </c>
      <c r="AZ95" s="84">
        <f t="shared" si="10"/>
        <v>0</v>
      </c>
      <c r="BA95" s="84">
        <f t="shared" si="10"/>
        <v>144</v>
      </c>
      <c r="BB95" s="84">
        <f t="shared" si="10"/>
        <v>36</v>
      </c>
      <c r="BC95" s="84"/>
      <c r="BD95" s="84">
        <f t="shared" si="11"/>
        <v>-300</v>
      </c>
      <c r="BE95" s="84">
        <f t="shared" si="11"/>
        <v>0</v>
      </c>
      <c r="BF95" s="84">
        <f t="shared" si="11"/>
        <v>144</v>
      </c>
      <c r="BG95" s="84">
        <f t="shared" si="11"/>
        <v>36</v>
      </c>
      <c r="BH95" s="83"/>
      <c r="BI95" s="83"/>
      <c r="BJ95" s="90"/>
    </row>
    <row r="96" spans="2:62" ht="16" customHeight="1" x14ac:dyDescent="0.2">
      <c r="B96" s="70"/>
      <c r="C96" s="70"/>
      <c r="D96" s="52" t="s">
        <v>364</v>
      </c>
      <c r="E96" s="78" t="str">
        <f>Structure!A104</f>
        <v>Understand</v>
      </c>
      <c r="F96" s="53" t="str">
        <f>Structure!B104</f>
        <v>Understand</v>
      </c>
      <c r="G96" s="52">
        <v>1</v>
      </c>
      <c r="I96" s="51" t="s">
        <v>342</v>
      </c>
      <c r="J96" s="54" t="s">
        <v>338</v>
      </c>
      <c r="S96" s="52" t="str">
        <f t="shared" si="12"/>
        <v>Y</v>
      </c>
      <c r="T96" s="51">
        <v>1</v>
      </c>
      <c r="U96" s="51">
        <v>1</v>
      </c>
      <c r="V96" s="51" t="s">
        <v>366</v>
      </c>
      <c r="AA96" s="51">
        <v>-300</v>
      </c>
      <c r="AB96" s="51">
        <f>AB95+72</f>
        <v>72</v>
      </c>
      <c r="AC96" s="56">
        <v>144</v>
      </c>
      <c r="AD96" s="56">
        <v>36</v>
      </c>
      <c r="AE96" s="51" t="s">
        <v>367</v>
      </c>
      <c r="AF96" s="51">
        <f t="shared" si="17"/>
        <v>-300</v>
      </c>
      <c r="AG96" s="51">
        <f t="shared" si="18"/>
        <v>72</v>
      </c>
      <c r="AH96" s="51">
        <f t="shared" si="14"/>
        <v>144</v>
      </c>
      <c r="AI96" s="51">
        <f t="shared" si="14"/>
        <v>36</v>
      </c>
      <c r="AJ96" s="51">
        <v>0</v>
      </c>
      <c r="AK96" s="51">
        <v>0</v>
      </c>
      <c r="AL96" s="51">
        <f t="shared" si="15"/>
        <v>-300</v>
      </c>
      <c r="AM96" s="51">
        <f t="shared" si="15"/>
        <v>72</v>
      </c>
      <c r="AN96" s="51">
        <v>0</v>
      </c>
      <c r="AO96" s="51">
        <v>0</v>
      </c>
      <c r="AP96" s="82" t="s">
        <v>340</v>
      </c>
      <c r="AR96" s="52">
        <v>20</v>
      </c>
      <c r="AT96" s="52">
        <f t="shared" si="9"/>
        <v>-300</v>
      </c>
      <c r="AU96" s="52">
        <f t="shared" si="9"/>
        <v>72</v>
      </c>
      <c r="AV96" s="52">
        <f t="shared" si="9"/>
        <v>144</v>
      </c>
      <c r="AW96" s="52">
        <f t="shared" si="9"/>
        <v>36</v>
      </c>
      <c r="AY96" s="52">
        <f t="shared" si="10"/>
        <v>-300</v>
      </c>
      <c r="AZ96" s="52">
        <f t="shared" si="10"/>
        <v>72</v>
      </c>
      <c r="BA96" s="52">
        <f t="shared" si="10"/>
        <v>144</v>
      </c>
      <c r="BB96" s="52">
        <f t="shared" si="10"/>
        <v>36</v>
      </c>
      <c r="BD96" s="52">
        <f t="shared" si="11"/>
        <v>-300</v>
      </c>
      <c r="BE96" s="52">
        <f t="shared" si="11"/>
        <v>72</v>
      </c>
      <c r="BF96" s="52">
        <f t="shared" si="11"/>
        <v>144</v>
      </c>
      <c r="BG96" s="52">
        <f t="shared" si="11"/>
        <v>36</v>
      </c>
      <c r="BH96" s="70"/>
      <c r="BI96" s="70"/>
      <c r="BJ96" s="57"/>
    </row>
    <row r="97" spans="2:62" ht="16" customHeight="1" x14ac:dyDescent="0.2">
      <c r="B97" s="70"/>
      <c r="C97" s="70"/>
      <c r="D97" s="52" t="s">
        <v>364</v>
      </c>
      <c r="E97" s="78" t="str">
        <f>Structure!A105</f>
        <v>Change</v>
      </c>
      <c r="F97" s="53" t="str">
        <f>Structure!B105</f>
        <v>Change</v>
      </c>
      <c r="G97" s="52">
        <v>1</v>
      </c>
      <c r="I97" s="51" t="s">
        <v>342</v>
      </c>
      <c r="J97" s="54" t="s">
        <v>338</v>
      </c>
      <c r="S97" s="52" t="str">
        <f t="shared" si="12"/>
        <v>Y</v>
      </c>
      <c r="T97" s="51">
        <v>1</v>
      </c>
      <c r="U97" s="51">
        <v>1</v>
      </c>
      <c r="V97" s="51" t="s">
        <v>366</v>
      </c>
      <c r="AA97" s="51">
        <v>-300</v>
      </c>
      <c r="AB97" s="51">
        <f t="shared" ref="AB97:AB125" si="19">AB96+72</f>
        <v>144</v>
      </c>
      <c r="AC97" s="56">
        <v>144</v>
      </c>
      <c r="AD97" s="56">
        <v>36</v>
      </c>
      <c r="AE97" s="51" t="s">
        <v>367</v>
      </c>
      <c r="AF97" s="51">
        <f t="shared" si="17"/>
        <v>-300</v>
      </c>
      <c r="AG97" s="51">
        <f t="shared" si="18"/>
        <v>144</v>
      </c>
      <c r="AH97" s="51">
        <f t="shared" si="14"/>
        <v>144</v>
      </c>
      <c r="AI97" s="51">
        <f t="shared" si="14"/>
        <v>36</v>
      </c>
      <c r="AJ97" s="51">
        <v>0</v>
      </c>
      <c r="AK97" s="51">
        <v>0</v>
      </c>
      <c r="AL97" s="51">
        <f t="shared" si="15"/>
        <v>-300</v>
      </c>
      <c r="AM97" s="51">
        <f t="shared" si="15"/>
        <v>144</v>
      </c>
      <c r="AN97" s="51">
        <v>0</v>
      </c>
      <c r="AO97" s="51">
        <v>0</v>
      </c>
      <c r="AP97" s="82" t="s">
        <v>340</v>
      </c>
      <c r="AR97" s="52">
        <v>20</v>
      </c>
      <c r="AT97" s="52">
        <f t="shared" si="9"/>
        <v>-300</v>
      </c>
      <c r="AU97" s="52">
        <f t="shared" si="9"/>
        <v>144</v>
      </c>
      <c r="AV97" s="52">
        <f t="shared" si="9"/>
        <v>144</v>
      </c>
      <c r="AW97" s="52">
        <f t="shared" si="9"/>
        <v>36</v>
      </c>
      <c r="AY97" s="52">
        <f t="shared" si="10"/>
        <v>-300</v>
      </c>
      <c r="AZ97" s="52">
        <f t="shared" si="10"/>
        <v>144</v>
      </c>
      <c r="BA97" s="52">
        <f t="shared" si="10"/>
        <v>144</v>
      </c>
      <c r="BB97" s="52">
        <f t="shared" si="10"/>
        <v>36</v>
      </c>
      <c r="BD97" s="52">
        <f t="shared" si="11"/>
        <v>-300</v>
      </c>
      <c r="BE97" s="52">
        <f t="shared" si="11"/>
        <v>144</v>
      </c>
      <c r="BF97" s="52">
        <f t="shared" si="11"/>
        <v>144</v>
      </c>
      <c r="BG97" s="52">
        <f t="shared" si="11"/>
        <v>36</v>
      </c>
      <c r="BH97" s="70"/>
      <c r="BI97" s="70"/>
      <c r="BJ97" s="57"/>
    </row>
    <row r="98" spans="2:62" ht="16" customHeight="1" x14ac:dyDescent="0.2">
      <c r="B98" s="70"/>
      <c r="C98" s="70"/>
      <c r="D98" s="52" t="s">
        <v>364</v>
      </c>
      <c r="E98" s="78" t="str">
        <f>Structure!A106</f>
        <v>Lead</v>
      </c>
      <c r="F98" s="53" t="str">
        <f>Structure!B106</f>
        <v>Lead</v>
      </c>
      <c r="G98" s="52">
        <v>1</v>
      </c>
      <c r="I98" s="51" t="s">
        <v>342</v>
      </c>
      <c r="J98" s="54" t="s">
        <v>338</v>
      </c>
      <c r="S98" s="52" t="str">
        <f t="shared" si="12"/>
        <v>Y</v>
      </c>
      <c r="T98" s="51">
        <v>1</v>
      </c>
      <c r="U98" s="51">
        <v>1</v>
      </c>
      <c r="V98" s="51" t="s">
        <v>366</v>
      </c>
      <c r="AA98" s="51">
        <v>-300</v>
      </c>
      <c r="AB98" s="51">
        <f t="shared" si="19"/>
        <v>216</v>
      </c>
      <c r="AC98" s="56">
        <v>144</v>
      </c>
      <c r="AD98" s="56">
        <v>36</v>
      </c>
      <c r="AE98" s="51" t="s">
        <v>367</v>
      </c>
      <c r="AF98" s="51">
        <f t="shared" si="17"/>
        <v>-300</v>
      </c>
      <c r="AG98" s="51">
        <f t="shared" si="18"/>
        <v>216</v>
      </c>
      <c r="AH98" s="51">
        <f t="shared" si="14"/>
        <v>144</v>
      </c>
      <c r="AI98" s="51">
        <f t="shared" si="14"/>
        <v>36</v>
      </c>
      <c r="AJ98" s="51">
        <v>0</v>
      </c>
      <c r="AK98" s="51">
        <v>0</v>
      </c>
      <c r="AL98" s="51">
        <f t="shared" si="15"/>
        <v>-300</v>
      </c>
      <c r="AM98" s="51">
        <f t="shared" si="15"/>
        <v>216</v>
      </c>
      <c r="AN98" s="51">
        <v>0</v>
      </c>
      <c r="AO98" s="51">
        <v>0</v>
      </c>
      <c r="AP98" s="82" t="s">
        <v>340</v>
      </c>
      <c r="AR98" s="52">
        <v>20</v>
      </c>
      <c r="AT98" s="52">
        <f t="shared" si="9"/>
        <v>-300</v>
      </c>
      <c r="AU98" s="52">
        <f t="shared" si="9"/>
        <v>216</v>
      </c>
      <c r="AV98" s="52">
        <f t="shared" si="9"/>
        <v>144</v>
      </c>
      <c r="AW98" s="52">
        <f t="shared" si="9"/>
        <v>36</v>
      </c>
      <c r="AY98" s="52">
        <f t="shared" si="10"/>
        <v>-300</v>
      </c>
      <c r="AZ98" s="52">
        <f t="shared" si="10"/>
        <v>216</v>
      </c>
      <c r="BA98" s="52">
        <f t="shared" si="10"/>
        <v>144</v>
      </c>
      <c r="BB98" s="52">
        <f t="shared" si="10"/>
        <v>36</v>
      </c>
      <c r="BD98" s="52">
        <f t="shared" si="11"/>
        <v>-300</v>
      </c>
      <c r="BE98" s="52">
        <f t="shared" si="11"/>
        <v>216</v>
      </c>
      <c r="BF98" s="52">
        <f t="shared" si="11"/>
        <v>144</v>
      </c>
      <c r="BG98" s="52">
        <f t="shared" si="11"/>
        <v>36</v>
      </c>
      <c r="BH98" s="70"/>
      <c r="BI98" s="70"/>
      <c r="BJ98" s="57"/>
    </row>
    <row r="99" spans="2:62" ht="16" customHeight="1" x14ac:dyDescent="0.2">
      <c r="B99" s="70"/>
      <c r="C99" s="70"/>
      <c r="D99" s="52" t="s">
        <v>364</v>
      </c>
      <c r="E99" s="78" t="str">
        <f>Structure!A107</f>
        <v>Collaborate</v>
      </c>
      <c r="F99" s="53" t="str">
        <f>Structure!B107</f>
        <v>Collaborate</v>
      </c>
      <c r="G99" s="52">
        <v>1</v>
      </c>
      <c r="I99" s="51" t="s">
        <v>342</v>
      </c>
      <c r="J99" s="54" t="s">
        <v>338</v>
      </c>
      <c r="S99" s="52" t="str">
        <f t="shared" si="12"/>
        <v>Y</v>
      </c>
      <c r="T99" s="51">
        <v>1</v>
      </c>
      <c r="U99" s="51">
        <v>1</v>
      </c>
      <c r="V99" s="51" t="s">
        <v>366</v>
      </c>
      <c r="AA99" s="51">
        <v>-300</v>
      </c>
      <c r="AB99" s="51">
        <f t="shared" si="19"/>
        <v>288</v>
      </c>
      <c r="AC99" s="56">
        <v>144</v>
      </c>
      <c r="AD99" s="56">
        <v>36</v>
      </c>
      <c r="AE99" s="51" t="s">
        <v>367</v>
      </c>
      <c r="AF99" s="51">
        <f t="shared" si="17"/>
        <v>-300</v>
      </c>
      <c r="AG99" s="51">
        <f t="shared" si="18"/>
        <v>288</v>
      </c>
      <c r="AH99" s="51">
        <f t="shared" si="14"/>
        <v>144</v>
      </c>
      <c r="AI99" s="51">
        <f t="shared" si="14"/>
        <v>36</v>
      </c>
      <c r="AJ99" s="51">
        <v>0</v>
      </c>
      <c r="AK99" s="51">
        <v>0</v>
      </c>
      <c r="AL99" s="51">
        <f t="shared" si="15"/>
        <v>-300</v>
      </c>
      <c r="AM99" s="51">
        <f t="shared" si="15"/>
        <v>288</v>
      </c>
      <c r="AN99" s="51">
        <v>0</v>
      </c>
      <c r="AO99" s="51">
        <v>0</v>
      </c>
      <c r="AP99" s="82" t="s">
        <v>340</v>
      </c>
      <c r="AR99" s="52">
        <v>20</v>
      </c>
      <c r="AT99" s="52">
        <f t="shared" si="9"/>
        <v>-300</v>
      </c>
      <c r="AU99" s="52">
        <f t="shared" si="9"/>
        <v>288</v>
      </c>
      <c r="AV99" s="52">
        <f t="shared" si="9"/>
        <v>144</v>
      </c>
      <c r="AW99" s="52">
        <f t="shared" ref="AW99:AW131" si="20">AD99</f>
        <v>36</v>
      </c>
      <c r="AY99" s="52">
        <f t="shared" si="10"/>
        <v>-300</v>
      </c>
      <c r="AZ99" s="52">
        <f t="shared" si="10"/>
        <v>288</v>
      </c>
      <c r="BA99" s="52">
        <f t="shared" si="10"/>
        <v>144</v>
      </c>
      <c r="BB99" s="52">
        <f t="shared" ref="BB99:BB131" si="21">AD99</f>
        <v>36</v>
      </c>
      <c r="BD99" s="52">
        <f t="shared" si="11"/>
        <v>-300</v>
      </c>
      <c r="BE99" s="52">
        <f t="shared" si="11"/>
        <v>288</v>
      </c>
      <c r="BF99" s="52">
        <f t="shared" si="11"/>
        <v>144</v>
      </c>
      <c r="BG99" s="52">
        <f t="shared" ref="BG99:BG131" si="22">AD99</f>
        <v>36</v>
      </c>
      <c r="BH99" s="70"/>
      <c r="BI99" s="70"/>
      <c r="BJ99" s="57"/>
    </row>
    <row r="100" spans="2:62" ht="16" customHeight="1" x14ac:dyDescent="0.2">
      <c r="B100" s="70"/>
      <c r="C100" s="70"/>
      <c r="D100" s="52" t="s">
        <v>364</v>
      </c>
      <c r="E100" s="78" t="str">
        <f>Structure!A108</f>
        <v>Strands</v>
      </c>
      <c r="F100" s="53" t="str">
        <f>Structure!B108</f>
        <v>Strands</v>
      </c>
      <c r="G100" s="52">
        <v>1</v>
      </c>
      <c r="I100" s="51" t="s">
        <v>342</v>
      </c>
      <c r="J100" s="54" t="s">
        <v>338</v>
      </c>
      <c r="S100" s="52" t="str">
        <f t="shared" si="12"/>
        <v>Y</v>
      </c>
      <c r="T100" s="51">
        <v>1</v>
      </c>
      <c r="U100" s="51">
        <v>1</v>
      </c>
      <c r="V100" s="51" t="s">
        <v>366</v>
      </c>
      <c r="AA100" s="51">
        <v>-300</v>
      </c>
      <c r="AB100" s="51">
        <f t="shared" si="19"/>
        <v>360</v>
      </c>
      <c r="AC100" s="56">
        <v>144</v>
      </c>
      <c r="AD100" s="56">
        <v>36</v>
      </c>
      <c r="AE100" s="51" t="s">
        <v>367</v>
      </c>
      <c r="AF100" s="51">
        <f t="shared" si="17"/>
        <v>-300</v>
      </c>
      <c r="AG100" s="51">
        <f t="shared" si="18"/>
        <v>360</v>
      </c>
      <c r="AH100" s="51">
        <f t="shared" si="14"/>
        <v>144</v>
      </c>
      <c r="AI100" s="51">
        <f t="shared" si="14"/>
        <v>36</v>
      </c>
      <c r="AJ100" s="51">
        <v>0</v>
      </c>
      <c r="AK100" s="51">
        <v>0</v>
      </c>
      <c r="AL100" s="51">
        <f t="shared" si="15"/>
        <v>-300</v>
      </c>
      <c r="AM100" s="51">
        <f t="shared" si="15"/>
        <v>360</v>
      </c>
      <c r="AN100" s="51">
        <v>0</v>
      </c>
      <c r="AO100" s="51">
        <v>0</v>
      </c>
      <c r="AP100" s="82" t="s">
        <v>340</v>
      </c>
      <c r="AR100" s="52">
        <v>20</v>
      </c>
      <c r="AT100" s="52">
        <f t="shared" ref="AT100:AV131" si="23">AA100</f>
        <v>-300</v>
      </c>
      <c r="AU100" s="52">
        <f t="shared" si="23"/>
        <v>360</v>
      </c>
      <c r="AV100" s="52">
        <f t="shared" si="23"/>
        <v>144</v>
      </c>
      <c r="AW100" s="52">
        <f t="shared" si="20"/>
        <v>36</v>
      </c>
      <c r="AY100" s="52">
        <f t="shared" ref="AY100:BA131" si="24">AA100</f>
        <v>-300</v>
      </c>
      <c r="AZ100" s="52">
        <f t="shared" si="24"/>
        <v>360</v>
      </c>
      <c r="BA100" s="52">
        <f t="shared" si="24"/>
        <v>144</v>
      </c>
      <c r="BB100" s="52">
        <f t="shared" si="21"/>
        <v>36</v>
      </c>
      <c r="BD100" s="52">
        <f t="shared" ref="BD100:BF131" si="25">AA100</f>
        <v>-300</v>
      </c>
      <c r="BE100" s="52">
        <f t="shared" si="25"/>
        <v>360</v>
      </c>
      <c r="BF100" s="52">
        <f t="shared" si="25"/>
        <v>144</v>
      </c>
      <c r="BG100" s="52">
        <f t="shared" si="22"/>
        <v>36</v>
      </c>
      <c r="BH100" s="70"/>
      <c r="BI100" s="70"/>
      <c r="BJ100" s="57"/>
    </row>
    <row r="101" spans="2:62" ht="16" customHeight="1" x14ac:dyDescent="0.2">
      <c r="B101" s="70"/>
      <c r="C101" s="70"/>
      <c r="D101" s="52" t="s">
        <v>364</v>
      </c>
      <c r="E101" s="78" t="str">
        <f>Structure!A109</f>
        <v>Enable</v>
      </c>
      <c r="F101" s="53" t="str">
        <f>Structure!B109</f>
        <v>Enable</v>
      </c>
      <c r="G101" s="52">
        <v>1</v>
      </c>
      <c r="I101" s="51" t="s">
        <v>342</v>
      </c>
      <c r="J101" s="54" t="s">
        <v>338</v>
      </c>
      <c r="S101" s="52" t="str">
        <f t="shared" si="12"/>
        <v>Y</v>
      </c>
      <c r="T101" s="51">
        <v>1</v>
      </c>
      <c r="U101" s="51">
        <v>1</v>
      </c>
      <c r="V101" s="51" t="s">
        <v>366</v>
      </c>
      <c r="AA101" s="51">
        <v>-300</v>
      </c>
      <c r="AB101" s="51">
        <f t="shared" si="19"/>
        <v>432</v>
      </c>
      <c r="AC101" s="56">
        <v>144</v>
      </c>
      <c r="AD101" s="56">
        <v>36</v>
      </c>
      <c r="AE101" s="51" t="s">
        <v>367</v>
      </c>
      <c r="AF101" s="51">
        <f t="shared" si="17"/>
        <v>-300</v>
      </c>
      <c r="AG101" s="51">
        <f t="shared" si="18"/>
        <v>432</v>
      </c>
      <c r="AH101" s="51">
        <f t="shared" si="14"/>
        <v>144</v>
      </c>
      <c r="AI101" s="51">
        <f t="shared" si="14"/>
        <v>36</v>
      </c>
      <c r="AJ101" s="51">
        <v>0</v>
      </c>
      <c r="AK101" s="51">
        <v>0</v>
      </c>
      <c r="AL101" s="51">
        <f t="shared" si="15"/>
        <v>-300</v>
      </c>
      <c r="AM101" s="51">
        <f t="shared" si="15"/>
        <v>432</v>
      </c>
      <c r="AN101" s="51">
        <v>0</v>
      </c>
      <c r="AO101" s="51">
        <v>0</v>
      </c>
      <c r="AP101" s="82" t="s">
        <v>340</v>
      </c>
      <c r="AR101" s="52">
        <v>20</v>
      </c>
      <c r="AT101" s="52">
        <f t="shared" si="23"/>
        <v>-300</v>
      </c>
      <c r="AU101" s="52">
        <f t="shared" si="23"/>
        <v>432</v>
      </c>
      <c r="AV101" s="52">
        <f t="shared" si="23"/>
        <v>144</v>
      </c>
      <c r="AW101" s="52">
        <f t="shared" si="20"/>
        <v>36</v>
      </c>
      <c r="AY101" s="52">
        <f t="shared" si="24"/>
        <v>-300</v>
      </c>
      <c r="AZ101" s="52">
        <f t="shared" si="24"/>
        <v>432</v>
      </c>
      <c r="BA101" s="52">
        <f t="shared" si="24"/>
        <v>144</v>
      </c>
      <c r="BB101" s="52">
        <f t="shared" si="21"/>
        <v>36</v>
      </c>
      <c r="BD101" s="52">
        <f t="shared" si="25"/>
        <v>-300</v>
      </c>
      <c r="BE101" s="52">
        <f t="shared" si="25"/>
        <v>432</v>
      </c>
      <c r="BF101" s="52">
        <f t="shared" si="25"/>
        <v>144</v>
      </c>
      <c r="BG101" s="52">
        <f t="shared" si="22"/>
        <v>36</v>
      </c>
      <c r="BH101" s="70"/>
      <c r="BI101" s="70"/>
      <c r="BJ101" s="57"/>
    </row>
    <row r="102" spans="2:62" ht="16" customHeight="1" x14ac:dyDescent="0.2">
      <c r="B102" s="70"/>
      <c r="C102" s="70"/>
      <c r="D102" s="52" t="s">
        <v>364</v>
      </c>
      <c r="E102" s="78" t="str">
        <f>Structure!A110</f>
        <v>Feedback</v>
      </c>
      <c r="F102" s="53" t="str">
        <f>Structure!B110</f>
        <v>Feedback</v>
      </c>
      <c r="G102" s="52">
        <v>1</v>
      </c>
      <c r="I102" s="51" t="s">
        <v>342</v>
      </c>
      <c r="J102" s="54" t="s">
        <v>338</v>
      </c>
      <c r="S102" s="52" t="str">
        <f t="shared" si="12"/>
        <v>Y</v>
      </c>
      <c r="T102" s="51">
        <v>1</v>
      </c>
      <c r="U102" s="51">
        <v>1</v>
      </c>
      <c r="V102" s="51" t="s">
        <v>366</v>
      </c>
      <c r="AA102" s="51">
        <v>-300</v>
      </c>
      <c r="AB102" s="51">
        <f t="shared" si="19"/>
        <v>504</v>
      </c>
      <c r="AC102" s="56">
        <v>144</v>
      </c>
      <c r="AD102" s="56">
        <v>36</v>
      </c>
      <c r="AE102" s="51" t="s">
        <v>367</v>
      </c>
      <c r="AF102" s="51">
        <f t="shared" si="17"/>
        <v>-300</v>
      </c>
      <c r="AG102" s="51">
        <f t="shared" si="18"/>
        <v>504</v>
      </c>
      <c r="AH102" s="51">
        <f t="shared" si="14"/>
        <v>144</v>
      </c>
      <c r="AI102" s="51">
        <f t="shared" si="14"/>
        <v>36</v>
      </c>
      <c r="AJ102" s="51">
        <v>0</v>
      </c>
      <c r="AK102" s="51">
        <v>0</v>
      </c>
      <c r="AL102" s="51">
        <f t="shared" si="15"/>
        <v>-300</v>
      </c>
      <c r="AM102" s="51">
        <f t="shared" si="15"/>
        <v>504</v>
      </c>
      <c r="AN102" s="51">
        <v>0</v>
      </c>
      <c r="AO102" s="51">
        <v>0</v>
      </c>
      <c r="AP102" s="82" t="s">
        <v>340</v>
      </c>
      <c r="AR102" s="52">
        <v>20</v>
      </c>
      <c r="AT102" s="52">
        <f t="shared" si="23"/>
        <v>-300</v>
      </c>
      <c r="AU102" s="52">
        <f t="shared" si="23"/>
        <v>504</v>
      </c>
      <c r="AV102" s="52">
        <f t="shared" si="23"/>
        <v>144</v>
      </c>
      <c r="AW102" s="52">
        <f t="shared" si="20"/>
        <v>36</v>
      </c>
      <c r="AY102" s="52">
        <f t="shared" si="24"/>
        <v>-300</v>
      </c>
      <c r="AZ102" s="52">
        <f t="shared" si="24"/>
        <v>504</v>
      </c>
      <c r="BA102" s="52">
        <f t="shared" si="24"/>
        <v>144</v>
      </c>
      <c r="BB102" s="52">
        <f t="shared" si="21"/>
        <v>36</v>
      </c>
      <c r="BD102" s="52">
        <f t="shared" si="25"/>
        <v>-300</v>
      </c>
      <c r="BE102" s="52">
        <f t="shared" si="25"/>
        <v>504</v>
      </c>
      <c r="BF102" s="52">
        <f t="shared" si="25"/>
        <v>144</v>
      </c>
      <c r="BG102" s="52">
        <f t="shared" si="22"/>
        <v>36</v>
      </c>
      <c r="BH102" s="70"/>
      <c r="BI102" s="70"/>
      <c r="BJ102" s="57"/>
    </row>
    <row r="103" spans="2:62" ht="16" customHeight="1" x14ac:dyDescent="0.2">
      <c r="B103" s="70"/>
      <c r="C103" s="70"/>
      <c r="D103" s="52" t="s">
        <v>364</v>
      </c>
      <c r="E103" s="78" t="str">
        <f>Structure!A111</f>
        <v>Core</v>
      </c>
      <c r="F103" s="53" t="str">
        <f>Structure!B111</f>
        <v>Core</v>
      </c>
      <c r="G103" s="52">
        <v>1</v>
      </c>
      <c r="I103" s="51" t="s">
        <v>363</v>
      </c>
      <c r="J103" s="54" t="s">
        <v>338</v>
      </c>
      <c r="S103" s="52" t="str">
        <f t="shared" si="12"/>
        <v>Y</v>
      </c>
      <c r="T103" s="51">
        <v>1</v>
      </c>
      <c r="U103" s="51">
        <v>1</v>
      </c>
      <c r="V103" s="51" t="s">
        <v>366</v>
      </c>
      <c r="AA103" s="51">
        <v>-300</v>
      </c>
      <c r="AB103" s="51">
        <f t="shared" si="19"/>
        <v>576</v>
      </c>
      <c r="AC103" s="56">
        <v>144</v>
      </c>
      <c r="AD103" s="56">
        <v>36</v>
      </c>
      <c r="AE103" s="51" t="s">
        <v>367</v>
      </c>
      <c r="AF103" s="51">
        <f t="shared" si="17"/>
        <v>-300</v>
      </c>
      <c r="AG103" s="51">
        <f t="shared" si="18"/>
        <v>576</v>
      </c>
      <c r="AH103" s="51">
        <f t="shared" si="14"/>
        <v>144</v>
      </c>
      <c r="AI103" s="51">
        <f t="shared" si="14"/>
        <v>36</v>
      </c>
      <c r="AJ103" s="51">
        <v>0</v>
      </c>
      <c r="AK103" s="51">
        <v>0</v>
      </c>
      <c r="AL103" s="51">
        <f t="shared" si="15"/>
        <v>-300</v>
      </c>
      <c r="AM103" s="51">
        <f t="shared" si="15"/>
        <v>576</v>
      </c>
      <c r="AN103" s="51">
        <v>0</v>
      </c>
      <c r="AO103" s="51">
        <v>0</v>
      </c>
      <c r="AP103" s="82" t="s">
        <v>340</v>
      </c>
      <c r="AR103" s="52">
        <v>20</v>
      </c>
      <c r="AT103" s="52">
        <f t="shared" si="23"/>
        <v>-300</v>
      </c>
      <c r="AU103" s="52">
        <f t="shared" si="23"/>
        <v>576</v>
      </c>
      <c r="AV103" s="52">
        <f t="shared" si="23"/>
        <v>144</v>
      </c>
      <c r="AW103" s="52">
        <f t="shared" si="20"/>
        <v>36</v>
      </c>
      <c r="AY103" s="52">
        <f t="shared" si="24"/>
        <v>-300</v>
      </c>
      <c r="AZ103" s="52">
        <f t="shared" si="24"/>
        <v>576</v>
      </c>
      <c r="BA103" s="52">
        <f t="shared" si="24"/>
        <v>144</v>
      </c>
      <c r="BB103" s="52">
        <f t="shared" si="21"/>
        <v>36</v>
      </c>
      <c r="BD103" s="52">
        <f t="shared" si="25"/>
        <v>-300</v>
      </c>
      <c r="BE103" s="52">
        <f t="shared" si="25"/>
        <v>576</v>
      </c>
      <c r="BF103" s="52">
        <f t="shared" si="25"/>
        <v>144</v>
      </c>
      <c r="BG103" s="52">
        <f t="shared" si="22"/>
        <v>36</v>
      </c>
      <c r="BH103" s="70"/>
      <c r="BI103" s="70"/>
      <c r="BJ103" s="57"/>
    </row>
    <row r="104" spans="2:62" ht="16" customHeight="1" x14ac:dyDescent="0.2">
      <c r="B104" s="70"/>
      <c r="C104" s="70"/>
      <c r="D104" s="52" t="s">
        <v>364</v>
      </c>
      <c r="E104" s="78" t="str">
        <f>Structure!A112</f>
        <v>Internal</v>
      </c>
      <c r="F104" s="53" t="str">
        <f>Structure!B112</f>
        <v>Internal</v>
      </c>
      <c r="G104" s="52">
        <v>1</v>
      </c>
      <c r="I104" s="51" t="s">
        <v>343</v>
      </c>
      <c r="J104" s="54" t="s">
        <v>338</v>
      </c>
      <c r="S104" s="52" t="str">
        <f t="shared" si="12"/>
        <v>Y</v>
      </c>
      <c r="T104" s="51">
        <v>1</v>
      </c>
      <c r="U104" s="51">
        <v>1</v>
      </c>
      <c r="V104" s="51" t="s">
        <v>366</v>
      </c>
      <c r="AA104" s="51">
        <v>-300</v>
      </c>
      <c r="AB104" s="51">
        <f t="shared" si="19"/>
        <v>648</v>
      </c>
      <c r="AC104" s="56">
        <v>144</v>
      </c>
      <c r="AD104" s="56">
        <v>36</v>
      </c>
      <c r="AE104" s="51" t="s">
        <v>367</v>
      </c>
      <c r="AF104" s="51">
        <f t="shared" si="17"/>
        <v>-300</v>
      </c>
      <c r="AG104" s="51">
        <f t="shared" si="18"/>
        <v>648</v>
      </c>
      <c r="AH104" s="51">
        <f t="shared" si="14"/>
        <v>144</v>
      </c>
      <c r="AI104" s="51">
        <f t="shared" si="14"/>
        <v>36</v>
      </c>
      <c r="AJ104" s="51">
        <v>0</v>
      </c>
      <c r="AK104" s="51">
        <v>0</v>
      </c>
      <c r="AL104" s="51">
        <f t="shared" si="15"/>
        <v>-300</v>
      </c>
      <c r="AM104" s="51">
        <f t="shared" si="15"/>
        <v>648</v>
      </c>
      <c r="AN104" s="51">
        <v>0</v>
      </c>
      <c r="AO104" s="51">
        <v>0</v>
      </c>
      <c r="AP104" s="82" t="s">
        <v>340</v>
      </c>
      <c r="AR104" s="52">
        <v>20</v>
      </c>
      <c r="AT104" s="52">
        <f t="shared" si="23"/>
        <v>-300</v>
      </c>
      <c r="AU104" s="52">
        <f t="shared" si="23"/>
        <v>648</v>
      </c>
      <c r="AV104" s="52">
        <f t="shared" si="23"/>
        <v>144</v>
      </c>
      <c r="AW104" s="52">
        <f t="shared" si="20"/>
        <v>36</v>
      </c>
      <c r="AY104" s="52">
        <f t="shared" si="24"/>
        <v>-300</v>
      </c>
      <c r="AZ104" s="52">
        <f t="shared" si="24"/>
        <v>648</v>
      </c>
      <c r="BA104" s="52">
        <f t="shared" si="24"/>
        <v>144</v>
      </c>
      <c r="BB104" s="52">
        <f t="shared" si="21"/>
        <v>36</v>
      </c>
      <c r="BD104" s="52">
        <f t="shared" si="25"/>
        <v>-300</v>
      </c>
      <c r="BE104" s="52">
        <f t="shared" si="25"/>
        <v>648</v>
      </c>
      <c r="BF104" s="52">
        <f t="shared" si="25"/>
        <v>144</v>
      </c>
      <c r="BG104" s="52">
        <f t="shared" si="22"/>
        <v>36</v>
      </c>
      <c r="BH104" s="70"/>
      <c r="BI104" s="70"/>
      <c r="BJ104" s="57"/>
    </row>
    <row r="105" spans="2:62" ht="16" customHeight="1" x14ac:dyDescent="0.2">
      <c r="B105" s="70"/>
      <c r="C105" s="70"/>
      <c r="D105" s="52" t="s">
        <v>364</v>
      </c>
      <c r="E105" s="78" t="str">
        <f>Structure!A113</f>
        <v>StrategicPartners</v>
      </c>
      <c r="F105" s="53" t="str">
        <f>Structure!B113</f>
        <v>Strategic Partners</v>
      </c>
      <c r="G105" s="52">
        <v>1</v>
      </c>
      <c r="I105" s="51" t="s">
        <v>343</v>
      </c>
      <c r="J105" s="54" t="s">
        <v>338</v>
      </c>
      <c r="S105" s="52" t="str">
        <f t="shared" si="12"/>
        <v>Y</v>
      </c>
      <c r="T105" s="51">
        <v>1</v>
      </c>
      <c r="U105" s="51">
        <v>1</v>
      </c>
      <c r="V105" s="51" t="s">
        <v>366</v>
      </c>
      <c r="AA105" s="51">
        <v>-300</v>
      </c>
      <c r="AB105" s="51">
        <f t="shared" si="19"/>
        <v>720</v>
      </c>
      <c r="AC105" s="56">
        <v>144</v>
      </c>
      <c r="AD105" s="56">
        <v>36</v>
      </c>
      <c r="AE105" s="51" t="s">
        <v>367</v>
      </c>
      <c r="AF105" s="51">
        <f t="shared" si="17"/>
        <v>-300</v>
      </c>
      <c r="AG105" s="51">
        <f t="shared" si="18"/>
        <v>720</v>
      </c>
      <c r="AH105" s="51">
        <f t="shared" si="14"/>
        <v>144</v>
      </c>
      <c r="AI105" s="51">
        <f t="shared" si="14"/>
        <v>36</v>
      </c>
      <c r="AJ105" s="51">
        <v>0</v>
      </c>
      <c r="AK105" s="51">
        <v>0</v>
      </c>
      <c r="AL105" s="51">
        <f t="shared" si="15"/>
        <v>-300</v>
      </c>
      <c r="AM105" s="51">
        <f t="shared" si="15"/>
        <v>720</v>
      </c>
      <c r="AN105" s="51">
        <v>0</v>
      </c>
      <c r="AO105" s="51">
        <v>0</v>
      </c>
      <c r="AP105" s="82" t="s">
        <v>340</v>
      </c>
      <c r="AR105" s="52">
        <v>20</v>
      </c>
      <c r="AT105" s="52">
        <f t="shared" si="23"/>
        <v>-300</v>
      </c>
      <c r="AU105" s="52">
        <f t="shared" si="23"/>
        <v>720</v>
      </c>
      <c r="AV105" s="52">
        <f t="shared" si="23"/>
        <v>144</v>
      </c>
      <c r="AW105" s="52">
        <f t="shared" si="20"/>
        <v>36</v>
      </c>
      <c r="AY105" s="52">
        <f t="shared" si="24"/>
        <v>-300</v>
      </c>
      <c r="AZ105" s="52">
        <f t="shared" si="24"/>
        <v>720</v>
      </c>
      <c r="BA105" s="52">
        <f t="shared" si="24"/>
        <v>144</v>
      </c>
      <c r="BB105" s="52">
        <f t="shared" si="21"/>
        <v>36</v>
      </c>
      <c r="BD105" s="52">
        <f t="shared" si="25"/>
        <v>-300</v>
      </c>
      <c r="BE105" s="52">
        <f t="shared" si="25"/>
        <v>720</v>
      </c>
      <c r="BF105" s="52">
        <f t="shared" si="25"/>
        <v>144</v>
      </c>
      <c r="BG105" s="52">
        <f t="shared" si="22"/>
        <v>36</v>
      </c>
      <c r="BH105" s="70"/>
      <c r="BI105" s="70"/>
      <c r="BJ105" s="57"/>
    </row>
    <row r="106" spans="2:62" s="51" customFormat="1" ht="16" customHeight="1" x14ac:dyDescent="0.2">
      <c r="B106" s="70"/>
      <c r="C106" s="70"/>
      <c r="D106" s="52" t="s">
        <v>364</v>
      </c>
      <c r="E106" s="78" t="str">
        <f>Structure!A114</f>
        <v>Funders</v>
      </c>
      <c r="F106" s="53" t="str">
        <f>Structure!B114</f>
        <v>Funders</v>
      </c>
      <c r="G106" s="52">
        <v>1</v>
      </c>
      <c r="H106" s="52"/>
      <c r="I106" s="51" t="s">
        <v>343</v>
      </c>
      <c r="J106" s="54" t="s">
        <v>338</v>
      </c>
      <c r="K106" s="52"/>
      <c r="M106" s="55"/>
      <c r="N106" s="54"/>
      <c r="O106" s="54"/>
      <c r="P106" s="54"/>
      <c r="Q106" s="54"/>
      <c r="R106" s="55"/>
      <c r="S106" s="52" t="str">
        <f t="shared" si="12"/>
        <v>Y</v>
      </c>
      <c r="T106" s="51">
        <v>1</v>
      </c>
      <c r="U106" s="51">
        <v>1</v>
      </c>
      <c r="V106" s="51" t="s">
        <v>366</v>
      </c>
      <c r="AA106" s="51">
        <v>-300</v>
      </c>
      <c r="AB106" s="51">
        <f t="shared" si="19"/>
        <v>792</v>
      </c>
      <c r="AC106" s="56">
        <v>144</v>
      </c>
      <c r="AD106" s="56">
        <v>36</v>
      </c>
      <c r="AE106" s="51" t="s">
        <v>367</v>
      </c>
      <c r="AF106" s="51">
        <f t="shared" si="17"/>
        <v>-300</v>
      </c>
      <c r="AG106" s="51">
        <f t="shared" si="18"/>
        <v>792</v>
      </c>
      <c r="AH106" s="51">
        <f t="shared" si="14"/>
        <v>144</v>
      </c>
      <c r="AI106" s="51">
        <f t="shared" si="14"/>
        <v>36</v>
      </c>
      <c r="AJ106" s="51">
        <v>0</v>
      </c>
      <c r="AK106" s="51">
        <v>0</v>
      </c>
      <c r="AL106" s="51">
        <f t="shared" si="15"/>
        <v>-300</v>
      </c>
      <c r="AM106" s="51">
        <f t="shared" si="15"/>
        <v>792</v>
      </c>
      <c r="AN106" s="51">
        <v>0</v>
      </c>
      <c r="AO106" s="51">
        <v>0</v>
      </c>
      <c r="AP106" s="82" t="s">
        <v>340</v>
      </c>
      <c r="AQ106" s="52"/>
      <c r="AR106" s="52">
        <v>20</v>
      </c>
      <c r="AS106" s="52"/>
      <c r="AT106" s="52">
        <f t="shared" si="23"/>
        <v>-300</v>
      </c>
      <c r="AU106" s="52">
        <f t="shared" si="23"/>
        <v>792</v>
      </c>
      <c r="AV106" s="52">
        <f t="shared" si="23"/>
        <v>144</v>
      </c>
      <c r="AW106" s="52">
        <f t="shared" si="20"/>
        <v>36</v>
      </c>
      <c r="AX106" s="52"/>
      <c r="AY106" s="52">
        <f t="shared" si="24"/>
        <v>-300</v>
      </c>
      <c r="AZ106" s="52">
        <f t="shared" si="24"/>
        <v>792</v>
      </c>
      <c r="BA106" s="52">
        <f t="shared" si="24"/>
        <v>144</v>
      </c>
      <c r="BB106" s="52">
        <f t="shared" si="21"/>
        <v>36</v>
      </c>
      <c r="BC106" s="52"/>
      <c r="BD106" s="52">
        <f t="shared" si="25"/>
        <v>-300</v>
      </c>
      <c r="BE106" s="52">
        <f t="shared" si="25"/>
        <v>792</v>
      </c>
      <c r="BF106" s="52">
        <f t="shared" si="25"/>
        <v>144</v>
      </c>
      <c r="BG106" s="52">
        <f t="shared" si="22"/>
        <v>36</v>
      </c>
      <c r="BH106" s="70"/>
      <c r="BI106" s="70"/>
      <c r="BJ106" s="57"/>
    </row>
    <row r="107" spans="2:62" s="51" customFormat="1" ht="16" customHeight="1" x14ac:dyDescent="0.2">
      <c r="B107" s="70"/>
      <c r="C107" s="70"/>
      <c r="D107" s="52" t="s">
        <v>364</v>
      </c>
      <c r="E107" s="78" t="str">
        <f>Structure!A115</f>
        <v>Network</v>
      </c>
      <c r="F107" s="53" t="str">
        <f>Structure!B115</f>
        <v>Network</v>
      </c>
      <c r="G107" s="52">
        <v>1</v>
      </c>
      <c r="H107" s="52"/>
      <c r="I107" s="51" t="s">
        <v>343</v>
      </c>
      <c r="J107" s="54" t="s">
        <v>338</v>
      </c>
      <c r="K107" s="52"/>
      <c r="M107" s="55"/>
      <c r="N107" s="54"/>
      <c r="O107" s="54"/>
      <c r="P107" s="54"/>
      <c r="Q107" s="54"/>
      <c r="R107" s="55"/>
      <c r="S107" s="52" t="str">
        <f t="shared" ref="S107" si="26">IF($R$10=2,
IF(B107=4,"","Y"),"Y")</f>
        <v>Y</v>
      </c>
      <c r="T107" s="51">
        <v>1</v>
      </c>
      <c r="U107" s="51">
        <v>1</v>
      </c>
      <c r="V107" s="51" t="s">
        <v>366</v>
      </c>
      <c r="AA107" s="51">
        <v>-300</v>
      </c>
      <c r="AB107" s="51">
        <f t="shared" si="19"/>
        <v>864</v>
      </c>
      <c r="AC107" s="56">
        <v>144</v>
      </c>
      <c r="AD107" s="56">
        <v>36</v>
      </c>
      <c r="AE107" s="51" t="s">
        <v>367</v>
      </c>
      <c r="AF107" s="51">
        <f t="shared" si="17"/>
        <v>-300</v>
      </c>
      <c r="AG107" s="51">
        <f t="shared" si="18"/>
        <v>864</v>
      </c>
      <c r="AH107" s="51">
        <f t="shared" ref="AH107" si="27">AC107</f>
        <v>144</v>
      </c>
      <c r="AI107" s="51">
        <f t="shared" ref="AI107" si="28">AD107</f>
        <v>36</v>
      </c>
      <c r="AJ107" s="51">
        <v>0</v>
      </c>
      <c r="AK107" s="51">
        <v>0</v>
      </c>
      <c r="AL107" s="51">
        <f t="shared" ref="AL107" si="29">AA107+AJ107</f>
        <v>-300</v>
      </c>
      <c r="AM107" s="51">
        <f t="shared" ref="AM107" si="30">AB107+AK107</f>
        <v>864</v>
      </c>
      <c r="AN107" s="51">
        <v>0</v>
      </c>
      <c r="AO107" s="51">
        <v>0</v>
      </c>
      <c r="AP107" s="82" t="s">
        <v>340</v>
      </c>
      <c r="AQ107" s="52"/>
      <c r="AR107" s="52">
        <v>20</v>
      </c>
      <c r="AS107" s="52"/>
      <c r="AT107" s="52">
        <f t="shared" ref="AT107" si="31">AA107</f>
        <v>-300</v>
      </c>
      <c r="AU107" s="52">
        <f t="shared" ref="AU107" si="32">AB107</f>
        <v>864</v>
      </c>
      <c r="AV107" s="52">
        <f t="shared" ref="AV107" si="33">AC107</f>
        <v>144</v>
      </c>
      <c r="AW107" s="52">
        <f t="shared" ref="AW107" si="34">AD107</f>
        <v>36</v>
      </c>
      <c r="AX107" s="52"/>
      <c r="AY107" s="52">
        <f t="shared" ref="AY107" si="35">AA107</f>
        <v>-300</v>
      </c>
      <c r="AZ107" s="52">
        <f t="shared" ref="AZ107" si="36">AB107</f>
        <v>864</v>
      </c>
      <c r="BA107" s="52">
        <f t="shared" ref="BA107" si="37">AC107</f>
        <v>144</v>
      </c>
      <c r="BB107" s="52">
        <f t="shared" ref="BB107" si="38">AD107</f>
        <v>36</v>
      </c>
      <c r="BC107" s="52"/>
      <c r="BD107" s="52">
        <f t="shared" ref="BD107" si="39">AA107</f>
        <v>-300</v>
      </c>
      <c r="BE107" s="52">
        <f t="shared" ref="BE107" si="40">AB107</f>
        <v>864</v>
      </c>
      <c r="BF107" s="52">
        <f t="shared" ref="BF107" si="41">AC107</f>
        <v>144</v>
      </c>
      <c r="BG107" s="52">
        <f t="shared" ref="BG107" si="42">AD107</f>
        <v>36</v>
      </c>
      <c r="BH107" s="70"/>
      <c r="BI107" s="70"/>
      <c r="BJ107" s="57"/>
    </row>
    <row r="108" spans="2:62" s="51" customFormat="1" ht="16" customHeight="1" x14ac:dyDescent="0.2">
      <c r="B108" s="70"/>
      <c r="C108" s="70"/>
      <c r="D108" s="52" t="s">
        <v>364</v>
      </c>
      <c r="E108" s="78" t="str">
        <f>Structure!A116</f>
        <v>Project</v>
      </c>
      <c r="F108" s="53" t="str">
        <f>Structure!B116</f>
        <v>Project</v>
      </c>
      <c r="G108" s="52">
        <v>1</v>
      </c>
      <c r="H108" s="52"/>
      <c r="I108" s="51" t="s">
        <v>343</v>
      </c>
      <c r="J108" s="54" t="s">
        <v>338</v>
      </c>
      <c r="K108" s="52"/>
      <c r="M108" s="55"/>
      <c r="N108" s="54"/>
      <c r="O108" s="54"/>
      <c r="P108" s="54"/>
      <c r="Q108" s="54"/>
      <c r="R108" s="55"/>
      <c r="S108" s="52" t="str">
        <f t="shared" si="12"/>
        <v>Y</v>
      </c>
      <c r="T108" s="51">
        <v>1</v>
      </c>
      <c r="U108" s="51">
        <v>1</v>
      </c>
      <c r="V108" s="51" t="s">
        <v>366</v>
      </c>
      <c r="AA108" s="51">
        <v>-300</v>
      </c>
      <c r="AB108" s="51">
        <f t="shared" si="19"/>
        <v>936</v>
      </c>
      <c r="AC108" s="56">
        <v>144</v>
      </c>
      <c r="AD108" s="56">
        <v>36</v>
      </c>
      <c r="AE108" s="51" t="s">
        <v>367</v>
      </c>
      <c r="AF108" s="51">
        <f t="shared" si="17"/>
        <v>-300</v>
      </c>
      <c r="AG108" s="51">
        <f t="shared" si="18"/>
        <v>936</v>
      </c>
      <c r="AH108" s="51">
        <f t="shared" si="14"/>
        <v>144</v>
      </c>
      <c r="AI108" s="51">
        <f t="shared" si="14"/>
        <v>36</v>
      </c>
      <c r="AJ108" s="51">
        <v>0</v>
      </c>
      <c r="AK108" s="51">
        <v>0</v>
      </c>
      <c r="AL108" s="51">
        <f t="shared" si="15"/>
        <v>-300</v>
      </c>
      <c r="AM108" s="51">
        <f t="shared" si="15"/>
        <v>936</v>
      </c>
      <c r="AN108" s="51">
        <v>0</v>
      </c>
      <c r="AO108" s="51">
        <v>0</v>
      </c>
      <c r="AP108" s="82" t="s">
        <v>340</v>
      </c>
      <c r="AQ108" s="52"/>
      <c r="AR108" s="52">
        <v>20</v>
      </c>
      <c r="AS108" s="52"/>
      <c r="AT108" s="52">
        <f t="shared" si="23"/>
        <v>-300</v>
      </c>
      <c r="AU108" s="52">
        <f t="shared" si="23"/>
        <v>936</v>
      </c>
      <c r="AV108" s="52">
        <f t="shared" si="23"/>
        <v>144</v>
      </c>
      <c r="AW108" s="52">
        <f t="shared" si="20"/>
        <v>36</v>
      </c>
      <c r="AX108" s="52"/>
      <c r="AY108" s="52">
        <f t="shared" si="24"/>
        <v>-300</v>
      </c>
      <c r="AZ108" s="52">
        <f t="shared" si="24"/>
        <v>936</v>
      </c>
      <c r="BA108" s="52">
        <f t="shared" si="24"/>
        <v>144</v>
      </c>
      <c r="BB108" s="52">
        <f t="shared" si="21"/>
        <v>36</v>
      </c>
      <c r="BC108" s="52"/>
      <c r="BD108" s="52">
        <f t="shared" si="25"/>
        <v>-300</v>
      </c>
      <c r="BE108" s="52">
        <f t="shared" si="25"/>
        <v>936</v>
      </c>
      <c r="BF108" s="52">
        <f t="shared" si="25"/>
        <v>144</v>
      </c>
      <c r="BG108" s="52">
        <f t="shared" si="22"/>
        <v>36</v>
      </c>
      <c r="BH108" s="70"/>
      <c r="BI108" s="70"/>
      <c r="BJ108" s="57"/>
    </row>
    <row r="109" spans="2:62" s="51" customFormat="1" ht="16" customHeight="1" x14ac:dyDescent="0.2">
      <c r="B109" s="70"/>
      <c r="C109" s="70"/>
      <c r="D109" s="52" t="s">
        <v>364</v>
      </c>
      <c r="E109" s="78" t="str">
        <f>Structure!A117</f>
        <v>DomainExpertise</v>
      </c>
      <c r="F109" s="53" t="str">
        <f>Structure!B117</f>
        <v>Domain Expertise</v>
      </c>
      <c r="G109" s="52">
        <v>1</v>
      </c>
      <c r="H109" s="52"/>
      <c r="I109" s="51" t="s">
        <v>343</v>
      </c>
      <c r="J109" s="54" t="s">
        <v>338</v>
      </c>
      <c r="K109" s="52"/>
      <c r="M109" s="55"/>
      <c r="N109" s="54"/>
      <c r="O109" s="54"/>
      <c r="P109" s="54"/>
      <c r="Q109" s="54"/>
      <c r="R109" s="55"/>
      <c r="S109" s="52" t="str">
        <f t="shared" si="12"/>
        <v>Y</v>
      </c>
      <c r="T109" s="51">
        <v>1</v>
      </c>
      <c r="U109" s="51">
        <v>1</v>
      </c>
      <c r="V109" s="51" t="s">
        <v>366</v>
      </c>
      <c r="AA109" s="51">
        <v>-300</v>
      </c>
      <c r="AB109" s="51">
        <f t="shared" si="19"/>
        <v>1008</v>
      </c>
      <c r="AC109" s="56">
        <v>144</v>
      </c>
      <c r="AD109" s="56">
        <v>36</v>
      </c>
      <c r="AE109" s="51" t="s">
        <v>367</v>
      </c>
      <c r="AF109" s="51">
        <f t="shared" si="17"/>
        <v>-300</v>
      </c>
      <c r="AG109" s="51">
        <f t="shared" si="18"/>
        <v>1008</v>
      </c>
      <c r="AH109" s="51">
        <f t="shared" si="14"/>
        <v>144</v>
      </c>
      <c r="AI109" s="51">
        <f t="shared" si="14"/>
        <v>36</v>
      </c>
      <c r="AJ109" s="51">
        <v>0</v>
      </c>
      <c r="AK109" s="51">
        <v>0</v>
      </c>
      <c r="AL109" s="51">
        <f t="shared" si="15"/>
        <v>-300</v>
      </c>
      <c r="AM109" s="51">
        <f t="shared" si="15"/>
        <v>1008</v>
      </c>
      <c r="AN109" s="51">
        <v>0</v>
      </c>
      <c r="AO109" s="51">
        <v>0</v>
      </c>
      <c r="AP109" s="82" t="s">
        <v>340</v>
      </c>
      <c r="AQ109" s="52"/>
      <c r="AR109" s="52">
        <v>20</v>
      </c>
      <c r="AS109" s="52"/>
      <c r="AT109" s="52">
        <f t="shared" si="23"/>
        <v>-300</v>
      </c>
      <c r="AU109" s="52">
        <f t="shared" si="23"/>
        <v>1008</v>
      </c>
      <c r="AV109" s="52">
        <f t="shared" si="23"/>
        <v>144</v>
      </c>
      <c r="AW109" s="52">
        <f t="shared" si="20"/>
        <v>36</v>
      </c>
      <c r="AX109" s="52"/>
      <c r="AY109" s="52">
        <f t="shared" si="24"/>
        <v>-300</v>
      </c>
      <c r="AZ109" s="52">
        <f t="shared" si="24"/>
        <v>1008</v>
      </c>
      <c r="BA109" s="52">
        <f t="shared" si="24"/>
        <v>144</v>
      </c>
      <c r="BB109" s="52">
        <f t="shared" si="21"/>
        <v>36</v>
      </c>
      <c r="BC109" s="52"/>
      <c r="BD109" s="52">
        <f t="shared" si="25"/>
        <v>-300</v>
      </c>
      <c r="BE109" s="52">
        <f t="shared" si="25"/>
        <v>1008</v>
      </c>
      <c r="BF109" s="52">
        <f t="shared" si="25"/>
        <v>144</v>
      </c>
      <c r="BG109" s="52">
        <f t="shared" si="22"/>
        <v>36</v>
      </c>
      <c r="BH109" s="70"/>
      <c r="BI109" s="70"/>
      <c r="BJ109" s="57"/>
    </row>
    <row r="110" spans="2:62" s="51" customFormat="1" ht="16" customHeight="1" x14ac:dyDescent="0.2">
      <c r="B110" s="70"/>
      <c r="C110" s="70"/>
      <c r="D110" s="52" t="s">
        <v>364</v>
      </c>
      <c r="E110" s="78" t="str">
        <f>Structure!A118</f>
        <v>Staff</v>
      </c>
      <c r="F110" s="53" t="str">
        <f>Structure!B118</f>
        <v>Staff</v>
      </c>
      <c r="G110" s="52">
        <v>1</v>
      </c>
      <c r="H110" s="52"/>
      <c r="I110" s="51" t="s">
        <v>344</v>
      </c>
      <c r="J110" s="54" t="s">
        <v>338</v>
      </c>
      <c r="K110" s="52"/>
      <c r="M110" s="55"/>
      <c r="N110" s="54"/>
      <c r="O110" s="54"/>
      <c r="P110" s="54"/>
      <c r="Q110" s="54"/>
      <c r="R110" s="55"/>
      <c r="S110" s="52" t="str">
        <f t="shared" si="12"/>
        <v>Y</v>
      </c>
      <c r="T110" s="51">
        <v>1</v>
      </c>
      <c r="U110" s="51">
        <v>1</v>
      </c>
      <c r="V110" s="51" t="s">
        <v>366</v>
      </c>
      <c r="AA110" s="51">
        <v>-300</v>
      </c>
      <c r="AB110" s="51">
        <f t="shared" si="19"/>
        <v>1080</v>
      </c>
      <c r="AC110" s="56">
        <v>144</v>
      </c>
      <c r="AD110" s="56">
        <v>36</v>
      </c>
      <c r="AE110" s="51" t="s">
        <v>367</v>
      </c>
      <c r="AF110" s="51">
        <f t="shared" si="17"/>
        <v>-300</v>
      </c>
      <c r="AG110" s="51">
        <f t="shared" si="18"/>
        <v>1080</v>
      </c>
      <c r="AH110" s="51">
        <f t="shared" si="14"/>
        <v>144</v>
      </c>
      <c r="AI110" s="51">
        <f t="shared" si="14"/>
        <v>36</v>
      </c>
      <c r="AJ110" s="51">
        <v>0</v>
      </c>
      <c r="AK110" s="51">
        <v>0</v>
      </c>
      <c r="AL110" s="51">
        <f t="shared" si="15"/>
        <v>-300</v>
      </c>
      <c r="AM110" s="51">
        <f t="shared" si="15"/>
        <v>1080</v>
      </c>
      <c r="AN110" s="51">
        <v>0</v>
      </c>
      <c r="AO110" s="51">
        <v>0</v>
      </c>
      <c r="AP110" s="82" t="s">
        <v>340</v>
      </c>
      <c r="AQ110" s="52"/>
      <c r="AR110" s="52">
        <v>20</v>
      </c>
      <c r="AS110" s="52"/>
      <c r="AT110" s="52">
        <f t="shared" si="23"/>
        <v>-300</v>
      </c>
      <c r="AU110" s="52">
        <f t="shared" si="23"/>
        <v>1080</v>
      </c>
      <c r="AV110" s="52">
        <f t="shared" si="23"/>
        <v>144</v>
      </c>
      <c r="AW110" s="52">
        <f t="shared" si="20"/>
        <v>36</v>
      </c>
      <c r="AX110" s="52"/>
      <c r="AY110" s="52">
        <f t="shared" si="24"/>
        <v>-300</v>
      </c>
      <c r="AZ110" s="52">
        <f t="shared" si="24"/>
        <v>1080</v>
      </c>
      <c r="BA110" s="52">
        <f t="shared" si="24"/>
        <v>144</v>
      </c>
      <c r="BB110" s="52">
        <f t="shared" si="21"/>
        <v>36</v>
      </c>
      <c r="BC110" s="52"/>
      <c r="BD110" s="52">
        <f t="shared" si="25"/>
        <v>-300</v>
      </c>
      <c r="BE110" s="52">
        <f t="shared" si="25"/>
        <v>1080</v>
      </c>
      <c r="BF110" s="52">
        <f t="shared" si="25"/>
        <v>144</v>
      </c>
      <c r="BG110" s="52">
        <f t="shared" si="22"/>
        <v>36</v>
      </c>
      <c r="BH110" s="70"/>
      <c r="BI110" s="70"/>
      <c r="BJ110" s="57"/>
    </row>
    <row r="111" spans="2:62" s="51" customFormat="1" ht="16" customHeight="1" x14ac:dyDescent="0.2">
      <c r="B111" s="70"/>
      <c r="C111" s="70"/>
      <c r="D111" s="52" t="s">
        <v>364</v>
      </c>
      <c r="E111" s="78" t="str">
        <f>Structure!A119</f>
        <v>Budget</v>
      </c>
      <c r="F111" s="53" t="str">
        <f>Structure!B119</f>
        <v>Budget</v>
      </c>
      <c r="G111" s="52">
        <v>1</v>
      </c>
      <c r="H111" s="52"/>
      <c r="I111" s="51" t="s">
        <v>344</v>
      </c>
      <c r="J111" s="54" t="s">
        <v>338</v>
      </c>
      <c r="K111" s="52"/>
      <c r="M111" s="55"/>
      <c r="N111" s="54"/>
      <c r="O111" s="54"/>
      <c r="P111" s="54"/>
      <c r="Q111" s="54"/>
      <c r="R111" s="55"/>
      <c r="S111" s="52" t="str">
        <f t="shared" si="12"/>
        <v>Y</v>
      </c>
      <c r="T111" s="51">
        <v>1</v>
      </c>
      <c r="U111" s="51">
        <v>1</v>
      </c>
      <c r="V111" s="51" t="s">
        <v>366</v>
      </c>
      <c r="AA111" s="51">
        <v>-300</v>
      </c>
      <c r="AB111" s="51">
        <f t="shared" si="19"/>
        <v>1152</v>
      </c>
      <c r="AC111" s="56">
        <v>144</v>
      </c>
      <c r="AD111" s="56">
        <v>36</v>
      </c>
      <c r="AE111" s="51" t="s">
        <v>367</v>
      </c>
      <c r="AF111" s="51">
        <f t="shared" si="17"/>
        <v>-300</v>
      </c>
      <c r="AG111" s="51">
        <f t="shared" si="18"/>
        <v>1152</v>
      </c>
      <c r="AH111" s="51">
        <f t="shared" si="14"/>
        <v>144</v>
      </c>
      <c r="AI111" s="51">
        <f t="shared" si="14"/>
        <v>36</v>
      </c>
      <c r="AJ111" s="51">
        <v>0</v>
      </c>
      <c r="AK111" s="51">
        <v>0</v>
      </c>
      <c r="AL111" s="51">
        <f t="shared" si="15"/>
        <v>-300</v>
      </c>
      <c r="AM111" s="51">
        <f t="shared" si="15"/>
        <v>1152</v>
      </c>
      <c r="AN111" s="51">
        <v>0</v>
      </c>
      <c r="AO111" s="51">
        <v>0</v>
      </c>
      <c r="AP111" s="82" t="s">
        <v>340</v>
      </c>
      <c r="AQ111" s="52"/>
      <c r="AR111" s="52">
        <v>20</v>
      </c>
      <c r="AS111" s="52"/>
      <c r="AT111" s="52">
        <f t="shared" si="23"/>
        <v>-300</v>
      </c>
      <c r="AU111" s="52">
        <f t="shared" si="23"/>
        <v>1152</v>
      </c>
      <c r="AV111" s="52">
        <f t="shared" si="23"/>
        <v>144</v>
      </c>
      <c r="AW111" s="52">
        <f t="shared" si="20"/>
        <v>36</v>
      </c>
      <c r="AX111" s="52"/>
      <c r="AY111" s="52">
        <f t="shared" si="24"/>
        <v>-300</v>
      </c>
      <c r="AZ111" s="52">
        <f t="shared" si="24"/>
        <v>1152</v>
      </c>
      <c r="BA111" s="52">
        <f t="shared" si="24"/>
        <v>144</v>
      </c>
      <c r="BB111" s="52">
        <f t="shared" si="21"/>
        <v>36</v>
      </c>
      <c r="BC111" s="52"/>
      <c r="BD111" s="52">
        <f t="shared" si="25"/>
        <v>-300</v>
      </c>
      <c r="BE111" s="52">
        <f t="shared" si="25"/>
        <v>1152</v>
      </c>
      <c r="BF111" s="52">
        <f t="shared" si="25"/>
        <v>144</v>
      </c>
      <c r="BG111" s="52">
        <f t="shared" si="22"/>
        <v>36</v>
      </c>
      <c r="BH111" s="70"/>
      <c r="BI111" s="70"/>
      <c r="BJ111" s="57"/>
    </row>
    <row r="112" spans="2:62" s="51" customFormat="1" ht="16" customHeight="1" x14ac:dyDescent="0.2">
      <c r="B112" s="70"/>
      <c r="C112" s="70"/>
      <c r="D112" s="52" t="s">
        <v>364</v>
      </c>
      <c r="E112" s="78" t="str">
        <f>Structure!A120</f>
        <v>CoreCompetencies</v>
      </c>
      <c r="F112" s="53" t="str">
        <f>Structure!B120</f>
        <v>Core Competencies</v>
      </c>
      <c r="G112" s="52">
        <v>1</v>
      </c>
      <c r="H112" s="52"/>
      <c r="I112" s="51" t="s">
        <v>344</v>
      </c>
      <c r="J112" s="54" t="s">
        <v>338</v>
      </c>
      <c r="K112" s="52"/>
      <c r="M112" s="55"/>
      <c r="N112" s="54"/>
      <c r="O112" s="54"/>
      <c r="P112" s="54"/>
      <c r="Q112" s="54"/>
      <c r="R112" s="55"/>
      <c r="S112" s="52" t="str">
        <f t="shared" si="12"/>
        <v>Y</v>
      </c>
      <c r="T112" s="51">
        <v>1</v>
      </c>
      <c r="U112" s="51">
        <v>1</v>
      </c>
      <c r="V112" s="51" t="s">
        <v>366</v>
      </c>
      <c r="AA112" s="51">
        <v>-300</v>
      </c>
      <c r="AB112" s="51">
        <f t="shared" si="19"/>
        <v>1224</v>
      </c>
      <c r="AC112" s="56">
        <v>144</v>
      </c>
      <c r="AD112" s="56">
        <v>36</v>
      </c>
      <c r="AE112" s="51" t="s">
        <v>367</v>
      </c>
      <c r="AF112" s="51">
        <f t="shared" si="17"/>
        <v>-300</v>
      </c>
      <c r="AG112" s="51">
        <f t="shared" si="18"/>
        <v>1224</v>
      </c>
      <c r="AH112" s="51">
        <f t="shared" si="14"/>
        <v>144</v>
      </c>
      <c r="AI112" s="51">
        <f t="shared" si="14"/>
        <v>36</v>
      </c>
      <c r="AJ112" s="51">
        <v>0</v>
      </c>
      <c r="AK112" s="51">
        <v>0</v>
      </c>
      <c r="AL112" s="51">
        <f t="shared" si="15"/>
        <v>-300</v>
      </c>
      <c r="AM112" s="51">
        <f t="shared" si="15"/>
        <v>1224</v>
      </c>
      <c r="AN112" s="51">
        <v>0</v>
      </c>
      <c r="AO112" s="51">
        <v>0</v>
      </c>
      <c r="AP112" s="82" t="s">
        <v>340</v>
      </c>
      <c r="AQ112" s="52"/>
      <c r="AR112" s="52">
        <v>20</v>
      </c>
      <c r="AS112" s="52"/>
      <c r="AT112" s="52">
        <f t="shared" si="23"/>
        <v>-300</v>
      </c>
      <c r="AU112" s="52">
        <f t="shared" si="23"/>
        <v>1224</v>
      </c>
      <c r="AV112" s="52">
        <f t="shared" si="23"/>
        <v>144</v>
      </c>
      <c r="AW112" s="52">
        <f t="shared" si="20"/>
        <v>36</v>
      </c>
      <c r="AX112" s="52"/>
      <c r="AY112" s="52">
        <f t="shared" si="24"/>
        <v>-300</v>
      </c>
      <c r="AZ112" s="52">
        <f t="shared" si="24"/>
        <v>1224</v>
      </c>
      <c r="BA112" s="52">
        <f t="shared" si="24"/>
        <v>144</v>
      </c>
      <c r="BB112" s="52">
        <f t="shared" si="21"/>
        <v>36</v>
      </c>
      <c r="BC112" s="52"/>
      <c r="BD112" s="52">
        <f t="shared" si="25"/>
        <v>-300</v>
      </c>
      <c r="BE112" s="52">
        <f t="shared" si="25"/>
        <v>1224</v>
      </c>
      <c r="BF112" s="52">
        <f t="shared" si="25"/>
        <v>144</v>
      </c>
      <c r="BG112" s="52">
        <f t="shared" si="22"/>
        <v>36</v>
      </c>
      <c r="BH112" s="70"/>
      <c r="BI112" s="70"/>
      <c r="BJ112" s="57"/>
    </row>
    <row r="113" spans="2:62" s="51" customFormat="1" ht="16" customHeight="1" x14ac:dyDescent="0.2">
      <c r="B113" s="70"/>
      <c r="C113" s="70"/>
      <c r="D113" s="52" t="s">
        <v>364</v>
      </c>
      <c r="E113" s="78" t="str">
        <f>Structure!A121</f>
        <v>Deliverables</v>
      </c>
      <c r="F113" s="53" t="str">
        <f>Structure!B121</f>
        <v>Deliverables</v>
      </c>
      <c r="G113" s="52">
        <v>1</v>
      </c>
      <c r="H113" s="52"/>
      <c r="I113" s="51" t="s">
        <v>363</v>
      </c>
      <c r="J113" s="54" t="s">
        <v>338</v>
      </c>
      <c r="K113" s="52"/>
      <c r="M113" s="55"/>
      <c r="N113" s="54"/>
      <c r="O113" s="54"/>
      <c r="P113" s="54"/>
      <c r="Q113" s="54"/>
      <c r="R113" s="55"/>
      <c r="S113" s="52" t="str">
        <f t="shared" si="12"/>
        <v>Y</v>
      </c>
      <c r="T113" s="51">
        <v>1</v>
      </c>
      <c r="U113" s="51">
        <v>1</v>
      </c>
      <c r="V113" s="51" t="s">
        <v>366</v>
      </c>
      <c r="AA113" s="51">
        <v>-300</v>
      </c>
      <c r="AB113" s="51">
        <f t="shared" si="19"/>
        <v>1296</v>
      </c>
      <c r="AC113" s="56">
        <v>144</v>
      </c>
      <c r="AD113" s="56">
        <v>36</v>
      </c>
      <c r="AE113" s="51" t="s">
        <v>367</v>
      </c>
      <c r="AF113" s="51">
        <f t="shared" si="17"/>
        <v>-300</v>
      </c>
      <c r="AG113" s="51">
        <f t="shared" si="18"/>
        <v>1296</v>
      </c>
      <c r="AH113" s="51">
        <f t="shared" si="14"/>
        <v>144</v>
      </c>
      <c r="AI113" s="51">
        <f t="shared" si="14"/>
        <v>36</v>
      </c>
      <c r="AJ113" s="51">
        <v>0</v>
      </c>
      <c r="AK113" s="51">
        <v>0</v>
      </c>
      <c r="AL113" s="51">
        <f t="shared" si="15"/>
        <v>-300</v>
      </c>
      <c r="AM113" s="51">
        <f t="shared" si="15"/>
        <v>1296</v>
      </c>
      <c r="AN113" s="51">
        <v>0</v>
      </c>
      <c r="AO113" s="51">
        <v>0</v>
      </c>
      <c r="AP113" s="82" t="s">
        <v>340</v>
      </c>
      <c r="AQ113" s="52"/>
      <c r="AR113" s="52">
        <v>20</v>
      </c>
      <c r="AS113" s="52"/>
      <c r="AT113" s="52">
        <f t="shared" si="23"/>
        <v>-300</v>
      </c>
      <c r="AU113" s="52">
        <f t="shared" si="23"/>
        <v>1296</v>
      </c>
      <c r="AV113" s="52">
        <f t="shared" si="23"/>
        <v>144</v>
      </c>
      <c r="AW113" s="52">
        <f t="shared" si="20"/>
        <v>36</v>
      </c>
      <c r="AX113" s="52"/>
      <c r="AY113" s="52">
        <f t="shared" si="24"/>
        <v>-300</v>
      </c>
      <c r="AZ113" s="52">
        <f t="shared" si="24"/>
        <v>1296</v>
      </c>
      <c r="BA113" s="52">
        <f t="shared" si="24"/>
        <v>144</v>
      </c>
      <c r="BB113" s="52">
        <f t="shared" si="21"/>
        <v>36</v>
      </c>
      <c r="BC113" s="52"/>
      <c r="BD113" s="52">
        <f t="shared" si="25"/>
        <v>-300</v>
      </c>
      <c r="BE113" s="52">
        <f t="shared" si="25"/>
        <v>1296</v>
      </c>
      <c r="BF113" s="52">
        <f t="shared" si="25"/>
        <v>144</v>
      </c>
      <c r="BG113" s="52">
        <f t="shared" si="22"/>
        <v>36</v>
      </c>
      <c r="BH113" s="70"/>
      <c r="BI113" s="70"/>
      <c r="BJ113" s="57"/>
    </row>
    <row r="114" spans="2:62" s="51" customFormat="1" ht="16" customHeight="1" x14ac:dyDescent="0.2">
      <c r="B114" s="70"/>
      <c r="C114" s="70"/>
      <c r="D114" s="52" t="s">
        <v>364</v>
      </c>
      <c r="E114" s="78" t="str">
        <f>Structure!A122</f>
        <v>Motivations</v>
      </c>
      <c r="F114" s="53" t="str">
        <f>Structure!B122</f>
        <v>Motivations</v>
      </c>
      <c r="G114" s="52">
        <v>1</v>
      </c>
      <c r="H114" s="52"/>
      <c r="I114" s="51" t="s">
        <v>352</v>
      </c>
      <c r="J114" s="54" t="s">
        <v>338</v>
      </c>
      <c r="K114" s="52"/>
      <c r="M114" s="55"/>
      <c r="N114" s="54"/>
      <c r="O114" s="54"/>
      <c r="P114" s="54"/>
      <c r="Q114" s="54"/>
      <c r="R114" s="55"/>
      <c r="S114" s="52" t="str">
        <f>IF($R$10=2,
IF(B114=4,"","Y"),"Y")</f>
        <v>Y</v>
      </c>
      <c r="T114" s="51">
        <v>1</v>
      </c>
      <c r="U114" s="51">
        <v>1</v>
      </c>
      <c r="V114" s="51" t="s">
        <v>366</v>
      </c>
      <c r="AA114" s="51">
        <v>-300</v>
      </c>
      <c r="AB114" s="51">
        <f t="shared" si="19"/>
        <v>1368</v>
      </c>
      <c r="AC114" s="56">
        <v>144</v>
      </c>
      <c r="AD114" s="56">
        <v>36</v>
      </c>
      <c r="AE114" s="51" t="s">
        <v>367</v>
      </c>
      <c r="AF114" s="51">
        <f t="shared" si="17"/>
        <v>-300</v>
      </c>
      <c r="AG114" s="51">
        <f t="shared" si="18"/>
        <v>1368</v>
      </c>
      <c r="AH114" s="51">
        <f>AC114</f>
        <v>144</v>
      </c>
      <c r="AI114" s="51">
        <f>AD114</f>
        <v>36</v>
      </c>
      <c r="AJ114" s="51">
        <v>0</v>
      </c>
      <c r="AK114" s="51">
        <v>0</v>
      </c>
      <c r="AL114" s="51">
        <f>AA114+AJ114</f>
        <v>-300</v>
      </c>
      <c r="AM114" s="51">
        <f>AB114+AK114</f>
        <v>1368</v>
      </c>
      <c r="AN114" s="51">
        <v>0</v>
      </c>
      <c r="AO114" s="51">
        <v>0</v>
      </c>
      <c r="AP114" s="82" t="s">
        <v>340</v>
      </c>
      <c r="AQ114" s="52"/>
      <c r="AR114" s="52">
        <v>20</v>
      </c>
      <c r="AS114" s="52"/>
      <c r="AT114" s="52">
        <f>AA114</f>
        <v>-300</v>
      </c>
      <c r="AU114" s="52">
        <f>AB114</f>
        <v>1368</v>
      </c>
      <c r="AV114" s="52">
        <f>AC114</f>
        <v>144</v>
      </c>
      <c r="AW114" s="52">
        <f>AD114</f>
        <v>36</v>
      </c>
      <c r="AX114" s="52"/>
      <c r="AY114" s="52">
        <f>AA114</f>
        <v>-300</v>
      </c>
      <c r="AZ114" s="52">
        <f>AB114</f>
        <v>1368</v>
      </c>
      <c r="BA114" s="52">
        <f>AC114</f>
        <v>144</v>
      </c>
      <c r="BB114" s="52">
        <f>AD114</f>
        <v>36</v>
      </c>
      <c r="BC114" s="52"/>
      <c r="BD114" s="52">
        <f>AA114</f>
        <v>-300</v>
      </c>
      <c r="BE114" s="52">
        <f>AB114</f>
        <v>1368</v>
      </c>
      <c r="BF114" s="52">
        <f>AC114</f>
        <v>144</v>
      </c>
      <c r="BG114" s="52">
        <f>AD114</f>
        <v>36</v>
      </c>
      <c r="BH114" s="70"/>
      <c r="BI114" s="70"/>
      <c r="BJ114" s="57"/>
    </row>
    <row r="115" spans="2:62" s="51" customFormat="1" ht="16" customHeight="1" x14ac:dyDescent="0.2">
      <c r="B115" s="70"/>
      <c r="C115" s="70"/>
      <c r="D115" s="52" t="s">
        <v>364</v>
      </c>
      <c r="E115" s="78" t="str">
        <f>Structure!A123</f>
        <v>LeadershipBrief</v>
      </c>
      <c r="F115" s="53" t="str">
        <f>Structure!B123</f>
        <v>Leadership Brief</v>
      </c>
      <c r="G115" s="52">
        <v>1</v>
      </c>
      <c r="H115" s="52"/>
      <c r="I115" s="51" t="s">
        <v>352</v>
      </c>
      <c r="J115" s="54" t="s">
        <v>338</v>
      </c>
      <c r="K115" s="52"/>
      <c r="M115" s="55"/>
      <c r="N115" s="54"/>
      <c r="O115" s="54"/>
      <c r="P115" s="54"/>
      <c r="Q115" s="54"/>
      <c r="R115" s="55"/>
      <c r="S115" s="52" t="str">
        <f t="shared" si="12"/>
        <v>Y</v>
      </c>
      <c r="T115" s="51">
        <v>1</v>
      </c>
      <c r="U115" s="51">
        <v>1</v>
      </c>
      <c r="V115" s="51" t="s">
        <v>366</v>
      </c>
      <c r="AA115" s="51">
        <v>-300</v>
      </c>
      <c r="AB115" s="51">
        <f t="shared" si="19"/>
        <v>1440</v>
      </c>
      <c r="AC115" s="56">
        <v>144</v>
      </c>
      <c r="AD115" s="56">
        <v>36</v>
      </c>
      <c r="AE115" s="51" t="s">
        <v>367</v>
      </c>
      <c r="AF115" s="51">
        <f t="shared" si="17"/>
        <v>-300</v>
      </c>
      <c r="AG115" s="51">
        <f t="shared" si="18"/>
        <v>1440</v>
      </c>
      <c r="AH115" s="51">
        <f t="shared" si="14"/>
        <v>144</v>
      </c>
      <c r="AI115" s="51">
        <f t="shared" si="14"/>
        <v>36</v>
      </c>
      <c r="AJ115" s="51">
        <v>0</v>
      </c>
      <c r="AK115" s="51">
        <v>0</v>
      </c>
      <c r="AL115" s="51">
        <f t="shared" si="15"/>
        <v>-300</v>
      </c>
      <c r="AM115" s="51">
        <f t="shared" si="15"/>
        <v>1440</v>
      </c>
      <c r="AN115" s="51">
        <v>0</v>
      </c>
      <c r="AO115" s="51">
        <v>0</v>
      </c>
      <c r="AP115" s="82" t="s">
        <v>340</v>
      </c>
      <c r="AQ115" s="52"/>
      <c r="AR115" s="52">
        <v>20</v>
      </c>
      <c r="AS115" s="52"/>
      <c r="AT115" s="52">
        <f t="shared" si="23"/>
        <v>-300</v>
      </c>
      <c r="AU115" s="52">
        <f t="shared" si="23"/>
        <v>1440</v>
      </c>
      <c r="AV115" s="52">
        <f t="shared" si="23"/>
        <v>144</v>
      </c>
      <c r="AW115" s="52">
        <f t="shared" si="20"/>
        <v>36</v>
      </c>
      <c r="AX115" s="52"/>
      <c r="AY115" s="52">
        <f t="shared" si="24"/>
        <v>-300</v>
      </c>
      <c r="AZ115" s="52">
        <f t="shared" si="24"/>
        <v>1440</v>
      </c>
      <c r="BA115" s="52">
        <f t="shared" si="24"/>
        <v>144</v>
      </c>
      <c r="BB115" s="52">
        <f t="shared" si="21"/>
        <v>36</v>
      </c>
      <c r="BC115" s="52"/>
      <c r="BD115" s="52">
        <f t="shared" si="25"/>
        <v>-300</v>
      </c>
      <c r="BE115" s="52">
        <f t="shared" si="25"/>
        <v>1440</v>
      </c>
      <c r="BF115" s="52">
        <f t="shared" si="25"/>
        <v>144</v>
      </c>
      <c r="BG115" s="52">
        <f t="shared" si="22"/>
        <v>36</v>
      </c>
      <c r="BH115" s="70"/>
      <c r="BI115" s="70"/>
      <c r="BJ115" s="57"/>
    </row>
    <row r="116" spans="2:62" s="51" customFormat="1" ht="16" customHeight="1" x14ac:dyDescent="0.2">
      <c r="B116" s="70"/>
      <c r="C116" s="70"/>
      <c r="D116" s="52" t="s">
        <v>364</v>
      </c>
      <c r="E116" s="78" t="str">
        <f>Structure!A124</f>
        <v>CollectiveWorkplans</v>
      </c>
      <c r="F116" s="53" t="str">
        <f>Structure!B124</f>
        <v>Collective Workplans</v>
      </c>
      <c r="G116" s="52">
        <v>1</v>
      </c>
      <c r="H116" s="52"/>
      <c r="I116" s="51" t="s">
        <v>352</v>
      </c>
      <c r="J116" s="54" t="s">
        <v>338</v>
      </c>
      <c r="K116" s="52"/>
      <c r="M116" s="55"/>
      <c r="N116" s="54"/>
      <c r="O116" s="54"/>
      <c r="P116" s="54"/>
      <c r="Q116" s="54"/>
      <c r="R116" s="55"/>
      <c r="S116" s="52" t="str">
        <f t="shared" si="12"/>
        <v>Y</v>
      </c>
      <c r="T116" s="51">
        <v>1</v>
      </c>
      <c r="U116" s="51">
        <v>1</v>
      </c>
      <c r="V116" s="51" t="s">
        <v>366</v>
      </c>
      <c r="AA116" s="51">
        <v>-300</v>
      </c>
      <c r="AB116" s="51">
        <f t="shared" si="19"/>
        <v>1512</v>
      </c>
      <c r="AC116" s="56">
        <v>144</v>
      </c>
      <c r="AD116" s="56">
        <v>36</v>
      </c>
      <c r="AE116" s="51" t="s">
        <v>367</v>
      </c>
      <c r="AF116" s="51">
        <f t="shared" si="17"/>
        <v>-300</v>
      </c>
      <c r="AG116" s="51">
        <f t="shared" si="18"/>
        <v>1512</v>
      </c>
      <c r="AH116" s="51">
        <f t="shared" si="14"/>
        <v>144</v>
      </c>
      <c r="AI116" s="51">
        <f t="shared" si="14"/>
        <v>36</v>
      </c>
      <c r="AJ116" s="51">
        <v>0</v>
      </c>
      <c r="AK116" s="51">
        <v>0</v>
      </c>
      <c r="AL116" s="51">
        <f t="shared" si="15"/>
        <v>-300</v>
      </c>
      <c r="AM116" s="51">
        <f t="shared" si="15"/>
        <v>1512</v>
      </c>
      <c r="AN116" s="51">
        <v>0</v>
      </c>
      <c r="AO116" s="51">
        <v>0</v>
      </c>
      <c r="AP116" s="82" t="s">
        <v>340</v>
      </c>
      <c r="AQ116" s="52"/>
      <c r="AR116" s="52">
        <v>20</v>
      </c>
      <c r="AS116" s="52"/>
      <c r="AT116" s="52">
        <f t="shared" si="23"/>
        <v>-300</v>
      </c>
      <c r="AU116" s="52">
        <f t="shared" si="23"/>
        <v>1512</v>
      </c>
      <c r="AV116" s="52">
        <f t="shared" si="23"/>
        <v>144</v>
      </c>
      <c r="AW116" s="52">
        <f t="shared" si="20"/>
        <v>36</v>
      </c>
      <c r="AX116" s="52"/>
      <c r="AY116" s="52">
        <f t="shared" si="24"/>
        <v>-300</v>
      </c>
      <c r="AZ116" s="52">
        <f t="shared" si="24"/>
        <v>1512</v>
      </c>
      <c r="BA116" s="52">
        <f t="shared" si="24"/>
        <v>144</v>
      </c>
      <c r="BB116" s="52">
        <f t="shared" si="21"/>
        <v>36</v>
      </c>
      <c r="BC116" s="52"/>
      <c r="BD116" s="52">
        <f t="shared" si="25"/>
        <v>-300</v>
      </c>
      <c r="BE116" s="52">
        <f t="shared" si="25"/>
        <v>1512</v>
      </c>
      <c r="BF116" s="52">
        <f t="shared" si="25"/>
        <v>144</v>
      </c>
      <c r="BG116" s="52">
        <f t="shared" si="22"/>
        <v>36</v>
      </c>
      <c r="BH116" s="70"/>
      <c r="BI116" s="70"/>
      <c r="BJ116" s="57"/>
    </row>
    <row r="117" spans="2:62" s="51" customFormat="1" ht="16" customHeight="1" x14ac:dyDescent="0.2">
      <c r="B117" s="70"/>
      <c r="C117" s="70"/>
      <c r="D117" s="52" t="s">
        <v>364</v>
      </c>
      <c r="E117" s="78" t="str">
        <f>Structure!A125</f>
        <v>FinanceBrief</v>
      </c>
      <c r="F117" s="53" t="str">
        <f>Structure!B125</f>
        <v>Finance Brief</v>
      </c>
      <c r="G117" s="52">
        <v>1</v>
      </c>
      <c r="H117" s="52"/>
      <c r="I117" s="51" t="s">
        <v>352</v>
      </c>
      <c r="J117" s="54" t="s">
        <v>338</v>
      </c>
      <c r="K117" s="52"/>
      <c r="M117" s="55"/>
      <c r="N117" s="54"/>
      <c r="O117" s="54"/>
      <c r="P117" s="54"/>
      <c r="Q117" s="54"/>
      <c r="R117" s="55"/>
      <c r="S117" s="52" t="str">
        <f t="shared" si="12"/>
        <v>Y</v>
      </c>
      <c r="T117" s="51">
        <v>1</v>
      </c>
      <c r="U117" s="51">
        <v>1</v>
      </c>
      <c r="V117" s="51" t="s">
        <v>366</v>
      </c>
      <c r="AA117" s="51">
        <v>-300</v>
      </c>
      <c r="AB117" s="51">
        <f t="shared" si="19"/>
        <v>1584</v>
      </c>
      <c r="AC117" s="56">
        <v>144</v>
      </c>
      <c r="AD117" s="56">
        <v>36</v>
      </c>
      <c r="AE117" s="51" t="s">
        <v>367</v>
      </c>
      <c r="AF117" s="51">
        <f t="shared" si="17"/>
        <v>-300</v>
      </c>
      <c r="AG117" s="51">
        <f t="shared" si="18"/>
        <v>1584</v>
      </c>
      <c r="AH117" s="51">
        <f t="shared" si="14"/>
        <v>144</v>
      </c>
      <c r="AI117" s="51">
        <f t="shared" si="14"/>
        <v>36</v>
      </c>
      <c r="AJ117" s="51">
        <v>0</v>
      </c>
      <c r="AK117" s="51">
        <v>0</v>
      </c>
      <c r="AL117" s="51">
        <f t="shared" si="15"/>
        <v>-300</v>
      </c>
      <c r="AM117" s="51">
        <f t="shared" si="15"/>
        <v>1584</v>
      </c>
      <c r="AN117" s="51">
        <v>0</v>
      </c>
      <c r="AO117" s="51">
        <v>0</v>
      </c>
      <c r="AP117" s="82" t="s">
        <v>340</v>
      </c>
      <c r="AQ117" s="52"/>
      <c r="AR117" s="52">
        <v>20</v>
      </c>
      <c r="AS117" s="52"/>
      <c r="AT117" s="52">
        <f t="shared" si="23"/>
        <v>-300</v>
      </c>
      <c r="AU117" s="52">
        <f t="shared" si="23"/>
        <v>1584</v>
      </c>
      <c r="AV117" s="52">
        <f t="shared" si="23"/>
        <v>144</v>
      </c>
      <c r="AW117" s="52">
        <f t="shared" si="20"/>
        <v>36</v>
      </c>
      <c r="AX117" s="52"/>
      <c r="AY117" s="52">
        <f t="shared" si="24"/>
        <v>-300</v>
      </c>
      <c r="AZ117" s="52">
        <f t="shared" si="24"/>
        <v>1584</v>
      </c>
      <c r="BA117" s="52">
        <f t="shared" si="24"/>
        <v>144</v>
      </c>
      <c r="BB117" s="52">
        <f t="shared" si="21"/>
        <v>36</v>
      </c>
      <c r="BC117" s="52"/>
      <c r="BD117" s="52">
        <f t="shared" si="25"/>
        <v>-300</v>
      </c>
      <c r="BE117" s="52">
        <f t="shared" si="25"/>
        <v>1584</v>
      </c>
      <c r="BF117" s="52">
        <f t="shared" si="25"/>
        <v>144</v>
      </c>
      <c r="BG117" s="52">
        <f t="shared" si="22"/>
        <v>36</v>
      </c>
      <c r="BH117" s="70"/>
      <c r="BI117" s="70"/>
      <c r="BJ117" s="57"/>
    </row>
    <row r="118" spans="2:62" s="51" customFormat="1" ht="16" customHeight="1" x14ac:dyDescent="0.2">
      <c r="B118" s="70"/>
      <c r="C118" s="70"/>
      <c r="D118" s="52" t="s">
        <v>364</v>
      </c>
      <c r="E118" s="78" t="str">
        <f>Structure!A126</f>
        <v>ResearchBrief</v>
      </c>
      <c r="F118" s="53" t="str">
        <f>Structure!B126</f>
        <v>Research Brief</v>
      </c>
      <c r="G118" s="52">
        <v>1</v>
      </c>
      <c r="H118" s="52"/>
      <c r="I118" s="51" t="s">
        <v>352</v>
      </c>
      <c r="J118" s="54" t="s">
        <v>338</v>
      </c>
      <c r="K118" s="52"/>
      <c r="M118" s="55"/>
      <c r="N118" s="54"/>
      <c r="O118" s="54"/>
      <c r="P118" s="54"/>
      <c r="Q118" s="54"/>
      <c r="R118" s="55"/>
      <c r="S118" s="52" t="str">
        <f t="shared" si="12"/>
        <v>Y</v>
      </c>
      <c r="T118" s="51">
        <v>1</v>
      </c>
      <c r="U118" s="51">
        <v>1</v>
      </c>
      <c r="V118" s="51" t="s">
        <v>366</v>
      </c>
      <c r="AA118" s="51">
        <v>-300</v>
      </c>
      <c r="AB118" s="51">
        <f t="shared" si="19"/>
        <v>1656</v>
      </c>
      <c r="AC118" s="56">
        <v>144</v>
      </c>
      <c r="AD118" s="56">
        <v>36</v>
      </c>
      <c r="AE118" s="51" t="s">
        <v>367</v>
      </c>
      <c r="AF118" s="51">
        <f t="shared" si="17"/>
        <v>-300</v>
      </c>
      <c r="AG118" s="51">
        <f t="shared" si="18"/>
        <v>1656</v>
      </c>
      <c r="AH118" s="51">
        <f t="shared" si="14"/>
        <v>144</v>
      </c>
      <c r="AI118" s="51">
        <f t="shared" si="14"/>
        <v>36</v>
      </c>
      <c r="AJ118" s="51">
        <v>0</v>
      </c>
      <c r="AK118" s="51">
        <v>0</v>
      </c>
      <c r="AL118" s="51">
        <f t="shared" si="15"/>
        <v>-300</v>
      </c>
      <c r="AM118" s="51">
        <f t="shared" si="15"/>
        <v>1656</v>
      </c>
      <c r="AN118" s="51">
        <v>0</v>
      </c>
      <c r="AO118" s="51">
        <v>0</v>
      </c>
      <c r="AP118" s="82" t="s">
        <v>340</v>
      </c>
      <c r="AQ118" s="52"/>
      <c r="AR118" s="52">
        <v>20</v>
      </c>
      <c r="AS118" s="52"/>
      <c r="AT118" s="52">
        <f t="shared" si="23"/>
        <v>-300</v>
      </c>
      <c r="AU118" s="52">
        <f t="shared" si="23"/>
        <v>1656</v>
      </c>
      <c r="AV118" s="52">
        <f t="shared" si="23"/>
        <v>144</v>
      </c>
      <c r="AW118" s="52">
        <f t="shared" si="20"/>
        <v>36</v>
      </c>
      <c r="AX118" s="52"/>
      <c r="AY118" s="52">
        <f t="shared" si="24"/>
        <v>-300</v>
      </c>
      <c r="AZ118" s="52">
        <f t="shared" si="24"/>
        <v>1656</v>
      </c>
      <c r="BA118" s="52">
        <f t="shared" si="24"/>
        <v>144</v>
      </c>
      <c r="BB118" s="52">
        <f t="shared" si="21"/>
        <v>36</v>
      </c>
      <c r="BC118" s="52"/>
      <c r="BD118" s="52">
        <f t="shared" si="25"/>
        <v>-300</v>
      </c>
      <c r="BE118" s="52">
        <f t="shared" si="25"/>
        <v>1656</v>
      </c>
      <c r="BF118" s="52">
        <f t="shared" si="25"/>
        <v>144</v>
      </c>
      <c r="BG118" s="52">
        <f t="shared" si="22"/>
        <v>36</v>
      </c>
      <c r="BH118" s="70"/>
      <c r="BI118" s="70"/>
      <c r="BJ118" s="57"/>
    </row>
    <row r="119" spans="2:62" s="51" customFormat="1" ht="16" customHeight="1" x14ac:dyDescent="0.2">
      <c r="B119" s="70"/>
      <c r="C119" s="70"/>
      <c r="D119" s="52" t="s">
        <v>364</v>
      </c>
      <c r="E119" s="78" t="str">
        <f>Structure!A127</f>
        <v>StakeholderBrief</v>
      </c>
      <c r="F119" s="53" t="str">
        <f>Structure!B127</f>
        <v>Stakeholder Brief</v>
      </c>
      <c r="G119" s="52">
        <v>1</v>
      </c>
      <c r="H119" s="52"/>
      <c r="I119" s="51" t="s">
        <v>352</v>
      </c>
      <c r="J119" s="54" t="s">
        <v>338</v>
      </c>
      <c r="K119" s="52"/>
      <c r="M119" s="55"/>
      <c r="N119" s="54"/>
      <c r="O119" s="54"/>
      <c r="P119" s="54"/>
      <c r="Q119" s="54"/>
      <c r="R119" s="55"/>
      <c r="S119" s="52" t="str">
        <f t="shared" si="12"/>
        <v>Y</v>
      </c>
      <c r="T119" s="51">
        <v>1</v>
      </c>
      <c r="U119" s="51">
        <v>1</v>
      </c>
      <c r="V119" s="51" t="s">
        <v>366</v>
      </c>
      <c r="AA119" s="51">
        <v>-300</v>
      </c>
      <c r="AB119" s="51">
        <f t="shared" si="19"/>
        <v>1728</v>
      </c>
      <c r="AC119" s="56">
        <v>144</v>
      </c>
      <c r="AD119" s="56">
        <v>36</v>
      </c>
      <c r="AE119" s="51" t="s">
        <v>367</v>
      </c>
      <c r="AF119" s="51">
        <f t="shared" si="17"/>
        <v>-300</v>
      </c>
      <c r="AG119" s="51">
        <f t="shared" si="18"/>
        <v>1728</v>
      </c>
      <c r="AH119" s="51">
        <f t="shared" si="14"/>
        <v>144</v>
      </c>
      <c r="AI119" s="51">
        <f t="shared" si="14"/>
        <v>36</v>
      </c>
      <c r="AJ119" s="51">
        <v>0</v>
      </c>
      <c r="AK119" s="51">
        <v>0</v>
      </c>
      <c r="AL119" s="51">
        <f t="shared" si="15"/>
        <v>-300</v>
      </c>
      <c r="AM119" s="51">
        <f t="shared" si="15"/>
        <v>1728</v>
      </c>
      <c r="AN119" s="51">
        <v>0</v>
      </c>
      <c r="AO119" s="51">
        <v>0</v>
      </c>
      <c r="AP119" s="82" t="s">
        <v>340</v>
      </c>
      <c r="AQ119" s="52"/>
      <c r="AR119" s="52">
        <v>20</v>
      </c>
      <c r="AS119" s="52"/>
      <c r="AT119" s="52">
        <f t="shared" si="23"/>
        <v>-300</v>
      </c>
      <c r="AU119" s="52">
        <f t="shared" si="23"/>
        <v>1728</v>
      </c>
      <c r="AV119" s="52">
        <f t="shared" si="23"/>
        <v>144</v>
      </c>
      <c r="AW119" s="52">
        <f t="shared" si="20"/>
        <v>36</v>
      </c>
      <c r="AX119" s="52"/>
      <c r="AY119" s="52">
        <f t="shared" si="24"/>
        <v>-300</v>
      </c>
      <c r="AZ119" s="52">
        <f t="shared" si="24"/>
        <v>1728</v>
      </c>
      <c r="BA119" s="52">
        <f t="shared" si="24"/>
        <v>144</v>
      </c>
      <c r="BB119" s="52">
        <f t="shared" si="21"/>
        <v>36</v>
      </c>
      <c r="BC119" s="52"/>
      <c r="BD119" s="52">
        <f t="shared" si="25"/>
        <v>-300</v>
      </c>
      <c r="BE119" s="52">
        <f t="shared" si="25"/>
        <v>1728</v>
      </c>
      <c r="BF119" s="52">
        <f t="shared" si="25"/>
        <v>144</v>
      </c>
      <c r="BG119" s="52">
        <f t="shared" si="22"/>
        <v>36</v>
      </c>
      <c r="BH119" s="70"/>
      <c r="BI119" s="70"/>
      <c r="BJ119" s="57"/>
    </row>
    <row r="120" spans="2:62" s="51" customFormat="1" ht="16" customHeight="1" x14ac:dyDescent="0.2">
      <c r="B120" s="70"/>
      <c r="C120" s="70"/>
      <c r="D120" s="52" t="s">
        <v>364</v>
      </c>
      <c r="E120" s="78" t="str">
        <f>Structure!A128</f>
        <v>SystemicAnalysis</v>
      </c>
      <c r="F120" s="53" t="str">
        <f>Structure!B128</f>
        <v>Systemic Analysis</v>
      </c>
      <c r="G120" s="52">
        <v>1</v>
      </c>
      <c r="H120" s="52"/>
      <c r="I120" s="51" t="s">
        <v>352</v>
      </c>
      <c r="J120" s="54" t="s">
        <v>338</v>
      </c>
      <c r="K120" s="52"/>
      <c r="M120" s="55"/>
      <c r="N120" s="54"/>
      <c r="O120" s="54"/>
      <c r="P120" s="54"/>
      <c r="Q120" s="54"/>
      <c r="R120" s="55"/>
      <c r="S120" s="52" t="str">
        <f t="shared" si="12"/>
        <v>Y</v>
      </c>
      <c r="T120" s="51">
        <v>1</v>
      </c>
      <c r="U120" s="51">
        <v>1</v>
      </c>
      <c r="V120" s="51" t="s">
        <v>366</v>
      </c>
      <c r="AA120" s="51">
        <v>-300</v>
      </c>
      <c r="AB120" s="51">
        <f t="shared" si="19"/>
        <v>1800</v>
      </c>
      <c r="AC120" s="56">
        <v>144</v>
      </c>
      <c r="AD120" s="56">
        <v>36</v>
      </c>
      <c r="AE120" s="51" t="s">
        <v>367</v>
      </c>
      <c r="AF120" s="51">
        <f t="shared" si="17"/>
        <v>-300</v>
      </c>
      <c r="AG120" s="51">
        <f t="shared" si="18"/>
        <v>1800</v>
      </c>
      <c r="AH120" s="51">
        <f t="shared" si="14"/>
        <v>144</v>
      </c>
      <c r="AI120" s="51">
        <f t="shared" si="14"/>
        <v>36</v>
      </c>
      <c r="AJ120" s="51">
        <v>0</v>
      </c>
      <c r="AK120" s="51">
        <v>0</v>
      </c>
      <c r="AL120" s="51">
        <f t="shared" si="15"/>
        <v>-300</v>
      </c>
      <c r="AM120" s="51">
        <f t="shared" si="15"/>
        <v>1800</v>
      </c>
      <c r="AN120" s="51">
        <v>0</v>
      </c>
      <c r="AO120" s="51">
        <v>0</v>
      </c>
      <c r="AP120" s="82" t="s">
        <v>340</v>
      </c>
      <c r="AQ120" s="52"/>
      <c r="AR120" s="52">
        <v>20</v>
      </c>
      <c r="AS120" s="52"/>
      <c r="AT120" s="52">
        <f t="shared" si="23"/>
        <v>-300</v>
      </c>
      <c r="AU120" s="52">
        <f t="shared" si="23"/>
        <v>1800</v>
      </c>
      <c r="AV120" s="52">
        <f t="shared" si="23"/>
        <v>144</v>
      </c>
      <c r="AW120" s="52">
        <f t="shared" si="20"/>
        <v>36</v>
      </c>
      <c r="AX120" s="52"/>
      <c r="AY120" s="52">
        <f t="shared" si="24"/>
        <v>-300</v>
      </c>
      <c r="AZ120" s="52">
        <f t="shared" si="24"/>
        <v>1800</v>
      </c>
      <c r="BA120" s="52">
        <f t="shared" si="24"/>
        <v>144</v>
      </c>
      <c r="BB120" s="52">
        <f t="shared" si="21"/>
        <v>36</v>
      </c>
      <c r="BC120" s="52"/>
      <c r="BD120" s="52">
        <f t="shared" si="25"/>
        <v>-300</v>
      </c>
      <c r="BE120" s="52">
        <f t="shared" si="25"/>
        <v>1800</v>
      </c>
      <c r="BF120" s="52">
        <f t="shared" si="25"/>
        <v>144</v>
      </c>
      <c r="BG120" s="52">
        <f t="shared" si="22"/>
        <v>36</v>
      </c>
      <c r="BH120" s="70"/>
      <c r="BI120" s="70"/>
      <c r="BJ120" s="57"/>
    </row>
    <row r="121" spans="2:62" s="51" customFormat="1" ht="16" customHeight="1" x14ac:dyDescent="0.2">
      <c r="B121" s="70"/>
      <c r="C121" s="70"/>
      <c r="D121" s="52" t="s">
        <v>364</v>
      </c>
      <c r="E121" s="78" t="str">
        <f>Structure!A129</f>
        <v>InnovationBrief</v>
      </c>
      <c r="F121" s="53" t="str">
        <f>Structure!B129</f>
        <v>Innovation  Brief</v>
      </c>
      <c r="G121" s="52">
        <v>1</v>
      </c>
      <c r="H121" s="52"/>
      <c r="I121" s="51" t="s">
        <v>352</v>
      </c>
      <c r="J121" s="54" t="s">
        <v>338</v>
      </c>
      <c r="K121" s="52"/>
      <c r="M121" s="55"/>
      <c r="N121" s="54"/>
      <c r="O121" s="54"/>
      <c r="P121" s="54"/>
      <c r="Q121" s="54"/>
      <c r="R121" s="55"/>
      <c r="S121" s="52" t="str">
        <f t="shared" si="12"/>
        <v>Y</v>
      </c>
      <c r="T121" s="51">
        <v>1</v>
      </c>
      <c r="U121" s="51">
        <v>1</v>
      </c>
      <c r="V121" s="51" t="s">
        <v>366</v>
      </c>
      <c r="AA121" s="51">
        <v>-300</v>
      </c>
      <c r="AB121" s="51">
        <f t="shared" si="19"/>
        <v>1872</v>
      </c>
      <c r="AC121" s="56">
        <v>144</v>
      </c>
      <c r="AD121" s="56">
        <v>36</v>
      </c>
      <c r="AE121" s="51" t="s">
        <v>367</v>
      </c>
      <c r="AF121" s="51">
        <f t="shared" si="17"/>
        <v>-300</v>
      </c>
      <c r="AG121" s="51">
        <f t="shared" si="18"/>
        <v>1872</v>
      </c>
      <c r="AH121" s="51">
        <f t="shared" si="14"/>
        <v>144</v>
      </c>
      <c r="AI121" s="51">
        <f t="shared" si="14"/>
        <v>36</v>
      </c>
      <c r="AJ121" s="51">
        <v>0</v>
      </c>
      <c r="AK121" s="51">
        <v>0</v>
      </c>
      <c r="AL121" s="51">
        <f t="shared" si="15"/>
        <v>-300</v>
      </c>
      <c r="AM121" s="51">
        <f t="shared" si="15"/>
        <v>1872</v>
      </c>
      <c r="AN121" s="51">
        <v>0</v>
      </c>
      <c r="AO121" s="51">
        <v>0</v>
      </c>
      <c r="AP121" s="82" t="s">
        <v>340</v>
      </c>
      <c r="AQ121" s="52"/>
      <c r="AR121" s="52">
        <v>20</v>
      </c>
      <c r="AS121" s="52"/>
      <c r="AT121" s="52">
        <f t="shared" si="23"/>
        <v>-300</v>
      </c>
      <c r="AU121" s="52">
        <f t="shared" si="23"/>
        <v>1872</v>
      </c>
      <c r="AV121" s="52">
        <f t="shared" si="23"/>
        <v>144</v>
      </c>
      <c r="AW121" s="52">
        <f t="shared" si="20"/>
        <v>36</v>
      </c>
      <c r="AX121" s="52"/>
      <c r="AY121" s="52">
        <f t="shared" si="24"/>
        <v>-300</v>
      </c>
      <c r="AZ121" s="52">
        <f t="shared" si="24"/>
        <v>1872</v>
      </c>
      <c r="BA121" s="52">
        <f t="shared" si="24"/>
        <v>144</v>
      </c>
      <c r="BB121" s="52">
        <f t="shared" si="21"/>
        <v>36</v>
      </c>
      <c r="BC121" s="52"/>
      <c r="BD121" s="52">
        <f t="shared" si="25"/>
        <v>-300</v>
      </c>
      <c r="BE121" s="52">
        <f t="shared" si="25"/>
        <v>1872</v>
      </c>
      <c r="BF121" s="52">
        <f t="shared" si="25"/>
        <v>144</v>
      </c>
      <c r="BG121" s="52">
        <f t="shared" si="22"/>
        <v>36</v>
      </c>
      <c r="BH121" s="70"/>
      <c r="BI121" s="70"/>
      <c r="BJ121" s="57"/>
    </row>
    <row r="122" spans="2:62" s="51" customFormat="1" ht="16" customHeight="1" x14ac:dyDescent="0.2">
      <c r="B122" s="70"/>
      <c r="C122" s="70"/>
      <c r="D122" s="52" t="s">
        <v>364</v>
      </c>
      <c r="E122" s="78" t="str">
        <f>Structure!A130</f>
        <v>MobilizationBrief</v>
      </c>
      <c r="F122" s="53" t="str">
        <f>Structure!B130</f>
        <v>Mobilization Brief</v>
      </c>
      <c r="G122" s="52">
        <v>1</v>
      </c>
      <c r="H122" s="52"/>
      <c r="I122" s="51" t="s">
        <v>352</v>
      </c>
      <c r="J122" s="54" t="s">
        <v>338</v>
      </c>
      <c r="K122" s="52"/>
      <c r="M122" s="55"/>
      <c r="N122" s="54"/>
      <c r="O122" s="54"/>
      <c r="P122" s="54"/>
      <c r="Q122" s="54"/>
      <c r="R122" s="55"/>
      <c r="S122" s="52" t="str">
        <f t="shared" si="12"/>
        <v>Y</v>
      </c>
      <c r="T122" s="51">
        <v>1</v>
      </c>
      <c r="U122" s="51">
        <v>1</v>
      </c>
      <c r="V122" s="51" t="s">
        <v>366</v>
      </c>
      <c r="AA122" s="51">
        <v>-300</v>
      </c>
      <c r="AB122" s="51">
        <f t="shared" si="19"/>
        <v>1944</v>
      </c>
      <c r="AC122" s="56">
        <v>144</v>
      </c>
      <c r="AD122" s="56">
        <v>36</v>
      </c>
      <c r="AE122" s="51" t="s">
        <v>367</v>
      </c>
      <c r="AF122" s="51">
        <f t="shared" si="17"/>
        <v>-300</v>
      </c>
      <c r="AG122" s="51">
        <f t="shared" si="18"/>
        <v>1944</v>
      </c>
      <c r="AH122" s="51">
        <f t="shared" si="14"/>
        <v>144</v>
      </c>
      <c r="AI122" s="51">
        <f t="shared" si="14"/>
        <v>36</v>
      </c>
      <c r="AJ122" s="51">
        <v>0</v>
      </c>
      <c r="AK122" s="51">
        <v>0</v>
      </c>
      <c r="AL122" s="51">
        <f t="shared" si="15"/>
        <v>-300</v>
      </c>
      <c r="AM122" s="51">
        <f t="shared" si="15"/>
        <v>1944</v>
      </c>
      <c r="AN122" s="51">
        <v>0</v>
      </c>
      <c r="AO122" s="51">
        <v>0</v>
      </c>
      <c r="AP122" s="82" t="s">
        <v>340</v>
      </c>
      <c r="AQ122" s="52"/>
      <c r="AR122" s="52">
        <v>20</v>
      </c>
      <c r="AS122" s="52"/>
      <c r="AT122" s="52">
        <f t="shared" si="23"/>
        <v>-300</v>
      </c>
      <c r="AU122" s="52">
        <f t="shared" si="23"/>
        <v>1944</v>
      </c>
      <c r="AV122" s="52">
        <f t="shared" si="23"/>
        <v>144</v>
      </c>
      <c r="AW122" s="52">
        <f t="shared" si="20"/>
        <v>36</v>
      </c>
      <c r="AX122" s="52"/>
      <c r="AY122" s="52">
        <f t="shared" si="24"/>
        <v>-300</v>
      </c>
      <c r="AZ122" s="52">
        <f t="shared" si="24"/>
        <v>1944</v>
      </c>
      <c r="BA122" s="52">
        <f t="shared" si="24"/>
        <v>144</v>
      </c>
      <c r="BB122" s="52">
        <f t="shared" si="21"/>
        <v>36</v>
      </c>
      <c r="BC122" s="52"/>
      <c r="BD122" s="52">
        <f t="shared" si="25"/>
        <v>-300</v>
      </c>
      <c r="BE122" s="52">
        <f t="shared" si="25"/>
        <v>1944</v>
      </c>
      <c r="BF122" s="52">
        <f t="shared" si="25"/>
        <v>144</v>
      </c>
      <c r="BG122" s="52">
        <f t="shared" si="22"/>
        <v>36</v>
      </c>
      <c r="BH122" s="70"/>
      <c r="BI122" s="70"/>
      <c r="BJ122" s="57"/>
    </row>
    <row r="123" spans="2:62" s="51" customFormat="1" ht="16" customHeight="1" x14ac:dyDescent="0.2">
      <c r="B123" s="70"/>
      <c r="C123" s="70"/>
      <c r="D123" s="52" t="s">
        <v>364</v>
      </c>
      <c r="E123" s="78" t="str">
        <f>Structure!A131</f>
        <v>OnlineHub</v>
      </c>
      <c r="F123" s="53" t="str">
        <f>Structure!B131</f>
        <v>Online Hub</v>
      </c>
      <c r="G123" s="52">
        <v>1</v>
      </c>
      <c r="H123" s="52"/>
      <c r="I123" s="51" t="s">
        <v>352</v>
      </c>
      <c r="J123" s="54" t="s">
        <v>338</v>
      </c>
      <c r="K123" s="52"/>
      <c r="M123" s="55"/>
      <c r="N123" s="54"/>
      <c r="O123" s="54"/>
      <c r="P123" s="54"/>
      <c r="Q123" s="54"/>
      <c r="R123" s="55"/>
      <c r="S123" s="52" t="str">
        <f t="shared" si="12"/>
        <v>Y</v>
      </c>
      <c r="T123" s="51">
        <v>1</v>
      </c>
      <c r="U123" s="51">
        <v>1</v>
      </c>
      <c r="V123" s="51" t="s">
        <v>366</v>
      </c>
      <c r="AA123" s="51">
        <v>-300</v>
      </c>
      <c r="AB123" s="51">
        <f t="shared" si="19"/>
        <v>2016</v>
      </c>
      <c r="AC123" s="56">
        <v>144</v>
      </c>
      <c r="AD123" s="56">
        <v>36</v>
      </c>
      <c r="AE123" s="51" t="s">
        <v>367</v>
      </c>
      <c r="AF123" s="51">
        <f t="shared" si="17"/>
        <v>-300</v>
      </c>
      <c r="AG123" s="51">
        <f t="shared" si="18"/>
        <v>2016</v>
      </c>
      <c r="AH123" s="51">
        <f t="shared" si="14"/>
        <v>144</v>
      </c>
      <c r="AI123" s="51">
        <f t="shared" si="14"/>
        <v>36</v>
      </c>
      <c r="AJ123" s="51">
        <v>0</v>
      </c>
      <c r="AK123" s="51">
        <v>0</v>
      </c>
      <c r="AL123" s="51">
        <f t="shared" si="15"/>
        <v>-300</v>
      </c>
      <c r="AM123" s="51">
        <f t="shared" si="15"/>
        <v>2016</v>
      </c>
      <c r="AN123" s="51">
        <v>0</v>
      </c>
      <c r="AO123" s="51">
        <v>0</v>
      </c>
      <c r="AP123" s="82" t="s">
        <v>340</v>
      </c>
      <c r="AQ123" s="52"/>
      <c r="AR123" s="52">
        <v>20</v>
      </c>
      <c r="AS123" s="52"/>
      <c r="AT123" s="52">
        <f t="shared" si="23"/>
        <v>-300</v>
      </c>
      <c r="AU123" s="52">
        <f t="shared" si="23"/>
        <v>2016</v>
      </c>
      <c r="AV123" s="52">
        <f t="shared" si="23"/>
        <v>144</v>
      </c>
      <c r="AW123" s="52">
        <f t="shared" si="20"/>
        <v>36</v>
      </c>
      <c r="AX123" s="52"/>
      <c r="AY123" s="52">
        <f t="shared" si="24"/>
        <v>-300</v>
      </c>
      <c r="AZ123" s="52">
        <f t="shared" si="24"/>
        <v>2016</v>
      </c>
      <c r="BA123" s="52">
        <f t="shared" si="24"/>
        <v>144</v>
      </c>
      <c r="BB123" s="52">
        <f t="shared" si="21"/>
        <v>36</v>
      </c>
      <c r="BC123" s="52"/>
      <c r="BD123" s="52">
        <f t="shared" si="25"/>
        <v>-300</v>
      </c>
      <c r="BE123" s="52">
        <f t="shared" si="25"/>
        <v>2016</v>
      </c>
      <c r="BF123" s="52">
        <f t="shared" si="25"/>
        <v>144</v>
      </c>
      <c r="BG123" s="52">
        <f t="shared" si="22"/>
        <v>36</v>
      </c>
      <c r="BH123" s="70"/>
      <c r="BI123" s="70"/>
      <c r="BJ123" s="57"/>
    </row>
    <row r="124" spans="2:62" s="51" customFormat="1" ht="16" customHeight="1" x14ac:dyDescent="0.2">
      <c r="B124" s="70"/>
      <c r="C124" s="70"/>
      <c r="D124" s="52" t="s">
        <v>364</v>
      </c>
      <c r="E124" s="78" t="str">
        <f>Structure!A132</f>
        <v>Facilitation</v>
      </c>
      <c r="F124" s="53" t="str">
        <f>Structure!B132</f>
        <v>Facilitation</v>
      </c>
      <c r="G124" s="52">
        <v>1</v>
      </c>
      <c r="H124" s="52"/>
      <c r="I124" s="51" t="s">
        <v>352</v>
      </c>
      <c r="J124" s="54" t="s">
        <v>338</v>
      </c>
      <c r="K124" s="52"/>
      <c r="M124" s="55"/>
      <c r="N124" s="54"/>
      <c r="O124" s="54"/>
      <c r="P124" s="54"/>
      <c r="Q124" s="54"/>
      <c r="R124" s="55"/>
      <c r="S124" s="52" t="str">
        <f t="shared" si="12"/>
        <v>Y</v>
      </c>
      <c r="T124" s="51">
        <v>1</v>
      </c>
      <c r="U124" s="51">
        <v>1</v>
      </c>
      <c r="V124" s="51" t="s">
        <v>366</v>
      </c>
      <c r="AA124" s="51">
        <v>-300</v>
      </c>
      <c r="AB124" s="51">
        <f t="shared" si="19"/>
        <v>2088</v>
      </c>
      <c r="AC124" s="56">
        <v>144</v>
      </c>
      <c r="AD124" s="56">
        <v>36</v>
      </c>
      <c r="AE124" s="51" t="s">
        <v>367</v>
      </c>
      <c r="AF124" s="51">
        <f t="shared" si="17"/>
        <v>-300</v>
      </c>
      <c r="AG124" s="51">
        <f t="shared" si="18"/>
        <v>2088</v>
      </c>
      <c r="AH124" s="51">
        <f t="shared" si="14"/>
        <v>144</v>
      </c>
      <c r="AI124" s="51">
        <f t="shared" si="14"/>
        <v>36</v>
      </c>
      <c r="AJ124" s="51">
        <v>0</v>
      </c>
      <c r="AK124" s="51">
        <v>0</v>
      </c>
      <c r="AL124" s="51">
        <f t="shared" si="15"/>
        <v>-300</v>
      </c>
      <c r="AM124" s="51">
        <f t="shared" si="15"/>
        <v>2088</v>
      </c>
      <c r="AN124" s="51">
        <v>0</v>
      </c>
      <c r="AO124" s="51">
        <v>0</v>
      </c>
      <c r="AP124" s="82" t="s">
        <v>340</v>
      </c>
      <c r="AQ124" s="52"/>
      <c r="AR124" s="52">
        <v>20</v>
      </c>
      <c r="AS124" s="52"/>
      <c r="AT124" s="52">
        <f t="shared" si="23"/>
        <v>-300</v>
      </c>
      <c r="AU124" s="52">
        <f t="shared" si="23"/>
        <v>2088</v>
      </c>
      <c r="AV124" s="52">
        <f t="shared" si="23"/>
        <v>144</v>
      </c>
      <c r="AW124" s="52">
        <f t="shared" si="20"/>
        <v>36</v>
      </c>
      <c r="AX124" s="52"/>
      <c r="AY124" s="52">
        <f t="shared" si="24"/>
        <v>-300</v>
      </c>
      <c r="AZ124" s="52">
        <f t="shared" si="24"/>
        <v>2088</v>
      </c>
      <c r="BA124" s="52">
        <f t="shared" si="24"/>
        <v>144</v>
      </c>
      <c r="BB124" s="52">
        <f t="shared" si="21"/>
        <v>36</v>
      </c>
      <c r="BC124" s="52"/>
      <c r="BD124" s="52">
        <f t="shared" si="25"/>
        <v>-300</v>
      </c>
      <c r="BE124" s="52">
        <f t="shared" si="25"/>
        <v>2088</v>
      </c>
      <c r="BF124" s="52">
        <f t="shared" si="25"/>
        <v>144</v>
      </c>
      <c r="BG124" s="52">
        <f t="shared" si="22"/>
        <v>36</v>
      </c>
      <c r="BH124" s="70"/>
      <c r="BI124" s="70"/>
      <c r="BJ124" s="57"/>
    </row>
    <row r="125" spans="2:62" s="51" customFormat="1" ht="16" customHeight="1" x14ac:dyDescent="0.2">
      <c r="B125" s="70"/>
      <c r="C125" s="70"/>
      <c r="D125" s="52" t="s">
        <v>364</v>
      </c>
      <c r="E125" s="78" t="str">
        <f>Structure!A133</f>
        <v>ProjectManagement</v>
      </c>
      <c r="F125" s="53" t="str">
        <f>Structure!B133</f>
        <v>Project Management</v>
      </c>
      <c r="G125" s="52">
        <v>1</v>
      </c>
      <c r="H125" s="52"/>
      <c r="I125" s="51" t="s">
        <v>352</v>
      </c>
      <c r="J125" s="54" t="s">
        <v>338</v>
      </c>
      <c r="K125" s="52"/>
      <c r="M125" s="55"/>
      <c r="N125" s="54"/>
      <c r="O125" s="54"/>
      <c r="P125" s="54"/>
      <c r="Q125" s="54"/>
      <c r="R125" s="55"/>
      <c r="S125" s="52" t="str">
        <f t="shared" si="12"/>
        <v>Y</v>
      </c>
      <c r="T125" s="51">
        <v>1</v>
      </c>
      <c r="U125" s="51">
        <v>1</v>
      </c>
      <c r="V125" s="51" t="s">
        <v>366</v>
      </c>
      <c r="AA125" s="51">
        <v>-300</v>
      </c>
      <c r="AB125" s="51">
        <f t="shared" si="19"/>
        <v>2160</v>
      </c>
      <c r="AC125" s="56">
        <v>144</v>
      </c>
      <c r="AD125" s="56">
        <v>36</v>
      </c>
      <c r="AE125" s="51" t="s">
        <v>367</v>
      </c>
      <c r="AF125" s="51">
        <f t="shared" si="17"/>
        <v>-300</v>
      </c>
      <c r="AG125" s="51">
        <f t="shared" si="18"/>
        <v>2160</v>
      </c>
      <c r="AH125" s="51">
        <f t="shared" si="14"/>
        <v>144</v>
      </c>
      <c r="AI125" s="51">
        <f t="shared" si="14"/>
        <v>36</v>
      </c>
      <c r="AJ125" s="51">
        <v>0</v>
      </c>
      <c r="AK125" s="51">
        <v>0</v>
      </c>
      <c r="AL125" s="51">
        <f t="shared" si="15"/>
        <v>-300</v>
      </c>
      <c r="AM125" s="51">
        <f t="shared" si="15"/>
        <v>2160</v>
      </c>
      <c r="AN125" s="51">
        <v>0</v>
      </c>
      <c r="AO125" s="51">
        <v>0</v>
      </c>
      <c r="AP125" s="51" t="s">
        <v>340</v>
      </c>
      <c r="AQ125" s="52"/>
      <c r="AR125" s="52">
        <v>20</v>
      </c>
      <c r="AS125" s="52"/>
      <c r="AT125" s="52">
        <f t="shared" si="23"/>
        <v>-300</v>
      </c>
      <c r="AU125" s="52">
        <f t="shared" si="23"/>
        <v>2160</v>
      </c>
      <c r="AV125" s="52">
        <f t="shared" si="23"/>
        <v>144</v>
      </c>
      <c r="AW125" s="52">
        <f t="shared" si="20"/>
        <v>36</v>
      </c>
      <c r="AX125" s="52"/>
      <c r="AY125" s="52">
        <f t="shared" si="24"/>
        <v>-300</v>
      </c>
      <c r="AZ125" s="52">
        <f t="shared" si="24"/>
        <v>2160</v>
      </c>
      <c r="BA125" s="52">
        <f t="shared" si="24"/>
        <v>144</v>
      </c>
      <c r="BB125" s="52">
        <f t="shared" si="21"/>
        <v>36</v>
      </c>
      <c r="BC125" s="52"/>
      <c r="BD125" s="52">
        <f t="shared" si="25"/>
        <v>-300</v>
      </c>
      <c r="BE125" s="52">
        <f t="shared" si="25"/>
        <v>2160</v>
      </c>
      <c r="BF125" s="52">
        <f t="shared" si="25"/>
        <v>144</v>
      </c>
      <c r="BG125" s="52">
        <f t="shared" si="22"/>
        <v>36</v>
      </c>
      <c r="BH125" s="70"/>
      <c r="BI125" s="70"/>
      <c r="BJ125" s="57"/>
    </row>
    <row r="126" spans="2:62" s="51" customFormat="1" ht="16" customHeight="1" x14ac:dyDescent="0.2">
      <c r="B126" s="70"/>
      <c r="C126" s="70"/>
      <c r="D126" s="52"/>
      <c r="E126" s="78" t="str">
        <f>Structure!A134</f>
        <v>CurrentSystem</v>
      </c>
      <c r="F126" s="60" t="str">
        <f>Structure!B134</f>
        <v>Current System</v>
      </c>
      <c r="G126" s="52">
        <v>1</v>
      </c>
      <c r="H126" s="52"/>
      <c r="I126" s="51" t="s">
        <v>342</v>
      </c>
      <c r="J126" s="54" t="s">
        <v>338</v>
      </c>
      <c r="K126" s="52"/>
      <c r="M126" s="55"/>
      <c r="N126" s="54"/>
      <c r="O126" s="54"/>
      <c r="P126" s="54"/>
      <c r="Q126" s="54"/>
      <c r="R126" s="55"/>
      <c r="S126" s="52" t="str">
        <f t="shared" si="12"/>
        <v>Y</v>
      </c>
      <c r="T126" s="51">
        <v>1</v>
      </c>
      <c r="U126" s="51">
        <v>1</v>
      </c>
      <c r="AC126" s="56"/>
      <c r="AD126" s="56"/>
      <c r="AE126" s="51">
        <f t="shared" si="13"/>
        <v>0</v>
      </c>
      <c r="AF126" s="51">
        <f t="shared" si="14"/>
        <v>0</v>
      </c>
      <c r="AG126" s="51">
        <f t="shared" si="14"/>
        <v>0</v>
      </c>
      <c r="AH126" s="51">
        <f t="shared" si="14"/>
        <v>0</v>
      </c>
      <c r="AI126" s="51">
        <f t="shared" si="14"/>
        <v>0</v>
      </c>
      <c r="AJ126" s="51">
        <v>0</v>
      </c>
      <c r="AK126" s="51">
        <v>0</v>
      </c>
      <c r="AL126" s="51">
        <f t="shared" si="15"/>
        <v>0</v>
      </c>
      <c r="AM126" s="51">
        <f t="shared" si="15"/>
        <v>0</v>
      </c>
      <c r="AN126" s="51">
        <v>0</v>
      </c>
      <c r="AO126" s="51">
        <v>0</v>
      </c>
      <c r="AP126" s="51" t="s">
        <v>340</v>
      </c>
      <c r="AQ126" s="52"/>
      <c r="AR126" s="52">
        <v>20</v>
      </c>
      <c r="AS126" s="52"/>
      <c r="AT126" s="52">
        <f t="shared" si="23"/>
        <v>0</v>
      </c>
      <c r="AU126" s="52">
        <f t="shared" si="23"/>
        <v>0</v>
      </c>
      <c r="AV126" s="52">
        <f t="shared" si="23"/>
        <v>0</v>
      </c>
      <c r="AW126" s="52">
        <f t="shared" si="20"/>
        <v>0</v>
      </c>
      <c r="AX126" s="52"/>
      <c r="AY126" s="52">
        <f t="shared" si="24"/>
        <v>0</v>
      </c>
      <c r="AZ126" s="52">
        <f t="shared" si="24"/>
        <v>0</v>
      </c>
      <c r="BA126" s="52">
        <f t="shared" si="24"/>
        <v>0</v>
      </c>
      <c r="BB126" s="52">
        <f t="shared" si="21"/>
        <v>0</v>
      </c>
      <c r="BC126" s="52"/>
      <c r="BD126" s="52">
        <f t="shared" si="25"/>
        <v>0</v>
      </c>
      <c r="BE126" s="52">
        <f t="shared" si="25"/>
        <v>0</v>
      </c>
      <c r="BF126" s="52">
        <f t="shared" si="25"/>
        <v>0</v>
      </c>
      <c r="BG126" s="52">
        <f t="shared" si="22"/>
        <v>0</v>
      </c>
      <c r="BH126" s="70"/>
      <c r="BI126" s="70"/>
      <c r="BJ126" s="57"/>
    </row>
    <row r="127" spans="2:62" s="51" customFormat="1" ht="16" customHeight="1" x14ac:dyDescent="0.2">
      <c r="B127" s="70"/>
      <c r="C127" s="70"/>
      <c r="D127" s="52"/>
      <c r="E127" s="78" t="str">
        <f>Structure!A135</f>
        <v>FutureSystem</v>
      </c>
      <c r="F127" s="60" t="str">
        <f>Structure!B135</f>
        <v>Future System</v>
      </c>
      <c r="G127" s="52">
        <v>1</v>
      </c>
      <c r="H127" s="52"/>
      <c r="I127" s="51" t="s">
        <v>342</v>
      </c>
      <c r="J127" s="54" t="s">
        <v>338</v>
      </c>
      <c r="K127" s="52"/>
      <c r="M127" s="55"/>
      <c r="N127" s="54"/>
      <c r="O127" s="54"/>
      <c r="P127" s="54"/>
      <c r="Q127" s="54"/>
      <c r="R127" s="55"/>
      <c r="S127" s="52" t="str">
        <f t="shared" si="12"/>
        <v>Y</v>
      </c>
      <c r="T127" s="51">
        <v>1</v>
      </c>
      <c r="U127" s="51">
        <v>1</v>
      </c>
      <c r="AC127" s="56"/>
      <c r="AD127" s="56"/>
      <c r="AE127" s="51">
        <f t="shared" si="13"/>
        <v>0</v>
      </c>
      <c r="AF127" s="51">
        <f t="shared" si="14"/>
        <v>0</v>
      </c>
      <c r="AG127" s="51">
        <f t="shared" si="14"/>
        <v>0</v>
      </c>
      <c r="AH127" s="51">
        <f t="shared" si="14"/>
        <v>0</v>
      </c>
      <c r="AI127" s="51">
        <f t="shared" si="14"/>
        <v>0</v>
      </c>
      <c r="AJ127" s="51">
        <v>0</v>
      </c>
      <c r="AK127" s="51">
        <v>0</v>
      </c>
      <c r="AL127" s="51">
        <f t="shared" si="15"/>
        <v>0</v>
      </c>
      <c r="AM127" s="51">
        <f t="shared" si="15"/>
        <v>0</v>
      </c>
      <c r="AN127" s="51">
        <v>0</v>
      </c>
      <c r="AO127" s="51">
        <v>0</v>
      </c>
      <c r="AP127" s="51" t="s">
        <v>340</v>
      </c>
      <c r="AQ127" s="52"/>
      <c r="AR127" s="52">
        <v>20</v>
      </c>
      <c r="AS127" s="52"/>
      <c r="AT127" s="52">
        <f t="shared" si="23"/>
        <v>0</v>
      </c>
      <c r="AU127" s="52">
        <f t="shared" si="23"/>
        <v>0</v>
      </c>
      <c r="AV127" s="52">
        <f t="shared" si="23"/>
        <v>0</v>
      </c>
      <c r="AW127" s="52">
        <f t="shared" si="20"/>
        <v>0</v>
      </c>
      <c r="AX127" s="52"/>
      <c r="AY127" s="52">
        <f t="shared" si="24"/>
        <v>0</v>
      </c>
      <c r="AZ127" s="52">
        <f t="shared" si="24"/>
        <v>0</v>
      </c>
      <c r="BA127" s="52">
        <f t="shared" si="24"/>
        <v>0</v>
      </c>
      <c r="BB127" s="52">
        <f t="shared" si="21"/>
        <v>0</v>
      </c>
      <c r="BC127" s="52"/>
      <c r="BD127" s="52">
        <f t="shared" si="25"/>
        <v>0</v>
      </c>
      <c r="BE127" s="52">
        <f t="shared" si="25"/>
        <v>0</v>
      </c>
      <c r="BF127" s="52">
        <f t="shared" si="25"/>
        <v>0</v>
      </c>
      <c r="BG127" s="52">
        <f t="shared" si="22"/>
        <v>0</v>
      </c>
      <c r="BH127" s="70"/>
      <c r="BI127" s="70"/>
      <c r="BJ127" s="57"/>
    </row>
    <row r="128" spans="2:62" s="51" customFormat="1" ht="16" customHeight="1" x14ac:dyDescent="0.2">
      <c r="B128" s="70"/>
      <c r="C128" s="70"/>
      <c r="D128" s="52"/>
      <c r="E128" s="78" t="str">
        <f>Structure!A136</f>
        <v>Toolkit1</v>
      </c>
      <c r="F128" s="60" t="str">
        <f>Structure!B136</f>
        <v>Toolkit1</v>
      </c>
      <c r="G128" s="52">
        <v>1</v>
      </c>
      <c r="H128" s="52"/>
      <c r="J128" s="54" t="s">
        <v>338</v>
      </c>
      <c r="K128" s="52"/>
      <c r="M128" s="55"/>
      <c r="N128" s="54"/>
      <c r="O128" s="54"/>
      <c r="P128" s="54"/>
      <c r="Q128" s="54"/>
      <c r="R128" s="55"/>
      <c r="S128" s="52" t="str">
        <f t="shared" si="12"/>
        <v>Y</v>
      </c>
      <c r="T128" s="51">
        <v>1</v>
      </c>
      <c r="U128" s="51">
        <v>1</v>
      </c>
      <c r="AC128" s="56"/>
      <c r="AD128" s="56"/>
      <c r="AE128" s="51">
        <f t="shared" si="13"/>
        <v>0</v>
      </c>
      <c r="AF128" s="51">
        <f t="shared" si="14"/>
        <v>0</v>
      </c>
      <c r="AG128" s="51">
        <f t="shared" si="14"/>
        <v>0</v>
      </c>
      <c r="AH128" s="51">
        <f t="shared" si="14"/>
        <v>0</v>
      </c>
      <c r="AI128" s="51">
        <f t="shared" si="14"/>
        <v>0</v>
      </c>
      <c r="AJ128" s="51">
        <v>0</v>
      </c>
      <c r="AK128" s="51">
        <v>0</v>
      </c>
      <c r="AL128" s="51">
        <f t="shared" si="15"/>
        <v>0</v>
      </c>
      <c r="AM128" s="51">
        <f t="shared" si="15"/>
        <v>0</v>
      </c>
      <c r="AN128" s="51">
        <v>0</v>
      </c>
      <c r="AO128" s="51">
        <v>0</v>
      </c>
      <c r="AP128" s="51" t="s">
        <v>340</v>
      </c>
      <c r="AQ128" s="52"/>
      <c r="AR128" s="52">
        <v>20</v>
      </c>
      <c r="AS128" s="52"/>
      <c r="AT128" s="52">
        <f t="shared" si="23"/>
        <v>0</v>
      </c>
      <c r="AU128" s="52">
        <f t="shared" si="23"/>
        <v>0</v>
      </c>
      <c r="AV128" s="52">
        <f t="shared" si="23"/>
        <v>0</v>
      </c>
      <c r="AW128" s="52">
        <f t="shared" si="20"/>
        <v>0</v>
      </c>
      <c r="AX128" s="52"/>
      <c r="AY128" s="52">
        <f t="shared" si="24"/>
        <v>0</v>
      </c>
      <c r="AZ128" s="52">
        <f t="shared" si="24"/>
        <v>0</v>
      </c>
      <c r="BA128" s="52">
        <f t="shared" si="24"/>
        <v>0</v>
      </c>
      <c r="BB128" s="52">
        <f t="shared" si="21"/>
        <v>0</v>
      </c>
      <c r="BC128" s="52"/>
      <c r="BD128" s="52">
        <f t="shared" si="25"/>
        <v>0</v>
      </c>
      <c r="BE128" s="52">
        <f t="shared" si="25"/>
        <v>0</v>
      </c>
      <c r="BF128" s="52">
        <f t="shared" si="25"/>
        <v>0</v>
      </c>
      <c r="BG128" s="52">
        <f t="shared" si="22"/>
        <v>0</v>
      </c>
      <c r="BH128" s="70"/>
      <c r="BI128" s="70"/>
      <c r="BJ128" s="57"/>
    </row>
    <row r="129" spans="2:62" s="51" customFormat="1" ht="16" customHeight="1" x14ac:dyDescent="0.2">
      <c r="B129" s="70"/>
      <c r="C129" s="70"/>
      <c r="D129" s="52"/>
      <c r="E129" s="78" t="str">
        <f>Structure!A137</f>
        <v>Collaboratory</v>
      </c>
      <c r="F129" s="60" t="str">
        <f>Structure!B137</f>
        <v>Collaboratory</v>
      </c>
      <c r="G129" s="52">
        <v>1</v>
      </c>
      <c r="H129" s="52"/>
      <c r="J129" s="54" t="s">
        <v>338</v>
      </c>
      <c r="K129" s="52"/>
      <c r="M129" s="55"/>
      <c r="N129" s="54"/>
      <c r="O129" s="54"/>
      <c r="P129" s="54"/>
      <c r="Q129" s="54"/>
      <c r="R129" s="55"/>
      <c r="S129" s="52" t="str">
        <f t="shared" si="12"/>
        <v>Y</v>
      </c>
      <c r="T129" s="51">
        <v>1</v>
      </c>
      <c r="U129" s="51">
        <v>1</v>
      </c>
      <c r="AC129" s="56"/>
      <c r="AD129" s="56"/>
      <c r="AE129" s="51">
        <f t="shared" si="13"/>
        <v>0</v>
      </c>
      <c r="AF129" s="51">
        <f t="shared" si="14"/>
        <v>0</v>
      </c>
      <c r="AG129" s="51">
        <f t="shared" si="14"/>
        <v>0</v>
      </c>
      <c r="AH129" s="51">
        <f t="shared" si="14"/>
        <v>0</v>
      </c>
      <c r="AI129" s="51">
        <f t="shared" si="14"/>
        <v>0</v>
      </c>
      <c r="AJ129" s="51">
        <v>0</v>
      </c>
      <c r="AK129" s="51">
        <v>0</v>
      </c>
      <c r="AL129" s="51">
        <f t="shared" si="15"/>
        <v>0</v>
      </c>
      <c r="AM129" s="51">
        <f t="shared" si="15"/>
        <v>0</v>
      </c>
      <c r="AN129" s="51">
        <v>0</v>
      </c>
      <c r="AO129" s="51">
        <v>0</v>
      </c>
      <c r="AP129" s="51" t="s">
        <v>340</v>
      </c>
      <c r="AQ129" s="52"/>
      <c r="AR129" s="52">
        <v>20</v>
      </c>
      <c r="AS129" s="52"/>
      <c r="AT129" s="52">
        <f t="shared" si="23"/>
        <v>0</v>
      </c>
      <c r="AU129" s="52">
        <f t="shared" si="23"/>
        <v>0</v>
      </c>
      <c r="AV129" s="52">
        <f t="shared" si="23"/>
        <v>0</v>
      </c>
      <c r="AW129" s="52">
        <f t="shared" si="20"/>
        <v>0</v>
      </c>
      <c r="AX129" s="52"/>
      <c r="AY129" s="52">
        <f t="shared" si="24"/>
        <v>0</v>
      </c>
      <c r="AZ129" s="52">
        <f t="shared" si="24"/>
        <v>0</v>
      </c>
      <c r="BA129" s="52">
        <f t="shared" si="24"/>
        <v>0</v>
      </c>
      <c r="BB129" s="52">
        <f t="shared" si="21"/>
        <v>0</v>
      </c>
      <c r="BC129" s="52"/>
      <c r="BD129" s="52">
        <f t="shared" si="25"/>
        <v>0</v>
      </c>
      <c r="BE129" s="52">
        <f t="shared" si="25"/>
        <v>0</v>
      </c>
      <c r="BF129" s="52">
        <f t="shared" si="25"/>
        <v>0</v>
      </c>
      <c r="BG129" s="52">
        <f t="shared" si="22"/>
        <v>0</v>
      </c>
      <c r="BH129" s="70"/>
      <c r="BI129" s="70"/>
      <c r="BJ129" s="57"/>
    </row>
    <row r="130" spans="2:62" s="51" customFormat="1" ht="16" customHeight="1" x14ac:dyDescent="0.2">
      <c r="B130" s="70"/>
      <c r="C130" s="70"/>
      <c r="D130" s="52"/>
      <c r="E130" s="78" t="str">
        <f>Structure!A138</f>
        <v>Strands2</v>
      </c>
      <c r="F130" s="60" t="str">
        <f>Structure!B138</f>
        <v>Strands2</v>
      </c>
      <c r="G130" s="52">
        <v>1</v>
      </c>
      <c r="H130" s="52"/>
      <c r="J130" s="54" t="s">
        <v>338</v>
      </c>
      <c r="K130" s="52"/>
      <c r="M130" s="55"/>
      <c r="N130" s="54"/>
      <c r="O130" s="54"/>
      <c r="P130" s="54"/>
      <c r="Q130" s="54"/>
      <c r="R130" s="55"/>
      <c r="S130" s="52" t="str">
        <f t="shared" si="12"/>
        <v>Y</v>
      </c>
      <c r="T130" s="51">
        <v>1</v>
      </c>
      <c r="U130" s="51">
        <v>1</v>
      </c>
      <c r="AC130" s="56"/>
      <c r="AD130" s="56"/>
      <c r="AE130" s="51">
        <f t="shared" si="13"/>
        <v>0</v>
      </c>
      <c r="AF130" s="51">
        <f t="shared" si="14"/>
        <v>0</v>
      </c>
      <c r="AG130" s="51">
        <f t="shared" si="14"/>
        <v>0</v>
      </c>
      <c r="AH130" s="51">
        <f t="shared" si="14"/>
        <v>0</v>
      </c>
      <c r="AI130" s="51">
        <f t="shared" si="14"/>
        <v>0</v>
      </c>
      <c r="AJ130" s="51">
        <v>0</v>
      </c>
      <c r="AK130" s="51">
        <v>0</v>
      </c>
      <c r="AL130" s="51">
        <f t="shared" si="15"/>
        <v>0</v>
      </c>
      <c r="AM130" s="51">
        <f t="shared" si="15"/>
        <v>0</v>
      </c>
      <c r="AN130" s="51">
        <v>0</v>
      </c>
      <c r="AO130" s="51">
        <v>0</v>
      </c>
      <c r="AP130" s="51" t="s">
        <v>340</v>
      </c>
      <c r="AQ130" s="52"/>
      <c r="AR130" s="52">
        <v>20</v>
      </c>
      <c r="AS130" s="52"/>
      <c r="AT130" s="52">
        <f t="shared" si="23"/>
        <v>0</v>
      </c>
      <c r="AU130" s="52">
        <f t="shared" si="23"/>
        <v>0</v>
      </c>
      <c r="AV130" s="52">
        <f t="shared" si="23"/>
        <v>0</v>
      </c>
      <c r="AW130" s="52">
        <f t="shared" si="20"/>
        <v>0</v>
      </c>
      <c r="AX130" s="52"/>
      <c r="AY130" s="52">
        <f t="shared" si="24"/>
        <v>0</v>
      </c>
      <c r="AZ130" s="52">
        <f t="shared" si="24"/>
        <v>0</v>
      </c>
      <c r="BA130" s="52">
        <f t="shared" si="24"/>
        <v>0</v>
      </c>
      <c r="BB130" s="52">
        <f t="shared" si="21"/>
        <v>0</v>
      </c>
      <c r="BC130" s="52"/>
      <c r="BD130" s="52">
        <f t="shared" si="25"/>
        <v>0</v>
      </c>
      <c r="BE130" s="52">
        <f t="shared" si="25"/>
        <v>0</v>
      </c>
      <c r="BF130" s="52">
        <f t="shared" si="25"/>
        <v>0</v>
      </c>
      <c r="BG130" s="52">
        <f t="shared" si="22"/>
        <v>0</v>
      </c>
      <c r="BH130" s="70"/>
      <c r="BI130" s="70"/>
      <c r="BJ130" s="57"/>
    </row>
    <row r="131" spans="2:62" s="51" customFormat="1" ht="16" customHeight="1" x14ac:dyDescent="0.2">
      <c r="B131" s="70"/>
      <c r="C131" s="70"/>
      <c r="D131" s="52"/>
      <c r="E131" s="78" t="str">
        <f>Structure!A141</f>
        <v>StrategicAnalysis</v>
      </c>
      <c r="F131" s="60" t="str">
        <f>Structure!B141</f>
        <v>Strategic Analysis</v>
      </c>
      <c r="G131" s="52">
        <v>1</v>
      </c>
      <c r="H131" s="52"/>
      <c r="J131" s="54" t="s">
        <v>338</v>
      </c>
      <c r="K131" s="52"/>
      <c r="M131" s="55"/>
      <c r="N131" s="54"/>
      <c r="O131" s="54"/>
      <c r="P131" s="54"/>
      <c r="Q131" s="54"/>
      <c r="R131" s="55"/>
      <c r="S131" s="52" t="str">
        <f t="shared" si="12"/>
        <v>Y</v>
      </c>
      <c r="T131" s="51">
        <v>1</v>
      </c>
      <c r="U131" s="51">
        <v>1</v>
      </c>
      <c r="AC131" s="56"/>
      <c r="AD131" s="56"/>
      <c r="AE131" s="51">
        <f t="shared" si="13"/>
        <v>0</v>
      </c>
      <c r="AF131" s="51">
        <f t="shared" si="14"/>
        <v>0</v>
      </c>
      <c r="AG131" s="51">
        <f t="shared" si="14"/>
        <v>0</v>
      </c>
      <c r="AH131" s="51">
        <f t="shared" si="14"/>
        <v>0</v>
      </c>
      <c r="AI131" s="51">
        <f t="shared" si="14"/>
        <v>0</v>
      </c>
      <c r="AJ131" s="51">
        <v>0</v>
      </c>
      <c r="AK131" s="51">
        <v>0</v>
      </c>
      <c r="AL131" s="51">
        <f t="shared" si="15"/>
        <v>0</v>
      </c>
      <c r="AM131" s="51">
        <f t="shared" si="15"/>
        <v>0</v>
      </c>
      <c r="AN131" s="51">
        <v>0</v>
      </c>
      <c r="AO131" s="51">
        <v>0</v>
      </c>
      <c r="AP131" s="51" t="s">
        <v>340</v>
      </c>
      <c r="AQ131" s="52"/>
      <c r="AR131" s="52">
        <v>20</v>
      </c>
      <c r="AS131" s="52"/>
      <c r="AT131" s="52">
        <f t="shared" si="23"/>
        <v>0</v>
      </c>
      <c r="AU131" s="52">
        <f t="shared" si="23"/>
        <v>0</v>
      </c>
      <c r="AV131" s="52">
        <f t="shared" si="23"/>
        <v>0</v>
      </c>
      <c r="AW131" s="52">
        <f t="shared" si="20"/>
        <v>0</v>
      </c>
      <c r="AX131" s="52"/>
      <c r="AY131" s="52">
        <f t="shared" si="24"/>
        <v>0</v>
      </c>
      <c r="AZ131" s="52">
        <f t="shared" si="24"/>
        <v>0</v>
      </c>
      <c r="BA131" s="52">
        <f t="shared" si="24"/>
        <v>0</v>
      </c>
      <c r="BB131" s="52">
        <f t="shared" si="21"/>
        <v>0</v>
      </c>
      <c r="BC131" s="52"/>
      <c r="BD131" s="52">
        <f t="shared" si="25"/>
        <v>0</v>
      </c>
      <c r="BE131" s="52">
        <f t="shared" si="25"/>
        <v>0</v>
      </c>
      <c r="BF131" s="52">
        <f t="shared" si="25"/>
        <v>0</v>
      </c>
      <c r="BG131" s="52">
        <f t="shared" si="22"/>
        <v>0</v>
      </c>
      <c r="BH131" s="70"/>
      <c r="BI131" s="70"/>
      <c r="BJ131" s="57"/>
    </row>
    <row r="132" spans="2:62" x14ac:dyDescent="0.2">
      <c r="E132" s="78">
        <f>Structure!A172</f>
        <v>0</v>
      </c>
      <c r="F132" s="53" t="str">
        <f>Structure!B172</f>
        <v>Other</v>
      </c>
    </row>
    <row r="133" spans="2:62" x14ac:dyDescent="0.2">
      <c r="E133" s="78" t="str">
        <f>Structure!A173</f>
        <v>MapSize</v>
      </c>
      <c r="F133" s="53" t="str">
        <f>Structure!B173</f>
        <v>Map Size</v>
      </c>
    </row>
    <row r="134" spans="2:62" x14ac:dyDescent="0.2">
      <c r="E134" s="78">
        <f>Structure!A168</f>
        <v>0</v>
      </c>
      <c r="F134" s="53">
        <f>Structure!B168</f>
        <v>0</v>
      </c>
    </row>
    <row r="135" spans="2:62" x14ac:dyDescent="0.2">
      <c r="E135" s="78">
        <f>Structure!A169</f>
        <v>0</v>
      </c>
      <c r="F135" s="53">
        <f>Structure!B169</f>
        <v>0</v>
      </c>
    </row>
    <row r="136" spans="2:62" x14ac:dyDescent="0.2">
      <c r="E136" s="78">
        <f>Structure!A170</f>
        <v>0</v>
      </c>
      <c r="F136" s="53">
        <f>Structure!B170</f>
        <v>0</v>
      </c>
    </row>
    <row r="137" spans="2:62" x14ac:dyDescent="0.2">
      <c r="E137" s="78">
        <f>Structure!A171</f>
        <v>0</v>
      </c>
      <c r="F137" s="53">
        <f>Structure!B171</f>
        <v>0</v>
      </c>
    </row>
    <row r="138" spans="2:62" x14ac:dyDescent="0.2">
      <c r="E138" s="78">
        <f>Structure!A174</f>
        <v>0</v>
      </c>
      <c r="F138" s="53">
        <f>Structure!B174</f>
        <v>0</v>
      </c>
    </row>
    <row r="139" spans="2:62" x14ac:dyDescent="0.2">
      <c r="E139" s="78">
        <f>Structure!A175</f>
        <v>0</v>
      </c>
      <c r="F139" s="53">
        <f>Structure!B175</f>
        <v>0</v>
      </c>
    </row>
    <row r="140" spans="2:62" x14ac:dyDescent="0.2">
      <c r="E140" s="78">
        <f>Structure!A176</f>
        <v>0</v>
      </c>
      <c r="F140" s="53">
        <f>Structure!B176</f>
        <v>0</v>
      </c>
    </row>
    <row r="141" spans="2:62" x14ac:dyDescent="0.2">
      <c r="E141" s="78">
        <f>Structure!A177</f>
        <v>0</v>
      </c>
      <c r="F141" s="53">
        <f>Structure!B177</f>
        <v>0</v>
      </c>
    </row>
    <row r="142" spans="2:62" x14ac:dyDescent="0.2">
      <c r="E142" s="78">
        <f>Structure!A178</f>
        <v>0</v>
      </c>
      <c r="F142" s="53">
        <f>Structure!B178</f>
        <v>0</v>
      </c>
    </row>
    <row r="143" spans="2:62" x14ac:dyDescent="0.2">
      <c r="E143" s="78">
        <f>Structure!A179</f>
        <v>0</v>
      </c>
      <c r="F143" s="53">
        <f>Structure!B179</f>
        <v>0</v>
      </c>
    </row>
    <row r="144" spans="2:62" x14ac:dyDescent="0.2">
      <c r="E144" s="78">
        <f>Structure!A180</f>
        <v>0</v>
      </c>
      <c r="F144" s="53">
        <f>Structure!B180</f>
        <v>0</v>
      </c>
    </row>
    <row r="145" spans="5:6" x14ac:dyDescent="0.2">
      <c r="E145" s="78">
        <f>Structure!A152</f>
        <v>0</v>
      </c>
      <c r="F145" s="53" t="str">
        <f>Structure!B152</f>
        <v>Fresh Water Funds</v>
      </c>
    </row>
    <row r="146" spans="5:6" x14ac:dyDescent="0.2">
      <c r="E146" s="78" t="str">
        <f>Structure!A153</f>
        <v>FreshWaterFunds</v>
      </c>
      <c r="F146" s="53" t="str">
        <f>Structure!B153</f>
        <v>Fresh Water Funds</v>
      </c>
    </row>
    <row r="147" spans="5:6" x14ac:dyDescent="0.2">
      <c r="E147" s="78" t="str">
        <f>Structure!A154</f>
        <v>WFTimeline</v>
      </c>
      <c r="F147" s="53" t="str">
        <f>Structure!B154</f>
        <v>Timeline</v>
      </c>
    </row>
    <row r="148" spans="5:6" x14ac:dyDescent="0.2">
      <c r="E148" s="78" t="str">
        <f>Structure!A149</f>
        <v/>
      </c>
      <c r="F148" s="53">
        <f>Structure!B149</f>
        <v>0</v>
      </c>
    </row>
    <row r="149" spans="5:6" x14ac:dyDescent="0.2">
      <c r="E149" s="78" t="str">
        <f>Structure!A150</f>
        <v/>
      </c>
      <c r="F149" s="53">
        <f>Structure!B150</f>
        <v>0</v>
      </c>
    </row>
    <row r="150" spans="5:6" x14ac:dyDescent="0.2">
      <c r="E150" s="78" t="str">
        <f>Structure!A151</f>
        <v/>
      </c>
      <c r="F150" s="53">
        <f>Structure!B151</f>
        <v>0</v>
      </c>
    </row>
    <row r="151" spans="5:6" x14ac:dyDescent="0.2">
      <c r="E151" s="78" t="str">
        <f>Structure!A155</f>
        <v>Phase0</v>
      </c>
      <c r="F151" s="53" t="str">
        <f>Structure!B155</f>
        <v>Phase 0</v>
      </c>
    </row>
    <row r="152" spans="5:6" x14ac:dyDescent="0.2">
      <c r="E152" s="78" t="str">
        <f>Structure!A181</f>
        <v/>
      </c>
      <c r="F152" s="53">
        <f>Structure!B181</f>
        <v>0</v>
      </c>
    </row>
    <row r="153" spans="5:6" x14ac:dyDescent="0.2">
      <c r="E153" s="78" t="str">
        <f>Structure!A182</f>
        <v/>
      </c>
      <c r="F153" s="53">
        <f>Structure!B182</f>
        <v>0</v>
      </c>
    </row>
    <row r="154" spans="5:6" x14ac:dyDescent="0.2">
      <c r="E154" s="78" t="str">
        <f>Structure!A183</f>
        <v/>
      </c>
      <c r="F154" s="53">
        <f>Structure!B183</f>
        <v>0</v>
      </c>
    </row>
    <row r="155" spans="5:6" x14ac:dyDescent="0.2">
      <c r="E155" s="78" t="str">
        <f>Structure!A184</f>
        <v/>
      </c>
      <c r="F155" s="53">
        <f>Structure!B184</f>
        <v>0</v>
      </c>
    </row>
    <row r="156" spans="5:6" x14ac:dyDescent="0.2">
      <c r="E156" s="78" t="str">
        <f>Structure!A185</f>
        <v/>
      </c>
      <c r="F156" s="53">
        <f>Structure!B185</f>
        <v>0</v>
      </c>
    </row>
    <row r="157" spans="5:6" x14ac:dyDescent="0.2">
      <c r="E157" s="78" t="str">
        <f>Structure!A186</f>
        <v/>
      </c>
      <c r="F157" s="53">
        <f>Structure!B186</f>
        <v>0</v>
      </c>
    </row>
    <row r="158" spans="5:6" x14ac:dyDescent="0.2">
      <c r="E158" s="78" t="str">
        <f>Structure!A187</f>
        <v/>
      </c>
      <c r="F158" s="53">
        <f>Structure!B187</f>
        <v>0</v>
      </c>
    </row>
    <row r="159" spans="5:6" x14ac:dyDescent="0.2">
      <c r="E159" s="78" t="str">
        <f>Structure!A188</f>
        <v/>
      </c>
      <c r="F159" s="53">
        <f>Structure!B188</f>
        <v>0</v>
      </c>
    </row>
    <row r="160" spans="5:6" x14ac:dyDescent="0.2">
      <c r="E160" s="78" t="str">
        <f>Structure!A189</f>
        <v/>
      </c>
      <c r="F160" s="53">
        <f>Structure!B189</f>
        <v>0</v>
      </c>
    </row>
    <row r="161" spans="5:6" x14ac:dyDescent="0.2">
      <c r="E161" s="78" t="str">
        <f>Structure!A190</f>
        <v/>
      </c>
      <c r="F161" s="53">
        <f>Structure!B190</f>
        <v>0</v>
      </c>
    </row>
    <row r="162" spans="5:6" x14ac:dyDescent="0.2">
      <c r="E162" s="78" t="str">
        <f>Structure!A191</f>
        <v/>
      </c>
      <c r="F162" s="53">
        <f>Structure!B191</f>
        <v>0</v>
      </c>
    </row>
    <row r="163" spans="5:6" x14ac:dyDescent="0.2">
      <c r="E163" s="78" t="str">
        <f>Structure!A192</f>
        <v/>
      </c>
      <c r="F163" s="53">
        <f>Structure!B192</f>
        <v>0</v>
      </c>
    </row>
    <row r="164" spans="5:6" x14ac:dyDescent="0.2">
      <c r="E164" s="78" t="str">
        <f>Structure!A193</f>
        <v/>
      </c>
      <c r="F164" s="53">
        <f>Structure!B193</f>
        <v>0</v>
      </c>
    </row>
    <row r="165" spans="5:6" x14ac:dyDescent="0.2">
      <c r="E165" s="78" t="str">
        <f>Structure!A194</f>
        <v/>
      </c>
      <c r="F165" s="53">
        <f>Structure!B194</f>
        <v>0</v>
      </c>
    </row>
    <row r="166" spans="5:6" x14ac:dyDescent="0.2">
      <c r="E166" s="78">
        <f>Structure!A195</f>
        <v>0</v>
      </c>
      <c r="F166" s="53">
        <f>Structure!B195</f>
        <v>0</v>
      </c>
    </row>
    <row r="167" spans="5:6" x14ac:dyDescent="0.2">
      <c r="E167" s="78">
        <f>Structure!A196</f>
        <v>0</v>
      </c>
      <c r="F167" s="53">
        <f>Structure!B196</f>
        <v>0</v>
      </c>
    </row>
    <row r="168" spans="5:6" x14ac:dyDescent="0.2">
      <c r="E168" s="78">
        <f>Structure!A197</f>
        <v>0</v>
      </c>
      <c r="F168" s="53">
        <f>Structure!B197</f>
        <v>0</v>
      </c>
    </row>
    <row r="169" spans="5:6" x14ac:dyDescent="0.2">
      <c r="E169" s="78">
        <f>Structure!A198</f>
        <v>0</v>
      </c>
      <c r="F169" s="53">
        <f>Structure!B198</f>
        <v>0</v>
      </c>
    </row>
    <row r="170" spans="5:6" x14ac:dyDescent="0.2">
      <c r="E170" s="78">
        <f>Structure!A199</f>
        <v>0</v>
      </c>
      <c r="F170" s="53">
        <f>Structure!B199</f>
        <v>0</v>
      </c>
    </row>
    <row r="171" spans="5:6" x14ac:dyDescent="0.2">
      <c r="E171" s="78">
        <f>Structure!A200</f>
        <v>0</v>
      </c>
      <c r="F171" s="53">
        <f>Structure!B200</f>
        <v>0</v>
      </c>
    </row>
    <row r="172" spans="5:6" x14ac:dyDescent="0.2">
      <c r="E172" s="78">
        <f>Structure!A201</f>
        <v>0</v>
      </c>
      <c r="F172" s="53">
        <f>Structure!B201</f>
        <v>0</v>
      </c>
    </row>
    <row r="173" spans="5:6" x14ac:dyDescent="0.2">
      <c r="E173" s="78">
        <f>Structure!A202</f>
        <v>0</v>
      </c>
      <c r="F173" s="53">
        <f>Structure!B202</f>
        <v>0</v>
      </c>
    </row>
    <row r="174" spans="5:6" x14ac:dyDescent="0.2">
      <c r="E174" s="78">
        <f>Structure!A203</f>
        <v>0</v>
      </c>
      <c r="F174" s="53">
        <f>Structure!B203</f>
        <v>0</v>
      </c>
    </row>
    <row r="175" spans="5:6" x14ac:dyDescent="0.2">
      <c r="E175" s="78">
        <f>Structure!A204</f>
        <v>0</v>
      </c>
      <c r="F175" s="53">
        <f>Structure!B204</f>
        <v>0</v>
      </c>
    </row>
    <row r="176" spans="5:6" x14ac:dyDescent="0.2">
      <c r="E176" s="78">
        <f>Structure!A205</f>
        <v>0</v>
      </c>
      <c r="F176" s="53">
        <f>Structure!B205</f>
        <v>0</v>
      </c>
    </row>
    <row r="177" spans="5:6" x14ac:dyDescent="0.2">
      <c r="E177" s="78">
        <f>Structure!A206</f>
        <v>0</v>
      </c>
      <c r="F177" s="53">
        <f>Structure!B206</f>
        <v>0</v>
      </c>
    </row>
    <row r="178" spans="5:6" x14ac:dyDescent="0.2">
      <c r="E178" s="78">
        <f>Structure!A207</f>
        <v>0</v>
      </c>
      <c r="F178" s="53">
        <f>Structure!B207</f>
        <v>0</v>
      </c>
    </row>
    <row r="179" spans="5:6" x14ac:dyDescent="0.2">
      <c r="E179" s="78">
        <f>Structure!A208</f>
        <v>0</v>
      </c>
      <c r="F179" s="53">
        <f>Structure!B208</f>
        <v>0</v>
      </c>
    </row>
    <row r="180" spans="5:6" x14ac:dyDescent="0.2">
      <c r="E180" s="78">
        <f>Structure!A209</f>
        <v>0</v>
      </c>
      <c r="F180" s="53">
        <f>Structure!B209</f>
        <v>0</v>
      </c>
    </row>
    <row r="181" spans="5:6" x14ac:dyDescent="0.2">
      <c r="E181" s="78">
        <f>Structure!A210</f>
        <v>0</v>
      </c>
      <c r="F181" s="53">
        <f>Structure!B210</f>
        <v>0</v>
      </c>
    </row>
    <row r="182" spans="5:6" x14ac:dyDescent="0.2">
      <c r="E182" s="78">
        <f>Structure!A211</f>
        <v>0</v>
      </c>
      <c r="F182" s="53">
        <f>Structure!B211</f>
        <v>0</v>
      </c>
    </row>
    <row r="183" spans="5:6" x14ac:dyDescent="0.2">
      <c r="E183" s="78">
        <f>Structure!A212</f>
        <v>0</v>
      </c>
      <c r="F183" s="53">
        <f>Structure!B212</f>
        <v>0</v>
      </c>
    </row>
    <row r="184" spans="5:6" x14ac:dyDescent="0.2">
      <c r="E184" s="78">
        <f>Structure!A213</f>
        <v>0</v>
      </c>
      <c r="F184" s="53">
        <f>Structure!B213</f>
        <v>0</v>
      </c>
    </row>
    <row r="185" spans="5:6" x14ac:dyDescent="0.2">
      <c r="E185" s="78">
        <f>Structure!A214</f>
        <v>0</v>
      </c>
      <c r="F185" s="53">
        <f>Structure!B214</f>
        <v>0</v>
      </c>
    </row>
    <row r="186" spans="5:6" x14ac:dyDescent="0.2">
      <c r="E186" s="78">
        <f>Structure!A215</f>
        <v>0</v>
      </c>
      <c r="F186" s="53">
        <f>Structure!B215</f>
        <v>0</v>
      </c>
    </row>
    <row r="187" spans="5:6" x14ac:dyDescent="0.2">
      <c r="E187" s="78">
        <f>Structure!A216</f>
        <v>0</v>
      </c>
      <c r="F187" s="53">
        <f>Structure!B216</f>
        <v>0</v>
      </c>
    </row>
    <row r="188" spans="5:6" x14ac:dyDescent="0.2">
      <c r="E188" s="78">
        <f>Structure!A217</f>
        <v>0</v>
      </c>
      <c r="F188" s="53">
        <f>Structure!B217</f>
        <v>0</v>
      </c>
    </row>
    <row r="189" spans="5:6" x14ac:dyDescent="0.2">
      <c r="E189" s="78">
        <f>Structure!A218</f>
        <v>0</v>
      </c>
      <c r="F189" s="53">
        <f>Structure!B218</f>
        <v>0</v>
      </c>
    </row>
    <row r="190" spans="5:6" x14ac:dyDescent="0.2">
      <c r="E190" s="78">
        <f>Structure!A219</f>
        <v>0</v>
      </c>
      <c r="F190" s="53">
        <f>Structure!B219</f>
        <v>0</v>
      </c>
    </row>
    <row r="191" spans="5:6" x14ac:dyDescent="0.2">
      <c r="E191" s="78">
        <f>Structure!A220</f>
        <v>0</v>
      </c>
      <c r="F191" s="53">
        <f>Structure!B220</f>
        <v>0</v>
      </c>
    </row>
    <row r="192" spans="5:6" x14ac:dyDescent="0.2">
      <c r="E192" s="78">
        <f>Structure!A221</f>
        <v>0</v>
      </c>
      <c r="F192" s="53">
        <f>Structure!B221</f>
        <v>0</v>
      </c>
    </row>
    <row r="193" spans="5:6" x14ac:dyDescent="0.2">
      <c r="E193" s="78">
        <f>Structure!A222</f>
        <v>0</v>
      </c>
      <c r="F193" s="53">
        <f>Structure!B222</f>
        <v>0</v>
      </c>
    </row>
    <row r="194" spans="5:6" x14ac:dyDescent="0.2">
      <c r="E194" s="78">
        <f>Structure!A223</f>
        <v>0</v>
      </c>
      <c r="F194" s="53">
        <f>Structure!B223</f>
        <v>0</v>
      </c>
    </row>
    <row r="195" spans="5:6" x14ac:dyDescent="0.2">
      <c r="E195" s="78">
        <f>Structure!A224</f>
        <v>0</v>
      </c>
      <c r="F195" s="53">
        <f>Structure!B224</f>
        <v>0</v>
      </c>
    </row>
    <row r="196" spans="5:6" x14ac:dyDescent="0.2">
      <c r="E196" s="78">
        <f>Structure!A225</f>
        <v>0</v>
      </c>
      <c r="F196" s="53">
        <f>Structure!B225</f>
        <v>0</v>
      </c>
    </row>
    <row r="197" spans="5:6" x14ac:dyDescent="0.2">
      <c r="E197" s="78">
        <f>Structure!A226</f>
        <v>0</v>
      </c>
      <c r="F197" s="53">
        <f>Structure!B226</f>
        <v>0</v>
      </c>
    </row>
    <row r="198" spans="5:6" x14ac:dyDescent="0.2">
      <c r="E198" s="78">
        <f>Structure!A227</f>
        <v>0</v>
      </c>
      <c r="F198" s="53">
        <f>Structure!B227</f>
        <v>0</v>
      </c>
    </row>
    <row r="199" spans="5:6" x14ac:dyDescent="0.2">
      <c r="E199" s="78">
        <f>Structure!A228</f>
        <v>0</v>
      </c>
      <c r="F199" s="53">
        <f>Structure!B228</f>
        <v>0</v>
      </c>
    </row>
    <row r="200" spans="5:6" x14ac:dyDescent="0.2">
      <c r="E200" s="78">
        <f>Structure!A229</f>
        <v>0</v>
      </c>
      <c r="F200" s="53">
        <f>Structure!B229</f>
        <v>0</v>
      </c>
    </row>
    <row r="201" spans="5:6" x14ac:dyDescent="0.2">
      <c r="E201" s="78">
        <f>Structure!A230</f>
        <v>0</v>
      </c>
      <c r="F201" s="53">
        <f>Structure!B230</f>
        <v>0</v>
      </c>
    </row>
  </sheetData>
  <mergeCells count="6">
    <mergeCell ref="BD5:BG5"/>
    <mergeCell ref="L5:Q5"/>
    <mergeCell ref="AA5:AD5"/>
    <mergeCell ref="AF5:AI5"/>
    <mergeCell ref="AT5:AW5"/>
    <mergeCell ref="AY5:BB5"/>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C52"/>
  <sheetViews>
    <sheetView topLeftCell="A9" zoomScale="110" zoomScaleNormal="110" zoomScalePageLayoutView="110" workbookViewId="0">
      <selection activeCell="E52" sqref="E52"/>
    </sheetView>
  </sheetViews>
  <sheetFormatPr baseColWidth="10" defaultRowHeight="16" x14ac:dyDescent="0.2"/>
  <cols>
    <col min="1" max="2" width="4.5" customWidth="1"/>
    <col min="3" max="3" width="6.5" customWidth="1"/>
    <col min="4" max="4" width="6.1640625" customWidth="1"/>
    <col min="5" max="6" width="21.83203125" customWidth="1"/>
    <col min="7" max="7" width="6.1640625" customWidth="1"/>
    <col min="8" max="9" width="21.83203125" customWidth="1"/>
    <col min="10" max="10" width="37.6640625" customWidth="1"/>
    <col min="11" max="11" width="9.6640625" customWidth="1"/>
    <col min="12" max="12" width="89" customWidth="1"/>
    <col min="13" max="17" width="1.83203125" customWidth="1"/>
    <col min="18" max="18" width="88" customWidth="1"/>
    <col min="19" max="22" width="5.6640625" customWidth="1"/>
    <col min="23" max="23" width="10.1640625" customWidth="1"/>
    <col min="24" max="24" width="43.33203125" customWidth="1"/>
    <col min="25" max="25" width="31.5" customWidth="1"/>
    <col min="26" max="26" width="23.83203125" customWidth="1"/>
    <col min="27" max="27" width="18.33203125" customWidth="1"/>
    <col min="28" max="28" width="44.6640625" customWidth="1"/>
    <col min="29" max="29" width="17.83203125" bestFit="1" customWidth="1"/>
  </cols>
  <sheetData>
    <row r="1" spans="3:29" s="10" customFormat="1" x14ac:dyDescent="0.2">
      <c r="C1" s="10" t="s">
        <v>153</v>
      </c>
      <c r="D1" s="10" t="s">
        <v>152</v>
      </c>
      <c r="E1" s="10" t="s">
        <v>158</v>
      </c>
      <c r="F1" s="10" t="s">
        <v>160</v>
      </c>
      <c r="G1" s="10" t="s">
        <v>152</v>
      </c>
      <c r="H1" s="10" t="s">
        <v>159</v>
      </c>
      <c r="I1" s="10" t="s">
        <v>161</v>
      </c>
      <c r="J1" s="10" t="s">
        <v>146</v>
      </c>
      <c r="K1" s="10" t="s">
        <v>175</v>
      </c>
      <c r="L1" s="10" t="s">
        <v>174</v>
      </c>
      <c r="R1" s="10" t="s">
        <v>167</v>
      </c>
      <c r="S1" s="7" t="s">
        <v>143</v>
      </c>
      <c r="T1" s="7" t="s">
        <v>144</v>
      </c>
      <c r="U1" s="7" t="s">
        <v>142</v>
      </c>
      <c r="V1" s="12" t="s">
        <v>147</v>
      </c>
      <c r="W1" s="12" t="s">
        <v>148</v>
      </c>
      <c r="X1" s="12" t="s">
        <v>172</v>
      </c>
      <c r="Y1" s="12" t="s">
        <v>171</v>
      </c>
      <c r="Z1" s="10" t="s">
        <v>177</v>
      </c>
      <c r="AA1" s="10" t="s">
        <v>173</v>
      </c>
      <c r="AB1" s="10" t="s">
        <v>169</v>
      </c>
      <c r="AC1" s="10" t="s">
        <v>170</v>
      </c>
    </row>
    <row r="2" spans="3:29" x14ac:dyDescent="0.2">
      <c r="C2" t="s">
        <v>162</v>
      </c>
      <c r="D2" t="s">
        <v>163</v>
      </c>
      <c r="E2" t="s">
        <v>164</v>
      </c>
      <c r="F2" t="s">
        <v>165</v>
      </c>
      <c r="J2" t="s">
        <v>166</v>
      </c>
    </row>
    <row r="7" spans="3:29" x14ac:dyDescent="0.2">
      <c r="D7" t="s">
        <v>155</v>
      </c>
      <c r="E7" t="s">
        <v>180</v>
      </c>
      <c r="F7" t="str">
        <f xml:space="preserve">
IF(D8="on","&amp;off=","")&amp;
IF(D8="off","&amp;on="&amp;E8,"")&amp;
IF(D8="open","&amp;close="&amp;E8,"")&amp;
IF(D8="close","&amp;open="&amp;E8,"")&amp;
IF(D8="openall","&amp;closeall="&amp;E8,"")&amp;
IF(D8="closeall","&amp;openall="&amp;E8,"")</f>
        <v>&amp;off=</v>
      </c>
      <c r="I7" t="str">
        <f xml:space="preserve">
IF(G8="on","&amp;off=","")&amp;
IF(G8="off","&amp;on="&amp;H8,"")&amp;
IF(G8="open","&amp;close="&amp;H8,"")&amp;
IF(G8="close","&amp;open="&amp;H8,"")&amp;
IF(G8="openall","&amp;closeall="&amp;H8,"")&amp;
IF(G8="closeall","&amp;openall="&amp;H8,"")</f>
        <v/>
      </c>
      <c r="K7" t="s">
        <v>176</v>
      </c>
      <c r="L7" t="str">
        <f t="shared" ref="L7" si="0">Z7&amp;X7&amp;F7&amp;I7&amp;J7&amp;Y7&amp;""""</f>
        <v>"#/?on=Map&amp;off="</v>
      </c>
      <c r="R7" t="str">
        <f t="shared" ref="R7" si="1">AA7&amp;W7&amp;AB7&amp;E7&amp;AC7</f>
        <v>class="slide"&gt;  &lt;span style="color:black; font-size:10px"&gt;Map&lt;/span&gt; &lt;/a&gt;     &lt;br&gt;</v>
      </c>
      <c r="S7" s="9"/>
      <c r="T7" s="9"/>
      <c r="U7" s="9"/>
      <c r="W7" t="s">
        <v>149</v>
      </c>
      <c r="X7" t="str">
        <f t="shared" ref="X7" si="2">C7&amp;IF(E7&lt;&gt;"",D7&amp;"="&amp;E7,"")&amp;IF(G7&lt;&gt;"","&amp;"&amp;G7&amp;"="&amp;H7,"")</f>
        <v>on=Map</v>
      </c>
      <c r="Y7" t="str">
        <f t="shared" ref="Y7" si="3">IF(V7=1,"&amp;gotoz="&amp;E7,"")&amp;
IF(S7&lt;&gt;"","&amp;panx="&amp;S7,"")&amp;
IF(T7&lt;&gt;"","&amp;pany="&amp;T7,"")&amp;
IF(U7&lt;&gt;"","&amp;zoom="&amp;U7,"")</f>
        <v/>
      </c>
      <c r="Z7" t="s">
        <v>178</v>
      </c>
      <c r="AA7" t="s">
        <v>150</v>
      </c>
      <c r="AB7" t="s">
        <v>168</v>
      </c>
      <c r="AC7" t="s">
        <v>151</v>
      </c>
    </row>
    <row r="8" spans="3:29" x14ac:dyDescent="0.2">
      <c r="D8" t="s">
        <v>155</v>
      </c>
      <c r="E8" t="s">
        <v>180</v>
      </c>
      <c r="F8" t="str">
        <f t="shared" ref="F8:F13" si="4" xml:space="preserve">
IF(D9="on","&amp;off=","")&amp;
IF(D9="off","&amp;on="&amp;E9,"")&amp;
IF(D9="open","&amp;close="&amp;E9,"")&amp;
IF(D9="close","&amp;open="&amp;E9,"")&amp;
IF(D9="openall","&amp;closeall="&amp;E9,"")&amp;
IF(D9="closeall","&amp;openall="&amp;E9,"")</f>
        <v>&amp;off=</v>
      </c>
      <c r="I8" t="str">
        <f t="shared" ref="I8:I13" si="5" xml:space="preserve">
IF(G9="on","&amp;off=","")&amp;
IF(G9="off","&amp;on="&amp;H9,"")&amp;
IF(G9="open","&amp;close="&amp;H9,"")&amp;
IF(G9="close","&amp;open="&amp;H9,"")&amp;
IF(G9="openall","&amp;closeall="&amp;H9,"")&amp;
IF(G9="closeall","&amp;openall="&amp;H9,"")</f>
        <v/>
      </c>
      <c r="K8" t="s">
        <v>176</v>
      </c>
      <c r="L8" t="str">
        <f t="shared" ref="L8:L13" si="6">Z8&amp;X8&amp;F8&amp;I8&amp;J8&amp;Y8&amp;""""</f>
        <v>"#/?on=Map&amp;off="</v>
      </c>
      <c r="R8" t="str">
        <f t="shared" ref="R8:R13" si="7">AA8&amp;W8&amp;AB8&amp;E8&amp;AC8</f>
        <v>class="slide"&gt;  &lt;span style="color:black; font-size:10px"&gt;Map&lt;/span&gt; &lt;/a&gt;     &lt;br&gt;</v>
      </c>
      <c r="S8" s="9"/>
      <c r="T8" s="9"/>
      <c r="U8" s="9"/>
      <c r="W8" t="s">
        <v>149</v>
      </c>
      <c r="X8" t="str">
        <f t="shared" ref="X8:X13" si="8">C8&amp;IF(E8&lt;&gt;"",D8&amp;"="&amp;E8,"")&amp;IF(G8&lt;&gt;"","&amp;"&amp;G8&amp;"="&amp;H8,"")</f>
        <v>on=Map</v>
      </c>
      <c r="Y8" t="str">
        <f t="shared" ref="Y8:Y13" si="9">IF(V8=1,"&amp;gotoz="&amp;E8,"")&amp;
IF(S8&lt;&gt;"","&amp;panx="&amp;S8,"")&amp;
IF(T8&lt;&gt;"","&amp;pany="&amp;T8,"")&amp;
IF(U8&lt;&gt;"","&amp;zoom="&amp;U8,"")</f>
        <v/>
      </c>
      <c r="Z8" t="s">
        <v>178</v>
      </c>
      <c r="AA8" t="s">
        <v>150</v>
      </c>
      <c r="AB8" t="s">
        <v>168</v>
      </c>
      <c r="AC8" t="s">
        <v>151</v>
      </c>
    </row>
    <row r="9" spans="3:29" x14ac:dyDescent="0.2">
      <c r="D9" t="s">
        <v>155</v>
      </c>
      <c r="E9" t="s">
        <v>180</v>
      </c>
      <c r="F9" t="str">
        <f t="shared" si="4"/>
        <v>&amp;off=</v>
      </c>
      <c r="I9" t="str">
        <f t="shared" si="5"/>
        <v/>
      </c>
      <c r="K9" t="s">
        <v>176</v>
      </c>
      <c r="L9" t="str">
        <f t="shared" si="6"/>
        <v>"#/?on=Map&amp;off="</v>
      </c>
      <c r="R9" t="str">
        <f t="shared" si="7"/>
        <v>class="slide"&gt;  &lt;span style="color:black; font-size:10px"&gt;Map&lt;/span&gt; &lt;/a&gt;     &lt;br&gt;</v>
      </c>
      <c r="S9" s="9"/>
      <c r="T9" s="9"/>
      <c r="U9" s="9"/>
      <c r="W9" t="s">
        <v>149</v>
      </c>
      <c r="X9" t="str">
        <f t="shared" si="8"/>
        <v>on=Map</v>
      </c>
      <c r="Y9" t="str">
        <f t="shared" si="9"/>
        <v/>
      </c>
      <c r="Z9" t="s">
        <v>178</v>
      </c>
      <c r="AA9" t="s">
        <v>150</v>
      </c>
      <c r="AB9" t="s">
        <v>168</v>
      </c>
      <c r="AC9" t="s">
        <v>151</v>
      </c>
    </row>
    <row r="10" spans="3:29" x14ac:dyDescent="0.2">
      <c r="D10" t="s">
        <v>155</v>
      </c>
      <c r="E10" t="s">
        <v>180</v>
      </c>
      <c r="F10" t="str">
        <f t="shared" si="4"/>
        <v>&amp;off=</v>
      </c>
      <c r="I10" t="str">
        <f t="shared" si="5"/>
        <v/>
      </c>
      <c r="K10" t="s">
        <v>176</v>
      </c>
      <c r="L10" t="str">
        <f t="shared" si="6"/>
        <v>"#/?on=Map&amp;off="</v>
      </c>
      <c r="R10" t="str">
        <f t="shared" si="7"/>
        <v>class="slide"&gt;  &lt;span style="color:black; font-size:10px"&gt;Map&lt;/span&gt; &lt;/a&gt;     &lt;br&gt;</v>
      </c>
      <c r="S10" s="9"/>
      <c r="T10" s="9"/>
      <c r="U10" s="9"/>
      <c r="W10" t="s">
        <v>149</v>
      </c>
      <c r="X10" t="str">
        <f t="shared" si="8"/>
        <v>on=Map</v>
      </c>
      <c r="Y10" t="str">
        <f t="shared" si="9"/>
        <v/>
      </c>
      <c r="Z10" t="s">
        <v>178</v>
      </c>
      <c r="AA10" t="s">
        <v>150</v>
      </c>
      <c r="AB10" t="s">
        <v>168</v>
      </c>
      <c r="AC10" t="s">
        <v>151</v>
      </c>
    </row>
    <row r="11" spans="3:29" x14ac:dyDescent="0.2">
      <c r="D11" t="s">
        <v>155</v>
      </c>
      <c r="E11" t="s">
        <v>180</v>
      </c>
      <c r="F11" t="str">
        <f t="shared" si="4"/>
        <v>&amp;off=</v>
      </c>
      <c r="I11" t="str">
        <f t="shared" si="5"/>
        <v/>
      </c>
      <c r="K11" t="s">
        <v>176</v>
      </c>
      <c r="L11" t="str">
        <f t="shared" si="6"/>
        <v>"#/?on=Map&amp;off="</v>
      </c>
      <c r="R11" t="str">
        <f t="shared" si="7"/>
        <v>class="slide"&gt;  &lt;span style="color:black; font-size:10px"&gt;Map&lt;/span&gt; &lt;/a&gt;     &lt;br&gt;</v>
      </c>
      <c r="S11" s="9"/>
      <c r="T11" s="9"/>
      <c r="U11" s="9"/>
      <c r="W11" t="s">
        <v>149</v>
      </c>
      <c r="X11" t="str">
        <f t="shared" si="8"/>
        <v>on=Map</v>
      </c>
      <c r="Y11" t="str">
        <f t="shared" si="9"/>
        <v/>
      </c>
      <c r="Z11" t="s">
        <v>178</v>
      </c>
      <c r="AA11" t="s">
        <v>150</v>
      </c>
      <c r="AB11" t="s">
        <v>168</v>
      </c>
      <c r="AC11" t="s">
        <v>151</v>
      </c>
    </row>
    <row r="12" spans="3:29" x14ac:dyDescent="0.2">
      <c r="D12" t="s">
        <v>155</v>
      </c>
      <c r="E12" t="s">
        <v>180</v>
      </c>
      <c r="F12" t="str">
        <f t="shared" si="4"/>
        <v>&amp;off=</v>
      </c>
      <c r="I12" t="str">
        <f t="shared" si="5"/>
        <v/>
      </c>
      <c r="K12" t="s">
        <v>176</v>
      </c>
      <c r="L12" t="str">
        <f t="shared" si="6"/>
        <v>"#/?on=Map&amp;off="</v>
      </c>
      <c r="R12" t="str">
        <f t="shared" si="7"/>
        <v>class="slide"&gt;  &lt;span style="color:black; font-size:10px"&gt;Map&lt;/span&gt; &lt;/a&gt;     &lt;br&gt;</v>
      </c>
      <c r="S12" s="9"/>
      <c r="T12" s="9"/>
      <c r="U12" s="9"/>
      <c r="W12" t="s">
        <v>149</v>
      </c>
      <c r="X12" t="str">
        <f t="shared" si="8"/>
        <v>on=Map</v>
      </c>
      <c r="Y12" t="str">
        <f t="shared" si="9"/>
        <v/>
      </c>
      <c r="Z12" t="s">
        <v>178</v>
      </c>
      <c r="AA12" t="s">
        <v>150</v>
      </c>
      <c r="AB12" t="s">
        <v>168</v>
      </c>
      <c r="AC12" t="s">
        <v>151</v>
      </c>
    </row>
    <row r="13" spans="3:29" x14ac:dyDescent="0.2">
      <c r="D13" t="s">
        <v>155</v>
      </c>
      <c r="E13" t="s">
        <v>180</v>
      </c>
      <c r="F13" t="str">
        <f t="shared" si="4"/>
        <v>&amp;off=</v>
      </c>
      <c r="I13" t="str">
        <f t="shared" si="5"/>
        <v/>
      </c>
      <c r="K13" t="s">
        <v>176</v>
      </c>
      <c r="L13" t="str">
        <f t="shared" si="6"/>
        <v>"#/?on=Map&amp;off="</v>
      </c>
      <c r="R13" t="str">
        <f t="shared" si="7"/>
        <v>class="slide"&gt;  &lt;span style="color:black; font-size:10px"&gt;Map&lt;/span&gt; &lt;/a&gt;     &lt;br&gt;</v>
      </c>
      <c r="S13" s="9"/>
      <c r="T13" s="9"/>
      <c r="U13" s="9"/>
      <c r="W13" t="s">
        <v>149</v>
      </c>
      <c r="X13" t="str">
        <f t="shared" si="8"/>
        <v>on=Map</v>
      </c>
      <c r="Y13" t="str">
        <f t="shared" si="9"/>
        <v/>
      </c>
      <c r="Z13" t="s">
        <v>178</v>
      </c>
      <c r="AA13" t="s">
        <v>150</v>
      </c>
      <c r="AB13" t="s">
        <v>168</v>
      </c>
      <c r="AC13" t="s">
        <v>151</v>
      </c>
    </row>
    <row r="14" spans="3:29" x14ac:dyDescent="0.2">
      <c r="D14" t="s">
        <v>155</v>
      </c>
      <c r="E14" t="s">
        <v>180</v>
      </c>
      <c r="F14" t="str">
        <f t="shared" ref="F14" si="10" xml:space="preserve">
IF(D15="on","&amp;off=","")&amp;
IF(D15="off","&amp;on="&amp;E15,"")&amp;
IF(D15="open","&amp;close="&amp;E15,"")&amp;
IF(D15="close","&amp;open="&amp;E15,"")&amp;
IF(D15="openall","&amp;closeall="&amp;E15,"")&amp;
IF(D15="closeall","&amp;openall="&amp;E15,"")</f>
        <v/>
      </c>
      <c r="I14" t="str">
        <f t="shared" ref="I14" si="11" xml:space="preserve">
IF(G15="on","&amp;off=","")&amp;
IF(G15="off","&amp;on="&amp;H15,"")&amp;
IF(G15="open","&amp;close="&amp;H15,"")&amp;
IF(G15="close","&amp;open="&amp;H15,"")&amp;
IF(G15="openall","&amp;closeall="&amp;H15,"")&amp;
IF(G15="closeall","&amp;openall="&amp;H15,"")</f>
        <v/>
      </c>
      <c r="K14" t="s">
        <v>176</v>
      </c>
      <c r="L14" t="str">
        <f t="shared" ref="L14" si="12">Z14&amp;X14&amp;F14&amp;I14&amp;J14&amp;Y14&amp;""""</f>
        <v>"#/?on=Map"</v>
      </c>
      <c r="R14" t="str">
        <f t="shared" ref="R14" si="13">AA14&amp;W14&amp;AB14&amp;E14&amp;AC14</f>
        <v>class="slide"&gt;  &lt;span style="color:black; font-size:10px"&gt;Map&lt;/span&gt; &lt;/a&gt;     &lt;br&gt;</v>
      </c>
      <c r="S14" s="9"/>
      <c r="T14" s="9"/>
      <c r="U14" s="9"/>
      <c r="W14" t="s">
        <v>149</v>
      </c>
      <c r="X14" t="str">
        <f t="shared" ref="X14" si="14">C14&amp;IF(E14&lt;&gt;"",D14&amp;"="&amp;E14,"")&amp;IF(G14&lt;&gt;"","&amp;"&amp;G14&amp;"="&amp;H14,"")</f>
        <v>on=Map</v>
      </c>
      <c r="Y14" t="str">
        <f t="shared" ref="Y14" si="15">IF(V14=1,"&amp;gotoz="&amp;E14,"")&amp;
IF(S14&lt;&gt;"","&amp;panx="&amp;S14,"")&amp;
IF(T14&lt;&gt;"","&amp;pany="&amp;T14,"")&amp;
IF(U14&lt;&gt;"","&amp;zoom="&amp;U14,"")</f>
        <v/>
      </c>
      <c r="Z14" t="s">
        <v>178</v>
      </c>
      <c r="AA14" t="s">
        <v>150</v>
      </c>
      <c r="AB14" t="s">
        <v>168</v>
      </c>
      <c r="AC14" t="s">
        <v>151</v>
      </c>
    </row>
    <row r="19" spans="3:29" x14ac:dyDescent="0.2">
      <c r="C19" t="str">
        <f t="shared" ref="C19:C52" si="16">"+++&amp;"</f>
        <v>+++&amp;</v>
      </c>
      <c r="D19" t="s">
        <v>155</v>
      </c>
      <c r="E19" t="s">
        <v>180</v>
      </c>
      <c r="F19" t="str">
        <f xml:space="preserve">
IF(D20="on","&amp;off=","")&amp;
IF(D20="off","&amp;on="&amp;E20,"")&amp;
IF(D20="open","&amp;close="&amp;E20,"")&amp;
IF(D20="close","&amp;open="&amp;E20,"")&amp;
IF(D20="openall","&amp;closeall="&amp;E20,"")&amp;
IF(D20="closeall","&amp;openall="&amp;E20,"")</f>
        <v/>
      </c>
      <c r="I19" t="str">
        <f xml:space="preserve">
IF(G20="on","&amp;off=","")&amp;
IF(G20="off","&amp;on="&amp;H20,"")&amp;
IF(G20="open","&amp;close="&amp;H20,"")&amp;
IF(G20="close","&amp;open="&amp;H20,"")&amp;
IF(G20="openall","&amp;closeall="&amp;H20,"")&amp;
IF(G20="closeall","&amp;openall="&amp;H20,"")</f>
        <v/>
      </c>
      <c r="K19" t="s">
        <v>176</v>
      </c>
      <c r="L19" t="str">
        <f t="shared" ref="L19:L23" si="17">Z19&amp;X19&amp;F19&amp;I19&amp;J19&amp;Y19&amp;""""</f>
        <v>"#/?+++&amp;on=Map&amp;panx=1075&amp;pany=700&amp;zoom=1.2"</v>
      </c>
      <c r="R19" t="str">
        <f t="shared" ref="R19:R52" si="18">AA19&amp;W19&amp;AB19&amp;E19&amp;AC19</f>
        <v>class="slide"&gt;  &lt;span style="color:black; font-size:10px"&gt;Map&lt;/span&gt; &lt;/a&gt;     &lt;br&gt;</v>
      </c>
      <c r="S19" s="9">
        <v>1075</v>
      </c>
      <c r="T19" s="9">
        <v>700</v>
      </c>
      <c r="U19" s="9">
        <v>1.2</v>
      </c>
      <c r="W19" t="s">
        <v>149</v>
      </c>
      <c r="X19" t="str">
        <f t="shared" ref="X19:X27" si="19">C19&amp;IF(E19&lt;&gt;"",D19&amp;"="&amp;E19,"")&amp;IF(G19&lt;&gt;"","&amp;"&amp;G19&amp;"="&amp;H19,"")</f>
        <v>+++&amp;on=Map</v>
      </c>
      <c r="Y19" t="str">
        <f t="shared" ref="Y19:Y52" si="20">IF(V19=1,"&amp;gotoz="&amp;E19,"")&amp;
IF(S19&lt;&gt;"","&amp;panx="&amp;S19,"")&amp;
IF(T19&lt;&gt;"","&amp;pany="&amp;T19,"")&amp;
IF(U19&lt;&gt;"","&amp;zoom="&amp;U19,"")</f>
        <v>&amp;panx=1075&amp;pany=700&amp;zoom=1.2</v>
      </c>
      <c r="Z19" t="s">
        <v>178</v>
      </c>
      <c r="AA19" t="s">
        <v>150</v>
      </c>
      <c r="AB19" t="s">
        <v>168</v>
      </c>
      <c r="AC19" t="s">
        <v>151</v>
      </c>
    </row>
    <row r="20" spans="3:29" x14ac:dyDescent="0.2">
      <c r="C20" t="str">
        <f t="shared" si="16"/>
        <v>+++&amp;</v>
      </c>
      <c r="D20" t="s">
        <v>147</v>
      </c>
      <c r="E20" t="s">
        <v>62</v>
      </c>
      <c r="F20" t="str">
        <f xml:space="preserve">
IF(D21="on","&amp;off="&amp;E21,"")&amp;
IF(D21="off","&amp;on="&amp;E21,"")&amp;
IF(D21="open","&amp;close="&amp;E21,"")&amp;
IF(D21="close","&amp;open="&amp;E21,"")&amp;
IF(D21="openall","&amp;closeall="&amp;E21,"")&amp;
IF(D21="closeall","&amp;openall="&amp;E21,"")</f>
        <v>&amp;close=ComplexProblem</v>
      </c>
      <c r="I20" t="str">
        <f xml:space="preserve">
IF(G21="on","&amp;off="&amp;H21,"")&amp;
IF(G21="off","&amp;on="&amp;H21,"")&amp;
IF(G21="open","&amp;close="&amp;H21,"")&amp;
IF(G21="close","&amp;open="&amp;H21,"")&amp;
IF(G21="openall","&amp;closeall="&amp;H21,"")&amp;
IF(G21="closeall","&amp;openall="&amp;H21,"")</f>
        <v/>
      </c>
      <c r="K20" t="s">
        <v>176</v>
      </c>
      <c r="L20" t="str">
        <f t="shared" si="17"/>
        <v>"#/?+++&amp;gotoz=ComplexProblem&amp;close=ComplexProblem"</v>
      </c>
      <c r="R20" t="str">
        <f t="shared" si="18"/>
        <v>class="slide"&gt;  &lt;span style="color:black; font-size:10px"&gt;ComplexProblem&lt;/span&gt; &lt;/a&gt;     &lt;br&gt;</v>
      </c>
      <c r="S20" s="9"/>
      <c r="T20" s="9"/>
      <c r="U20" s="9"/>
      <c r="W20" t="s">
        <v>149</v>
      </c>
      <c r="X20" t="str">
        <f t="shared" si="19"/>
        <v>+++&amp;gotoz=ComplexProblem</v>
      </c>
      <c r="Y20" t="str">
        <f t="shared" si="20"/>
        <v/>
      </c>
      <c r="Z20" t="s">
        <v>178</v>
      </c>
      <c r="AA20" t="s">
        <v>150</v>
      </c>
      <c r="AB20" t="s">
        <v>168</v>
      </c>
      <c r="AC20" t="s">
        <v>151</v>
      </c>
    </row>
    <row r="21" spans="3:29" x14ac:dyDescent="0.2">
      <c r="C21" t="str">
        <f t="shared" si="16"/>
        <v>+++&amp;</v>
      </c>
      <c r="D21" t="s">
        <v>154</v>
      </c>
      <c r="E21" t="s">
        <v>62</v>
      </c>
      <c r="F21" t="str">
        <f t="shared" ref="F21:F52" si="21" xml:space="preserve">
IF(D22="on","&amp;off="&amp;E22,"")&amp;
IF(D22="off","&amp;on="&amp;E22,"")&amp;
IF(D22="open","&amp;close="&amp;E22,"")&amp;
IF(D22="close","&amp;open="&amp;E22,"")&amp;
IF(D22="openall","&amp;closeall="&amp;E22,"")&amp;
IF(D22="closeall","&amp;openall="&amp;E22,"")</f>
        <v>&amp;off=SDG1Poverty</v>
      </c>
      <c r="I21" t="str">
        <f t="shared" ref="I21:I52" si="22" xml:space="preserve">
IF(G22="on","&amp;off="&amp;H22,"")&amp;
IF(G22="off","&amp;on="&amp;H22,"")&amp;
IF(G22="open","&amp;close="&amp;H22,"")&amp;
IF(G22="close","&amp;open="&amp;H22,"")&amp;
IF(G22="openall","&amp;closeall="&amp;H22,"")&amp;
IF(G22="closeall","&amp;openall="&amp;H22,"")</f>
        <v/>
      </c>
      <c r="K21" t="s">
        <v>176</v>
      </c>
      <c r="L21" t="str">
        <f t="shared" si="17"/>
        <v>"#/?+++&amp;open=ComplexProblem&amp;off=SDG1Poverty&amp;gotoz=ComplexProblem"</v>
      </c>
      <c r="R21" t="str">
        <f t="shared" si="18"/>
        <v>class="slide"&gt;  &lt;span style="color:black; font-size:10px"&gt;ComplexProblem&lt;/span&gt; &lt;/a&gt;     &lt;br&gt;</v>
      </c>
      <c r="S21" s="9"/>
      <c r="T21" s="9"/>
      <c r="U21" s="9"/>
      <c r="V21">
        <v>1</v>
      </c>
      <c r="W21" t="s">
        <v>149</v>
      </c>
      <c r="X21" t="str">
        <f t="shared" si="19"/>
        <v>+++&amp;open=ComplexProblem</v>
      </c>
      <c r="Y21" t="str">
        <f t="shared" si="20"/>
        <v>&amp;gotoz=ComplexProblem</v>
      </c>
      <c r="Z21" t="s">
        <v>178</v>
      </c>
      <c r="AA21" t="s">
        <v>150</v>
      </c>
      <c r="AB21" t="s">
        <v>168</v>
      </c>
      <c r="AC21" t="s">
        <v>151</v>
      </c>
    </row>
    <row r="22" spans="3:29" x14ac:dyDescent="0.2">
      <c r="C22" t="str">
        <f t="shared" si="16"/>
        <v>+++&amp;</v>
      </c>
      <c r="D22" t="s">
        <v>155</v>
      </c>
      <c r="E22" t="s">
        <v>105</v>
      </c>
      <c r="F22" t="str">
        <f t="shared" si="21"/>
        <v>&amp;close=SDG1Poverty</v>
      </c>
      <c r="I22" t="str">
        <f t="shared" si="22"/>
        <v/>
      </c>
      <c r="K22" t="s">
        <v>176</v>
      </c>
      <c r="L22" t="str">
        <f t="shared" si="17"/>
        <v>"#/?+++&amp;on=SDG1Poverty&amp;close=SDG1Poverty"</v>
      </c>
      <c r="R22" t="str">
        <f t="shared" si="18"/>
        <v>class="slide"&gt;  &lt;span style="color:black; font-size:10px"&gt;SDG1Poverty&lt;/span&gt; &lt;/a&gt;     &lt;br&gt;</v>
      </c>
      <c r="S22" s="9"/>
      <c r="T22" s="9"/>
      <c r="U22" s="9"/>
      <c r="W22" t="s">
        <v>149</v>
      </c>
      <c r="X22" t="str">
        <f t="shared" si="19"/>
        <v>+++&amp;on=SDG1Poverty</v>
      </c>
      <c r="Y22" t="str">
        <f t="shared" si="20"/>
        <v/>
      </c>
      <c r="Z22" t="s">
        <v>178</v>
      </c>
      <c r="AA22" t="s">
        <v>150</v>
      </c>
      <c r="AB22" t="s">
        <v>168</v>
      </c>
      <c r="AC22" t="s">
        <v>151</v>
      </c>
    </row>
    <row r="23" spans="3:29" x14ac:dyDescent="0.2">
      <c r="C23" t="str">
        <f t="shared" si="16"/>
        <v>+++&amp;</v>
      </c>
      <c r="D23" t="s">
        <v>154</v>
      </c>
      <c r="E23" t="s">
        <v>105</v>
      </c>
      <c r="F23" t="str">
        <f t="shared" si="21"/>
        <v>&amp;on=SDG1Poverty</v>
      </c>
      <c r="I23" t="str">
        <f t="shared" si="22"/>
        <v>&amp;open=ComplexProblem</v>
      </c>
      <c r="K23" t="s">
        <v>176</v>
      </c>
      <c r="L23" t="str">
        <f t="shared" si="17"/>
        <v>"#/?+++&amp;open=SDG1Poverty&amp;on=SDG1Poverty&amp;open=ComplexProblem"</v>
      </c>
      <c r="R23" t="str">
        <f t="shared" si="18"/>
        <v>class="slide"&gt;  &lt;span style="color:black; font-size:10px"&gt;SDG1Poverty&lt;/span&gt; &lt;/a&gt;     &lt;br&gt;</v>
      </c>
      <c r="S23" s="9"/>
      <c r="T23" s="9"/>
      <c r="U23" s="9"/>
      <c r="W23" t="s">
        <v>149</v>
      </c>
      <c r="X23" t="str">
        <f t="shared" si="19"/>
        <v>+++&amp;open=SDG1Poverty</v>
      </c>
      <c r="Y23" t="str">
        <f t="shared" si="20"/>
        <v/>
      </c>
      <c r="Z23" t="s">
        <v>178</v>
      </c>
      <c r="AA23" t="s">
        <v>150</v>
      </c>
      <c r="AB23" t="s">
        <v>168</v>
      </c>
      <c r="AC23" t="s">
        <v>151</v>
      </c>
    </row>
    <row r="24" spans="3:29" x14ac:dyDescent="0.2">
      <c r="C24" t="str">
        <f t="shared" si="16"/>
        <v>+++&amp;</v>
      </c>
      <c r="D24" t="s">
        <v>156</v>
      </c>
      <c r="E24" t="s">
        <v>105</v>
      </c>
      <c r="F24" t="str">
        <f t="shared" si="21"/>
        <v>&amp;close=SimpleSIP</v>
      </c>
      <c r="G24" t="s">
        <v>157</v>
      </c>
      <c r="H24" t="s">
        <v>62</v>
      </c>
      <c r="I24" t="str">
        <f t="shared" si="22"/>
        <v/>
      </c>
      <c r="J24" s="13"/>
      <c r="K24" t="s">
        <v>176</v>
      </c>
      <c r="L24" t="str">
        <f>Z24&amp;X24&amp;F24&amp;I24&amp;J24&amp;Y24&amp;""""</f>
        <v>"#/?+++&amp;off=SDG1Poverty&amp;close=ComplexProblem&amp;close=SimpleSIP"</v>
      </c>
      <c r="R24" t="str">
        <f t="shared" si="18"/>
        <v>class="slide"&gt;  &lt;span style="color:black; font-size:10px"&gt;SDG1Poverty&lt;/span&gt; &lt;/a&gt;     &lt;br&gt;</v>
      </c>
      <c r="S24" s="9"/>
      <c r="T24" s="9"/>
      <c r="U24" s="9"/>
      <c r="W24" t="s">
        <v>149</v>
      </c>
      <c r="X24" t="str">
        <f t="shared" si="19"/>
        <v>+++&amp;off=SDG1Poverty&amp;close=ComplexProblem</v>
      </c>
      <c r="Y24" t="str">
        <f t="shared" si="20"/>
        <v/>
      </c>
      <c r="Z24" t="s">
        <v>178</v>
      </c>
      <c r="AA24" t="s">
        <v>150</v>
      </c>
      <c r="AB24" t="s">
        <v>168</v>
      </c>
      <c r="AC24" t="s">
        <v>151</v>
      </c>
    </row>
    <row r="25" spans="3:29" x14ac:dyDescent="0.2">
      <c r="C25" t="str">
        <f t="shared" si="16"/>
        <v>+++&amp;</v>
      </c>
      <c r="D25" t="s">
        <v>154</v>
      </c>
      <c r="E25" t="s">
        <v>74</v>
      </c>
      <c r="F25" t="str">
        <f t="shared" si="21"/>
        <v>&amp;close=SIUnderstand</v>
      </c>
      <c r="I25" t="str">
        <f t="shared" si="22"/>
        <v/>
      </c>
      <c r="K25" t="s">
        <v>176</v>
      </c>
      <c r="L25" t="str">
        <f t="shared" ref="L25:L52" si="23">Z25&amp;X25&amp;F25&amp;I25&amp;J25&amp;Y25&amp;""""</f>
        <v>"#/?+++&amp;open=SimpleSIP&amp;close=SIUnderstand&amp;panx=1080&amp;pany=600&amp;zoom=1.3"</v>
      </c>
      <c r="R25" t="str">
        <f t="shared" si="18"/>
        <v>class="slide"&gt;  &lt;span style="color:black; font-size:10px"&gt;SimpleSIP&lt;/span&gt; &lt;/a&gt;     &lt;br&gt;</v>
      </c>
      <c r="S25" s="9">
        <v>1080</v>
      </c>
      <c r="T25" s="9">
        <v>600</v>
      </c>
      <c r="U25" s="9">
        <v>1.3</v>
      </c>
      <c r="W25" t="s">
        <v>149</v>
      </c>
      <c r="X25" t="str">
        <f t="shared" si="19"/>
        <v>+++&amp;open=SimpleSIP</v>
      </c>
      <c r="Y25" t="str">
        <f t="shared" si="20"/>
        <v>&amp;panx=1080&amp;pany=600&amp;zoom=1.3</v>
      </c>
      <c r="Z25" t="s">
        <v>178</v>
      </c>
      <c r="AA25" t="s">
        <v>150</v>
      </c>
      <c r="AB25" t="s">
        <v>168</v>
      </c>
      <c r="AC25" t="s">
        <v>151</v>
      </c>
    </row>
    <row r="26" spans="3:29" x14ac:dyDescent="0.2">
      <c r="C26" t="str">
        <f>"+++&amp;"</f>
        <v>+++&amp;</v>
      </c>
      <c r="D26" t="s">
        <v>154</v>
      </c>
      <c r="E26" t="s">
        <v>77</v>
      </c>
      <c r="F26" t="str">
        <f t="shared" si="21"/>
        <v>&amp;close=SIChange</v>
      </c>
      <c r="I26" t="str">
        <f t="shared" si="22"/>
        <v/>
      </c>
      <c r="K26" t="s">
        <v>176</v>
      </c>
      <c r="L26" t="str">
        <f t="shared" si="23"/>
        <v>"#/?+++&amp;open=SIUnderstand&amp;close=SIChange&amp;gotoz=SIUnderstand"</v>
      </c>
      <c r="R26" t="str">
        <f t="shared" si="18"/>
        <v>class="slide"&gt;  &lt;span style="color:black; font-size:10px"&gt;SIUnderstand&lt;/span&gt; &lt;/a&gt;     &lt;br&gt;</v>
      </c>
      <c r="S26" s="9"/>
      <c r="T26" s="9"/>
      <c r="U26" s="9"/>
      <c r="V26">
        <v>1</v>
      </c>
      <c r="W26" t="s">
        <v>149</v>
      </c>
      <c r="X26" t="str">
        <f t="shared" si="19"/>
        <v>+++&amp;open=SIUnderstand</v>
      </c>
      <c r="Y26" t="str">
        <f t="shared" si="20"/>
        <v>&amp;gotoz=SIUnderstand</v>
      </c>
      <c r="Z26" t="s">
        <v>178</v>
      </c>
      <c r="AA26" t="s">
        <v>150</v>
      </c>
      <c r="AB26" t="s">
        <v>168</v>
      </c>
      <c r="AC26" t="s">
        <v>151</v>
      </c>
    </row>
    <row r="27" spans="3:29" x14ac:dyDescent="0.2">
      <c r="C27" t="str">
        <f t="shared" si="16"/>
        <v>+++&amp;</v>
      </c>
      <c r="D27" t="s">
        <v>154</v>
      </c>
      <c r="E27" t="s">
        <v>79</v>
      </c>
      <c r="F27" t="str">
        <f t="shared" si="21"/>
        <v/>
      </c>
      <c r="I27" t="str">
        <f t="shared" si="22"/>
        <v/>
      </c>
      <c r="K27" t="s">
        <v>176</v>
      </c>
      <c r="L27" t="str">
        <f t="shared" si="23"/>
        <v>"#/?+++&amp;open=SIChange&amp;gotoz=SIChange"</v>
      </c>
      <c r="R27" t="str">
        <f t="shared" si="18"/>
        <v>class="slide"&gt;  &lt;span style="color:black; font-size:10px"&gt;SIChange&lt;/span&gt; &lt;/a&gt;     &lt;br&gt;</v>
      </c>
      <c r="S27" s="9"/>
      <c r="T27" s="9"/>
      <c r="U27" s="9"/>
      <c r="V27">
        <v>1</v>
      </c>
      <c r="W27" t="s">
        <v>149</v>
      </c>
      <c r="X27" t="str">
        <f t="shared" si="19"/>
        <v>+++&amp;open=SIChange</v>
      </c>
      <c r="Y27" t="str">
        <f t="shared" si="20"/>
        <v>&amp;gotoz=SIChange</v>
      </c>
      <c r="Z27" t="s">
        <v>178</v>
      </c>
      <c r="AA27" t="s">
        <v>150</v>
      </c>
      <c r="AB27" t="s">
        <v>168</v>
      </c>
      <c r="AC27" t="s">
        <v>151</v>
      </c>
    </row>
    <row r="28" spans="3:29" x14ac:dyDescent="0.2">
      <c r="C28" t="str">
        <f>"+++"</f>
        <v>+++</v>
      </c>
      <c r="F28" t="str">
        <f t="shared" si="21"/>
        <v>&amp;close=SINotVisualize</v>
      </c>
      <c r="I28" t="str">
        <f t="shared" si="22"/>
        <v/>
      </c>
      <c r="K28" t="s">
        <v>176</v>
      </c>
      <c r="L28" t="str">
        <f t="shared" si="23"/>
        <v>"#/?+++&amp;close=SINotVisualize&amp;panx=1080&amp;pany=580&amp;zoom=1.7"</v>
      </c>
      <c r="R28" t="str">
        <f t="shared" si="18"/>
        <v>class="slide"&gt;  &lt;span style="color:black; font-size:10px"&gt;&lt;/span&gt; &lt;/a&gt;     &lt;br&gt;</v>
      </c>
      <c r="S28" s="9">
        <v>1080</v>
      </c>
      <c r="T28" s="9">
        <v>580</v>
      </c>
      <c r="U28" s="9">
        <v>1.7</v>
      </c>
      <c r="W28" t="s">
        <v>149</v>
      </c>
      <c r="X28" t="str">
        <f>C28&amp;IF(E28&lt;&gt;"",D28&amp;"="&amp;E28,"")&amp;IF(G28&lt;&gt;"","&amp;"&amp;G28&amp;"="&amp;H28,"")</f>
        <v>+++</v>
      </c>
      <c r="Y28" t="str">
        <f t="shared" si="20"/>
        <v>&amp;panx=1080&amp;pany=580&amp;zoom=1.7</v>
      </c>
      <c r="Z28" t="s">
        <v>178</v>
      </c>
      <c r="AA28" t="s">
        <v>150</v>
      </c>
      <c r="AB28" t="s">
        <v>168</v>
      </c>
      <c r="AC28" t="s">
        <v>151</v>
      </c>
    </row>
    <row r="29" spans="3:29" x14ac:dyDescent="0.2">
      <c r="C29" t="str">
        <f t="shared" si="16"/>
        <v>+++&amp;</v>
      </c>
      <c r="D29" t="s">
        <v>154</v>
      </c>
      <c r="E29" t="s">
        <v>119</v>
      </c>
      <c r="F29" t="str">
        <f t="shared" si="21"/>
        <v>&amp;close=SIVisualize</v>
      </c>
      <c r="I29" t="str">
        <f t="shared" si="22"/>
        <v/>
      </c>
      <c r="K29" t="s">
        <v>176</v>
      </c>
      <c r="L29" t="str">
        <f t="shared" si="23"/>
        <v>"#/?+++&amp;open=SINotVisualize&amp;close=SIVisualize&amp;panx=1080&amp;pany=580&amp;zoom=1.7"</v>
      </c>
      <c r="R29" t="str">
        <f t="shared" si="18"/>
        <v>class="slide"&gt;  &lt;span style="color:black; font-size:10px"&gt;SINotVisualize&lt;/span&gt; &lt;/a&gt;     &lt;br&gt;</v>
      </c>
      <c r="S29" s="9">
        <v>1080</v>
      </c>
      <c r="T29" s="9">
        <v>580</v>
      </c>
      <c r="U29" s="9">
        <v>1.7</v>
      </c>
      <c r="W29" t="s">
        <v>149</v>
      </c>
      <c r="X29" t="str">
        <f t="shared" ref="X29:X52" si="24">C29&amp;IF(E29&lt;&gt;"",D29&amp;"="&amp;E29,"")&amp;IF(G29&lt;&gt;"","&amp;"&amp;G29&amp;"="&amp;H29,"")</f>
        <v>+++&amp;open=SINotVisualize</v>
      </c>
      <c r="Y29" t="str">
        <f t="shared" si="20"/>
        <v>&amp;panx=1080&amp;pany=580&amp;zoom=1.7</v>
      </c>
      <c r="Z29" t="s">
        <v>178</v>
      </c>
      <c r="AA29" t="s">
        <v>150</v>
      </c>
      <c r="AB29" t="s">
        <v>168</v>
      </c>
      <c r="AC29" t="s">
        <v>151</v>
      </c>
    </row>
    <row r="30" spans="3:29" x14ac:dyDescent="0.2">
      <c r="C30" t="str">
        <f t="shared" si="16"/>
        <v>+++&amp;</v>
      </c>
      <c r="D30" t="s">
        <v>154</v>
      </c>
      <c r="E30" t="s">
        <v>78</v>
      </c>
      <c r="F30" t="str">
        <f t="shared" si="21"/>
        <v>&amp;close=SIProblemSolving</v>
      </c>
      <c r="I30" t="str">
        <f t="shared" si="22"/>
        <v/>
      </c>
      <c r="K30" t="s">
        <v>176</v>
      </c>
      <c r="L30" t="str">
        <f t="shared" si="23"/>
        <v>"#/?+++&amp;open=SIVisualize&amp;close=SIProblemSolving&amp;panx=1080&amp;pany=580&amp;zoom=1.7"</v>
      </c>
      <c r="R30" t="str">
        <f t="shared" si="18"/>
        <v>class="slide"&gt;  &lt;span style="color:black; font-size:10px"&gt;SIVisualize&lt;/span&gt; &lt;/a&gt;     &lt;br&gt;</v>
      </c>
      <c r="S30" s="9">
        <v>1080</v>
      </c>
      <c r="T30" s="9">
        <v>580</v>
      </c>
      <c r="U30" s="9">
        <v>1.7</v>
      </c>
      <c r="W30" t="s">
        <v>149</v>
      </c>
      <c r="X30" t="str">
        <f t="shared" si="24"/>
        <v>+++&amp;open=SIVisualize</v>
      </c>
      <c r="Y30" t="str">
        <f t="shared" si="20"/>
        <v>&amp;panx=1080&amp;pany=580&amp;zoom=1.7</v>
      </c>
      <c r="Z30" t="s">
        <v>178</v>
      </c>
      <c r="AA30" t="s">
        <v>150</v>
      </c>
      <c r="AB30" t="s">
        <v>168</v>
      </c>
      <c r="AC30" t="s">
        <v>151</v>
      </c>
    </row>
    <row r="31" spans="3:29" x14ac:dyDescent="0.2">
      <c r="C31" t="str">
        <f t="shared" si="16"/>
        <v>+++&amp;</v>
      </c>
      <c r="D31" t="s">
        <v>154</v>
      </c>
      <c r="E31" t="s">
        <v>118</v>
      </c>
      <c r="F31" t="str">
        <f t="shared" si="21"/>
        <v>&amp;open=SIProblemSolving</v>
      </c>
      <c r="I31" t="str">
        <f t="shared" si="22"/>
        <v/>
      </c>
      <c r="K31" t="s">
        <v>176</v>
      </c>
      <c r="L31" t="str">
        <f t="shared" si="23"/>
        <v>"#/?+++&amp;open=SIProblemSolving&amp;open=SIProblemSolving&amp;panx=1080&amp;pany=730&amp;zoom=4.3"</v>
      </c>
      <c r="R31" t="str">
        <f t="shared" si="18"/>
        <v>class="slide"&gt;  &lt;span style="color:black; font-size:10px"&gt;SIProblemSolving&lt;/span&gt; &lt;/a&gt;     &lt;br&gt;</v>
      </c>
      <c r="S31" s="9">
        <v>1080</v>
      </c>
      <c r="T31" s="9">
        <v>730</v>
      </c>
      <c r="U31" s="9">
        <v>4.3</v>
      </c>
      <c r="W31" t="s">
        <v>149</v>
      </c>
      <c r="X31" t="str">
        <f t="shared" si="24"/>
        <v>+++&amp;open=SIProblemSolving</v>
      </c>
      <c r="Y31" t="str">
        <f t="shared" si="20"/>
        <v>&amp;panx=1080&amp;pany=730&amp;zoom=4.3</v>
      </c>
      <c r="Z31" t="s">
        <v>178</v>
      </c>
      <c r="AA31" t="s">
        <v>150</v>
      </c>
      <c r="AB31" t="s">
        <v>168</v>
      </c>
      <c r="AC31" t="s">
        <v>151</v>
      </c>
    </row>
    <row r="32" spans="3:29" x14ac:dyDescent="0.2">
      <c r="C32" t="str">
        <f t="shared" si="16"/>
        <v>+++&amp;</v>
      </c>
      <c r="D32" t="s">
        <v>157</v>
      </c>
      <c r="E32" t="s">
        <v>118</v>
      </c>
      <c r="F32" t="str">
        <f t="shared" si="21"/>
        <v>&amp;close=SIBarriers</v>
      </c>
      <c r="I32" t="str">
        <f t="shared" si="22"/>
        <v/>
      </c>
      <c r="K32" t="s">
        <v>176</v>
      </c>
      <c r="L32" t="str">
        <f t="shared" si="23"/>
        <v>"#/?+++&amp;close=SIProblemSolving&amp;close=SIBarriers&amp;panx=1080&amp;pany=600&amp;zoom=1.3"</v>
      </c>
      <c r="R32" t="str">
        <f t="shared" si="18"/>
        <v>class="slide"&gt;  &lt;span style="color:black; font-size:10px"&gt;SIProblemSolving&lt;/span&gt; &lt;/a&gt;     &lt;br&gt;</v>
      </c>
      <c r="S32" s="9">
        <v>1080</v>
      </c>
      <c r="T32" s="9">
        <v>600</v>
      </c>
      <c r="U32" s="9">
        <v>1.3</v>
      </c>
      <c r="W32" t="s">
        <v>149</v>
      </c>
      <c r="X32" t="str">
        <f t="shared" si="24"/>
        <v>+++&amp;close=SIProblemSolving</v>
      </c>
      <c r="Y32" t="str">
        <f t="shared" si="20"/>
        <v>&amp;panx=1080&amp;pany=600&amp;zoom=1.3</v>
      </c>
      <c r="Z32" t="s">
        <v>178</v>
      </c>
      <c r="AA32" t="s">
        <v>150</v>
      </c>
      <c r="AB32" t="s">
        <v>168</v>
      </c>
      <c r="AC32" t="s">
        <v>151</v>
      </c>
    </row>
    <row r="33" spans="3:29" x14ac:dyDescent="0.2">
      <c r="C33" t="str">
        <f t="shared" si="16"/>
        <v>+++&amp;</v>
      </c>
      <c r="D33" t="s">
        <v>154</v>
      </c>
      <c r="E33" t="s">
        <v>110</v>
      </c>
      <c r="F33" t="str">
        <f t="shared" si="21"/>
        <v>&amp;close=SICognitiveComplexity</v>
      </c>
      <c r="I33" t="str">
        <f t="shared" si="22"/>
        <v/>
      </c>
      <c r="K33" t="s">
        <v>176</v>
      </c>
      <c r="L33" t="str">
        <f t="shared" si="23"/>
        <v>"#/?+++&amp;open=SIBarriers&amp;close=SICognitiveComplexity&amp;panx=1080&amp;pany=650&amp;zoom=1.3"</v>
      </c>
      <c r="R33" t="str">
        <f t="shared" si="18"/>
        <v>class="slide"&gt;  &lt;span style="color:black; font-size:10px"&gt;SIBarriers&lt;/span&gt; &lt;/a&gt;     &lt;br&gt;</v>
      </c>
      <c r="S33" s="9">
        <v>1080</v>
      </c>
      <c r="T33" s="9">
        <v>650</v>
      </c>
      <c r="U33" s="9">
        <v>1.3</v>
      </c>
      <c r="W33" t="s">
        <v>149</v>
      </c>
      <c r="X33" t="str">
        <f t="shared" si="24"/>
        <v>+++&amp;open=SIBarriers</v>
      </c>
      <c r="Y33" t="str">
        <f t="shared" si="20"/>
        <v>&amp;panx=1080&amp;pany=650&amp;zoom=1.3</v>
      </c>
      <c r="Z33" t="s">
        <v>178</v>
      </c>
      <c r="AA33" t="s">
        <v>150</v>
      </c>
      <c r="AB33" t="s">
        <v>168</v>
      </c>
      <c r="AC33" t="s">
        <v>151</v>
      </c>
    </row>
    <row r="34" spans="3:29" x14ac:dyDescent="0.2">
      <c r="C34" t="str">
        <f t="shared" si="16"/>
        <v>+++&amp;</v>
      </c>
      <c r="D34" t="s">
        <v>154</v>
      </c>
      <c r="E34" t="s">
        <v>114</v>
      </c>
      <c r="F34" t="str">
        <f t="shared" si="21"/>
        <v>&amp;close=SIKnowledgeIntegration</v>
      </c>
      <c r="I34" t="str">
        <f t="shared" si="22"/>
        <v/>
      </c>
      <c r="K34" t="s">
        <v>176</v>
      </c>
      <c r="L34" t="str">
        <f t="shared" si="23"/>
        <v>"#/?+++&amp;open=SICognitiveComplexity&amp;close=SIKnowledgeIntegration&amp;panx=650&amp;pany=828&amp;zoom=1.8"</v>
      </c>
      <c r="R34" t="str">
        <f t="shared" si="18"/>
        <v>class="slide"&gt;  &lt;span style="color:black; font-size:10px"&gt;SICognitiveComplexity&lt;/span&gt; &lt;/a&gt;     &lt;br&gt;</v>
      </c>
      <c r="S34" s="9">
        <v>650</v>
      </c>
      <c r="T34" s="9">
        <v>828</v>
      </c>
      <c r="U34" s="9">
        <v>1.8</v>
      </c>
      <c r="W34" t="s">
        <v>149</v>
      </c>
      <c r="X34" t="str">
        <f t="shared" si="24"/>
        <v>+++&amp;open=SICognitiveComplexity</v>
      </c>
      <c r="Y34" t="str">
        <f t="shared" si="20"/>
        <v>&amp;panx=650&amp;pany=828&amp;zoom=1.8</v>
      </c>
      <c r="Z34" t="s">
        <v>178</v>
      </c>
      <c r="AA34" t="s">
        <v>150</v>
      </c>
      <c r="AB34" t="s">
        <v>168</v>
      </c>
      <c r="AC34" t="s">
        <v>151</v>
      </c>
    </row>
    <row r="35" spans="3:29" x14ac:dyDescent="0.2">
      <c r="C35" t="str">
        <f t="shared" si="16"/>
        <v>+++&amp;</v>
      </c>
      <c r="D35" t="s">
        <v>154</v>
      </c>
      <c r="E35" t="s">
        <v>115</v>
      </c>
      <c r="F35" t="str">
        <f t="shared" si="21"/>
        <v>&amp;close=SICollaboration</v>
      </c>
      <c r="I35" t="str">
        <f t="shared" si="22"/>
        <v/>
      </c>
      <c r="K35" t="s">
        <v>176</v>
      </c>
      <c r="L35" t="str">
        <f t="shared" si="23"/>
        <v>"#/?+++&amp;open=SIKnowledgeIntegration&amp;close=SICollaboration&amp;panx=843&amp;pany=828&amp;zoom=1.8"</v>
      </c>
      <c r="R35" t="str">
        <f t="shared" si="18"/>
        <v>class="slide"&gt;  &lt;span style="color:black; font-size:10px"&gt;SIKnowledgeIntegration&lt;/span&gt; &lt;/a&gt;     &lt;br&gt;</v>
      </c>
      <c r="S35" s="9">
        <v>843</v>
      </c>
      <c r="T35" s="9">
        <v>828</v>
      </c>
      <c r="U35" s="9">
        <v>1.8</v>
      </c>
      <c r="W35" t="s">
        <v>149</v>
      </c>
      <c r="X35" t="str">
        <f t="shared" si="24"/>
        <v>+++&amp;open=SIKnowledgeIntegration</v>
      </c>
      <c r="Y35" t="str">
        <f t="shared" si="20"/>
        <v>&amp;panx=843&amp;pany=828&amp;zoom=1.8</v>
      </c>
      <c r="Z35" t="s">
        <v>178</v>
      </c>
      <c r="AA35" t="s">
        <v>150</v>
      </c>
      <c r="AB35" t="s">
        <v>168</v>
      </c>
      <c r="AC35" t="s">
        <v>151</v>
      </c>
    </row>
    <row r="36" spans="3:29" x14ac:dyDescent="0.2">
      <c r="C36" t="str">
        <f t="shared" si="16"/>
        <v>+++&amp;</v>
      </c>
      <c r="D36" t="s">
        <v>154</v>
      </c>
      <c r="E36" t="s">
        <v>116</v>
      </c>
      <c r="F36" t="str">
        <f t="shared" si="21"/>
        <v>&amp;close=SIParticipation</v>
      </c>
      <c r="I36" t="str">
        <f t="shared" si="22"/>
        <v/>
      </c>
      <c r="K36" t="s">
        <v>176</v>
      </c>
      <c r="L36" t="str">
        <f t="shared" si="23"/>
        <v>"#/?+++&amp;open=SICollaboration&amp;close=SIParticipation&amp;panx=1310&amp;pany=828&amp;zoom=1.8"</v>
      </c>
      <c r="R36" t="str">
        <f t="shared" si="18"/>
        <v>class="slide"&gt;  &lt;span style="color:black; font-size:10px"&gt;SICollaboration&lt;/span&gt; &lt;/a&gt;     &lt;br&gt;</v>
      </c>
      <c r="S36" s="9">
        <v>1310</v>
      </c>
      <c r="T36" s="9">
        <v>828</v>
      </c>
      <c r="U36" s="9">
        <v>1.8</v>
      </c>
      <c r="W36" t="s">
        <v>149</v>
      </c>
      <c r="X36" t="str">
        <f t="shared" si="24"/>
        <v>+++&amp;open=SICollaboration</v>
      </c>
      <c r="Y36" t="str">
        <f t="shared" si="20"/>
        <v>&amp;panx=1310&amp;pany=828&amp;zoom=1.8</v>
      </c>
      <c r="Z36" t="s">
        <v>178</v>
      </c>
      <c r="AA36" t="s">
        <v>150</v>
      </c>
      <c r="AB36" t="s">
        <v>168</v>
      </c>
      <c r="AC36" t="s">
        <v>151</v>
      </c>
    </row>
    <row r="37" spans="3:29" x14ac:dyDescent="0.2">
      <c r="C37" t="str">
        <f t="shared" si="16"/>
        <v>+++&amp;</v>
      </c>
      <c r="D37" t="s">
        <v>154</v>
      </c>
      <c r="E37" t="s">
        <v>117</v>
      </c>
      <c r="F37" t="str">
        <f t="shared" si="21"/>
        <v>&amp;open=SIBarriers</v>
      </c>
      <c r="I37" t="str">
        <f t="shared" si="22"/>
        <v/>
      </c>
      <c r="K37" t="s">
        <v>176</v>
      </c>
      <c r="L37" t="str">
        <f t="shared" si="23"/>
        <v>"#/?+++&amp;open=SIParticipation&amp;open=SIBarriers&amp;panx=1500&amp;pany=828&amp;zoom=1.8"</v>
      </c>
      <c r="R37" t="str">
        <f t="shared" si="18"/>
        <v>class="slide"&gt;  &lt;span style="color:black; font-size:10px"&gt;SIParticipation&lt;/span&gt; &lt;/a&gt;     &lt;br&gt;</v>
      </c>
      <c r="S37" s="9">
        <v>1500</v>
      </c>
      <c r="T37" s="9">
        <v>828</v>
      </c>
      <c r="U37" s="9">
        <v>1.8</v>
      </c>
      <c r="W37" t="s">
        <v>149</v>
      </c>
      <c r="X37" t="str">
        <f t="shared" si="24"/>
        <v>+++&amp;open=SIParticipation</v>
      </c>
      <c r="Y37" t="str">
        <f t="shared" si="20"/>
        <v>&amp;panx=1500&amp;pany=828&amp;zoom=1.8</v>
      </c>
      <c r="Z37" t="s">
        <v>178</v>
      </c>
      <c r="AA37" t="s">
        <v>150</v>
      </c>
      <c r="AB37" t="s">
        <v>168</v>
      </c>
      <c r="AC37" t="s">
        <v>151</v>
      </c>
    </row>
    <row r="38" spans="3:29" x14ac:dyDescent="0.2">
      <c r="C38" t="str">
        <f t="shared" si="16"/>
        <v>+++&amp;</v>
      </c>
      <c r="D38" t="s">
        <v>157</v>
      </c>
      <c r="E38" t="s">
        <v>110</v>
      </c>
      <c r="F38" t="str">
        <f t="shared" si="21"/>
        <v>&amp;close=SIProcess</v>
      </c>
      <c r="I38" t="str">
        <f t="shared" si="22"/>
        <v/>
      </c>
      <c r="K38" t="s">
        <v>176</v>
      </c>
      <c r="L38" t="str">
        <f>Z38&amp;X38&amp;F38&amp;I38&amp;J38&amp;Y38&amp;""""</f>
        <v>"#/?+++&amp;close=SIBarriers&amp;close=SIProcess&amp;panx=1080&amp;pany=700&amp;zoom=1.2"</v>
      </c>
      <c r="R38" t="str">
        <f t="shared" ref="R38" si="25">AA38&amp;W38&amp;AB38&amp;E38&amp;AC38</f>
        <v>class="slide"&gt;  &lt;span style="color:black; font-size:10px"&gt;SIBarriers&lt;/span&gt; &lt;/a&gt;     &lt;br&gt;</v>
      </c>
      <c r="S38" s="9">
        <v>1080</v>
      </c>
      <c r="T38" s="9">
        <v>700</v>
      </c>
      <c r="U38" s="9">
        <v>1.2</v>
      </c>
      <c r="W38" t="s">
        <v>149</v>
      </c>
      <c r="X38" t="str">
        <f t="shared" ref="X38" si="26">C38&amp;IF(E38&lt;&gt;"",D38&amp;"="&amp;E38,"")&amp;IF(G38&lt;&gt;"","&amp;"&amp;G38&amp;"="&amp;H38,"")</f>
        <v>+++&amp;close=SIBarriers</v>
      </c>
      <c r="Y38" t="str">
        <f t="shared" ref="Y38" si="27">IF(V38=1,"&amp;gotoz="&amp;E38,"")&amp;
IF(S38&lt;&gt;"","&amp;panx="&amp;S38,"")&amp;
IF(T38&lt;&gt;"","&amp;pany="&amp;T38,"")&amp;
IF(U38&lt;&gt;"","&amp;zoom="&amp;U38,"")</f>
        <v>&amp;panx=1080&amp;pany=700&amp;zoom=1.2</v>
      </c>
      <c r="Z38" t="s">
        <v>178</v>
      </c>
      <c r="AA38" t="s">
        <v>150</v>
      </c>
      <c r="AB38" t="s">
        <v>168</v>
      </c>
      <c r="AC38" t="s">
        <v>151</v>
      </c>
    </row>
    <row r="39" spans="3:29" x14ac:dyDescent="0.2">
      <c r="C39" t="str">
        <f t="shared" si="16"/>
        <v>+++&amp;</v>
      </c>
      <c r="D39" t="s">
        <v>154</v>
      </c>
      <c r="E39" t="s">
        <v>37</v>
      </c>
      <c r="F39" t="str">
        <f t="shared" si="21"/>
        <v>&amp;open=SimpleSIP</v>
      </c>
      <c r="I39" t="str">
        <f xml:space="preserve">
IF(G40="on","&amp;off="&amp;H40,"")&amp;
IF(G40="off","&amp;on="&amp;H40,"")&amp;
IF(G40="open","&amp;close="&amp;H40,"")&amp;
IF(G40="close","&amp;open="&amp;H40,"")&amp;
IF(G40="openall","&amp;closeall="&amp;H40,"")&amp;
IF(G40="closeall","&amp;openall="&amp;H40,"")</f>
        <v/>
      </c>
      <c r="K39" t="s">
        <v>176</v>
      </c>
      <c r="L39" t="str">
        <f>Z39&amp;X39&amp;F39&amp;I39&amp;J39&amp;Y39&amp;""""</f>
        <v>"#/?+++&amp;open=SIProcess&amp;open=SimpleSIP&amp;panx=1080&amp;pany=700&amp;zoom=1.2"</v>
      </c>
      <c r="R39" t="str">
        <f t="shared" si="18"/>
        <v>class="slide"&gt;  &lt;span style="color:black; font-size:10px"&gt;SIProcess&lt;/span&gt; &lt;/a&gt;     &lt;br&gt;</v>
      </c>
      <c r="S39" s="9">
        <v>1080</v>
      </c>
      <c r="T39" s="9">
        <v>700</v>
      </c>
      <c r="U39" s="9">
        <v>1.2</v>
      </c>
      <c r="W39" t="s">
        <v>149</v>
      </c>
      <c r="X39" t="str">
        <f t="shared" si="24"/>
        <v>+++&amp;open=SIProcess</v>
      </c>
      <c r="Y39" t="str">
        <f t="shared" si="20"/>
        <v>&amp;panx=1080&amp;pany=700&amp;zoom=1.2</v>
      </c>
      <c r="Z39" t="s">
        <v>178</v>
      </c>
      <c r="AA39" t="s">
        <v>150</v>
      </c>
      <c r="AB39" t="s">
        <v>168</v>
      </c>
      <c r="AC39" t="s">
        <v>151</v>
      </c>
    </row>
    <row r="40" spans="3:29" x14ac:dyDescent="0.2">
      <c r="C40" t="str">
        <f t="shared" si="16"/>
        <v>+++&amp;</v>
      </c>
      <c r="D40" t="s">
        <v>157</v>
      </c>
      <c r="E40" t="s">
        <v>74</v>
      </c>
      <c r="F40" t="str">
        <f t="shared" si="21"/>
        <v>&amp;close=SystemicProblems</v>
      </c>
      <c r="I40" t="str">
        <f t="shared" si="22"/>
        <v/>
      </c>
      <c r="K40" t="s">
        <v>176</v>
      </c>
      <c r="L40" t="str">
        <f>Z40&amp;X40&amp;F40&amp;I40&amp;J40&amp;Y40&amp;""""</f>
        <v>"#/?+++&amp;close=SimpleSIP&amp;close=SystemicProblems&amp;panx=1080&amp;pany=700&amp;zoom=1.2"</v>
      </c>
      <c r="R40" t="str">
        <f t="shared" si="18"/>
        <v>class="slide"&gt;  &lt;span style="color:black; font-size:10px"&gt;SimpleSIP&lt;/span&gt; &lt;/a&gt;     &lt;br&gt;</v>
      </c>
      <c r="S40" s="9">
        <v>1080</v>
      </c>
      <c r="T40" s="9">
        <v>700</v>
      </c>
      <c r="U40" s="9">
        <v>1.2</v>
      </c>
      <c r="W40" t="s">
        <v>149</v>
      </c>
      <c r="X40" t="str">
        <f t="shared" si="24"/>
        <v>+++&amp;close=SimpleSIP</v>
      </c>
      <c r="Y40" t="str">
        <f t="shared" si="20"/>
        <v>&amp;panx=1080&amp;pany=700&amp;zoom=1.2</v>
      </c>
      <c r="Z40" t="s">
        <v>178</v>
      </c>
      <c r="AA40" t="s">
        <v>150</v>
      </c>
      <c r="AB40" t="s">
        <v>168</v>
      </c>
      <c r="AC40" t="s">
        <v>151</v>
      </c>
    </row>
    <row r="41" spans="3:29" x14ac:dyDescent="0.2">
      <c r="C41" t="str">
        <f t="shared" si="16"/>
        <v>+++&amp;</v>
      </c>
      <c r="D41" t="s">
        <v>154</v>
      </c>
      <c r="E41" s="2" t="s">
        <v>38</v>
      </c>
      <c r="F41" t="str">
        <f t="shared" si="21"/>
        <v>&amp;close=Measurement</v>
      </c>
      <c r="H41" s="2"/>
      <c r="I41" t="str">
        <f t="shared" si="22"/>
        <v/>
      </c>
      <c r="K41" t="s">
        <v>176</v>
      </c>
      <c r="L41" t="str">
        <f>Z41&amp;X41&amp;F41&amp;I41&amp;J41&amp;Y41&amp;""""</f>
        <v>"#/?+++&amp;open=SystemicProblems&amp;close=Measurement&amp;panx=504&amp;pany=495&amp;zoom=2.2"</v>
      </c>
      <c r="R41" t="str">
        <f t="shared" si="18"/>
        <v>class="slide"&gt;  &lt;span style="color:black; font-size:10px"&gt;SystemicProblems&lt;/span&gt; &lt;/a&gt;     &lt;br&gt;</v>
      </c>
      <c r="S41" s="9">
        <v>504</v>
      </c>
      <c r="T41" s="9">
        <v>495</v>
      </c>
      <c r="U41" s="9">
        <v>2.2000000000000002</v>
      </c>
      <c r="W41" t="s">
        <v>149</v>
      </c>
      <c r="X41" t="str">
        <f t="shared" si="24"/>
        <v>+++&amp;open=SystemicProblems</v>
      </c>
      <c r="Y41" t="str">
        <f t="shared" si="20"/>
        <v>&amp;panx=504&amp;pany=495&amp;zoom=2.2</v>
      </c>
      <c r="Z41" t="s">
        <v>178</v>
      </c>
      <c r="AA41" t="s">
        <v>150</v>
      </c>
      <c r="AB41" t="s">
        <v>168</v>
      </c>
      <c r="AC41" t="s">
        <v>151</v>
      </c>
    </row>
    <row r="42" spans="3:29" x14ac:dyDescent="0.2">
      <c r="C42" t="str">
        <f t="shared" si="16"/>
        <v>+++&amp;</v>
      </c>
      <c r="D42" t="s">
        <v>154</v>
      </c>
      <c r="E42" s="2" t="s">
        <v>69</v>
      </c>
      <c r="F42" t="str">
        <f t="shared" si="21"/>
        <v>&amp;close=Research</v>
      </c>
      <c r="H42" s="2"/>
      <c r="I42" t="str">
        <f t="shared" si="22"/>
        <v/>
      </c>
      <c r="K42" t="s">
        <v>176</v>
      </c>
      <c r="L42" t="str">
        <f t="shared" si="23"/>
        <v>"#/?+++&amp;open=Measurement&amp;close=Research&amp;panx=648&amp;pany=495&amp;zoom=2.2"</v>
      </c>
      <c r="R42" t="str">
        <f t="shared" si="18"/>
        <v>class="slide"&gt;  &lt;span style="color:black; font-size:10px"&gt;Measurement&lt;/span&gt; &lt;/a&gt;     &lt;br&gt;</v>
      </c>
      <c r="S42" s="9">
        <f>S41+144</f>
        <v>648</v>
      </c>
      <c r="T42" s="9">
        <f>T41</f>
        <v>495</v>
      </c>
      <c r="U42" s="9">
        <f>U41</f>
        <v>2.2000000000000002</v>
      </c>
      <c r="W42" t="s">
        <v>149</v>
      </c>
      <c r="X42" t="str">
        <f t="shared" si="24"/>
        <v>+++&amp;open=Measurement</v>
      </c>
      <c r="Y42" t="str">
        <f t="shared" si="20"/>
        <v>&amp;panx=648&amp;pany=495&amp;zoom=2.2</v>
      </c>
      <c r="Z42" t="s">
        <v>178</v>
      </c>
      <c r="AA42" t="s">
        <v>150</v>
      </c>
      <c r="AB42" t="s">
        <v>168</v>
      </c>
      <c r="AC42" t="s">
        <v>151</v>
      </c>
    </row>
    <row r="43" spans="3:29" x14ac:dyDescent="0.2">
      <c r="C43" t="str">
        <f t="shared" si="16"/>
        <v>+++&amp;</v>
      </c>
      <c r="D43" t="s">
        <v>154</v>
      </c>
      <c r="E43" s="2" t="s">
        <v>23</v>
      </c>
      <c r="F43" t="str">
        <f t="shared" si="21"/>
        <v>&amp;close=Synthesis</v>
      </c>
      <c r="H43" s="2"/>
      <c r="I43" t="str">
        <f t="shared" si="22"/>
        <v/>
      </c>
      <c r="K43" t="s">
        <v>176</v>
      </c>
      <c r="L43" t="str">
        <f t="shared" si="23"/>
        <v>"#/?+++&amp;open=Research&amp;close=Synthesis&amp;panx=792&amp;pany=495&amp;zoom=2.2"</v>
      </c>
      <c r="R43" t="str">
        <f t="shared" si="18"/>
        <v>class="slide"&gt;  &lt;span style="color:black; font-size:10px"&gt;Research&lt;/span&gt; &lt;/a&gt;     &lt;br&gt;</v>
      </c>
      <c r="S43" s="9">
        <f t="shared" ref="S43:S51" si="28">S42+144</f>
        <v>792</v>
      </c>
      <c r="T43" s="9">
        <f t="shared" ref="T43:U51" si="29">T42</f>
        <v>495</v>
      </c>
      <c r="U43" s="9">
        <f t="shared" si="29"/>
        <v>2.2000000000000002</v>
      </c>
      <c r="W43" t="s">
        <v>149</v>
      </c>
      <c r="X43" t="str">
        <f t="shared" si="24"/>
        <v>+++&amp;open=Research</v>
      </c>
      <c r="Y43" t="str">
        <f t="shared" si="20"/>
        <v>&amp;panx=792&amp;pany=495&amp;zoom=2.2</v>
      </c>
      <c r="Z43" t="s">
        <v>178</v>
      </c>
      <c r="AA43" t="s">
        <v>150</v>
      </c>
      <c r="AB43" t="s">
        <v>168</v>
      </c>
      <c r="AC43" t="s">
        <v>151</v>
      </c>
    </row>
    <row r="44" spans="3:29" x14ac:dyDescent="0.2">
      <c r="C44" t="str">
        <f t="shared" si="16"/>
        <v>+++&amp;</v>
      </c>
      <c r="D44" t="s">
        <v>154</v>
      </c>
      <c r="E44" s="2" t="s">
        <v>71</v>
      </c>
      <c r="F44" t="str">
        <f t="shared" si="21"/>
        <v>&amp;close=Mapping</v>
      </c>
      <c r="H44" s="2"/>
      <c r="I44" t="str">
        <f t="shared" si="22"/>
        <v/>
      </c>
      <c r="K44" t="s">
        <v>176</v>
      </c>
      <c r="L44" t="str">
        <f t="shared" si="23"/>
        <v>"#/?+++&amp;open=Synthesis&amp;close=Mapping&amp;panx=936&amp;pany=495&amp;zoom=2.2"</v>
      </c>
      <c r="R44" t="str">
        <f t="shared" si="18"/>
        <v>class="slide"&gt;  &lt;span style="color:black; font-size:10px"&gt;Synthesis&lt;/span&gt; &lt;/a&gt;     &lt;br&gt;</v>
      </c>
      <c r="S44" s="9">
        <f t="shared" si="28"/>
        <v>936</v>
      </c>
      <c r="T44" s="9">
        <f t="shared" si="29"/>
        <v>495</v>
      </c>
      <c r="U44" s="9">
        <f t="shared" si="29"/>
        <v>2.2000000000000002</v>
      </c>
      <c r="W44" t="s">
        <v>149</v>
      </c>
      <c r="X44" t="str">
        <f t="shared" si="24"/>
        <v>+++&amp;open=Synthesis</v>
      </c>
      <c r="Y44" t="str">
        <f t="shared" si="20"/>
        <v>&amp;panx=936&amp;pany=495&amp;zoom=2.2</v>
      </c>
      <c r="Z44" t="s">
        <v>178</v>
      </c>
      <c r="AA44" t="s">
        <v>150</v>
      </c>
      <c r="AB44" t="s">
        <v>168</v>
      </c>
      <c r="AC44" t="s">
        <v>151</v>
      </c>
    </row>
    <row r="45" spans="3:29" x14ac:dyDescent="0.2">
      <c r="C45" t="str">
        <f t="shared" si="16"/>
        <v>+++&amp;</v>
      </c>
      <c r="D45" t="s">
        <v>154</v>
      </c>
      <c r="E45" s="2" t="s">
        <v>72</v>
      </c>
      <c r="F45" t="str">
        <f t="shared" si="21"/>
        <v>&amp;close=Collaboration</v>
      </c>
      <c r="H45" s="2"/>
      <c r="I45" t="str">
        <f t="shared" si="22"/>
        <v/>
      </c>
      <c r="K45" t="s">
        <v>176</v>
      </c>
      <c r="L45" t="str">
        <f t="shared" si="23"/>
        <v>"#/?+++&amp;open=Mapping&amp;close=Collaboration&amp;panx=1080&amp;pany=495&amp;zoom=2.2"</v>
      </c>
      <c r="R45" t="str">
        <f t="shared" si="18"/>
        <v>class="slide"&gt;  &lt;span style="color:black; font-size:10px"&gt;Mapping&lt;/span&gt; &lt;/a&gt;     &lt;br&gt;</v>
      </c>
      <c r="S45" s="9">
        <f t="shared" si="28"/>
        <v>1080</v>
      </c>
      <c r="T45" s="9">
        <f t="shared" si="29"/>
        <v>495</v>
      </c>
      <c r="U45" s="9">
        <f t="shared" si="29"/>
        <v>2.2000000000000002</v>
      </c>
      <c r="W45" t="s">
        <v>149</v>
      </c>
      <c r="X45" t="str">
        <f t="shared" si="24"/>
        <v>+++&amp;open=Mapping</v>
      </c>
      <c r="Y45" t="str">
        <f t="shared" si="20"/>
        <v>&amp;panx=1080&amp;pany=495&amp;zoom=2.2</v>
      </c>
      <c r="Z45" t="s">
        <v>178</v>
      </c>
      <c r="AA45" t="s">
        <v>150</v>
      </c>
      <c r="AB45" t="s">
        <v>168</v>
      </c>
      <c r="AC45" t="s">
        <v>151</v>
      </c>
    </row>
    <row r="46" spans="3:29" x14ac:dyDescent="0.2">
      <c r="C46" t="str">
        <f t="shared" si="16"/>
        <v>+++&amp;</v>
      </c>
      <c r="D46" t="s">
        <v>154</v>
      </c>
      <c r="E46" s="2" t="s">
        <v>83</v>
      </c>
      <c r="F46" t="str">
        <f t="shared" si="21"/>
        <v>&amp;close=Development</v>
      </c>
      <c r="H46" s="2"/>
      <c r="I46" t="str">
        <f t="shared" si="22"/>
        <v/>
      </c>
      <c r="K46" t="s">
        <v>176</v>
      </c>
      <c r="L46" t="str">
        <f t="shared" si="23"/>
        <v>"#/?+++&amp;open=Collaboration&amp;close=Development&amp;panx=1224&amp;pany=495&amp;zoom=2.2"</v>
      </c>
      <c r="R46" t="str">
        <f t="shared" si="18"/>
        <v>class="slide"&gt;  &lt;span style="color:black; font-size:10px"&gt;Collaboration&lt;/span&gt; &lt;/a&gt;     &lt;br&gt;</v>
      </c>
      <c r="S46" s="9">
        <f t="shared" si="28"/>
        <v>1224</v>
      </c>
      <c r="T46" s="9">
        <f t="shared" si="29"/>
        <v>495</v>
      </c>
      <c r="U46" s="9">
        <f t="shared" si="29"/>
        <v>2.2000000000000002</v>
      </c>
      <c r="W46" t="s">
        <v>149</v>
      </c>
      <c r="X46" t="str">
        <f t="shared" si="24"/>
        <v>+++&amp;open=Collaboration</v>
      </c>
      <c r="Y46" t="str">
        <f t="shared" si="20"/>
        <v>&amp;panx=1224&amp;pany=495&amp;zoom=2.2</v>
      </c>
      <c r="Z46" t="s">
        <v>178</v>
      </c>
      <c r="AA46" t="s">
        <v>150</v>
      </c>
      <c r="AB46" t="s">
        <v>168</v>
      </c>
      <c r="AC46" t="s">
        <v>151</v>
      </c>
    </row>
    <row r="47" spans="3:29" x14ac:dyDescent="0.2">
      <c r="C47" t="str">
        <f t="shared" si="16"/>
        <v>+++&amp;</v>
      </c>
      <c r="D47" t="s">
        <v>154</v>
      </c>
      <c r="E47" s="2" t="s">
        <v>26</v>
      </c>
      <c r="F47" t="str">
        <f t="shared" si="21"/>
        <v>&amp;close=Implementation</v>
      </c>
      <c r="H47" s="2"/>
      <c r="I47" t="str">
        <f t="shared" si="22"/>
        <v/>
      </c>
      <c r="K47" t="s">
        <v>176</v>
      </c>
      <c r="L47" t="str">
        <f t="shared" si="23"/>
        <v>"#/?+++&amp;open=Development&amp;close=Implementation&amp;panx=1368&amp;pany=495&amp;zoom=2.2"</v>
      </c>
      <c r="R47" t="str">
        <f t="shared" si="18"/>
        <v>class="slide"&gt;  &lt;span style="color:black; font-size:10px"&gt;Development&lt;/span&gt; &lt;/a&gt;     &lt;br&gt;</v>
      </c>
      <c r="S47" s="9">
        <f t="shared" si="28"/>
        <v>1368</v>
      </c>
      <c r="T47" s="9">
        <f t="shared" si="29"/>
        <v>495</v>
      </c>
      <c r="U47" s="9">
        <f t="shared" si="29"/>
        <v>2.2000000000000002</v>
      </c>
      <c r="W47" t="s">
        <v>149</v>
      </c>
      <c r="X47" t="str">
        <f t="shared" si="24"/>
        <v>+++&amp;open=Development</v>
      </c>
      <c r="Y47" t="str">
        <f t="shared" si="20"/>
        <v>&amp;panx=1368&amp;pany=495&amp;zoom=2.2</v>
      </c>
      <c r="Z47" t="s">
        <v>178</v>
      </c>
      <c r="AA47" t="s">
        <v>150</v>
      </c>
      <c r="AB47" t="s">
        <v>168</v>
      </c>
      <c r="AC47" t="s">
        <v>151</v>
      </c>
    </row>
    <row r="48" spans="3:29" x14ac:dyDescent="0.2">
      <c r="C48" t="str">
        <f t="shared" si="16"/>
        <v>+++&amp;</v>
      </c>
      <c r="D48" t="s">
        <v>154</v>
      </c>
      <c r="E48" s="2" t="s">
        <v>27</v>
      </c>
      <c r="F48" t="str">
        <f t="shared" si="21"/>
        <v>&amp;close=Amplification</v>
      </c>
      <c r="H48" s="2"/>
      <c r="I48" t="str">
        <f t="shared" si="22"/>
        <v/>
      </c>
      <c r="K48" t="s">
        <v>176</v>
      </c>
      <c r="L48" t="str">
        <f t="shared" si="23"/>
        <v>"#/?+++&amp;open=Implementation&amp;close=Amplification&amp;panx=1512&amp;pany=495&amp;zoom=2.2"</v>
      </c>
      <c r="R48" t="str">
        <f t="shared" si="18"/>
        <v>class="slide"&gt;  &lt;span style="color:black; font-size:10px"&gt;Implementation&lt;/span&gt; &lt;/a&gt;     &lt;br&gt;</v>
      </c>
      <c r="S48" s="9">
        <f t="shared" si="28"/>
        <v>1512</v>
      </c>
      <c r="T48" s="9">
        <f>T46</f>
        <v>495</v>
      </c>
      <c r="U48" s="9">
        <f>U46</f>
        <v>2.2000000000000002</v>
      </c>
      <c r="W48" t="s">
        <v>149</v>
      </c>
      <c r="X48" t="str">
        <f t="shared" si="24"/>
        <v>+++&amp;open=Implementation</v>
      </c>
      <c r="Y48" t="str">
        <f t="shared" si="20"/>
        <v>&amp;panx=1512&amp;pany=495&amp;zoom=2.2</v>
      </c>
      <c r="Z48" t="s">
        <v>178</v>
      </c>
      <c r="AA48" t="s">
        <v>150</v>
      </c>
      <c r="AB48" t="s">
        <v>168</v>
      </c>
      <c r="AC48" t="s">
        <v>151</v>
      </c>
    </row>
    <row r="49" spans="3:29" x14ac:dyDescent="0.2">
      <c r="C49" t="str">
        <f t="shared" si="16"/>
        <v>+++&amp;</v>
      </c>
      <c r="D49" t="s">
        <v>154</v>
      </c>
      <c r="E49" s="2" t="s">
        <v>28</v>
      </c>
      <c r="F49" t="str">
        <f t="shared" si="21"/>
        <v>&amp;close=ContinuousImprovement</v>
      </c>
      <c r="H49" s="2"/>
      <c r="I49" t="str">
        <f t="shared" si="22"/>
        <v/>
      </c>
      <c r="K49" t="s">
        <v>176</v>
      </c>
      <c r="L49" t="str">
        <f t="shared" si="23"/>
        <v>"#/?+++&amp;open=Amplification&amp;close=ContinuousImprovement&amp;panx=1656&amp;pany=495&amp;zoom=2.2"</v>
      </c>
      <c r="R49" t="str">
        <f t="shared" si="18"/>
        <v>class="slide"&gt;  &lt;span style="color:black; font-size:10px"&gt;Amplification&lt;/span&gt; &lt;/a&gt;     &lt;br&gt;</v>
      </c>
      <c r="S49" s="9">
        <f t="shared" si="28"/>
        <v>1656</v>
      </c>
      <c r="T49" s="9">
        <f>T47</f>
        <v>495</v>
      </c>
      <c r="U49" s="9">
        <f>U47</f>
        <v>2.2000000000000002</v>
      </c>
      <c r="W49" t="s">
        <v>149</v>
      </c>
      <c r="X49" t="str">
        <f t="shared" si="24"/>
        <v>+++&amp;open=Amplification</v>
      </c>
      <c r="Y49" t="str">
        <f t="shared" si="20"/>
        <v>&amp;panx=1656&amp;pany=495&amp;zoom=2.2</v>
      </c>
      <c r="Z49" t="s">
        <v>178</v>
      </c>
      <c r="AA49" t="s">
        <v>150</v>
      </c>
      <c r="AB49" t="s">
        <v>168</v>
      </c>
      <c r="AC49" t="s">
        <v>151</v>
      </c>
    </row>
    <row r="50" spans="3:29" x14ac:dyDescent="0.2">
      <c r="C50" t="str">
        <f t="shared" si="16"/>
        <v>+++&amp;</v>
      </c>
      <c r="D50" t="s">
        <v>154</v>
      </c>
      <c r="E50" s="2" t="s">
        <v>39</v>
      </c>
      <c r="F50" t="str">
        <f t="shared" si="21"/>
        <v>&amp;close=ImplementationStrands</v>
      </c>
      <c r="H50" s="2"/>
      <c r="I50" t="str">
        <f t="shared" si="22"/>
        <v/>
      </c>
      <c r="K50" t="s">
        <v>176</v>
      </c>
      <c r="L50" t="str">
        <f t="shared" si="23"/>
        <v>"#/?+++&amp;open=ContinuousImprovement&amp;close=ImplementationStrands&amp;panx=1800&amp;pany=495&amp;zoom=2.2"</v>
      </c>
      <c r="R50" t="str">
        <f t="shared" si="18"/>
        <v>class="slide"&gt;  &lt;span style="color:black; font-size:10px"&gt;ContinuousImprovement&lt;/span&gt; &lt;/a&gt;     &lt;br&gt;</v>
      </c>
      <c r="S50" s="9">
        <f t="shared" si="28"/>
        <v>1800</v>
      </c>
      <c r="T50" s="9">
        <f t="shared" si="29"/>
        <v>495</v>
      </c>
      <c r="U50" s="9">
        <f t="shared" si="29"/>
        <v>2.2000000000000002</v>
      </c>
      <c r="W50" t="s">
        <v>149</v>
      </c>
      <c r="X50" t="str">
        <f t="shared" si="24"/>
        <v>+++&amp;open=ContinuousImprovement</v>
      </c>
      <c r="Y50" t="str">
        <f t="shared" si="20"/>
        <v>&amp;panx=1800&amp;pany=495&amp;zoom=2.2</v>
      </c>
      <c r="Z50" t="s">
        <v>178</v>
      </c>
      <c r="AA50" t="s">
        <v>150</v>
      </c>
      <c r="AB50" t="s">
        <v>168</v>
      </c>
      <c r="AC50" t="s">
        <v>151</v>
      </c>
    </row>
    <row r="51" spans="3:29" x14ac:dyDescent="0.2">
      <c r="C51" t="str">
        <f t="shared" si="16"/>
        <v>+++&amp;</v>
      </c>
      <c r="D51" t="s">
        <v>154</v>
      </c>
      <c r="E51" s="2" t="s">
        <v>30</v>
      </c>
      <c r="F51" t="str">
        <f t="shared" si="21"/>
        <v/>
      </c>
      <c r="H51" s="2"/>
      <c r="I51" t="str">
        <f t="shared" si="22"/>
        <v/>
      </c>
      <c r="K51" t="s">
        <v>176</v>
      </c>
      <c r="L51" t="str">
        <f t="shared" si="23"/>
        <v>"#/?+++&amp;open=ImplementationStrands&amp;panx=1944&amp;pany=495&amp;zoom=2.2"</v>
      </c>
      <c r="R51" t="str">
        <f t="shared" si="18"/>
        <v>class="slide"&gt;  &lt;span style="color:black; font-size:10px"&gt;ImplementationStrands&lt;/span&gt; &lt;/a&gt;     &lt;br&gt;</v>
      </c>
      <c r="S51" s="9">
        <f t="shared" si="28"/>
        <v>1944</v>
      </c>
      <c r="T51" s="9">
        <f t="shared" si="29"/>
        <v>495</v>
      </c>
      <c r="U51" s="9">
        <f t="shared" si="29"/>
        <v>2.2000000000000002</v>
      </c>
      <c r="W51" t="s">
        <v>149</v>
      </c>
      <c r="X51" t="str">
        <f t="shared" si="24"/>
        <v>+++&amp;open=ImplementationStrands</v>
      </c>
      <c r="Y51" t="str">
        <f t="shared" si="20"/>
        <v>&amp;panx=1944&amp;pany=495&amp;zoom=2.2</v>
      </c>
      <c r="Z51" t="s">
        <v>178</v>
      </c>
      <c r="AA51" t="s">
        <v>150</v>
      </c>
      <c r="AB51" t="s">
        <v>168</v>
      </c>
      <c r="AC51" t="s">
        <v>151</v>
      </c>
    </row>
    <row r="52" spans="3:29" x14ac:dyDescent="0.2">
      <c r="C52" t="str">
        <f t="shared" si="16"/>
        <v>+++&amp;</v>
      </c>
      <c r="E52" s="2"/>
      <c r="F52" t="str">
        <f t="shared" si="21"/>
        <v/>
      </c>
      <c r="I52" t="str">
        <f t="shared" si="22"/>
        <v/>
      </c>
      <c r="J52" t="s">
        <v>179</v>
      </c>
      <c r="K52" t="s">
        <v>176</v>
      </c>
      <c r="L52" t="str">
        <f t="shared" si="23"/>
        <v>"#/?+++&amp;on=Map&amp;panx=1075&amp;pany=700&amp;zoom=1.2"</v>
      </c>
      <c r="R52" t="str">
        <f t="shared" si="18"/>
        <v>class="slide"&gt;  &lt;span style="color:black; font-size:10px"&gt;&lt;/span&gt; &lt;/a&gt;     &lt;br&gt;</v>
      </c>
      <c r="S52" s="9">
        <v>1075</v>
      </c>
      <c r="T52" s="9">
        <v>700</v>
      </c>
      <c r="U52" s="9">
        <v>1.2</v>
      </c>
      <c r="W52" t="s">
        <v>149</v>
      </c>
      <c r="X52" t="str">
        <f t="shared" si="24"/>
        <v>+++&amp;</v>
      </c>
      <c r="Y52" t="str">
        <f t="shared" si="20"/>
        <v>&amp;panx=1075&amp;pany=700&amp;zoom=1.2</v>
      </c>
      <c r="Z52" t="s">
        <v>178</v>
      </c>
      <c r="AA52" t="s">
        <v>150</v>
      </c>
      <c r="AB52" t="s">
        <v>168</v>
      </c>
      <c r="AC52" t="s">
        <v>151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topLeftCell="A12" workbookViewId="0">
      <selection activeCell="D19" sqref="D19"/>
    </sheetView>
  </sheetViews>
  <sheetFormatPr baseColWidth="10" defaultRowHeight="16" x14ac:dyDescent="0.2"/>
  <cols>
    <col min="1" max="1" width="5.6640625" customWidth="1"/>
    <col min="2" max="2" width="21" customWidth="1"/>
    <col min="3" max="3" width="20.33203125" customWidth="1"/>
    <col min="4" max="4" width="217.5" customWidth="1"/>
    <col min="5" max="7" width="6.5" customWidth="1"/>
    <col min="8" max="8" width="38.5" customWidth="1"/>
    <col min="9" max="9" width="29.33203125" customWidth="1"/>
    <col min="10" max="11" width="34.83203125" customWidth="1"/>
  </cols>
  <sheetData>
    <row r="1" spans="1:12" s="5" customFormat="1" ht="19" x14ac:dyDescent="0.25">
      <c r="A1" s="6" t="s">
        <v>182</v>
      </c>
      <c r="B1" s="6" t="s">
        <v>60</v>
      </c>
      <c r="C1" s="6" t="s">
        <v>124</v>
      </c>
      <c r="D1" s="7" t="s">
        <v>125</v>
      </c>
      <c r="E1" s="7" t="s">
        <v>143</v>
      </c>
      <c r="F1" s="7" t="s">
        <v>144</v>
      </c>
      <c r="G1" s="7" t="s">
        <v>142</v>
      </c>
      <c r="H1" s="7"/>
      <c r="I1" s="7"/>
      <c r="J1" s="7"/>
      <c r="K1" s="7"/>
      <c r="L1" s="7"/>
    </row>
    <row r="2" spans="1:12" x14ac:dyDescent="0.2">
      <c r="A2" s="8"/>
      <c r="B2" s="8"/>
      <c r="C2" s="8"/>
      <c r="D2" s="9"/>
      <c r="E2" s="9"/>
      <c r="F2" s="9"/>
      <c r="G2" s="9"/>
      <c r="H2" s="9"/>
      <c r="I2" s="9"/>
      <c r="J2" s="9"/>
      <c r="K2" s="9"/>
      <c r="L2" s="9"/>
    </row>
    <row r="3" spans="1:12" ht="32" x14ac:dyDescent="0.2">
      <c r="A3" s="11"/>
      <c r="B3" s="11" t="s">
        <v>128</v>
      </c>
      <c r="C3" s="8"/>
      <c r="D3" s="9" t="s">
        <v>129</v>
      </c>
      <c r="E3" s="9"/>
      <c r="F3" s="9"/>
      <c r="G3" s="9"/>
      <c r="H3" s="9"/>
      <c r="I3" s="9"/>
      <c r="J3" s="9"/>
      <c r="K3" s="9"/>
      <c r="L3" s="9"/>
    </row>
    <row r="4" spans="1:12" x14ac:dyDescent="0.2">
      <c r="A4" s="8"/>
      <c r="B4" s="8"/>
      <c r="C4" s="8"/>
      <c r="D4" s="9"/>
      <c r="E4" s="9"/>
      <c r="F4" s="9"/>
      <c r="G4" s="9"/>
      <c r="H4" s="9"/>
      <c r="I4" s="9"/>
      <c r="J4" s="9"/>
      <c r="K4" s="9"/>
      <c r="L4" s="9"/>
    </row>
    <row r="5" spans="1:12" x14ac:dyDescent="0.2">
      <c r="A5" s="8"/>
      <c r="B5" s="8"/>
      <c r="C5" s="8"/>
      <c r="D5" s="9"/>
      <c r="E5" s="9"/>
      <c r="F5" s="9"/>
      <c r="G5" s="9"/>
      <c r="H5" s="9"/>
      <c r="I5" s="9"/>
      <c r="J5" s="9"/>
      <c r="K5" s="9"/>
      <c r="L5" s="9"/>
    </row>
    <row r="6" spans="1:12" x14ac:dyDescent="0.2">
      <c r="A6" s="8"/>
      <c r="B6" s="8"/>
      <c r="C6" s="8"/>
      <c r="D6" s="9"/>
      <c r="E6" s="9"/>
      <c r="F6" s="9"/>
      <c r="G6" s="9"/>
      <c r="H6" s="9"/>
      <c r="I6" s="9"/>
      <c r="J6" s="9"/>
      <c r="K6" s="9"/>
      <c r="L6" s="9"/>
    </row>
    <row r="7" spans="1:12" x14ac:dyDescent="0.2">
      <c r="A7" s="8"/>
      <c r="B7" s="8"/>
      <c r="C7" s="8"/>
      <c r="D7" s="9"/>
      <c r="E7" s="9"/>
      <c r="F7" s="9"/>
      <c r="G7" s="9"/>
      <c r="H7" s="9"/>
      <c r="I7" s="9"/>
      <c r="J7" s="9"/>
      <c r="K7" s="9"/>
      <c r="L7" s="9"/>
    </row>
    <row r="8" spans="1:12" x14ac:dyDescent="0.2">
      <c r="A8" s="8"/>
      <c r="B8" s="8"/>
      <c r="C8" s="8"/>
      <c r="D8" s="9"/>
      <c r="E8" s="9"/>
      <c r="F8" s="9"/>
      <c r="G8" s="9"/>
      <c r="H8" s="9"/>
      <c r="I8" s="9"/>
      <c r="J8" s="9"/>
      <c r="K8" s="9"/>
      <c r="L8" s="9"/>
    </row>
    <row r="9" spans="1:12" x14ac:dyDescent="0.2">
      <c r="A9" s="8"/>
      <c r="B9" s="8"/>
      <c r="C9" s="8"/>
      <c r="D9" s="9"/>
      <c r="E9" s="9"/>
      <c r="F9" s="9"/>
      <c r="G9" s="9"/>
      <c r="H9" s="9"/>
      <c r="I9" s="9"/>
      <c r="J9" s="9"/>
      <c r="K9" s="9"/>
      <c r="L9" s="9"/>
    </row>
    <row r="10" spans="1:12" x14ac:dyDescent="0.2">
      <c r="A10" s="8"/>
      <c r="B10" s="8"/>
      <c r="C10" s="8"/>
      <c r="D10" s="9"/>
      <c r="E10" s="9"/>
      <c r="F10" s="9"/>
      <c r="G10" s="9"/>
      <c r="H10" s="9"/>
      <c r="I10" s="9"/>
      <c r="J10" s="9"/>
      <c r="K10" s="9"/>
      <c r="L10" s="9"/>
    </row>
    <row r="11" spans="1:12" x14ac:dyDescent="0.2">
      <c r="A11" s="8"/>
      <c r="B11" s="8"/>
      <c r="C11" s="8"/>
      <c r="D11" s="9"/>
      <c r="E11" s="9"/>
      <c r="F11" s="9"/>
      <c r="G11" s="9"/>
      <c r="H11" s="9"/>
      <c r="I11" s="9"/>
      <c r="J11" s="9"/>
      <c r="K11" s="9"/>
      <c r="L11" s="9"/>
    </row>
    <row r="12" spans="1:12" x14ac:dyDescent="0.2">
      <c r="A12" s="8"/>
      <c r="B12" s="8"/>
      <c r="C12" s="8"/>
      <c r="D12" s="9"/>
      <c r="E12" s="9"/>
      <c r="F12" s="9"/>
      <c r="G12" s="9"/>
      <c r="H12" s="9"/>
      <c r="I12" s="9"/>
      <c r="J12" s="9"/>
      <c r="K12" s="9"/>
      <c r="L12" s="9"/>
    </row>
    <row r="13" spans="1:12" x14ac:dyDescent="0.2">
      <c r="A13" s="8"/>
      <c r="B13" s="8"/>
      <c r="C13" s="8"/>
      <c r="D13" s="9"/>
      <c r="E13" s="9"/>
      <c r="F13" s="9"/>
      <c r="G13" s="9"/>
      <c r="H13" s="9"/>
      <c r="I13" s="9"/>
      <c r="J13" s="9"/>
      <c r="K13" s="9"/>
      <c r="L13" s="9"/>
    </row>
    <row r="14" spans="1:12" x14ac:dyDescent="0.2">
      <c r="A14" s="8"/>
      <c r="B14" s="8"/>
      <c r="C14" s="8"/>
      <c r="D14" s="9"/>
      <c r="E14" s="9"/>
      <c r="F14" s="9"/>
      <c r="G14" s="9"/>
      <c r="H14" s="9"/>
      <c r="I14" s="9"/>
      <c r="J14" s="9"/>
      <c r="K14" s="9"/>
      <c r="L14" s="9"/>
    </row>
    <row r="15" spans="1:12" x14ac:dyDescent="0.2">
      <c r="A15" s="8"/>
      <c r="B15" s="8"/>
      <c r="C15" s="8"/>
      <c r="D15" s="9"/>
      <c r="E15" s="9"/>
      <c r="F15" s="9"/>
      <c r="G15" s="9"/>
      <c r="H15" s="9"/>
      <c r="I15" s="9"/>
      <c r="J15" s="9"/>
      <c r="K15" s="9"/>
      <c r="L15" s="9"/>
    </row>
    <row r="16" spans="1:12" x14ac:dyDescent="0.2">
      <c r="A16" s="8"/>
      <c r="B16" s="8"/>
      <c r="C16" s="8"/>
      <c r="D16" s="9"/>
      <c r="E16" s="9"/>
      <c r="F16" s="9"/>
      <c r="G16" s="9"/>
      <c r="H16" s="9"/>
      <c r="I16" s="9"/>
      <c r="J16" s="9"/>
      <c r="K16" s="9"/>
      <c r="L16" s="9"/>
    </row>
    <row r="17" spans="1:12" x14ac:dyDescent="0.2">
      <c r="A17" s="8"/>
      <c r="B17" s="8"/>
      <c r="C17" s="8"/>
      <c r="D17" s="9"/>
      <c r="E17" s="9"/>
      <c r="F17" s="9"/>
      <c r="G17" s="9"/>
      <c r="H17" s="9"/>
      <c r="I17" s="9"/>
      <c r="J17" s="9"/>
      <c r="K17" s="9"/>
      <c r="L17" s="9"/>
    </row>
    <row r="18" spans="1:12" x14ac:dyDescent="0.2">
      <c r="A18" s="8"/>
      <c r="B18" s="8"/>
      <c r="C18" s="8"/>
      <c r="D18" s="9"/>
      <c r="E18" s="9"/>
      <c r="F18" s="9"/>
      <c r="G18" s="9"/>
      <c r="H18" s="9"/>
      <c r="I18" s="9"/>
      <c r="J18" s="9"/>
      <c r="K18" s="9"/>
      <c r="L18" s="9"/>
    </row>
    <row r="19" spans="1:12" ht="38" customHeight="1" x14ac:dyDescent="0.2">
      <c r="D19" t="s">
        <v>187</v>
      </c>
      <c r="H19" s="9"/>
      <c r="I19" s="9"/>
      <c r="J19" s="9"/>
      <c r="K19" s="9" t="s">
        <v>181</v>
      </c>
      <c r="L19" s="9"/>
    </row>
    <row r="20" spans="1:12" ht="32" x14ac:dyDescent="0.2">
      <c r="A20" s="8"/>
      <c r="B20" s="8" t="s">
        <v>130</v>
      </c>
      <c r="C20" s="8" t="s">
        <v>137</v>
      </c>
      <c r="D20" s="9" t="str">
        <f>H20&amp;C20&amp;J20</f>
        <v xml:space="preserve">"steps": {  "elements": [ </v>
      </c>
      <c r="E20" s="9"/>
      <c r="F20" s="9"/>
      <c r="G20" s="9"/>
      <c r="H20" s="9" t="s">
        <v>131</v>
      </c>
      <c r="I20" s="9"/>
      <c r="J20" s="9" t="s">
        <v>132</v>
      </c>
      <c r="K20" s="9"/>
      <c r="L20" s="9"/>
    </row>
    <row r="21" spans="1:12" ht="32" x14ac:dyDescent="0.2">
      <c r="A21" s="8">
        <v>1</v>
      </c>
      <c r="B21" s="8"/>
      <c r="C21" s="2"/>
      <c r="D21" s="9" t="str">
        <f>H21&amp;Presentation!L41&amp;C21&amp;J21&amp;K21&amp;L21</f>
        <v>{ "type": "synchronous", "elements": [ { "type": "url", "content": "#/?+++&amp;open=SystemicProblems&amp;close=Measurement&amp;panx=504&amp;pany=495&amp;zoom=2.2" } , { "type": "audio", "content": "audio/Marker 01.mp3" } ] },</v>
      </c>
      <c r="E21" s="9"/>
      <c r="F21" s="9"/>
      <c r="G21" s="9"/>
      <c r="H21" s="8" t="s">
        <v>183</v>
      </c>
      <c r="I21" s="8" t="s">
        <v>138</v>
      </c>
      <c r="J21" s="9" t="s">
        <v>184</v>
      </c>
      <c r="K21" s="9" t="str">
        <f>"Marker 0"&amp;A21</f>
        <v>Marker 01</v>
      </c>
      <c r="L21" s="9" t="s">
        <v>133</v>
      </c>
    </row>
    <row r="22" spans="1:12" ht="32" x14ac:dyDescent="0.2">
      <c r="A22" s="8">
        <f>A21+1</f>
        <v>2</v>
      </c>
      <c r="B22" s="8"/>
      <c r="C22" s="2"/>
      <c r="D22" s="9" t="str">
        <f>H22&amp;Presentation!L42&amp;C22&amp;J22&amp;K22&amp;L22</f>
        <v>{ "type": "synchronous", "elements": [ { "type": "url", "content": "#/?+++&amp;open=Measurement&amp;close=Research&amp;panx=648&amp;pany=495&amp;zoom=2.2" } , { "type": "audio", "content": "audio/Marker 02.mp3" } ] },</v>
      </c>
      <c r="E22" s="9"/>
      <c r="F22" s="9"/>
      <c r="G22" s="9"/>
      <c r="H22" s="8" t="s">
        <v>183</v>
      </c>
      <c r="I22" s="8" t="s">
        <v>138</v>
      </c>
      <c r="J22" s="9" t="s">
        <v>184</v>
      </c>
      <c r="K22" s="9" t="str">
        <f t="shared" ref="K22:K39" si="0">"Marker 0"&amp;A22</f>
        <v>Marker 02</v>
      </c>
      <c r="L22" s="9" t="s">
        <v>133</v>
      </c>
    </row>
    <row r="23" spans="1:12" ht="32" x14ac:dyDescent="0.2">
      <c r="A23" s="8">
        <f t="shared" ref="A23:A30" si="1">A22+1</f>
        <v>3</v>
      </c>
      <c r="B23" s="8"/>
      <c r="C23" s="2"/>
      <c r="D23" s="9" t="str">
        <f>H23&amp;Presentation!L43&amp;C23&amp;J23&amp;K23&amp;L23</f>
        <v>{ "type": "synchronous", "elements": [ { "type": "url", "content": "#/?+++&amp;open=Research&amp;close=Synthesis&amp;panx=792&amp;pany=495&amp;zoom=2.2" } , { "type": "audio", "content": "audio/Marker 03.mp3" } ] },</v>
      </c>
      <c r="E23" s="9"/>
      <c r="F23" s="9"/>
      <c r="G23" s="9"/>
      <c r="H23" s="8" t="s">
        <v>183</v>
      </c>
      <c r="I23" s="8" t="s">
        <v>138</v>
      </c>
      <c r="J23" s="9" t="s">
        <v>184</v>
      </c>
      <c r="K23" s="9" t="str">
        <f t="shared" si="0"/>
        <v>Marker 03</v>
      </c>
      <c r="L23" s="9" t="s">
        <v>133</v>
      </c>
    </row>
    <row r="24" spans="1:12" ht="32" x14ac:dyDescent="0.2">
      <c r="A24" s="8">
        <f t="shared" si="1"/>
        <v>4</v>
      </c>
      <c r="B24" s="8"/>
      <c r="C24" s="2"/>
      <c r="D24" s="9" t="str">
        <f>H24&amp;Presentation!L44&amp;C24&amp;J24&amp;K24&amp;L24</f>
        <v>{ "type": "synchronous", "elements": [ { "type": "url", "content": "#/?+++&amp;open=Synthesis&amp;close=Mapping&amp;panx=936&amp;pany=495&amp;zoom=2.2" } , { "type": "audio", "content": "audio/Marker 04.mp3" } ] },</v>
      </c>
      <c r="E24" s="9"/>
      <c r="F24" s="9"/>
      <c r="G24" s="9"/>
      <c r="H24" s="8" t="s">
        <v>183</v>
      </c>
      <c r="I24" s="8" t="s">
        <v>138</v>
      </c>
      <c r="J24" s="9" t="s">
        <v>184</v>
      </c>
      <c r="K24" s="9" t="str">
        <f t="shared" si="0"/>
        <v>Marker 04</v>
      </c>
      <c r="L24" s="9" t="s">
        <v>133</v>
      </c>
    </row>
    <row r="25" spans="1:12" ht="32" x14ac:dyDescent="0.2">
      <c r="A25" s="8">
        <f t="shared" si="1"/>
        <v>5</v>
      </c>
      <c r="B25" s="8"/>
      <c r="C25" s="2"/>
      <c r="D25" s="9" t="str">
        <f>H25&amp;Presentation!L45&amp;C25&amp;J25&amp;K25&amp;L25</f>
        <v>{ "type": "synchronous", "elements": [ { "type": "url", "content": "#/?+++&amp;open=Mapping&amp;close=Collaboration&amp;panx=1080&amp;pany=495&amp;zoom=2.2" } , { "type": "audio", "content": "audio/Marker 05.mp3" } ] },</v>
      </c>
      <c r="E25" s="9"/>
      <c r="F25" s="9"/>
      <c r="G25" s="9"/>
      <c r="H25" s="8" t="s">
        <v>183</v>
      </c>
      <c r="I25" s="8" t="s">
        <v>138</v>
      </c>
      <c r="J25" s="9" t="s">
        <v>184</v>
      </c>
      <c r="K25" s="9" t="str">
        <f t="shared" si="0"/>
        <v>Marker 05</v>
      </c>
      <c r="L25" s="9" t="s">
        <v>133</v>
      </c>
    </row>
    <row r="26" spans="1:12" ht="32" x14ac:dyDescent="0.2">
      <c r="A26" s="8">
        <f t="shared" si="1"/>
        <v>6</v>
      </c>
      <c r="B26" s="8"/>
      <c r="C26" s="2"/>
      <c r="D26" s="9" t="str">
        <f>H26&amp;Presentation!L46&amp;C26&amp;J26&amp;K26&amp;L26</f>
        <v>{ "type": "synchronous", "elements": [ { "type": "url", "content": "#/?+++&amp;open=Collaboration&amp;close=Development&amp;panx=1224&amp;pany=495&amp;zoom=2.2" } , { "type": "audio", "content": "audio/Marker 06.mp3" } ] },</v>
      </c>
      <c r="E26" s="9"/>
      <c r="F26" s="9"/>
      <c r="G26" s="9"/>
      <c r="H26" s="8" t="s">
        <v>183</v>
      </c>
      <c r="I26" s="8" t="s">
        <v>138</v>
      </c>
      <c r="J26" s="9" t="s">
        <v>184</v>
      </c>
      <c r="K26" s="9" t="str">
        <f t="shared" si="0"/>
        <v>Marker 06</v>
      </c>
      <c r="L26" s="9" t="s">
        <v>133</v>
      </c>
    </row>
    <row r="27" spans="1:12" ht="32" x14ac:dyDescent="0.2">
      <c r="A27" s="8">
        <f t="shared" si="1"/>
        <v>7</v>
      </c>
      <c r="B27" s="8"/>
      <c r="C27" s="2"/>
      <c r="D27" s="9" t="str">
        <f>H27&amp;Presentation!L47&amp;C27&amp;J27&amp;K27&amp;L27</f>
        <v>{ "type": "synchronous", "elements": [ { "type": "url", "content": "#/?+++&amp;open=Development&amp;close=Implementation&amp;panx=1368&amp;pany=495&amp;zoom=2.2" } , { "type": "audio", "content": "audio/Marker 07.mp3" } ] },</v>
      </c>
      <c r="E27" s="9"/>
      <c r="F27" s="9"/>
      <c r="G27" s="9"/>
      <c r="H27" s="8" t="s">
        <v>183</v>
      </c>
      <c r="I27" s="8" t="s">
        <v>138</v>
      </c>
      <c r="J27" s="9" t="s">
        <v>184</v>
      </c>
      <c r="K27" s="9" t="str">
        <f t="shared" si="0"/>
        <v>Marker 07</v>
      </c>
      <c r="L27" s="9" t="s">
        <v>133</v>
      </c>
    </row>
    <row r="28" spans="1:12" ht="32" x14ac:dyDescent="0.2">
      <c r="A28" s="8">
        <f t="shared" si="1"/>
        <v>8</v>
      </c>
      <c r="B28" s="8"/>
      <c r="C28" s="2"/>
      <c r="D28" s="9" t="str">
        <f>H28&amp;Presentation!L48&amp;C28&amp;J28&amp;K28&amp;L28</f>
        <v>{ "type": "synchronous", "elements": [ { "type": "url", "content": "#/?+++&amp;open=Implementation&amp;close=Amplification&amp;panx=1512&amp;pany=495&amp;zoom=2.2" } , { "type": "audio", "content": "audio/Marker 08.mp3" } ] },</v>
      </c>
      <c r="E28" s="9"/>
      <c r="F28" s="9"/>
      <c r="G28" s="9"/>
      <c r="H28" s="8" t="s">
        <v>183</v>
      </c>
      <c r="I28" s="8" t="s">
        <v>138</v>
      </c>
      <c r="J28" s="9" t="s">
        <v>184</v>
      </c>
      <c r="K28" s="9" t="str">
        <f t="shared" si="0"/>
        <v>Marker 08</v>
      </c>
      <c r="L28" s="9" t="s">
        <v>133</v>
      </c>
    </row>
    <row r="29" spans="1:12" ht="32" x14ac:dyDescent="0.2">
      <c r="A29" s="8">
        <f t="shared" si="1"/>
        <v>9</v>
      </c>
      <c r="B29" s="8"/>
      <c r="C29" s="2"/>
      <c r="D29" s="9" t="str">
        <f>H29&amp;Presentation!L49&amp;C29&amp;J29&amp;K29&amp;L29</f>
        <v>{ "type": "synchronous", "elements": [ { "type": "url", "content": "#/?+++&amp;open=Amplification&amp;close=ContinuousImprovement&amp;panx=1656&amp;pany=495&amp;zoom=2.2" } , { "type": "audio", "content": "audio/Marker 09.mp3" } ] },</v>
      </c>
      <c r="E29" s="9"/>
      <c r="F29" s="9"/>
      <c r="G29" s="9"/>
      <c r="H29" s="8" t="s">
        <v>183</v>
      </c>
      <c r="I29" s="8" t="s">
        <v>138</v>
      </c>
      <c r="J29" s="9" t="s">
        <v>184</v>
      </c>
      <c r="K29" s="9" t="str">
        <f t="shared" si="0"/>
        <v>Marker 09</v>
      </c>
      <c r="L29" s="9" t="s">
        <v>133</v>
      </c>
    </row>
    <row r="30" spans="1:12" ht="32" x14ac:dyDescent="0.2">
      <c r="A30" s="8">
        <f t="shared" si="1"/>
        <v>10</v>
      </c>
      <c r="B30" s="8"/>
      <c r="C30" s="2"/>
      <c r="D30" s="9" t="str">
        <f>H30&amp;Presentation!L50&amp;C30&amp;J30&amp;K30&amp;L30</f>
        <v>{ "type": "synchronous", "elements": [ { "type": "url", "content": "#/?+++&amp;open=ContinuousImprovement&amp;close=ImplementationStrands&amp;panx=1800&amp;pany=495&amp;zoom=2.2" } , { "type": "audio", "content": "audio/Marker 010.mp3" } ] },</v>
      </c>
      <c r="E30" s="9"/>
      <c r="F30" s="9"/>
      <c r="G30" s="9"/>
      <c r="H30" s="8" t="s">
        <v>183</v>
      </c>
      <c r="I30" s="8" t="s">
        <v>138</v>
      </c>
      <c r="J30" s="9" t="s">
        <v>184</v>
      </c>
      <c r="K30" s="9" t="str">
        <f t="shared" si="0"/>
        <v>Marker 010</v>
      </c>
      <c r="L30" s="9" t="s">
        <v>133</v>
      </c>
    </row>
    <row r="31" spans="1:12" ht="32" x14ac:dyDescent="0.2">
      <c r="A31" s="8"/>
      <c r="B31" s="8"/>
      <c r="C31" s="8"/>
      <c r="D31" s="9" t="str">
        <f>H31&amp;Presentation!L51&amp;C31&amp;J31&amp;K31&amp;L31</f>
        <v>{ "type": "synchronous", "elements": [ { "type": "url", "content": "#/?+++&amp;open=ImplementationStrands&amp;panx=1944&amp;pany=495&amp;zoom=2.2" } , { "type": "audio", "content": "audio/Marker 0.mp3" } ] },</v>
      </c>
      <c r="E31" s="9"/>
      <c r="F31" s="9"/>
      <c r="G31" s="9"/>
      <c r="H31" s="8" t="s">
        <v>183</v>
      </c>
      <c r="I31" s="8" t="s">
        <v>138</v>
      </c>
      <c r="J31" s="9" t="s">
        <v>184</v>
      </c>
      <c r="K31" s="9" t="str">
        <f t="shared" si="0"/>
        <v>Marker 0</v>
      </c>
      <c r="L31" s="9" t="s">
        <v>133</v>
      </c>
    </row>
    <row r="32" spans="1:12" ht="32" x14ac:dyDescent="0.2">
      <c r="A32" s="8"/>
      <c r="B32" s="8"/>
      <c r="C32" s="8"/>
      <c r="D32" s="9" t="str">
        <f>H32&amp;Presentation!L52&amp;C32&amp;J32&amp;K32&amp;L32</f>
        <v>{ "type": "synchronous", "elements": [ { "type": "url", "content": "#/?+++&amp;on=Map&amp;panx=1075&amp;pany=700&amp;zoom=1.2" } , { "type": "audio", "content": "audio/Marker 0.mp3" } ] },</v>
      </c>
      <c r="E32" s="9"/>
      <c r="F32" s="9"/>
      <c r="G32" s="9"/>
      <c r="H32" s="8" t="s">
        <v>183</v>
      </c>
      <c r="I32" s="8" t="s">
        <v>138</v>
      </c>
      <c r="J32" s="9" t="s">
        <v>184</v>
      </c>
      <c r="K32" s="9" t="str">
        <f t="shared" si="0"/>
        <v>Marker 0</v>
      </c>
      <c r="L32" s="9" t="s">
        <v>133</v>
      </c>
    </row>
    <row r="33" spans="1:12" ht="32" x14ac:dyDescent="0.2">
      <c r="A33" s="8"/>
      <c r="B33" s="8"/>
      <c r="C33" s="8"/>
      <c r="D33" s="9" t="str">
        <f>H33&amp;Presentation!L53&amp;C33&amp;J33&amp;K33&amp;L33</f>
        <v>{ "type": "synchronous", "elements": [ { "type": "url", "content":  } , { "type": "audio", "content": "audio/Marker 0.mp3" } ] },</v>
      </c>
      <c r="E33" s="9"/>
      <c r="F33" s="9"/>
      <c r="G33" s="9"/>
      <c r="H33" s="8" t="s">
        <v>183</v>
      </c>
      <c r="I33" s="8" t="s">
        <v>138</v>
      </c>
      <c r="J33" s="9" t="s">
        <v>184</v>
      </c>
      <c r="K33" s="9" t="str">
        <f t="shared" si="0"/>
        <v>Marker 0</v>
      </c>
      <c r="L33" s="9" t="s">
        <v>133</v>
      </c>
    </row>
    <row r="34" spans="1:12" ht="32" x14ac:dyDescent="0.2">
      <c r="A34" s="8"/>
      <c r="B34" s="8"/>
      <c r="C34" s="8"/>
      <c r="D34" s="9" t="str">
        <f>H34&amp;Presentation!L54&amp;C34&amp;J34&amp;K34&amp;L34</f>
        <v>{ "type": "synchronous", "elements": [ { "type": "url", "content":  } , { "type": "audio", "content": "audio/Marker 0.mp3" } ] },</v>
      </c>
      <c r="E34" s="9"/>
      <c r="F34" s="9"/>
      <c r="G34" s="9"/>
      <c r="H34" s="8" t="s">
        <v>183</v>
      </c>
      <c r="I34" s="8" t="s">
        <v>138</v>
      </c>
      <c r="J34" s="9" t="s">
        <v>184</v>
      </c>
      <c r="K34" s="9" t="str">
        <f t="shared" si="0"/>
        <v>Marker 0</v>
      </c>
      <c r="L34" s="9" t="s">
        <v>133</v>
      </c>
    </row>
    <row r="35" spans="1:12" ht="32" x14ac:dyDescent="0.2">
      <c r="A35" s="8"/>
      <c r="B35" s="8"/>
      <c r="C35" s="8"/>
      <c r="D35" s="9" t="str">
        <f>H35&amp;Presentation!L55&amp;C35&amp;J35&amp;K35&amp;L35</f>
        <v>{ "type": "synchronous", "elements": [ { "type": "url", "content":  } , { "type": "audio", "content": "audio/Marker 0.mp3" } ] },</v>
      </c>
      <c r="E35" s="9"/>
      <c r="F35" s="9"/>
      <c r="G35" s="9"/>
      <c r="H35" s="8" t="s">
        <v>183</v>
      </c>
      <c r="I35" s="8" t="s">
        <v>138</v>
      </c>
      <c r="J35" s="9" t="s">
        <v>184</v>
      </c>
      <c r="K35" s="9" t="str">
        <f t="shared" si="0"/>
        <v>Marker 0</v>
      </c>
      <c r="L35" s="9" t="s">
        <v>133</v>
      </c>
    </row>
    <row r="36" spans="1:12" ht="32" x14ac:dyDescent="0.2">
      <c r="A36" s="8"/>
      <c r="B36" s="8"/>
      <c r="C36" s="8"/>
      <c r="D36" s="9" t="str">
        <f>H36&amp;Presentation!L56&amp;C36&amp;J36&amp;K36&amp;L36</f>
        <v>{ "type": "synchronous", "elements": [ { "type": "url", "content":  } , { "type": "audio", "content": "audio/Marker 0.mp3" } ] },</v>
      </c>
      <c r="E36" s="9"/>
      <c r="F36" s="9"/>
      <c r="G36" s="9"/>
      <c r="H36" s="8" t="s">
        <v>183</v>
      </c>
      <c r="I36" s="8" t="s">
        <v>138</v>
      </c>
      <c r="J36" s="9" t="s">
        <v>184</v>
      </c>
      <c r="K36" s="9" t="str">
        <f t="shared" si="0"/>
        <v>Marker 0</v>
      </c>
      <c r="L36" s="9" t="s">
        <v>133</v>
      </c>
    </row>
    <row r="37" spans="1:12" ht="32" x14ac:dyDescent="0.2">
      <c r="A37" s="8"/>
      <c r="B37" s="8"/>
      <c r="C37" s="8"/>
      <c r="D37" s="9" t="str">
        <f>H37&amp;Presentation!L57&amp;C37&amp;J37&amp;K37&amp;L37</f>
        <v>{ "type": "synchronous", "elements": [ { "type": "url", "content":  } , { "type": "audio", "content": "audio/Marker 0.mp3" } ] },</v>
      </c>
      <c r="E37" s="9"/>
      <c r="F37" s="9"/>
      <c r="G37" s="9"/>
      <c r="H37" s="8" t="s">
        <v>183</v>
      </c>
      <c r="I37" s="8" t="s">
        <v>138</v>
      </c>
      <c r="J37" s="9" t="s">
        <v>184</v>
      </c>
      <c r="K37" s="9" t="str">
        <f t="shared" si="0"/>
        <v>Marker 0</v>
      </c>
      <c r="L37" s="9" t="s">
        <v>133</v>
      </c>
    </row>
    <row r="38" spans="1:12" ht="32" x14ac:dyDescent="0.2">
      <c r="A38" s="8"/>
      <c r="B38" s="8"/>
      <c r="C38" s="8"/>
      <c r="D38" s="9" t="str">
        <f>H38&amp;Presentation!L58&amp;C38&amp;J38&amp;K38&amp;L38</f>
        <v>{ "type": "synchronous", "elements": [ { "type": "url", "content":  } , { "type": "audio", "content": "audio/Marker 0.mp3" } ] },</v>
      </c>
      <c r="E38" s="9"/>
      <c r="F38" s="9"/>
      <c r="G38" s="9"/>
      <c r="H38" s="8" t="s">
        <v>183</v>
      </c>
      <c r="I38" s="8" t="s">
        <v>138</v>
      </c>
      <c r="J38" s="9" t="s">
        <v>184</v>
      </c>
      <c r="K38" s="9" t="str">
        <f t="shared" si="0"/>
        <v>Marker 0</v>
      </c>
      <c r="L38" s="9" t="s">
        <v>133</v>
      </c>
    </row>
    <row r="39" spans="1:12" ht="32" x14ac:dyDescent="0.2">
      <c r="A39" s="8"/>
      <c r="B39" s="8" t="s">
        <v>126</v>
      </c>
      <c r="C39" s="8"/>
      <c r="D39" s="9" t="str">
        <f>H39&amp;Presentation!L59&amp;C39&amp;J39&amp;K39&amp;L39</f>
        <v>{ "type": "synchronous", "elements": [ { "type": "url", "content":  } , { "type": "audio", "content": "audio/Marker 0.mp3" } ] },</v>
      </c>
      <c r="E39" s="9"/>
      <c r="F39" s="9"/>
      <c r="G39" s="9"/>
      <c r="H39" s="8" t="s">
        <v>183</v>
      </c>
      <c r="I39" s="8" t="s">
        <v>138</v>
      </c>
      <c r="J39" s="9" t="s">
        <v>184</v>
      </c>
      <c r="K39" s="9" t="str">
        <f t="shared" si="0"/>
        <v>Marker 0</v>
      </c>
      <c r="L39" s="9" t="s">
        <v>133</v>
      </c>
    </row>
    <row r="40" spans="1:12" ht="32" x14ac:dyDescent="0.2">
      <c r="A40" s="8"/>
      <c r="B40" s="8" t="s">
        <v>127</v>
      </c>
      <c r="C40" s="8"/>
      <c r="D40" s="9" t="s">
        <v>136</v>
      </c>
      <c r="E40" s="9"/>
      <c r="F40" s="9"/>
      <c r="G40" s="9"/>
      <c r="H40" s="9"/>
      <c r="I40" s="9"/>
      <c r="J40" s="9"/>
      <c r="K40" s="9"/>
      <c r="L40" s="9"/>
    </row>
    <row r="43" spans="1:12" ht="32" x14ac:dyDescent="0.2">
      <c r="A43" s="8"/>
      <c r="B43" s="8" t="s">
        <v>130</v>
      </c>
      <c r="C43" s="8" t="s">
        <v>145</v>
      </c>
      <c r="D43" s="9" t="str">
        <f>H43&amp;C43&amp;J43</f>
        <v xml:space="preserve">"silentSteps": {  "elements": [ </v>
      </c>
      <c r="E43" s="9"/>
      <c r="F43" s="9"/>
      <c r="G43" s="9"/>
      <c r="H43" s="9" t="s">
        <v>131</v>
      </c>
      <c r="I43" s="9"/>
      <c r="J43" s="9" t="s">
        <v>132</v>
      </c>
      <c r="K43" s="9"/>
      <c r="L43" s="9"/>
    </row>
    <row r="44" spans="1:12" x14ac:dyDescent="0.2">
      <c r="A44" s="8"/>
      <c r="B44" s="8"/>
      <c r="C44" s="2" t="s">
        <v>38</v>
      </c>
      <c r="D44" s="9" t="str">
        <f>H44&amp;C44&amp;I44&amp;J44&amp;L44</f>
        <v>{ "type": "url", "content": "?+++&amp;open=SystemicProblems&amp;panx=504&amp;pany=495&amp;zoom=2.2" , "postdelay": 1.0},</v>
      </c>
      <c r="E44" s="9">
        <v>504</v>
      </c>
      <c r="F44" s="9">
        <v>495</v>
      </c>
      <c r="G44" s="9">
        <v>2.2000000000000002</v>
      </c>
      <c r="H44" s="8" t="s">
        <v>140</v>
      </c>
      <c r="I44" s="8" t="str">
        <f>"&amp;panx="&amp;E44&amp;"&amp;pany="&amp;F44&amp;"&amp;zoom="&amp;G44</f>
        <v>&amp;panx=504&amp;pany=495&amp;zoom=2.2</v>
      </c>
      <c r="J44" s="9" t="s">
        <v>141</v>
      </c>
      <c r="K44" s="9"/>
      <c r="L44" s="9" t="s">
        <v>139</v>
      </c>
    </row>
    <row r="45" spans="1:12" x14ac:dyDescent="0.2">
      <c r="A45" s="8"/>
      <c r="B45" s="8"/>
      <c r="C45" s="2" t="s">
        <v>69</v>
      </c>
      <c r="D45" s="9" t="str">
        <f t="shared" ref="D45:D53" si="2">H45&amp;C45&amp;I45&amp;J45&amp;L45</f>
        <v>{ "type": "url", "content": "?+++&amp;open=Measurement&amp;panx=648&amp;pany=495&amp;zoom=2.2" , "postdelay": 1.0},</v>
      </c>
      <c r="E45" s="9">
        <f>E44+144</f>
        <v>648</v>
      </c>
      <c r="F45" s="9">
        <f>F44</f>
        <v>495</v>
      </c>
      <c r="G45" s="9">
        <f>G44</f>
        <v>2.2000000000000002</v>
      </c>
      <c r="H45" s="8" t="s">
        <v>140</v>
      </c>
      <c r="I45" s="8" t="str">
        <f t="shared" ref="I45:I53" si="3">"&amp;panx="&amp;E45&amp;"&amp;pany="&amp;F45&amp;"&amp;zoom="&amp;G45</f>
        <v>&amp;panx=648&amp;pany=495&amp;zoom=2.2</v>
      </c>
      <c r="J45" s="9" t="s">
        <v>141</v>
      </c>
      <c r="K45" s="9"/>
      <c r="L45" s="9" t="s">
        <v>139</v>
      </c>
    </row>
    <row r="46" spans="1:12" x14ac:dyDescent="0.2">
      <c r="A46" s="8"/>
      <c r="B46" s="8"/>
      <c r="C46" s="2" t="s">
        <v>23</v>
      </c>
      <c r="D46" s="9" t="str">
        <f t="shared" si="2"/>
        <v>{ "type": "url", "content": "?+++&amp;open=Research&amp;panx=792&amp;pany=495&amp;zoom=2.2" , "postdelay": 1.0},</v>
      </c>
      <c r="E46" s="9">
        <f t="shared" ref="E46:E53" si="4">E45+144</f>
        <v>792</v>
      </c>
      <c r="F46" s="9">
        <f t="shared" ref="F46:F53" si="5">F45</f>
        <v>495</v>
      </c>
      <c r="G46" s="9">
        <f t="shared" ref="G46:G53" si="6">G45</f>
        <v>2.2000000000000002</v>
      </c>
      <c r="H46" s="8" t="s">
        <v>140</v>
      </c>
      <c r="I46" s="8" t="str">
        <f t="shared" si="3"/>
        <v>&amp;panx=792&amp;pany=495&amp;zoom=2.2</v>
      </c>
      <c r="J46" s="9" t="s">
        <v>141</v>
      </c>
      <c r="K46" s="9"/>
      <c r="L46" s="9" t="s">
        <v>139</v>
      </c>
    </row>
    <row r="47" spans="1:12" x14ac:dyDescent="0.2">
      <c r="A47" s="8"/>
      <c r="B47" s="8"/>
      <c r="C47" s="2" t="s">
        <v>71</v>
      </c>
      <c r="D47" s="9" t="str">
        <f t="shared" si="2"/>
        <v>{ "type": "url", "content": "?+++&amp;open=Synthesis&amp;panx=936&amp;pany=495&amp;zoom=2.2" , "postdelay": 1.0},</v>
      </c>
      <c r="E47" s="9">
        <f t="shared" si="4"/>
        <v>936</v>
      </c>
      <c r="F47" s="9">
        <f t="shared" si="5"/>
        <v>495</v>
      </c>
      <c r="G47" s="9">
        <f t="shared" si="6"/>
        <v>2.2000000000000002</v>
      </c>
      <c r="H47" s="8" t="s">
        <v>140</v>
      </c>
      <c r="I47" s="8" t="str">
        <f t="shared" si="3"/>
        <v>&amp;panx=936&amp;pany=495&amp;zoom=2.2</v>
      </c>
      <c r="J47" s="9" t="s">
        <v>141</v>
      </c>
      <c r="K47" s="9"/>
      <c r="L47" s="9" t="s">
        <v>139</v>
      </c>
    </row>
    <row r="48" spans="1:12" ht="32" x14ac:dyDescent="0.2">
      <c r="A48" s="8"/>
      <c r="B48" s="8"/>
      <c r="C48" s="2" t="s">
        <v>72</v>
      </c>
      <c r="D48" s="9" t="str">
        <f t="shared" si="2"/>
        <v>{ "type": "url", "content": "?+++&amp;open=Mapping&amp;panx=1080&amp;pany=495&amp;zoom=2.2" , "postdelay": 1.0},</v>
      </c>
      <c r="E48" s="9">
        <f t="shared" si="4"/>
        <v>1080</v>
      </c>
      <c r="F48" s="9">
        <f t="shared" si="5"/>
        <v>495</v>
      </c>
      <c r="G48" s="9">
        <f t="shared" si="6"/>
        <v>2.2000000000000002</v>
      </c>
      <c r="H48" s="8" t="s">
        <v>140</v>
      </c>
      <c r="I48" s="8" t="str">
        <f t="shared" si="3"/>
        <v>&amp;panx=1080&amp;pany=495&amp;zoom=2.2</v>
      </c>
      <c r="J48" s="9" t="s">
        <v>141</v>
      </c>
      <c r="K48" s="9"/>
      <c r="L48" s="9" t="s">
        <v>139</v>
      </c>
    </row>
    <row r="49" spans="1:12" ht="32" x14ac:dyDescent="0.2">
      <c r="A49" s="8"/>
      <c r="B49" s="8"/>
      <c r="C49" s="2" t="s">
        <v>83</v>
      </c>
      <c r="D49" s="9" t="str">
        <f t="shared" si="2"/>
        <v>{ "type": "url", "content": "?+++&amp;open=Collaboration&amp;panx=1224&amp;pany=495&amp;zoom=2.2" , "postdelay": 1.0},</v>
      </c>
      <c r="E49" s="9">
        <f t="shared" si="4"/>
        <v>1224</v>
      </c>
      <c r="F49" s="9">
        <f t="shared" si="5"/>
        <v>495</v>
      </c>
      <c r="G49" s="9">
        <f t="shared" si="6"/>
        <v>2.2000000000000002</v>
      </c>
      <c r="H49" s="8" t="s">
        <v>140</v>
      </c>
      <c r="I49" s="8" t="str">
        <f t="shared" si="3"/>
        <v>&amp;panx=1224&amp;pany=495&amp;zoom=2.2</v>
      </c>
      <c r="J49" s="9" t="s">
        <v>141</v>
      </c>
      <c r="K49" s="9"/>
      <c r="L49" s="9" t="s">
        <v>139</v>
      </c>
    </row>
    <row r="50" spans="1:12" ht="32" x14ac:dyDescent="0.2">
      <c r="A50" s="8"/>
      <c r="B50" s="8"/>
      <c r="C50" s="2" t="s">
        <v>26</v>
      </c>
      <c r="D50" s="9" t="str">
        <f t="shared" si="2"/>
        <v>{ "type": "url", "content": "?+++&amp;open=Development&amp;panx=1368&amp;pany=495&amp;zoom=2.2" , "postdelay": 1.0},</v>
      </c>
      <c r="E50" s="9">
        <f t="shared" si="4"/>
        <v>1368</v>
      </c>
      <c r="F50" s="9">
        <f t="shared" si="5"/>
        <v>495</v>
      </c>
      <c r="G50" s="9">
        <f t="shared" si="6"/>
        <v>2.2000000000000002</v>
      </c>
      <c r="H50" s="8" t="s">
        <v>140</v>
      </c>
      <c r="I50" s="8" t="str">
        <f t="shared" si="3"/>
        <v>&amp;panx=1368&amp;pany=495&amp;zoom=2.2</v>
      </c>
      <c r="J50" s="9" t="s">
        <v>141</v>
      </c>
      <c r="K50" s="9"/>
      <c r="L50" s="9" t="s">
        <v>139</v>
      </c>
    </row>
    <row r="51" spans="1:12" ht="32" x14ac:dyDescent="0.2">
      <c r="A51" s="8"/>
      <c r="B51" s="8"/>
      <c r="C51" s="2" t="s">
        <v>27</v>
      </c>
      <c r="D51" s="9" t="str">
        <f t="shared" si="2"/>
        <v>{ "type": "url", "content": "?+++&amp;open=Implementation&amp;panx=1512&amp;pany=495&amp;zoom=2.2" , "postdelay": 1.0},</v>
      </c>
      <c r="E51" s="9">
        <f t="shared" si="4"/>
        <v>1512</v>
      </c>
      <c r="F51" s="9">
        <f t="shared" si="5"/>
        <v>495</v>
      </c>
      <c r="G51" s="9">
        <f t="shared" si="6"/>
        <v>2.2000000000000002</v>
      </c>
      <c r="H51" s="8" t="s">
        <v>140</v>
      </c>
      <c r="I51" s="8" t="str">
        <f t="shared" si="3"/>
        <v>&amp;panx=1512&amp;pany=495&amp;zoom=2.2</v>
      </c>
      <c r="J51" s="9" t="s">
        <v>141</v>
      </c>
      <c r="K51" s="9"/>
      <c r="L51" s="9" t="s">
        <v>139</v>
      </c>
    </row>
    <row r="52" spans="1:12" ht="32" x14ac:dyDescent="0.2">
      <c r="A52" s="8"/>
      <c r="B52" s="8"/>
      <c r="C52" s="2" t="s">
        <v>28</v>
      </c>
      <c r="D52" s="9" t="str">
        <f t="shared" si="2"/>
        <v>{ "type": "url", "content": "?+++&amp;open=Amplification&amp;panx=1656&amp;pany=495&amp;zoom=2.2" , "postdelay": 1.0},</v>
      </c>
      <c r="E52" s="9">
        <f t="shared" si="4"/>
        <v>1656</v>
      </c>
      <c r="F52" s="9">
        <f t="shared" si="5"/>
        <v>495</v>
      </c>
      <c r="G52" s="9">
        <f t="shared" si="6"/>
        <v>2.2000000000000002</v>
      </c>
      <c r="H52" s="8" t="s">
        <v>140</v>
      </c>
      <c r="I52" s="8" t="str">
        <f t="shared" si="3"/>
        <v>&amp;panx=1656&amp;pany=495&amp;zoom=2.2</v>
      </c>
      <c r="J52" s="9" t="s">
        <v>141</v>
      </c>
      <c r="K52" s="9"/>
      <c r="L52" s="9" t="s">
        <v>139</v>
      </c>
    </row>
    <row r="53" spans="1:12" ht="32" x14ac:dyDescent="0.2">
      <c r="A53" s="8"/>
      <c r="B53" s="8"/>
      <c r="C53" s="2" t="s">
        <v>39</v>
      </c>
      <c r="D53" s="9" t="str">
        <f t="shared" si="2"/>
        <v>{ "type": "url", "content": "?+++&amp;open=ContinuousImprovement&amp;panx=1800&amp;pany=495&amp;zoom=2.2" , "postdelay": 1.0}</v>
      </c>
      <c r="E53" s="9">
        <f t="shared" si="4"/>
        <v>1800</v>
      </c>
      <c r="F53" s="9">
        <f t="shared" si="5"/>
        <v>495</v>
      </c>
      <c r="G53" s="9">
        <f t="shared" si="6"/>
        <v>2.2000000000000002</v>
      </c>
      <c r="H53" s="8" t="s">
        <v>140</v>
      </c>
      <c r="I53" s="8" t="str">
        <f t="shared" si="3"/>
        <v>&amp;panx=1800&amp;pany=495&amp;zoom=2.2</v>
      </c>
      <c r="J53" s="9" t="s">
        <v>141</v>
      </c>
      <c r="K53" s="9"/>
      <c r="L53" s="9" t="s">
        <v>135</v>
      </c>
    </row>
    <row r="54" spans="1:12" ht="32" x14ac:dyDescent="0.2">
      <c r="A54" s="8"/>
      <c r="B54" s="8" t="s">
        <v>127</v>
      </c>
      <c r="C54" s="8"/>
      <c r="D54" s="9" t="s">
        <v>136</v>
      </c>
      <c r="E54" s="9"/>
      <c r="F54" s="9"/>
      <c r="G54" s="9"/>
      <c r="H54" s="9"/>
      <c r="I54" s="9"/>
      <c r="J54" s="9"/>
      <c r="K54" s="9"/>
      <c r="L54" s="9"/>
    </row>
    <row r="57" spans="1:12" ht="32" x14ac:dyDescent="0.2">
      <c r="A57" s="8"/>
      <c r="B57" s="8" t="s">
        <v>130</v>
      </c>
      <c r="C57" s="8" t="s">
        <v>137</v>
      </c>
      <c r="D57" s="9" t="str">
        <f>H57&amp;C57&amp;J57</f>
        <v xml:space="preserve">"steps": {  "elements": [ </v>
      </c>
      <c r="E57" s="9"/>
      <c r="F57" s="9"/>
      <c r="G57" s="9"/>
      <c r="H57" s="9" t="s">
        <v>131</v>
      </c>
      <c r="I57" s="9"/>
      <c r="J57" s="9" t="s">
        <v>132</v>
      </c>
      <c r="K57" s="9"/>
      <c r="L57" s="9"/>
    </row>
    <row r="58" spans="1:12" x14ac:dyDescent="0.2">
      <c r="A58" s="8"/>
      <c r="B58" s="8"/>
      <c r="C58" s="2" t="s">
        <v>38</v>
      </c>
      <c r="D58" s="9" t="str">
        <f>H58&amp;C58&amp;I58&amp;C58&amp;J58&amp;L58</f>
        <v>{ "type": "url", "content": "?+++&amp;open=SystemicProblems&amp;gotoz=SystemicProblems" , "postdelay": 1.0},</v>
      </c>
      <c r="E58" s="9"/>
      <c r="F58" s="9"/>
      <c r="G58" s="9"/>
      <c r="H58" s="8" t="s">
        <v>140</v>
      </c>
      <c r="I58" s="8" t="s">
        <v>138</v>
      </c>
      <c r="J58" s="9" t="s">
        <v>141</v>
      </c>
      <c r="K58" s="9"/>
      <c r="L58" s="9" t="s">
        <v>139</v>
      </c>
    </row>
    <row r="59" spans="1:12" x14ac:dyDescent="0.2">
      <c r="A59" s="8"/>
      <c r="B59" s="8"/>
      <c r="C59" s="2" t="s">
        <v>69</v>
      </c>
      <c r="D59" s="9" t="str">
        <f t="shared" ref="D59:D67" si="7">H59&amp;C59&amp;I59&amp;C59&amp;J59&amp;L59</f>
        <v>{ "type": "url", "content": "?+++&amp;open=Measurement&amp;gotoz=Measurement" , "postdelay": 1.0},</v>
      </c>
      <c r="E59" s="9"/>
      <c r="F59" s="9"/>
      <c r="G59" s="9"/>
      <c r="H59" s="8" t="s">
        <v>140</v>
      </c>
      <c r="I59" s="8" t="s">
        <v>138</v>
      </c>
      <c r="J59" s="9" t="s">
        <v>141</v>
      </c>
      <c r="K59" s="9"/>
      <c r="L59" s="9" t="s">
        <v>139</v>
      </c>
    </row>
    <row r="60" spans="1:12" x14ac:dyDescent="0.2">
      <c r="A60" s="8"/>
      <c r="B60" s="8"/>
      <c r="C60" s="2" t="s">
        <v>23</v>
      </c>
      <c r="D60" s="9" t="str">
        <f t="shared" si="7"/>
        <v>{ "type": "url", "content": "?+++&amp;open=Research&amp;gotoz=Research" , "postdelay": 1.0},</v>
      </c>
      <c r="E60" s="9"/>
      <c r="F60" s="9"/>
      <c r="G60" s="9"/>
      <c r="H60" s="8" t="s">
        <v>140</v>
      </c>
      <c r="I60" s="8" t="s">
        <v>138</v>
      </c>
      <c r="J60" s="9" t="s">
        <v>141</v>
      </c>
      <c r="K60" s="9"/>
      <c r="L60" s="9" t="s">
        <v>139</v>
      </c>
    </row>
    <row r="61" spans="1:12" x14ac:dyDescent="0.2">
      <c r="A61" s="8"/>
      <c r="B61" s="8"/>
      <c r="C61" s="2" t="s">
        <v>71</v>
      </c>
      <c r="D61" s="9" t="str">
        <f t="shared" si="7"/>
        <v>{ "type": "url", "content": "?+++&amp;open=Synthesis&amp;gotoz=Synthesis" , "postdelay": 1.0},</v>
      </c>
      <c r="E61" s="9"/>
      <c r="F61" s="9"/>
      <c r="G61" s="9"/>
      <c r="H61" s="8" t="s">
        <v>140</v>
      </c>
      <c r="I61" s="8" t="s">
        <v>138</v>
      </c>
      <c r="J61" s="9" t="s">
        <v>141</v>
      </c>
      <c r="K61" s="9"/>
      <c r="L61" s="9" t="s">
        <v>139</v>
      </c>
    </row>
    <row r="62" spans="1:12" x14ac:dyDescent="0.2">
      <c r="A62" s="8"/>
      <c r="B62" s="8"/>
      <c r="C62" s="2" t="s">
        <v>72</v>
      </c>
      <c r="D62" s="9" t="str">
        <f t="shared" si="7"/>
        <v>{ "type": "url", "content": "?+++&amp;open=Mapping&amp;gotoz=Mapping" , "postdelay": 1.0},</v>
      </c>
      <c r="E62" s="9"/>
      <c r="F62" s="9"/>
      <c r="G62" s="9"/>
      <c r="H62" s="8" t="s">
        <v>140</v>
      </c>
      <c r="I62" s="8" t="s">
        <v>138</v>
      </c>
      <c r="J62" s="9" t="s">
        <v>141</v>
      </c>
      <c r="K62" s="9"/>
      <c r="L62" s="9" t="s">
        <v>139</v>
      </c>
    </row>
    <row r="63" spans="1:12" x14ac:dyDescent="0.2">
      <c r="A63" s="8"/>
      <c r="B63" s="8"/>
      <c r="C63" s="2" t="s">
        <v>83</v>
      </c>
      <c r="D63" s="9" t="str">
        <f t="shared" si="7"/>
        <v>{ "type": "url", "content": "?+++&amp;open=Collaboration&amp;gotoz=Collaboration" , "postdelay": 1.0},</v>
      </c>
      <c r="E63" s="9"/>
      <c r="F63" s="9"/>
      <c r="G63" s="9"/>
      <c r="H63" s="8" t="s">
        <v>140</v>
      </c>
      <c r="I63" s="8" t="s">
        <v>138</v>
      </c>
      <c r="J63" s="9" t="s">
        <v>141</v>
      </c>
      <c r="K63" s="9"/>
      <c r="L63" s="9" t="s">
        <v>139</v>
      </c>
    </row>
    <row r="64" spans="1:12" x14ac:dyDescent="0.2">
      <c r="A64" s="8"/>
      <c r="B64" s="8"/>
      <c r="C64" s="2" t="s">
        <v>26</v>
      </c>
      <c r="D64" s="9" t="str">
        <f t="shared" si="7"/>
        <v>{ "type": "url", "content": "?+++&amp;open=Development&amp;gotoz=Development" , "postdelay": 1.0},</v>
      </c>
      <c r="E64" s="9"/>
      <c r="F64" s="9"/>
      <c r="G64" s="9"/>
      <c r="H64" s="8" t="s">
        <v>140</v>
      </c>
      <c r="I64" s="8" t="s">
        <v>138</v>
      </c>
      <c r="J64" s="9" t="s">
        <v>141</v>
      </c>
      <c r="K64" s="9"/>
      <c r="L64" s="9" t="s">
        <v>139</v>
      </c>
    </row>
    <row r="65" spans="1:12" x14ac:dyDescent="0.2">
      <c r="A65" s="8"/>
      <c r="B65" s="8"/>
      <c r="C65" s="2" t="s">
        <v>27</v>
      </c>
      <c r="D65" s="9" t="str">
        <f t="shared" si="7"/>
        <v>{ "type": "url", "content": "?+++&amp;open=Implementation&amp;gotoz=Implementation" , "postdelay": 1.0},</v>
      </c>
      <c r="E65" s="9"/>
      <c r="F65" s="9"/>
      <c r="G65" s="9"/>
      <c r="H65" s="8" t="s">
        <v>140</v>
      </c>
      <c r="I65" s="8" t="s">
        <v>138</v>
      </c>
      <c r="J65" s="9" t="s">
        <v>141</v>
      </c>
      <c r="K65" s="9"/>
      <c r="L65" s="9" t="s">
        <v>139</v>
      </c>
    </row>
    <row r="66" spans="1:12" x14ac:dyDescent="0.2">
      <c r="A66" s="8"/>
      <c r="B66" s="8"/>
      <c r="C66" s="2" t="s">
        <v>28</v>
      </c>
      <c r="D66" s="9" t="str">
        <f t="shared" si="7"/>
        <v>{ "type": "url", "content": "?+++&amp;open=Amplification&amp;gotoz=Amplification" , "postdelay": 1.0},</v>
      </c>
      <c r="E66" s="9"/>
      <c r="F66" s="9"/>
      <c r="G66" s="9"/>
      <c r="H66" s="8" t="s">
        <v>140</v>
      </c>
      <c r="I66" s="8" t="s">
        <v>138</v>
      </c>
      <c r="J66" s="9" t="s">
        <v>141</v>
      </c>
      <c r="K66" s="9"/>
      <c r="L66" s="9" t="s">
        <v>139</v>
      </c>
    </row>
    <row r="67" spans="1:12" x14ac:dyDescent="0.2">
      <c r="A67" s="8"/>
      <c r="B67" s="8"/>
      <c r="C67" s="2" t="s">
        <v>39</v>
      </c>
      <c r="D67" s="9" t="str">
        <f t="shared" si="7"/>
        <v>{ "type": "url", "content": "?+++&amp;open=ContinuousImprovement&amp;gotoz=ContinuousImprovement" , "postdelay": 1.0}</v>
      </c>
      <c r="E67" s="9"/>
      <c r="F67" s="9"/>
      <c r="G67" s="9"/>
      <c r="H67" s="8" t="s">
        <v>140</v>
      </c>
      <c r="I67" s="8" t="s">
        <v>138</v>
      </c>
      <c r="J67" s="9" t="s">
        <v>141</v>
      </c>
      <c r="K67" s="9"/>
      <c r="L67" s="9" t="s">
        <v>135</v>
      </c>
    </row>
    <row r="68" spans="1:12" ht="32" x14ac:dyDescent="0.2">
      <c r="A68" s="8"/>
      <c r="B68" s="8" t="s">
        <v>127</v>
      </c>
      <c r="C68" s="8"/>
      <c r="D68" s="9" t="s">
        <v>136</v>
      </c>
      <c r="E68" s="9"/>
      <c r="F68" s="9"/>
      <c r="G68" s="9"/>
      <c r="H68" s="9"/>
      <c r="I68" s="9"/>
      <c r="J68" s="9"/>
      <c r="K68" s="9"/>
      <c r="L68" s="9"/>
    </row>
    <row r="80" spans="1:12" x14ac:dyDescent="0.2">
      <c r="A80" s="10"/>
      <c r="B80" s="10" t="s">
        <v>134</v>
      </c>
      <c r="D80" t="s">
        <v>135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Structure</vt:lpstr>
      <vt:lpstr>Render</vt:lpstr>
      <vt:lpstr>Presentation</vt:lpstr>
      <vt:lpstr>Animation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Marshall Clemens</cp:lastModifiedBy>
  <dcterms:created xsi:type="dcterms:W3CDTF">2015-08-14T17:55:09Z</dcterms:created>
  <dcterms:modified xsi:type="dcterms:W3CDTF">2016-09-09T17:41:56Z</dcterms:modified>
</cp:coreProperties>
</file>